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360" yWindow="15" windowWidth="11340" windowHeight="6540" firstSheet="11" activeTab="15"/>
  </bookViews>
  <sheets>
    <sheet name="2. " sheetId="12" r:id="rId1"/>
    <sheet name="2.1" sheetId="24" r:id="rId2"/>
    <sheet name="2.1.1" sheetId="30" r:id="rId3"/>
    <sheet name="2.1.1.1. " sheetId="25" r:id="rId4"/>
    <sheet name="2.1.1.2" sheetId="29" r:id="rId5"/>
    <sheet name="2.1.1.3" sheetId="27" r:id="rId6"/>
    <sheet name="2.2" sheetId="16" r:id="rId7"/>
    <sheet name="2.2.1" sheetId="20" r:id="rId8"/>
    <sheet name="2.3 intézményenként" sheetId="1" r:id="rId9"/>
    <sheet name="2.3.2" sheetId="31" r:id="rId10"/>
    <sheet name="2.3.1 kötelező nem kötelező " sheetId="23" r:id="rId11"/>
    <sheet name="2.3.3 költségvetési bev." sheetId="32" r:id="rId12"/>
    <sheet name="2.3.3 finanszírozási bev. " sheetId="33" r:id="rId13"/>
    <sheet name="2.5" sheetId="17" r:id="rId14"/>
    <sheet name="2.6 mell. " sheetId="18" r:id="rId15"/>
    <sheet name="2.7. mell. " sheetId="19" r:id="rId16"/>
  </sheets>
  <definedNames>
    <definedName name="_xlnm.Print_Titles" localSheetId="1">'2.1'!$1:$1</definedName>
    <definedName name="_xlnm.Print_Titles" localSheetId="10">'2.3.1 kötelező nem kötelező '!$1:$3</definedName>
    <definedName name="_xlnm.Print_Titles" localSheetId="9">'2.3.2'!$1:$3</definedName>
    <definedName name="_xlnm.Print_Titles" localSheetId="11">'2.3.3 költségvetési bev.'!$2:$5</definedName>
    <definedName name="_xlnm.Print_Area" localSheetId="0">'2. '!$A$1:$L$58</definedName>
    <definedName name="_xlnm.Print_Area" localSheetId="1">'2.1'!$A$1:$G$139</definedName>
    <definedName name="_xlnm.Print_Area" localSheetId="2">'2.1.1'!$A$1:$J$49</definedName>
    <definedName name="_xlnm.Print_Area" localSheetId="6">'2.2'!$A$1:$O$28</definedName>
    <definedName name="_xlnm.Print_Area" localSheetId="12">'2.3.3 finanszírozási bev. '!$A$1:$AM$33</definedName>
    <definedName name="_xlnm.Print_Area" localSheetId="11">'2.3.3 költségvetési bev.'!$A$1:$AF$64</definedName>
    <definedName name="_xlnm.Print_Area" localSheetId="13">'2.5'!$A$1:$E$23</definedName>
  </definedNames>
  <calcPr calcId="162913"/>
</workbook>
</file>

<file path=xl/calcChain.xml><?xml version="1.0" encoding="utf-8"?>
<calcChain xmlns="http://schemas.openxmlformats.org/spreadsheetml/2006/main">
  <c r="C401" i="31" l="1"/>
  <c r="C396" i="31"/>
  <c r="C331" i="31"/>
  <c r="C409" i="31" s="1"/>
  <c r="C330" i="31"/>
  <c r="C329" i="31"/>
  <c r="C407" i="31" s="1"/>
  <c r="C328" i="31"/>
  <c r="C327" i="31"/>
  <c r="C405" i="31" s="1"/>
  <c r="C326" i="31"/>
  <c r="C404" i="31" s="1"/>
  <c r="C325" i="31"/>
  <c r="C403" i="31" s="1"/>
  <c r="C321" i="31"/>
  <c r="C399" i="31" s="1"/>
  <c r="C324" i="31"/>
  <c r="C402" i="31" s="1"/>
  <c r="C323" i="31"/>
  <c r="C322" i="31"/>
  <c r="C400" i="31" s="1"/>
  <c r="C320" i="31"/>
  <c r="C398" i="31" s="1"/>
  <c r="C319" i="31"/>
  <c r="C397" i="31" s="1"/>
  <c r="C318" i="31"/>
  <c r="C317" i="31"/>
  <c r="C395" i="31" s="1"/>
  <c r="C316" i="31"/>
  <c r="C315" i="31"/>
  <c r="C393" i="31" s="1"/>
  <c r="C314" i="31"/>
  <c r="C313" i="31"/>
  <c r="C391" i="31" s="1"/>
  <c r="C312" i="31"/>
  <c r="C390" i="31" s="1"/>
  <c r="C311" i="31"/>
  <c r="C389" i="31" s="1"/>
  <c r="C310" i="31"/>
  <c r="C388" i="31" s="1"/>
  <c r="C309" i="31"/>
  <c r="C387" i="31" s="1"/>
  <c r="C305" i="31"/>
  <c r="C332" i="31" s="1"/>
  <c r="C279" i="31"/>
  <c r="C228" i="31"/>
  <c r="C227" i="31"/>
  <c r="C408" i="31" s="1"/>
  <c r="C226" i="31"/>
  <c r="C225" i="31"/>
  <c r="C406" i="31" s="1"/>
  <c r="C224" i="31"/>
  <c r="C223" i="31"/>
  <c r="C222" i="31"/>
  <c r="C221" i="31"/>
  <c r="C220" i="31"/>
  <c r="C219" i="31"/>
  <c r="C218" i="31"/>
  <c r="C217" i="31"/>
  <c r="C215" i="31"/>
  <c r="C214" i="31"/>
  <c r="C216" i="31"/>
  <c r="C213" i="31"/>
  <c r="C394" i="31" s="1"/>
  <c r="C212" i="31"/>
  <c r="C211" i="31"/>
  <c r="C392" i="31" s="1"/>
  <c r="C210" i="31"/>
  <c r="C209" i="31"/>
  <c r="C208" i="31"/>
  <c r="C207" i="31"/>
  <c r="C206" i="31"/>
  <c r="C203" i="31"/>
  <c r="AM20" i="33"/>
  <c r="AE38" i="32"/>
  <c r="AL9" i="33"/>
  <c r="AF9" i="33"/>
  <c r="AF23" i="33" s="1"/>
  <c r="AF30" i="33" s="1"/>
  <c r="AC9" i="33"/>
  <c r="AE36" i="32"/>
  <c r="AE24" i="32"/>
  <c r="AE64" i="32" s="1"/>
  <c r="O112" i="23"/>
  <c r="O108" i="23"/>
  <c r="N108" i="23"/>
  <c r="N86" i="23"/>
  <c r="O80" i="23"/>
  <c r="N80" i="23"/>
  <c r="Q123" i="23"/>
  <c r="P123" i="23"/>
  <c r="O67" i="23"/>
  <c r="K56" i="23"/>
  <c r="P66" i="23"/>
  <c r="P67" i="23"/>
  <c r="P63" i="23"/>
  <c r="P64" i="23"/>
  <c r="P65" i="23"/>
  <c r="O62" i="23"/>
  <c r="O63" i="23"/>
  <c r="O64" i="23"/>
  <c r="O65" i="23"/>
  <c r="O66" i="23"/>
  <c r="N60" i="23"/>
  <c r="N61" i="23"/>
  <c r="N62" i="23"/>
  <c r="N63" i="23"/>
  <c r="N64" i="23"/>
  <c r="N65" i="23"/>
  <c r="N66" i="23"/>
  <c r="N67" i="23"/>
  <c r="C178" i="31"/>
  <c r="C254" i="31"/>
  <c r="AF46" i="32"/>
  <c r="AF47" i="32"/>
  <c r="AF48" i="32"/>
  <c r="AF43" i="32"/>
  <c r="AF42" i="32"/>
  <c r="O74" i="23"/>
  <c r="O73" i="23"/>
  <c r="N74" i="23"/>
  <c r="N72" i="23"/>
  <c r="N73" i="23"/>
  <c r="N71" i="23"/>
  <c r="P23" i="23"/>
  <c r="N54" i="23"/>
  <c r="N55" i="23"/>
  <c r="K5" i="23"/>
  <c r="J5" i="23"/>
  <c r="C28" i="31"/>
  <c r="C53" i="31"/>
  <c r="N14" i="23"/>
  <c r="N15" i="23"/>
  <c r="N16" i="23"/>
  <c r="N17" i="23"/>
  <c r="N18" i="23"/>
  <c r="N19" i="23"/>
  <c r="O17" i="23"/>
  <c r="O18" i="23"/>
  <c r="Q5" i="23"/>
  <c r="D5" i="23"/>
  <c r="E5" i="23"/>
  <c r="F5" i="23"/>
  <c r="G5" i="23"/>
  <c r="H5" i="23"/>
  <c r="I5" i="23"/>
  <c r="L5" i="23"/>
  <c r="M5" i="23"/>
  <c r="C5" i="23"/>
  <c r="B5" i="23"/>
  <c r="O47" i="23"/>
  <c r="N47" i="23"/>
  <c r="O46" i="23"/>
  <c r="N46" i="23"/>
  <c r="O45" i="23"/>
  <c r="N45" i="23"/>
  <c r="J35" i="23"/>
  <c r="C128" i="31"/>
  <c r="C153" i="31"/>
  <c r="C103" i="31"/>
  <c r="C78" i="31"/>
  <c r="AF45" i="32"/>
  <c r="AF44" i="32"/>
  <c r="AF41" i="32"/>
  <c r="AF40" i="32"/>
  <c r="H12" i="20"/>
  <c r="H15" i="20"/>
  <c r="B17" i="17"/>
  <c r="F51" i="18"/>
  <c r="E51" i="18"/>
  <c r="D51" i="18"/>
  <c r="C51" i="18"/>
  <c r="S69" i="1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" i="18"/>
  <c r="S61" i="1"/>
  <c r="S25" i="1"/>
  <c r="S19" i="1"/>
  <c r="S20" i="1"/>
  <c r="S18" i="1"/>
  <c r="S10" i="1"/>
  <c r="S8" i="1"/>
  <c r="S16" i="1"/>
  <c r="M68" i="1"/>
  <c r="I68" i="1"/>
  <c r="E68" i="1"/>
  <c r="M59" i="1"/>
  <c r="I59" i="1"/>
  <c r="H59" i="1"/>
  <c r="G59" i="1"/>
  <c r="E59" i="1"/>
  <c r="M12" i="1"/>
  <c r="I12" i="1"/>
  <c r="E12" i="1"/>
  <c r="E70" i="1" s="1"/>
  <c r="E72" i="1" s="1"/>
  <c r="O16" i="16"/>
  <c r="O13" i="16"/>
  <c r="N16" i="16"/>
  <c r="N13" i="16"/>
  <c r="G139" i="24"/>
  <c r="E7" i="27"/>
  <c r="E6" i="27"/>
  <c r="E5" i="27"/>
  <c r="E4" i="27"/>
  <c r="E3" i="27"/>
  <c r="E2" i="27"/>
  <c r="D8" i="27"/>
  <c r="C8" i="27"/>
  <c r="B8" i="27"/>
  <c r="E8" i="27" s="1"/>
  <c r="D17" i="29"/>
  <c r="D11" i="29"/>
  <c r="G26" i="25"/>
  <c r="G15" i="25"/>
  <c r="J45" i="30"/>
  <c r="C45" i="30"/>
  <c r="J37" i="30"/>
  <c r="C37" i="30"/>
  <c r="J31" i="30"/>
  <c r="C31" i="30"/>
  <c r="J27" i="30"/>
  <c r="C27" i="30"/>
  <c r="J22" i="30"/>
  <c r="E22" i="30"/>
  <c r="C22" i="30"/>
  <c r="J16" i="30"/>
  <c r="C16" i="30"/>
  <c r="J11" i="30"/>
  <c r="E11" i="30"/>
  <c r="C11" i="30"/>
  <c r="I7" i="12"/>
  <c r="L55" i="12"/>
  <c r="L38" i="12"/>
  <c r="L29" i="12"/>
  <c r="L7" i="12"/>
  <c r="L24" i="12" s="1"/>
  <c r="K55" i="12"/>
  <c r="K38" i="12"/>
  <c r="K29" i="12"/>
  <c r="K7" i="12"/>
  <c r="K24" i="12" s="1"/>
  <c r="I55" i="12"/>
  <c r="I38" i="12"/>
  <c r="I29" i="12"/>
  <c r="I24" i="12"/>
  <c r="I39" i="12" s="1"/>
  <c r="I56" i="12" s="1"/>
  <c r="I58" i="12" s="1"/>
  <c r="F25" i="25"/>
  <c r="F15" i="25"/>
  <c r="F26" i="25" s="1"/>
  <c r="I45" i="30"/>
  <c r="I37" i="30"/>
  <c r="I31" i="30"/>
  <c r="I27" i="30"/>
  <c r="I22" i="30"/>
  <c r="I16" i="30"/>
  <c r="I11" i="30"/>
  <c r="D22" i="30"/>
  <c r="D11" i="30"/>
  <c r="D47" i="30"/>
  <c r="B45" i="30"/>
  <c r="B37" i="30"/>
  <c r="B31" i="30"/>
  <c r="B27" i="30"/>
  <c r="B22" i="30"/>
  <c r="B16" i="30"/>
  <c r="B11" i="30"/>
  <c r="B331" i="31"/>
  <c r="B330" i="31"/>
  <c r="B329" i="31"/>
  <c r="B328" i="31"/>
  <c r="B327" i="31"/>
  <c r="B326" i="31"/>
  <c r="B325" i="31"/>
  <c r="B324" i="31"/>
  <c r="B323" i="31"/>
  <c r="B322" i="31"/>
  <c r="B321" i="31"/>
  <c r="B320" i="31"/>
  <c r="B319" i="31"/>
  <c r="B318" i="31"/>
  <c r="B317" i="31"/>
  <c r="B316" i="31"/>
  <c r="B315" i="31"/>
  <c r="B314" i="31"/>
  <c r="B313" i="31"/>
  <c r="B391" i="31" s="1"/>
  <c r="B312" i="31"/>
  <c r="B311" i="31"/>
  <c r="B310" i="31"/>
  <c r="B309" i="31"/>
  <c r="B305" i="31"/>
  <c r="B279" i="31"/>
  <c r="B254" i="31"/>
  <c r="B228" i="31"/>
  <c r="B227" i="31"/>
  <c r="B226" i="31"/>
  <c r="B407" i="31" s="1"/>
  <c r="B225" i="31"/>
  <c r="B224" i="31"/>
  <c r="B223" i="31"/>
  <c r="B222" i="31"/>
  <c r="B403" i="31" s="1"/>
  <c r="B221" i="31"/>
  <c r="B402" i="31"/>
  <c r="B220" i="31"/>
  <c r="B219" i="31"/>
  <c r="B400" i="31" s="1"/>
  <c r="B218" i="31"/>
  <c r="B217" i="31"/>
  <c r="B398" i="31" s="1"/>
  <c r="B216" i="31"/>
  <c r="B215" i="31"/>
  <c r="B396" i="31" s="1"/>
  <c r="B214" i="31"/>
  <c r="B213" i="31"/>
  <c r="B212" i="31"/>
  <c r="B211" i="31"/>
  <c r="B210" i="31"/>
  <c r="B209" i="31"/>
  <c r="B208" i="31"/>
  <c r="B207" i="31"/>
  <c r="B206" i="31"/>
  <c r="B203" i="31"/>
  <c r="B153" i="31"/>
  <c r="B128" i="31"/>
  <c r="B103" i="31"/>
  <c r="B78" i="31"/>
  <c r="B53" i="31"/>
  <c r="B28" i="31"/>
  <c r="J68" i="1"/>
  <c r="J59" i="1"/>
  <c r="J12" i="1"/>
  <c r="B68" i="1"/>
  <c r="B59" i="1"/>
  <c r="B12" i="1"/>
  <c r="C23" i="19"/>
  <c r="C43" i="23"/>
  <c r="D43" i="23"/>
  <c r="E43" i="23"/>
  <c r="F43" i="23"/>
  <c r="G43" i="23"/>
  <c r="H43" i="23"/>
  <c r="I43" i="23"/>
  <c r="J43" i="23"/>
  <c r="K43" i="23"/>
  <c r="L43" i="23"/>
  <c r="M43" i="23"/>
  <c r="Q43" i="23"/>
  <c r="B43" i="23"/>
  <c r="C114" i="23"/>
  <c r="D114" i="23"/>
  <c r="E114" i="23"/>
  <c r="F114" i="23"/>
  <c r="G114" i="23"/>
  <c r="H114" i="23"/>
  <c r="I114" i="23"/>
  <c r="J114" i="23"/>
  <c r="K114" i="23"/>
  <c r="L114" i="23"/>
  <c r="M114" i="23"/>
  <c r="B114" i="23"/>
  <c r="C20" i="23"/>
  <c r="D20" i="23"/>
  <c r="E20" i="23"/>
  <c r="F20" i="23"/>
  <c r="G20" i="23"/>
  <c r="H20" i="23"/>
  <c r="I20" i="23"/>
  <c r="J20" i="23"/>
  <c r="K20" i="23"/>
  <c r="L20" i="23"/>
  <c r="M20" i="23"/>
  <c r="Q20" i="23"/>
  <c r="Q50" i="23" s="1"/>
  <c r="Q75" i="23" s="1"/>
  <c r="B20" i="23"/>
  <c r="C29" i="23"/>
  <c r="D29" i="23"/>
  <c r="E29" i="23"/>
  <c r="F29" i="23"/>
  <c r="G29" i="23"/>
  <c r="H29" i="23"/>
  <c r="I29" i="23"/>
  <c r="J29" i="23"/>
  <c r="K29" i="23"/>
  <c r="L29" i="23"/>
  <c r="M29" i="23"/>
  <c r="Q29" i="23"/>
  <c r="B29" i="23"/>
  <c r="C35" i="23"/>
  <c r="D35" i="23"/>
  <c r="E35" i="23"/>
  <c r="F35" i="23"/>
  <c r="G35" i="23"/>
  <c r="H35" i="23"/>
  <c r="I35" i="23"/>
  <c r="K35" i="23"/>
  <c r="L35" i="23"/>
  <c r="M35" i="23"/>
  <c r="Q35" i="23"/>
  <c r="R35" i="23"/>
  <c r="R50" i="23" s="1"/>
  <c r="B35" i="23"/>
  <c r="L50" i="23"/>
  <c r="I50" i="23"/>
  <c r="I75" i="23" s="1"/>
  <c r="I124" i="23" s="1"/>
  <c r="I126" i="23" s="1"/>
  <c r="C69" i="23"/>
  <c r="D69" i="23"/>
  <c r="E69" i="23"/>
  <c r="F69" i="23"/>
  <c r="G69" i="23"/>
  <c r="H69" i="23"/>
  <c r="I69" i="23"/>
  <c r="J69" i="23"/>
  <c r="K69" i="23"/>
  <c r="L69" i="23"/>
  <c r="M69" i="23"/>
  <c r="Q69" i="23"/>
  <c r="B69" i="23"/>
  <c r="O72" i="23"/>
  <c r="P69" i="23"/>
  <c r="O71" i="23"/>
  <c r="O69" i="23" s="1"/>
  <c r="P70" i="23"/>
  <c r="O70" i="23"/>
  <c r="Q121" i="23"/>
  <c r="P121" i="23"/>
  <c r="O121" i="23"/>
  <c r="N121" i="23"/>
  <c r="Q120" i="23"/>
  <c r="P120" i="23"/>
  <c r="O120" i="23"/>
  <c r="N120" i="23"/>
  <c r="Q119" i="23"/>
  <c r="P119" i="23"/>
  <c r="O119" i="23"/>
  <c r="N119" i="23"/>
  <c r="Q118" i="23"/>
  <c r="P118" i="23"/>
  <c r="O118" i="23"/>
  <c r="N118" i="23"/>
  <c r="Q117" i="23"/>
  <c r="P117" i="23"/>
  <c r="O117" i="23"/>
  <c r="N117" i="23"/>
  <c r="Q116" i="23"/>
  <c r="P116" i="23"/>
  <c r="P122" i="23" s="1"/>
  <c r="O116" i="23"/>
  <c r="N116" i="23"/>
  <c r="N122" i="23" s="1"/>
  <c r="Q113" i="23"/>
  <c r="P113" i="23"/>
  <c r="O113" i="23"/>
  <c r="N113" i="23"/>
  <c r="Q112" i="23"/>
  <c r="P112" i="23"/>
  <c r="N112" i="23"/>
  <c r="Q111" i="23"/>
  <c r="P111" i="23"/>
  <c r="O111" i="23"/>
  <c r="N111" i="23"/>
  <c r="Q110" i="23"/>
  <c r="P110" i="23"/>
  <c r="O110" i="23"/>
  <c r="N110" i="23"/>
  <c r="Q109" i="23"/>
  <c r="P109" i="23"/>
  <c r="O109" i="23"/>
  <c r="N109" i="23"/>
  <c r="Q108" i="23"/>
  <c r="P108" i="23"/>
  <c r="Q107" i="23"/>
  <c r="P107" i="23"/>
  <c r="O107" i="23"/>
  <c r="N107" i="23"/>
  <c r="Q106" i="23"/>
  <c r="P106" i="23"/>
  <c r="O106" i="23"/>
  <c r="N106" i="23"/>
  <c r="Q105" i="23"/>
  <c r="P105" i="23"/>
  <c r="O105" i="23"/>
  <c r="N105" i="23"/>
  <c r="Q104" i="23"/>
  <c r="P104" i="23"/>
  <c r="O104" i="23"/>
  <c r="N104" i="23"/>
  <c r="Q103" i="23"/>
  <c r="P103" i="23"/>
  <c r="O103" i="23"/>
  <c r="N103" i="23"/>
  <c r="P102" i="23"/>
  <c r="O102" i="23"/>
  <c r="N102" i="23"/>
  <c r="Q101" i="23"/>
  <c r="P101" i="23"/>
  <c r="O101" i="23"/>
  <c r="N101" i="23"/>
  <c r="Q100" i="23"/>
  <c r="P100" i="23"/>
  <c r="O100" i="23"/>
  <c r="N100" i="23"/>
  <c r="Q99" i="23"/>
  <c r="P99" i="23"/>
  <c r="O99" i="23"/>
  <c r="N99" i="23"/>
  <c r="Q98" i="23"/>
  <c r="P98" i="23"/>
  <c r="O98" i="23"/>
  <c r="N98" i="23"/>
  <c r="Q97" i="23"/>
  <c r="P97" i="23"/>
  <c r="O97" i="23"/>
  <c r="N97" i="23"/>
  <c r="Q96" i="23"/>
  <c r="P96" i="23"/>
  <c r="O96" i="23"/>
  <c r="N96" i="23"/>
  <c r="Q95" i="23"/>
  <c r="P95" i="23"/>
  <c r="O95" i="23"/>
  <c r="N95" i="23"/>
  <c r="Q94" i="23"/>
  <c r="P94" i="23"/>
  <c r="O94" i="23"/>
  <c r="N94" i="23"/>
  <c r="Q93" i="23"/>
  <c r="P93" i="23"/>
  <c r="O93" i="23"/>
  <c r="N93" i="23"/>
  <c r="P92" i="23"/>
  <c r="O92" i="23"/>
  <c r="N92" i="23"/>
  <c r="Q91" i="23"/>
  <c r="P91" i="23"/>
  <c r="O91" i="23"/>
  <c r="N91" i="23"/>
  <c r="Q90" i="23"/>
  <c r="P90" i="23"/>
  <c r="O90" i="23"/>
  <c r="N90" i="23"/>
  <c r="Q89" i="23"/>
  <c r="P89" i="23"/>
  <c r="O89" i="23"/>
  <c r="N89" i="23"/>
  <c r="Q88" i="23"/>
  <c r="P88" i="23"/>
  <c r="O88" i="23"/>
  <c r="N88" i="23"/>
  <c r="Q87" i="23"/>
  <c r="P87" i="23"/>
  <c r="O87" i="23"/>
  <c r="N87" i="23"/>
  <c r="Q86" i="23"/>
  <c r="P86" i="23"/>
  <c r="O86" i="23"/>
  <c r="Q85" i="23"/>
  <c r="P85" i="23"/>
  <c r="O85" i="23"/>
  <c r="N85" i="23"/>
  <c r="Q84" i="23"/>
  <c r="P84" i="23"/>
  <c r="O84" i="23"/>
  <c r="N84" i="23"/>
  <c r="P83" i="23"/>
  <c r="O83" i="23"/>
  <c r="N83" i="23"/>
  <c r="Q82" i="23"/>
  <c r="P82" i="23"/>
  <c r="O82" i="23"/>
  <c r="N82" i="23"/>
  <c r="Q81" i="23"/>
  <c r="P81" i="23"/>
  <c r="O81" i="23"/>
  <c r="N81" i="23"/>
  <c r="Q80" i="23"/>
  <c r="P80" i="23"/>
  <c r="P79" i="23"/>
  <c r="O79" i="23"/>
  <c r="N79" i="23"/>
  <c r="Q78" i="23"/>
  <c r="P78" i="23"/>
  <c r="O78" i="23"/>
  <c r="N78" i="23"/>
  <c r="Q77" i="23"/>
  <c r="P77" i="23"/>
  <c r="O77" i="23"/>
  <c r="N77" i="23"/>
  <c r="V63" i="32"/>
  <c r="V59" i="32"/>
  <c r="V55" i="32"/>
  <c r="V49" i="32"/>
  <c r="V36" i="32"/>
  <c r="V27" i="32"/>
  <c r="V24" i="32"/>
  <c r="V18" i="32"/>
  <c r="V12" i="32"/>
  <c r="AC23" i="33"/>
  <c r="AC30" i="33" s="1"/>
  <c r="P16" i="23"/>
  <c r="O16" i="23"/>
  <c r="P15" i="23"/>
  <c r="O15" i="23"/>
  <c r="P13" i="23"/>
  <c r="O13" i="23"/>
  <c r="N13" i="23"/>
  <c r="P12" i="23"/>
  <c r="O12" i="23"/>
  <c r="N12" i="23"/>
  <c r="P11" i="23"/>
  <c r="O11" i="23"/>
  <c r="N11" i="23"/>
  <c r="P10" i="23"/>
  <c r="O10" i="23"/>
  <c r="N10" i="23"/>
  <c r="P9" i="23"/>
  <c r="O9" i="23"/>
  <c r="N9" i="23"/>
  <c r="P8" i="23"/>
  <c r="O8" i="23"/>
  <c r="N8" i="23"/>
  <c r="N5" i="23" s="1"/>
  <c r="P7" i="23"/>
  <c r="O7" i="23"/>
  <c r="N7" i="23"/>
  <c r="AE28" i="33"/>
  <c r="AD28" i="33"/>
  <c r="AB28" i="33"/>
  <c r="AM28" i="33" s="1"/>
  <c r="AE17" i="33"/>
  <c r="AD17" i="33"/>
  <c r="AB17" i="33"/>
  <c r="AE14" i="33"/>
  <c r="AD14" i="33"/>
  <c r="AB14" i="33"/>
  <c r="AM14" i="33" s="1"/>
  <c r="AE9" i="33"/>
  <c r="AD9" i="33"/>
  <c r="AB9" i="33"/>
  <c r="Y63" i="32"/>
  <c r="X63" i="32"/>
  <c r="W63" i="32"/>
  <c r="AF63" i="32" s="1"/>
  <c r="U63" i="32"/>
  <c r="Y59" i="32"/>
  <c r="X59" i="32"/>
  <c r="W59" i="32"/>
  <c r="U59" i="32"/>
  <c r="Y55" i="32"/>
  <c r="X55" i="32"/>
  <c r="W55" i="32"/>
  <c r="U55" i="32"/>
  <c r="Y49" i="32"/>
  <c r="X49" i="32"/>
  <c r="W49" i="32"/>
  <c r="U49" i="32"/>
  <c r="Y36" i="32"/>
  <c r="X36" i="32"/>
  <c r="W36" i="32"/>
  <c r="U36" i="32"/>
  <c r="Y27" i="32"/>
  <c r="Y38" i="32" s="1"/>
  <c r="X27" i="32"/>
  <c r="X38" i="32" s="1"/>
  <c r="W27" i="32"/>
  <c r="W38" i="32" s="1"/>
  <c r="U27" i="32"/>
  <c r="U38" i="32" s="1"/>
  <c r="Y24" i="32"/>
  <c r="X24" i="32"/>
  <c r="W24" i="32"/>
  <c r="U24" i="32"/>
  <c r="Y18" i="32"/>
  <c r="Y64" i="32" s="1"/>
  <c r="X18" i="32"/>
  <c r="X64" i="32" s="1"/>
  <c r="W18" i="32"/>
  <c r="W64" i="32" s="1"/>
  <c r="U18" i="32"/>
  <c r="Y12" i="32"/>
  <c r="X12" i="32"/>
  <c r="W12" i="32"/>
  <c r="U12" i="32"/>
  <c r="P47" i="23"/>
  <c r="P46" i="23"/>
  <c r="P41" i="23"/>
  <c r="O41" i="23"/>
  <c r="N41" i="23"/>
  <c r="P40" i="23"/>
  <c r="O40" i="23"/>
  <c r="N40" i="23"/>
  <c r="P39" i="23"/>
  <c r="O39" i="23"/>
  <c r="N39" i="23"/>
  <c r="P38" i="23"/>
  <c r="O38" i="23"/>
  <c r="N38" i="23"/>
  <c r="P37" i="23"/>
  <c r="P35" i="23" s="1"/>
  <c r="O37" i="23"/>
  <c r="N37" i="23"/>
  <c r="N49" i="23"/>
  <c r="O49" i="23"/>
  <c r="P49" i="23"/>
  <c r="O51" i="23"/>
  <c r="P51" i="23"/>
  <c r="P33" i="23"/>
  <c r="O33" i="23"/>
  <c r="N33" i="23"/>
  <c r="P32" i="23"/>
  <c r="O32" i="23"/>
  <c r="N32" i="23"/>
  <c r="P31" i="23"/>
  <c r="P29" i="23" s="1"/>
  <c r="O31" i="23"/>
  <c r="N31" i="23"/>
  <c r="P27" i="23"/>
  <c r="O27" i="23"/>
  <c r="N27" i="23"/>
  <c r="P26" i="23"/>
  <c r="O26" i="23"/>
  <c r="N26" i="23"/>
  <c r="P25" i="23"/>
  <c r="O25" i="23"/>
  <c r="N25" i="23"/>
  <c r="P24" i="23"/>
  <c r="O24" i="23"/>
  <c r="N24" i="23"/>
  <c r="O23" i="23"/>
  <c r="N23" i="23"/>
  <c r="P22" i="23"/>
  <c r="O22" i="23"/>
  <c r="N22" i="23"/>
  <c r="P21" i="23"/>
  <c r="O21" i="23"/>
  <c r="N21" i="23"/>
  <c r="N28" i="23"/>
  <c r="O28" i="23"/>
  <c r="P28" i="23"/>
  <c r="N30" i="23"/>
  <c r="O30" i="23"/>
  <c r="P30" i="23"/>
  <c r="AL28" i="33"/>
  <c r="AL17" i="33"/>
  <c r="AL14" i="33"/>
  <c r="AL23" i="33"/>
  <c r="AL30" i="33" s="1"/>
  <c r="AL31" i="33" s="1"/>
  <c r="AJ28" i="33"/>
  <c r="AJ17" i="33"/>
  <c r="AJ14" i="33"/>
  <c r="AJ9" i="33"/>
  <c r="AJ23" i="33" s="1"/>
  <c r="AJ30" i="33" s="1"/>
  <c r="AJ31" i="33" s="1"/>
  <c r="AH28" i="33"/>
  <c r="AH17" i="33"/>
  <c r="AH14" i="33"/>
  <c r="AH23" i="33" s="1"/>
  <c r="AH30" i="33" s="1"/>
  <c r="AH9" i="33"/>
  <c r="AE63" i="32"/>
  <c r="AE59" i="32"/>
  <c r="AE55" i="32"/>
  <c r="AE49" i="32"/>
  <c r="AE27" i="32"/>
  <c r="AE12" i="32"/>
  <c r="AE18" i="32" s="1"/>
  <c r="AC63" i="32"/>
  <c r="AC59" i="32"/>
  <c r="AC55" i="32"/>
  <c r="AC49" i="32"/>
  <c r="AC36" i="32"/>
  <c r="AC27" i="32"/>
  <c r="AC38" i="32"/>
  <c r="AC24" i="32"/>
  <c r="AC18" i="32"/>
  <c r="AC64" i="32" s="1"/>
  <c r="AC12" i="32"/>
  <c r="AA63" i="32"/>
  <c r="AA59" i="32"/>
  <c r="AA55" i="32"/>
  <c r="AA49" i="32"/>
  <c r="AA36" i="32"/>
  <c r="AA27" i="32"/>
  <c r="AA38" i="32"/>
  <c r="AA24" i="32"/>
  <c r="AA18" i="32"/>
  <c r="AA12" i="32"/>
  <c r="AG28" i="33"/>
  <c r="AG17" i="33"/>
  <c r="AG14" i="33"/>
  <c r="AG23" i="33" s="1"/>
  <c r="AG9" i="33"/>
  <c r="Z63" i="32"/>
  <c r="Z59" i="32"/>
  <c r="Z55" i="32"/>
  <c r="Z49" i="32"/>
  <c r="Z36" i="32"/>
  <c r="Z27" i="32"/>
  <c r="Z24" i="32"/>
  <c r="Z18" i="32"/>
  <c r="P62" i="23"/>
  <c r="P61" i="23"/>
  <c r="O61" i="23"/>
  <c r="P60" i="23"/>
  <c r="O60" i="23"/>
  <c r="P59" i="23"/>
  <c r="O59" i="23"/>
  <c r="N59" i="23"/>
  <c r="P58" i="23"/>
  <c r="O58" i="23"/>
  <c r="N58" i="23"/>
  <c r="AK28" i="33"/>
  <c r="AK17" i="33"/>
  <c r="AK14" i="33"/>
  <c r="AK9" i="33"/>
  <c r="AK23" i="33" s="1"/>
  <c r="AK30" i="33" s="1"/>
  <c r="AI28" i="33"/>
  <c r="AI17" i="33"/>
  <c r="AI14" i="33"/>
  <c r="AI9" i="33"/>
  <c r="AI23" i="33" s="1"/>
  <c r="AI30" i="33" s="1"/>
  <c r="AF11" i="32"/>
  <c r="AF13" i="32"/>
  <c r="AF14" i="32"/>
  <c r="AF15" i="32"/>
  <c r="AF16" i="32"/>
  <c r="AF17" i="32"/>
  <c r="AF19" i="32"/>
  <c r="AF20" i="32"/>
  <c r="AF21" i="32"/>
  <c r="AF22" i="32"/>
  <c r="AF23" i="32"/>
  <c r="AF25" i="32"/>
  <c r="AF26" i="32"/>
  <c r="AF28" i="32"/>
  <c r="AF29" i="32"/>
  <c r="AF37" i="32"/>
  <c r="AF39" i="32"/>
  <c r="AF50" i="32"/>
  <c r="AF51" i="32"/>
  <c r="AF52" i="32"/>
  <c r="AF53" i="32"/>
  <c r="AF54" i="32"/>
  <c r="AF56" i="32"/>
  <c r="AF57" i="32"/>
  <c r="AF58" i="32"/>
  <c r="AF60" i="32"/>
  <c r="AF61" i="32"/>
  <c r="AF62" i="32"/>
  <c r="AD63" i="32"/>
  <c r="AD59" i="32"/>
  <c r="AD55" i="32"/>
  <c r="AD49" i="32"/>
  <c r="AD36" i="32"/>
  <c r="AD27" i="32"/>
  <c r="AD38" i="32" s="1"/>
  <c r="AD24" i="32"/>
  <c r="AD18" i="32"/>
  <c r="AD12" i="32"/>
  <c r="AB63" i="32"/>
  <c r="AB59" i="32"/>
  <c r="AB55" i="32"/>
  <c r="AB49" i="32"/>
  <c r="AB36" i="32"/>
  <c r="AB27" i="32"/>
  <c r="AB38" i="32" s="1"/>
  <c r="AB24" i="32"/>
  <c r="AB18" i="32"/>
  <c r="AB12" i="32"/>
  <c r="C52" i="23"/>
  <c r="D52" i="23"/>
  <c r="E52" i="23"/>
  <c r="F52" i="23"/>
  <c r="G52" i="23"/>
  <c r="H52" i="23"/>
  <c r="I52" i="23"/>
  <c r="J52" i="23"/>
  <c r="K52" i="23"/>
  <c r="L52" i="23"/>
  <c r="M52" i="23"/>
  <c r="N52" i="23"/>
  <c r="B52" i="23"/>
  <c r="O123" i="23"/>
  <c r="N123" i="23"/>
  <c r="C68" i="1"/>
  <c r="D68" i="1"/>
  <c r="G68" i="1"/>
  <c r="H68" i="1"/>
  <c r="F68" i="1"/>
  <c r="K68" i="1"/>
  <c r="L68" i="1"/>
  <c r="N68" i="1"/>
  <c r="O68" i="1"/>
  <c r="C59" i="1"/>
  <c r="D59" i="1"/>
  <c r="F59" i="1"/>
  <c r="K59" i="1"/>
  <c r="L59" i="1"/>
  <c r="C12" i="1"/>
  <c r="D12" i="1"/>
  <c r="G12" i="1"/>
  <c r="H12" i="1"/>
  <c r="F12" i="1"/>
  <c r="F70" i="1" s="1"/>
  <c r="F72" i="1" s="1"/>
  <c r="K12" i="1"/>
  <c r="L12" i="1"/>
  <c r="N12" i="1"/>
  <c r="O12" i="1"/>
  <c r="O70" i="1" s="1"/>
  <c r="O72" i="1" s="1"/>
  <c r="G47" i="30"/>
  <c r="H47" i="30"/>
  <c r="AM29" i="33"/>
  <c r="AM27" i="33"/>
  <c r="AM26" i="33"/>
  <c r="AM25" i="33"/>
  <c r="AM24" i="33"/>
  <c r="AM22" i="33"/>
  <c r="AM21" i="33"/>
  <c r="AM19" i="33"/>
  <c r="AM18" i="33"/>
  <c r="AM16" i="33"/>
  <c r="AM15" i="33"/>
  <c r="AM13" i="33"/>
  <c r="AM12" i="33"/>
  <c r="AM11" i="33"/>
  <c r="AM10" i="33"/>
  <c r="AF55" i="32"/>
  <c r="M122" i="23"/>
  <c r="L122" i="23"/>
  <c r="K122" i="23"/>
  <c r="J122" i="23"/>
  <c r="I122" i="23"/>
  <c r="H122" i="23"/>
  <c r="G122" i="23"/>
  <c r="F122" i="23"/>
  <c r="E122" i="23"/>
  <c r="D122" i="23"/>
  <c r="C122" i="23"/>
  <c r="B122" i="23"/>
  <c r="Q122" i="23"/>
  <c r="P115" i="23"/>
  <c r="O115" i="23"/>
  <c r="O122" i="23" s="1"/>
  <c r="N115" i="23"/>
  <c r="R114" i="23"/>
  <c r="Q76" i="23"/>
  <c r="P76" i="23"/>
  <c r="O76" i="23"/>
  <c r="N76" i="23"/>
  <c r="P57" i="23"/>
  <c r="O57" i="23"/>
  <c r="N57" i="23"/>
  <c r="M56" i="23"/>
  <c r="L56" i="23"/>
  <c r="J56" i="23"/>
  <c r="I56" i="23"/>
  <c r="H56" i="23"/>
  <c r="G56" i="23"/>
  <c r="F56" i="23"/>
  <c r="E56" i="23"/>
  <c r="Q56" i="23"/>
  <c r="D56" i="23"/>
  <c r="C56" i="23"/>
  <c r="B56" i="23"/>
  <c r="P55" i="23"/>
  <c r="O55" i="23"/>
  <c r="P54" i="23"/>
  <c r="O54" i="23"/>
  <c r="P53" i="23"/>
  <c r="O53" i="23"/>
  <c r="Q52" i="23"/>
  <c r="P44" i="23"/>
  <c r="O44" i="23"/>
  <c r="N44" i="23"/>
  <c r="P42" i="23"/>
  <c r="O42" i="23"/>
  <c r="N42" i="23"/>
  <c r="P36" i="23"/>
  <c r="O36" i="23"/>
  <c r="N36" i="23"/>
  <c r="P34" i="23"/>
  <c r="O34" i="23"/>
  <c r="N34" i="23"/>
  <c r="P19" i="23"/>
  <c r="O19" i="23"/>
  <c r="P6" i="23"/>
  <c r="O6" i="23"/>
  <c r="N6" i="23"/>
  <c r="R69" i="1"/>
  <c r="Q69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R61" i="1"/>
  <c r="Q61" i="1"/>
  <c r="P68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S17" i="1" s="1"/>
  <c r="R16" i="1"/>
  <c r="Q16" i="1"/>
  <c r="S15" i="1"/>
  <c r="R15" i="1"/>
  <c r="Q15" i="1"/>
  <c r="S14" i="1"/>
  <c r="R14" i="1"/>
  <c r="Q14" i="1"/>
  <c r="P59" i="1"/>
  <c r="S13" i="1"/>
  <c r="R13" i="1"/>
  <c r="Q13" i="1"/>
  <c r="S11" i="1"/>
  <c r="R11" i="1"/>
  <c r="Q11" i="1"/>
  <c r="R10" i="1"/>
  <c r="Q10" i="1"/>
  <c r="S9" i="1"/>
  <c r="R9" i="1"/>
  <c r="Q9" i="1"/>
  <c r="R8" i="1"/>
  <c r="Q8" i="1"/>
  <c r="S7" i="1"/>
  <c r="R7" i="1"/>
  <c r="Q7" i="1"/>
  <c r="S6" i="1"/>
  <c r="R6" i="1"/>
  <c r="Q6" i="1"/>
  <c r="S5" i="1"/>
  <c r="R5" i="1"/>
  <c r="Q5" i="1"/>
  <c r="S4" i="1"/>
  <c r="R4" i="1"/>
  <c r="Q4" i="1"/>
  <c r="P12" i="1"/>
  <c r="F15" i="20"/>
  <c r="E15" i="20"/>
  <c r="D15" i="20"/>
  <c r="C15" i="20"/>
  <c r="F12" i="20"/>
  <c r="F16" i="20" s="1"/>
  <c r="E12" i="20"/>
  <c r="E16" i="20" s="1"/>
  <c r="D12" i="20"/>
  <c r="D16" i="20" s="1"/>
  <c r="C12" i="20"/>
  <c r="C16" i="20" s="1"/>
  <c r="K16" i="16"/>
  <c r="K13" i="16"/>
  <c r="K17" i="16" s="1"/>
  <c r="J16" i="16"/>
  <c r="I16" i="16"/>
  <c r="H16" i="16"/>
  <c r="G16" i="16"/>
  <c r="F16" i="16"/>
  <c r="E16" i="16"/>
  <c r="D16" i="16"/>
  <c r="D17" i="16" s="1"/>
  <c r="C16" i="16"/>
  <c r="J13" i="16"/>
  <c r="J17" i="16" s="1"/>
  <c r="I13" i="16"/>
  <c r="H13" i="16"/>
  <c r="G13" i="16"/>
  <c r="G17" i="16" s="1"/>
  <c r="F13" i="16"/>
  <c r="E13" i="16"/>
  <c r="E17" i="16" s="1"/>
  <c r="D13" i="16"/>
  <c r="C13" i="16"/>
  <c r="C17" i="16"/>
  <c r="H55" i="12"/>
  <c r="H38" i="12"/>
  <c r="H29" i="12"/>
  <c r="H7" i="12"/>
  <c r="H24" i="12" s="1"/>
  <c r="H39" i="12" s="1"/>
  <c r="H56" i="12" s="1"/>
  <c r="H58" i="12" s="1"/>
  <c r="G55" i="12"/>
  <c r="F55" i="12"/>
  <c r="E55" i="12"/>
  <c r="D55" i="12"/>
  <c r="C55" i="12"/>
  <c r="B55" i="12"/>
  <c r="G38" i="12"/>
  <c r="F38" i="12"/>
  <c r="E38" i="12"/>
  <c r="D38" i="12"/>
  <c r="C38" i="12"/>
  <c r="B38" i="12"/>
  <c r="G29" i="12"/>
  <c r="F29" i="12"/>
  <c r="E29" i="12"/>
  <c r="E39" i="12" s="1"/>
  <c r="E56" i="12" s="1"/>
  <c r="E58" i="12" s="1"/>
  <c r="D29" i="12"/>
  <c r="C29" i="12"/>
  <c r="B29" i="12"/>
  <c r="G7" i="12"/>
  <c r="G24" i="12"/>
  <c r="G39" i="12" s="1"/>
  <c r="G56" i="12" s="1"/>
  <c r="G58" i="12" s="1"/>
  <c r="F7" i="12"/>
  <c r="F24" i="12" s="1"/>
  <c r="E7" i="12"/>
  <c r="D7" i="12"/>
  <c r="D24" i="12" s="1"/>
  <c r="C7" i="12"/>
  <c r="C24" i="12" s="1"/>
  <c r="C39" i="12" s="1"/>
  <c r="C56" i="12" s="1"/>
  <c r="C58" i="12" s="1"/>
  <c r="B7" i="12"/>
  <c r="B24" i="12" s="1"/>
  <c r="J55" i="12"/>
  <c r="J29" i="12"/>
  <c r="J7" i="12"/>
  <c r="J24" i="12" s="1"/>
  <c r="J39" i="12" s="1"/>
  <c r="J56" i="12" s="1"/>
  <c r="J58" i="12" s="1"/>
  <c r="M16" i="16"/>
  <c r="L16" i="16"/>
  <c r="M13" i="16"/>
  <c r="M17" i="16" s="1"/>
  <c r="L13" i="16"/>
  <c r="L17" i="16" s="1"/>
  <c r="F45" i="30"/>
  <c r="F37" i="30"/>
  <c r="G15" i="20"/>
  <c r="F16" i="30"/>
  <c r="G12" i="20"/>
  <c r="G16" i="20" s="1"/>
  <c r="I17" i="16"/>
  <c r="O52" i="23"/>
  <c r="AG30" i="33"/>
  <c r="AM17" i="33"/>
  <c r="P70" i="1"/>
  <c r="AD23" i="33" l="1"/>
  <c r="AD30" i="33" s="1"/>
  <c r="AD31" i="33" s="1"/>
  <c r="AM9" i="33"/>
  <c r="V38" i="32"/>
  <c r="AF38" i="32" s="1"/>
  <c r="AF27" i="32"/>
  <c r="AF59" i="32"/>
  <c r="H50" i="23"/>
  <c r="D50" i="23"/>
  <c r="D75" i="23" s="1"/>
  <c r="D124" i="23" s="1"/>
  <c r="D126" i="23" s="1"/>
  <c r="B405" i="31"/>
  <c r="O5" i="23"/>
  <c r="AD64" i="32"/>
  <c r="AK31" i="33" s="1"/>
  <c r="P5" i="23"/>
  <c r="P50" i="23" s="1"/>
  <c r="D18" i="29"/>
  <c r="N17" i="16"/>
  <c r="M50" i="23"/>
  <c r="M75" i="23" s="1"/>
  <c r="M124" i="23" s="1"/>
  <c r="E50" i="23"/>
  <c r="E75" i="23" s="1"/>
  <c r="E124" i="23" s="1"/>
  <c r="E126" i="23" s="1"/>
  <c r="AF31" i="33"/>
  <c r="C229" i="31"/>
  <c r="C410" i="31" s="1"/>
  <c r="B39" i="12"/>
  <c r="B56" i="12" s="1"/>
  <c r="B58" i="12" s="1"/>
  <c r="F17" i="16"/>
  <c r="H17" i="16"/>
  <c r="Q68" i="1"/>
  <c r="S68" i="1"/>
  <c r="O56" i="23"/>
  <c r="N70" i="1"/>
  <c r="N72" i="1" s="1"/>
  <c r="Z38" i="32"/>
  <c r="Z64" i="32" s="1"/>
  <c r="AG31" i="33" s="1"/>
  <c r="O29" i="23"/>
  <c r="P43" i="23"/>
  <c r="AB23" i="33"/>
  <c r="AE23" i="33"/>
  <c r="AE30" i="33" s="1"/>
  <c r="AE31" i="33" s="1"/>
  <c r="Q114" i="23"/>
  <c r="J70" i="1"/>
  <c r="P71" i="1" s="1"/>
  <c r="P72" i="1" s="1"/>
  <c r="B387" i="31"/>
  <c r="B395" i="31"/>
  <c r="B399" i="31"/>
  <c r="B332" i="31"/>
  <c r="B410" i="31" s="1"/>
  <c r="B394" i="31"/>
  <c r="C47" i="30"/>
  <c r="H16" i="20"/>
  <c r="P20" i="23"/>
  <c r="N69" i="23"/>
  <c r="K39" i="12"/>
  <c r="K56" i="12" s="1"/>
  <c r="K58" i="12" s="1"/>
  <c r="K70" i="1"/>
  <c r="Q59" i="1"/>
  <c r="C70" i="1"/>
  <c r="C72" i="1" s="1"/>
  <c r="R59" i="1"/>
  <c r="B388" i="31"/>
  <c r="B390" i="31"/>
  <c r="B392" i="31"/>
  <c r="B404" i="31"/>
  <c r="B406" i="31"/>
  <c r="B408" i="31"/>
  <c r="B229" i="31"/>
  <c r="B389" i="31"/>
  <c r="B393" i="31"/>
  <c r="B397" i="31"/>
  <c r="B401" i="31"/>
  <c r="B409" i="31"/>
  <c r="AF36" i="32"/>
  <c r="AF12" i="32"/>
  <c r="P114" i="23"/>
  <c r="O114" i="23"/>
  <c r="AF24" i="32"/>
  <c r="AA64" i="32"/>
  <c r="AH31" i="33" s="1"/>
  <c r="AF18" i="32"/>
  <c r="G70" i="1"/>
  <c r="G72" i="1" s="1"/>
  <c r="AB64" i="32"/>
  <c r="AI31" i="33" s="1"/>
  <c r="P52" i="23"/>
  <c r="U64" i="32"/>
  <c r="AB31" i="33" s="1"/>
  <c r="O20" i="23"/>
  <c r="V64" i="32"/>
  <c r="AC31" i="33" s="1"/>
  <c r="G50" i="23"/>
  <c r="F50" i="23"/>
  <c r="C50" i="23"/>
  <c r="C75" i="23" s="1"/>
  <c r="C124" i="23" s="1"/>
  <c r="C126" i="23" s="1"/>
  <c r="O35" i="23"/>
  <c r="K50" i="23"/>
  <c r="J50" i="23"/>
  <c r="J75" i="23" s="1"/>
  <c r="J124" i="23" s="1"/>
  <c r="J126" i="23" s="1"/>
  <c r="G75" i="23"/>
  <c r="G124" i="23" s="1"/>
  <c r="G126" i="23" s="1"/>
  <c r="H75" i="23"/>
  <c r="H124" i="23" s="1"/>
  <c r="H126" i="23" s="1"/>
  <c r="P56" i="23"/>
  <c r="N56" i="23"/>
  <c r="K75" i="23"/>
  <c r="K124" i="23" s="1"/>
  <c r="K126" i="23" s="1"/>
  <c r="L75" i="23"/>
  <c r="L124" i="23" s="1"/>
  <c r="P125" i="23" s="1"/>
  <c r="N114" i="23"/>
  <c r="F75" i="23"/>
  <c r="F124" i="23" s="1"/>
  <c r="F126" i="23" s="1"/>
  <c r="N43" i="23"/>
  <c r="O43" i="23"/>
  <c r="N35" i="23"/>
  <c r="N29" i="23"/>
  <c r="N20" i="23"/>
  <c r="B50" i="23"/>
  <c r="B75" i="23" s="1"/>
  <c r="B124" i="23" s="1"/>
  <c r="B126" i="23" s="1"/>
  <c r="AF49" i="32"/>
  <c r="Q12" i="1"/>
  <c r="D39" i="12"/>
  <c r="D56" i="12" s="1"/>
  <c r="D58" i="12" s="1"/>
  <c r="F39" i="12"/>
  <c r="F56" i="12" s="1"/>
  <c r="F58" i="12" s="1"/>
  <c r="L39" i="12"/>
  <c r="L56" i="12" s="1"/>
  <c r="L58" i="12" s="1"/>
  <c r="M70" i="1"/>
  <c r="S71" i="1" s="1"/>
  <c r="I70" i="1"/>
  <c r="I72" i="1" s="1"/>
  <c r="S59" i="1"/>
  <c r="R12" i="1"/>
  <c r="S12" i="1"/>
  <c r="R68" i="1"/>
  <c r="R70" i="1" s="1"/>
  <c r="L70" i="1"/>
  <c r="R71" i="1" s="1"/>
  <c r="H70" i="1"/>
  <c r="H72" i="1" s="1"/>
  <c r="D70" i="1"/>
  <c r="D72" i="1" s="1"/>
  <c r="B70" i="1"/>
  <c r="B72" i="1" s="1"/>
  <c r="F47" i="30"/>
  <c r="B47" i="30"/>
  <c r="I47" i="30"/>
  <c r="E47" i="30"/>
  <c r="O17" i="16"/>
  <c r="J47" i="30"/>
  <c r="L72" i="1"/>
  <c r="L126" i="23"/>
  <c r="Q124" i="23"/>
  <c r="K72" i="1"/>
  <c r="Q71" i="1"/>
  <c r="AB30" i="33"/>
  <c r="AM23" i="33"/>
  <c r="M126" i="23"/>
  <c r="Q125" i="23"/>
  <c r="J72" i="1"/>
  <c r="AM30" i="33" l="1"/>
  <c r="Q70" i="1"/>
  <c r="Q72" i="1" s="1"/>
  <c r="AM31" i="33"/>
  <c r="AM33" i="33" s="1"/>
  <c r="AF64" i="32"/>
  <c r="O50" i="23"/>
  <c r="O75" i="23" s="1"/>
  <c r="O124" i="23" s="1"/>
  <c r="O125" i="23"/>
  <c r="P75" i="23"/>
  <c r="N125" i="23"/>
  <c r="R72" i="1"/>
  <c r="M72" i="1"/>
  <c r="S70" i="1"/>
  <c r="S72" i="1" s="1"/>
  <c r="Q126" i="23"/>
  <c r="O126" i="23" l="1"/>
  <c r="N50" i="23"/>
  <c r="N75" i="23" s="1"/>
  <c r="N124" i="23" s="1"/>
  <c r="N126" i="23" s="1"/>
  <c r="P124" i="23"/>
  <c r="P126" i="23" s="1"/>
</calcChain>
</file>

<file path=xl/sharedStrings.xml><?xml version="1.0" encoding="utf-8"?>
<sst xmlns="http://schemas.openxmlformats.org/spreadsheetml/2006/main" count="1885" uniqueCount="1165">
  <si>
    <t>Beépülő előirányzatok:</t>
  </si>
  <si>
    <t>2/b</t>
  </si>
  <si>
    <t xml:space="preserve">3.  </t>
  </si>
  <si>
    <t>3/a</t>
  </si>
  <si>
    <t>3/b</t>
  </si>
  <si>
    <t>4.</t>
  </si>
  <si>
    <t>visszatérítendő támogatásokról</t>
  </si>
  <si>
    <t>066020 Város és községgazdálkodás</t>
  </si>
  <si>
    <t>047120 Piac üzemeltetés</t>
  </si>
  <si>
    <t>042180 Állateü ellátás</t>
  </si>
  <si>
    <t>066010 Zöldterület kezelés</t>
  </si>
  <si>
    <t>063020 Vízelvezetés (csapadékvíz)</t>
  </si>
  <si>
    <t>081030 Sportlétesítmények működtetése</t>
  </si>
  <si>
    <t>096015 Gyermekétkeztetés köznevelési intézményekben</t>
  </si>
  <si>
    <t>104035 Gyermekétkeztetés bölcsődében</t>
  </si>
  <si>
    <t>096025 Munkahelyi étkezés</t>
  </si>
  <si>
    <t>013360 Más szerv részére végzett pénzügyi gazd. Tev.</t>
  </si>
  <si>
    <t>13350 Önkormányzati vagyonnal való gazdálkodás</t>
  </si>
  <si>
    <t>081071 Üdülő-szálláshely (TOURINFORM)</t>
  </si>
  <si>
    <t>091110 Óvodai nevelés</t>
  </si>
  <si>
    <t>091140 Óvodai nevelés ellátás</t>
  </si>
  <si>
    <t>082091 Közművelődés közösségi és társadalmi részvétel fejl</t>
  </si>
  <si>
    <t>82092 Közművelődés hagyományos közösségi kulturális értékek gondozása</t>
  </si>
  <si>
    <t>082093 Közművelődés egész életre kiterjedő tanulás amatőr művészetek</t>
  </si>
  <si>
    <t>086020 Helyi térségi közösségi tér biztosítása</t>
  </si>
  <si>
    <t>086090 Mindenféle egyéb szabadidős szolgáltatás</t>
  </si>
  <si>
    <t>082044 Könyvtári szolgáltatások</t>
  </si>
  <si>
    <t>082063 Múzeumi kiállítási tevékenység</t>
  </si>
  <si>
    <t>Munkáltatói kölcsön</t>
  </si>
  <si>
    <t>a</t>
  </si>
  <si>
    <t>b</t>
  </si>
  <si>
    <t>c</t>
  </si>
  <si>
    <t>d</t>
  </si>
  <si>
    <t>Szennyvízbekötések támogatására nyújtott visszatérítendő támogatások</t>
  </si>
  <si>
    <t xml:space="preserve">Önkormányzati lakásértékesítés kintlévőség </t>
  </si>
  <si>
    <t>kommunális beruházások, vagy ilyen célú befizetések, 70 éven felüliek</t>
  </si>
  <si>
    <t>egyedi méltányosság</t>
  </si>
  <si>
    <t>3 vagy több gyermek nevelése</t>
  </si>
  <si>
    <t>Mindösszesen:</t>
  </si>
  <si>
    <t>2 millió Ft adóalap alatti mentesség</t>
  </si>
  <si>
    <t>2014.</t>
  </si>
  <si>
    <t>2015.</t>
  </si>
  <si>
    <t>Terv</t>
  </si>
  <si>
    <t>a) Lakosságszámhoz kötött</t>
  </si>
  <si>
    <t>b) Feladatmutatóhoz kötött</t>
  </si>
  <si>
    <t>1. Összes kötetlen felhasználású norm.hozzájár.</t>
  </si>
  <si>
    <t>2. Normatív hozzájárulás (kötött)</t>
  </si>
  <si>
    <t>a) Kieg.tám.egyes közoktatási-, szociális feladatokra</t>
  </si>
  <si>
    <t xml:space="preserve">Tervezett helyi és átengedett adó </t>
  </si>
  <si>
    <t>- lakbér</t>
  </si>
  <si>
    <t xml:space="preserve">- bérleti díj </t>
  </si>
  <si>
    <t xml:space="preserve">- tárgyi eszközök, immateriális javak értékesítése </t>
  </si>
  <si>
    <t xml:space="preserve">Rövid lejáratú kötelezettségek: </t>
  </si>
  <si>
    <t>- tőketörlesztés (hitel, kötvény)</t>
  </si>
  <si>
    <t xml:space="preserve">- kamat </t>
  </si>
  <si>
    <t xml:space="preserve">lakott külterülettel kapcsolatos feladatok </t>
  </si>
  <si>
    <t xml:space="preserve">- Csongrádi Közmű Szolgáltató Kft. </t>
  </si>
  <si>
    <t>b) Hivatásos Önkorm. Tűzoltóság támogatása</t>
  </si>
  <si>
    <t>c) Egyes jövedelempótló támogatás + kieg.+közcélú fogl.</t>
  </si>
  <si>
    <t>2. Összes kötött felhaszn.normatív hozzájárulás</t>
  </si>
  <si>
    <t>3. Központosított előirányzatok</t>
  </si>
  <si>
    <t>8. Kieg.támogatás önkormányzat bérkiadásaihoz</t>
  </si>
  <si>
    <t>II. Átengedett központi adók</t>
  </si>
  <si>
    <t>II. Összesen átengedett adók</t>
  </si>
  <si>
    <t>Költségvetési támogatás + átengedett adók</t>
  </si>
  <si>
    <t>III. Helyi adók</t>
  </si>
  <si>
    <t xml:space="preserve"> - Magánszemélyek kommunális adója</t>
  </si>
  <si>
    <t xml:space="preserve"> - Iparűzési adó</t>
  </si>
  <si>
    <t xml:space="preserve"> - Idegenforgalmi adó épület után</t>
  </si>
  <si>
    <t xml:space="preserve"> - Idegenforgalmi adó tartózkodás után</t>
  </si>
  <si>
    <t xml:space="preserve"> - Talajterhelési díj</t>
  </si>
  <si>
    <t>III. Helyi adó összesen</t>
  </si>
  <si>
    <t>Központi forrás, helyi adó összesen (I+II+III)</t>
  </si>
  <si>
    <t>IV. Saját forrás</t>
  </si>
  <si>
    <t>Önkorm. egyéb sajátos felhalmozási bevételei</t>
  </si>
  <si>
    <t xml:space="preserve">Felhalmozási célú hitel </t>
  </si>
  <si>
    <t xml:space="preserve">Központi,önkormányzati saját+átvett (I+...+IV) </t>
  </si>
  <si>
    <t>V. OEP finanszírozás</t>
  </si>
  <si>
    <t xml:space="preserve">018030 Támogatási célú finanszírozási műveletek </t>
  </si>
  <si>
    <t>Átvett pénzeszköz</t>
  </si>
  <si>
    <t>Önkormányzati támogatás</t>
  </si>
  <si>
    <t xml:space="preserve">Városellátó Intézmény </t>
  </si>
  <si>
    <t>Óvodák Igazgatósága</t>
  </si>
  <si>
    <t>Városi Könyvtár Információs Közp.</t>
  </si>
  <si>
    <t>Intézmény Összesen:</t>
  </si>
  <si>
    <t xml:space="preserve">Önkormányzati feladat </t>
  </si>
  <si>
    <t xml:space="preserve">Önkormányzati feladat összesen </t>
  </si>
  <si>
    <t>Hivatali feladat</t>
  </si>
  <si>
    <t>Hivatali feladat összesen</t>
  </si>
  <si>
    <t>Önkormányzat összesen:</t>
  </si>
  <si>
    <t>-Intézményfinanszírozás</t>
  </si>
  <si>
    <t>Önkormányzat össz. halm. nélkül</t>
  </si>
  <si>
    <t>2016.</t>
  </si>
  <si>
    <t>várható</t>
  </si>
  <si>
    <t xml:space="preserve">011130 Önkormányzatok és önkormányzati hivatalok jogalkotó
 és általános igazgatási tevékenysége </t>
  </si>
  <si>
    <t>011220 Adó-, vám- és jövedéki igazgatás</t>
  </si>
  <si>
    <t>013350 Az önkormányzati vagyonnal való gazdálkodással kapcsolatos feladatok</t>
  </si>
  <si>
    <t xml:space="preserve">045140 Város és elővárosi közúti személyszállítás </t>
  </si>
  <si>
    <t xml:space="preserve">064010 Közvilágítás </t>
  </si>
  <si>
    <t xml:space="preserve">076090 Egyéb egészségügyi szolgáltatások finanszírozása és támogatása </t>
  </si>
  <si>
    <t>081045 Szabadidősport- (rekreációs sport) tevékenység és támogatás</t>
  </si>
  <si>
    <t xml:space="preserve">082091 Közművelődés - közösségi és társadalmi részvétel fejlesztése </t>
  </si>
  <si>
    <t xml:space="preserve">Köznevelési intézmények működtetésére </t>
  </si>
  <si>
    <t xml:space="preserve">083050 Televízió-műsor szolgáltatás támogatása </t>
  </si>
  <si>
    <t>Csemegi Károly Könyvtár és Tari László Múzeum</t>
  </si>
  <si>
    <t xml:space="preserve">Dr. Szarka Ödön Egészségügyi és Szociális Intézmény </t>
  </si>
  <si>
    <t>Dr. Szarka Ödön Egyesített Egészségügyi és Szociális Int.</t>
  </si>
  <si>
    <t xml:space="preserve">101150 Betegséggel kapcsolatos pénzbeli ellátások, támogatások </t>
  </si>
  <si>
    <t xml:space="preserve">011130 Önkormányzatok és önkormányzati hivatalok jogalkotó és igazgatási tevékenysége </t>
  </si>
  <si>
    <t>031030 Közterület rendjének fenntartása</t>
  </si>
  <si>
    <t xml:space="preserve">106020 Lakásfenntartással, lakhatással összefüggő ellátások </t>
  </si>
  <si>
    <t xml:space="preserve">107060 Egyéb szociális pénzbeli és természetbeni ellátások, támogatások </t>
  </si>
  <si>
    <t xml:space="preserve">084031 Civil szervezetek működési támogatása </t>
  </si>
  <si>
    <t xml:space="preserve">018010 Önkormányzatok elszámolásai a központi költségvetéssel </t>
  </si>
  <si>
    <t xml:space="preserve">061030 Lakáshoz jutást segítő támogatások </t>
  </si>
  <si>
    <t>103010 Elhunyt személyek hátramaradottainak pénzbeli ellátásai</t>
  </si>
  <si>
    <t>Alkotóház</t>
  </si>
  <si>
    <t>int. -üzem. tám.</t>
  </si>
  <si>
    <t>Jogcím száma</t>
  </si>
  <si>
    <t>Mennyiségi egység</t>
  </si>
  <si>
    <t>Fajlagos összeg</t>
  </si>
  <si>
    <t>I.1.a</t>
  </si>
  <si>
    <t>Önkormányzati hivatal működésének támogatása - elismert hivatali létszám alapján</t>
  </si>
  <si>
    <t>elismert hivatali létszám</t>
  </si>
  <si>
    <t>Önkormányzati hivatal működésének támogatása - beszámítás után</t>
  </si>
  <si>
    <t>forint</t>
  </si>
  <si>
    <t>I.1.b</t>
  </si>
  <si>
    <t>I.1.ba</t>
  </si>
  <si>
    <t>hektár</t>
  </si>
  <si>
    <t>I.1.bb</t>
  </si>
  <si>
    <t>km</t>
  </si>
  <si>
    <t>I.1.bc</t>
  </si>
  <si>
    <t>m2</t>
  </si>
  <si>
    <t>I.1.bd</t>
  </si>
  <si>
    <t>I.1.c</t>
  </si>
  <si>
    <t>Egyéb önkormányzati feladatok támogatása</t>
  </si>
  <si>
    <t>2 700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</si>
  <si>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</si>
  <si>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</si>
  <si>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</si>
  <si>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</si>
  <si>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2 550</t>
  </si>
  <si>
    <t>Lakott külterülettel kapcsolatos feladatok támogatása - beszámítás után</t>
  </si>
  <si>
    <t>I.1.e</t>
  </si>
  <si>
    <t>Üdülőhelyi feladatok támogatása</t>
  </si>
  <si>
    <t>Üdülőhelyi feladatok támogatása - beszámítás után</t>
  </si>
  <si>
    <t xml:space="preserve">4. Felhalmozási célú támogatás </t>
  </si>
  <si>
    <t>Adatok Ft-ban</t>
  </si>
  <si>
    <t xml:space="preserve">102023 Időskorúak tartós bentlakásos ellátása </t>
  </si>
  <si>
    <t xml:space="preserve">102024 Demens betegek tatós bentlakásos ellátása </t>
  </si>
  <si>
    <t>A települési önkormányzatok működésének támogatása beszámítás és kiegészítés után</t>
  </si>
  <si>
    <t>Beszámítás</t>
  </si>
  <si>
    <t>I.1. jogcímekhez kapcsolódó kiegészítés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</si>
  <si>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</si>
  <si>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</si>
  <si>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</si>
  <si>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</si>
  <si>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</si>
  <si>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</si>
  <si>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A helyi önkormányzatok működésének általános támogatása összesen</t>
  </si>
  <si>
    <t>A települési önkormányzatok egyes köznevelési feladatainak támogatása</t>
  </si>
  <si>
    <t>A települési önkormányzatok szociális feladatainak egyéb támogatása</t>
  </si>
  <si>
    <t>számított létszám</t>
  </si>
  <si>
    <t>időskorúak nappali intézményi ellátása</t>
  </si>
  <si>
    <t>időskorúak nappali intézményi ellátása - társulás által történő feladatellátás</t>
  </si>
  <si>
    <t>foglalkoztatási támogatásban részesülő időskorúak nappali intézményben ellátottak száma</t>
  </si>
  <si>
    <t>foglalkoztatási támogatásban részesülő időskorúak nappali intézményben ellátottak száma - társulás által történő feladatellátás</t>
  </si>
  <si>
    <t>fogyatékos személyek nappali intézményi ellátása</t>
  </si>
  <si>
    <t>fogyatékos személyek nappali intézményi ellátása - társulás által történő feladatellátás</t>
  </si>
  <si>
    <t>foglalkoztatási támogatásban részesülő fogyatékos nappali intézményben ellátottak száma</t>
  </si>
  <si>
    <t>foglalkoztatási támogatásban részesülő fogyatékos nappali intézményben ellátottak száma - társulás által történő feladatellátás</t>
  </si>
  <si>
    <t>demens személyek nappali intézményi ellátása</t>
  </si>
  <si>
    <t>demens személyek nappali intézményi ellátása - társulás által történő feladatellátás</t>
  </si>
  <si>
    <t>foglalkoztatási támogatásban részesülő, nappali intézményben ellátott demens személyek száma</t>
  </si>
  <si>
    <t>foglalkoztatási támogatásban részesülő, nappali intézményben ellátott demens személyek száma - társulás által történő feladatellátás</t>
  </si>
  <si>
    <t>    - épület után</t>
  </si>
  <si>
    <t xml:space="preserve">    -  tartózkodás után</t>
  </si>
  <si>
    <t>Építményadó</t>
  </si>
  <si>
    <t>pszichiátriai betegek nappali intézményi ellátása</t>
  </si>
  <si>
    <t>pszichiátriai betegek nappali intézményi ellátása - társulás által történő feladatellátás</t>
  </si>
  <si>
    <t>foglalkoztatási támogatásban részesülő, nappali intézményben ellátott pszichiátriai betegek száma</t>
  </si>
  <si>
    <t>foglalkoztatási támogatásban részesülő, nappali intézményben ellátott pszichiátriai betegek száma - társulás által történő feladatellátás</t>
  </si>
  <si>
    <t>szenvedélybetegek nappali intézményi ellátása</t>
  </si>
  <si>
    <t>szenvedélybetegek nappali intézményi ellátása - társulás által történő feladatellátás</t>
  </si>
  <si>
    <t>foglalkoztatási támogatásban részesülő, nappali intézményben ellátott szenvedélybetegek száma</t>
  </si>
  <si>
    <t>foglalkoztatási támogatásban részesülő, nappali intézményben ellátott szenvedélybetegek száma - társulás által történő feladatellátás</t>
  </si>
  <si>
    <t>hajléktalanok nappali intézményi ellátása</t>
  </si>
  <si>
    <t>hajléktalanok nappali intézményi ellátása - társulás által történő feladatellátás</t>
  </si>
  <si>
    <t xml:space="preserve">6. EU-s  kiegészítő támogatás </t>
  </si>
  <si>
    <t>hajléktalanok átmeneti szállása, éjjeli menedékhely összesen</t>
  </si>
  <si>
    <t>hajléktalanok átmeneti szállása, éjjeli menedékhely összesen - társulás által történő feladatellátás</t>
  </si>
  <si>
    <t>Intézmény-üzemeltetési támogatás</t>
  </si>
  <si>
    <t>feladategység</t>
  </si>
  <si>
    <t>IV.</t>
  </si>
  <si>
    <t>A települési önkormányzatok kulturális feladatainak támogatása</t>
  </si>
  <si>
    <t>Dr. Szarka Ödön Egyesített Egészségügyi 
és Szociális Intézménye</t>
  </si>
  <si>
    <t>Összesen
(Ft)</t>
  </si>
  <si>
    <t xml:space="preserve">Rászoruló gyermekek intézményen kívüli szünidei étkeztetésére </t>
  </si>
  <si>
    <t>Mutatószám</t>
  </si>
  <si>
    <t>Fajlagos összeg önkormányzat esetén</t>
  </si>
  <si>
    <t>összesen</t>
  </si>
  <si>
    <t xml:space="preserve">MINDÖSSZESEN </t>
  </si>
  <si>
    <t>II.2. Óvodaműködtetési támogatás</t>
  </si>
  <si>
    <t xml:space="preserve">Megnevezés </t>
  </si>
  <si>
    <t>Normatíva
alapja</t>
  </si>
  <si>
    <t xml:space="preserve">Összeg (Ft) </t>
  </si>
  <si>
    <t>Normatív kedvezményben nem részesülő gyerekek</t>
  </si>
  <si>
    <t xml:space="preserve">Óvodai ellátás összesen </t>
  </si>
  <si>
    <t>Bölcsődei ellátás összesen</t>
  </si>
  <si>
    <t xml:space="preserve">7. A helyi önkormányzat működőképessége megőrzését szolgáló kiegészítő támogatás </t>
  </si>
  <si>
    <t>2017.</t>
  </si>
  <si>
    <t>100%
kedvezmény 
fő</t>
  </si>
  <si>
    <t>50%
kedvezmény 
fő</t>
  </si>
  <si>
    <t xml:space="preserve">Összesen
fő </t>
  </si>
  <si>
    <t xml:space="preserve">Bölcsőde </t>
  </si>
  <si>
    <t>Óvoda</t>
  </si>
  <si>
    <t xml:space="preserve">Általános Iskola </t>
  </si>
  <si>
    <t>Gimnázium</t>
  </si>
  <si>
    <t xml:space="preserve">Szakközépiskola </t>
  </si>
  <si>
    <t>Kollégium</t>
  </si>
  <si>
    <t>Tény</t>
  </si>
  <si>
    <t xml:space="preserve">Piroskavárosi Idősek Otthona </t>
  </si>
  <si>
    <t xml:space="preserve"> összeg összesen
Ft</t>
  </si>
  <si>
    <t xml:space="preserve">Intézmény/ feladat </t>
  </si>
  <si>
    <t xml:space="preserve">1. Önkormányzat </t>
  </si>
  <si>
    <t>pénzbeli hozzájárulás szociális feladatokhoz</t>
  </si>
  <si>
    <t xml:space="preserve">üdülőhelyi feladatok </t>
  </si>
  <si>
    <t xml:space="preserve">2. Polgármesteri Hivatal </t>
  </si>
  <si>
    <t>közvilágítás fenntartásának támogatása</t>
  </si>
  <si>
    <t xml:space="preserve">önkormányzati hivatalok működésének támogatása </t>
  </si>
  <si>
    <t>zöldfelület gazdálkodással kapcsolatos feladat</t>
  </si>
  <si>
    <t>közutak fenntartásának támogatása</t>
  </si>
  <si>
    <t xml:space="preserve"> szociális feladatokra </t>
  </si>
  <si>
    <t xml:space="preserve">szociális feladatokra </t>
  </si>
  <si>
    <t>Bölcsődei ellátás nem fogyatékos, nem hátrányos helyzetű</t>
  </si>
  <si>
    <t xml:space="preserve">Bölcsődei ellátás nem fogyatékos, hátrányos helyzetű </t>
  </si>
  <si>
    <t>Bölcsődei ellátás nem fogyatékos halmozottan hátrányos helyzetű</t>
  </si>
  <si>
    <t>Beszámítás
Ft</t>
  </si>
  <si>
    <t>%</t>
  </si>
  <si>
    <t>Támogatás
Ft</t>
  </si>
  <si>
    <t>Mutató</t>
  </si>
  <si>
    <t xml:space="preserve">intézményi üzemeltetési támogatás </t>
  </si>
  <si>
    <t xml:space="preserve">           Önkormányzati funkciók </t>
  </si>
  <si>
    <t xml:space="preserve">- Pedagógus képzettséggel rendelkező, óvodapedagógusok nevelő munkáját közvetlenül segítők száma </t>
  </si>
  <si>
    <t xml:space="preserve">- Óvodapedagógusok elismert lészáma
 (pótlólagos összeg) </t>
  </si>
  <si>
    <t>Normatíva
(Ft)</t>
  </si>
  <si>
    <t>31 591 550</t>
  </si>
  <si>
    <t xml:space="preserve">ATMÖT családsegítés támogatása </t>
  </si>
  <si>
    <t>Számított iparűzési adó előírás</t>
  </si>
  <si>
    <t xml:space="preserve">Önkormányzat által rendeletben biztosított mentességek, kedvezmények </t>
  </si>
  <si>
    <t>Tervezett adóbevétel 100 %-os teljesülés esetén</t>
  </si>
  <si>
    <t>5. TEKI, CÉDE  tám.(eredeti tervezhető, ill.tény)</t>
  </si>
  <si>
    <t>2.7 Tájékoztató adatok az önkormányzat által nyújtott</t>
  </si>
  <si>
    <t>köztemető fenntartással kapcsolatos feladatok</t>
  </si>
  <si>
    <t>III.3. Egyes szociális és gyermekjóléti feladatok támogatása</t>
  </si>
  <si>
    <t xml:space="preserve">GESZ </t>
  </si>
  <si>
    <t>működési hó</t>
  </si>
  <si>
    <t>2019.</t>
  </si>
  <si>
    <t>egyéb önkormányzati feladatok</t>
  </si>
  <si>
    <t xml:space="preserve">4. Városellátó Intézmény </t>
  </si>
  <si>
    <t xml:space="preserve">gyermek és diákétkeztetési feladatok (konyhai dolgozói bér) </t>
  </si>
  <si>
    <t xml:space="preserve">8. Piroskavárosi Idősek Otthona </t>
  </si>
  <si>
    <t>Sorrend</t>
  </si>
  <si>
    <t>(rendeletek alapján)</t>
  </si>
  <si>
    <t>férőhely</t>
  </si>
  <si>
    <t>A finanszírozás szempontjából elismert szakmai dolgozók bértámogatása</t>
  </si>
  <si>
    <t xml:space="preserve">Terv </t>
  </si>
  <si>
    <t>2018.</t>
  </si>
  <si>
    <t xml:space="preserve">közművelődési feladatok </t>
  </si>
  <si>
    <r>
      <t>Megjegyzés:</t>
    </r>
    <r>
      <rPr>
        <sz val="10"/>
        <rFont val="Arial CE"/>
        <charset val="238"/>
      </rPr>
      <t xml:space="preserve"> A fenti összegek 100%-os mértékben állam által finanszírozottak. </t>
    </r>
  </si>
  <si>
    <t>1.</t>
  </si>
  <si>
    <t>2.</t>
  </si>
  <si>
    <t>3.</t>
  </si>
  <si>
    <t>I. Önkormányzat költségvetési támogatása (1+….+12)</t>
  </si>
  <si>
    <t>6.</t>
  </si>
  <si>
    <t>7.</t>
  </si>
  <si>
    <t>11.</t>
  </si>
  <si>
    <t>12.</t>
  </si>
  <si>
    <t>13.</t>
  </si>
  <si>
    <t>14.</t>
  </si>
  <si>
    <t>15.</t>
  </si>
  <si>
    <t xml:space="preserve">2.1.1 Normatívák intézményekre történő lebontása 
</t>
  </si>
  <si>
    <t>Sor-
szám</t>
  </si>
  <si>
    <t>Rovat megnevezése</t>
  </si>
  <si>
    <t>Rovat
száma</t>
  </si>
  <si>
    <t>Eredeti előirányzat</t>
  </si>
  <si>
    <t xml:space="preserve">ebből </t>
  </si>
  <si>
    <t>Intézmények összesen:</t>
  </si>
  <si>
    <t>1.GESZ és intézményei</t>
  </si>
  <si>
    <t xml:space="preserve">Művelődési Központ és Városi Galéria </t>
  </si>
  <si>
    <t>GESZ és int. össz:</t>
  </si>
  <si>
    <t>2. Alkotóház</t>
  </si>
  <si>
    <t xml:space="preserve">Egészségügyi referens </t>
  </si>
  <si>
    <t xml:space="preserve">Csongrád TV támogatása </t>
  </si>
  <si>
    <t>900060 Forgatási és befektetési célú finanszírozási műveletek (hitel)</t>
  </si>
  <si>
    <t>018030 Támogatási célú finanszírozási műveletek</t>
  </si>
  <si>
    <t xml:space="preserve">Közmű Szolgáltató Kft. </t>
  </si>
  <si>
    <t>Esély Szociális és Gyermekjóléti Alapellátási Központ</t>
  </si>
  <si>
    <t xml:space="preserve">Kötelező </t>
  </si>
  <si>
    <t xml:space="preserve">Nem kötelező </t>
  </si>
  <si>
    <t>államigazgatási</t>
  </si>
  <si>
    <t>Önkormányzati 
feladatok</t>
  </si>
  <si>
    <t xml:space="preserve">Városellátó Int. </t>
  </si>
  <si>
    <t xml:space="preserve">Óvodák 
Igazgatósága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</si>
  <si>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</si>
  <si>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</si>
  <si>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</si>
  <si>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</si>
  <si>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</si>
  <si>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</si>
  <si>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</si>
  <si>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</si>
  <si>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</si>
  <si>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</si>
  <si>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GESZ</t>
  </si>
  <si>
    <t>Feladatellátás megnevezése</t>
  </si>
  <si>
    <t xml:space="preserve">Idősek átmeneti és tartós bentlakásos ellátása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</si>
  <si>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</si>
  <si>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</si>
  <si>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</si>
  <si>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</si>
  <si>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</si>
  <si>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</si>
  <si>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</si>
  <si>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</si>
  <si>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</si>
  <si>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</si>
  <si>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</si>
  <si>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</si>
  <si>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</si>
  <si>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</si>
  <si>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</si>
  <si>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</si>
  <si>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</si>
  <si>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</si>
  <si>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</si>
  <si>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</si>
  <si>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</si>
  <si>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</si>
  <si>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</si>
  <si>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</si>
  <si>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</si>
  <si>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</si>
  <si>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</si>
  <si>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</si>
  <si>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</si>
  <si>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</si>
  <si>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</si>
  <si>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</si>
  <si>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</si>
  <si>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</si>
  <si>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</si>
  <si>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</si>
  <si>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</si>
  <si>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</si>
  <si>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</si>
  <si>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>Művelődési Központ és Városi Galéria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</si>
  <si>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</si>
  <si>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</si>
  <si>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</si>
  <si>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</si>
  <si>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</si>
  <si>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</si>
  <si>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</si>
  <si>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</si>
  <si>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</si>
  <si>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</si>
  <si>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</si>
  <si>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</si>
  <si>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</si>
  <si>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</si>
  <si>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</si>
  <si>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</si>
  <si>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</si>
  <si>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</si>
  <si>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</si>
  <si>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</si>
  <si>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</si>
  <si>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</si>
  <si>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</si>
  <si>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</si>
  <si>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</si>
  <si>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</si>
  <si>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</si>
  <si>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</si>
  <si>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</si>
  <si>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</si>
  <si>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</si>
  <si>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</si>
  <si>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</si>
  <si>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</si>
  <si>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</si>
  <si>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Áru- és készletértékesítés ellenértéke</t>
  </si>
  <si>
    <t>B401</t>
  </si>
  <si>
    <t>35</t>
  </si>
  <si>
    <t>Szolgáltatások ellenértéke</t>
  </si>
  <si>
    <t>B402</t>
  </si>
  <si>
    <t>36</t>
  </si>
  <si>
    <t>Kiegészítő támogatás a bölcsődében foglalkoztatott felsőfokú végzettségű kisgyermeknevelő béréhez</t>
  </si>
  <si>
    <t>Közvetített szolgáltatások 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</si>
  <si>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</si>
  <si>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</si>
  <si>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</si>
  <si>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</si>
  <si>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</si>
  <si>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</si>
  <si>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</si>
  <si>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</si>
  <si>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</si>
  <si>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</si>
  <si>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</si>
  <si>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</si>
  <si>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</si>
  <si>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</si>
  <si>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</si>
  <si>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</si>
  <si>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</si>
  <si>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</si>
  <si>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</si>
  <si>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</si>
  <si>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</si>
  <si>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</si>
  <si>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</si>
  <si>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</si>
  <si>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</si>
  <si>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</si>
  <si>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</si>
  <si>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</si>
  <si>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</si>
  <si>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</si>
  <si>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</si>
  <si>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</si>
  <si>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</si>
  <si>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</si>
  <si>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</si>
  <si>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</si>
  <si>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</si>
  <si>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</si>
  <si>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</si>
  <si>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</si>
  <si>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</si>
  <si>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</si>
  <si>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</si>
  <si>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</si>
  <si>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</si>
  <si>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</si>
  <si>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</si>
  <si>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</si>
  <si>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</si>
  <si>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</si>
  <si>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</si>
  <si>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</si>
  <si>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</si>
  <si>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</si>
  <si>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</si>
  <si>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</si>
  <si>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</si>
  <si>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</si>
  <si>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</si>
  <si>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</si>
  <si>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</si>
  <si>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</si>
  <si>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</si>
  <si>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</si>
  <si>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</si>
  <si>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</si>
  <si>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</si>
  <si>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</si>
  <si>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</si>
  <si>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</si>
  <si>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</si>
  <si>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</si>
  <si>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</si>
  <si>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</si>
  <si>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</si>
  <si>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</si>
  <si>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</si>
  <si>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</si>
  <si>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</si>
  <si>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</si>
  <si>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</si>
  <si>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</si>
  <si>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 xml:space="preserve">Adópótlék, bírság bevétel 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</si>
  <si>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</si>
  <si>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</si>
  <si>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</si>
  <si>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</si>
  <si>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</si>
  <si>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</si>
  <si>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</si>
  <si>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</si>
  <si>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</si>
  <si>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</si>
  <si>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</si>
  <si>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</si>
  <si>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</si>
  <si>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</si>
  <si>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14 fő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</si>
  <si>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</si>
  <si>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</si>
  <si>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</si>
  <si>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</si>
  <si>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</si>
  <si>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</si>
  <si>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</si>
  <si>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</si>
  <si>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</si>
  <si>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</si>
  <si>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</si>
  <si>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</si>
  <si>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</si>
  <si>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</si>
  <si>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</si>
  <si>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</si>
  <si>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</si>
  <si>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</si>
  <si>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082030 Művészeti tevékenység </t>
  </si>
  <si>
    <t>102024 Demens betegek tartós bentlakásos ellátása</t>
  </si>
  <si>
    <t>102025 Időskorúak átmeneti ellátása</t>
  </si>
  <si>
    <t>102026 Demens betegek átmeneti ellátása</t>
  </si>
  <si>
    <t>074031 Család-és nővédelmi eü.gondozás</t>
  </si>
  <si>
    <t>074112 Háziorvosi ügyeleti ellátás</t>
  </si>
  <si>
    <t>072210 Járóbetegek gyógyító szakellátása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</si>
  <si>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</si>
  <si>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</si>
  <si>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</si>
  <si>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</si>
  <si>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</si>
  <si>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</si>
  <si>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 xml:space="preserve">Bevételek összesen </t>
  </si>
  <si>
    <t>ÓVODAI +BÖLCSŐDEI ELLÁTÁS ÖSSZESEN</t>
  </si>
  <si>
    <t>Megnevezés</t>
  </si>
  <si>
    <t>Saját bevétel</t>
  </si>
  <si>
    <t>Összes bevétel</t>
  </si>
  <si>
    <t>Önkormányzat összesen</t>
  </si>
  <si>
    <t>Összesen</t>
  </si>
  <si>
    <t>Jogcím</t>
  </si>
  <si>
    <t>fő</t>
  </si>
  <si>
    <t>5.</t>
  </si>
  <si>
    <t>8.</t>
  </si>
  <si>
    <t>Ft</t>
  </si>
  <si>
    <t>9.</t>
  </si>
  <si>
    <t>10.</t>
  </si>
  <si>
    <t xml:space="preserve"> </t>
  </si>
  <si>
    <t>MEGNEVEZÉS</t>
  </si>
  <si>
    <t>terv</t>
  </si>
  <si>
    <t>tény</t>
  </si>
  <si>
    <t>Iparűzési adó</t>
  </si>
  <si>
    <t>Kommunális adó</t>
  </si>
  <si>
    <t>Idegenforgalmi adó</t>
  </si>
  <si>
    <t>Helyi adók összesen</t>
  </si>
  <si>
    <t>Gépjárműadó</t>
  </si>
  <si>
    <t>Átengedett adók összesen</t>
  </si>
  <si>
    <t xml:space="preserve">Összesen </t>
  </si>
  <si>
    <t>Saját folyó bevétel</t>
  </si>
  <si>
    <t>Önk. támog.</t>
  </si>
  <si>
    <t>Hitel</t>
  </si>
  <si>
    <t xml:space="preserve">1.  </t>
  </si>
  <si>
    <t xml:space="preserve">2.  </t>
  </si>
  <si>
    <t>2/a</t>
  </si>
  <si>
    <t>2016. évről áthúzódó bérkompenzáció</t>
  </si>
  <si>
    <t>óvodai ellátás</t>
  </si>
  <si>
    <t>7. Dr. Szarka Ödön Egyesített Egészségügyi és Szociális Int.</t>
  </si>
  <si>
    <t>Bölcsődei feladatok</t>
  </si>
  <si>
    <t>864.497.538Ft</t>
  </si>
  <si>
    <t>605.148.277Ft</t>
  </si>
  <si>
    <t>2020.</t>
  </si>
  <si>
    <t xml:space="preserve">5. GESZ </t>
  </si>
  <si>
    <t xml:space="preserve">bölcsődei ellátás </t>
  </si>
  <si>
    <t>Háziorvosok mentessége</t>
  </si>
  <si>
    <t xml:space="preserve">bértámogatás </t>
  </si>
  <si>
    <t xml:space="preserve">intézményüzemeltetési támogatás </t>
  </si>
  <si>
    <t>19.000.000 Ft</t>
  </si>
  <si>
    <t>845.497.538Ft</t>
  </si>
  <si>
    <t xml:space="preserve">6. Művelődési Központ /Csemegi Károly Könyvtár és 
Tari László Múzeum </t>
  </si>
  <si>
    <t>No.</t>
  </si>
  <si>
    <t>Jogcím megnevezése</t>
  </si>
  <si>
    <t>Forint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</si>
  <si>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</si>
  <si>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</si>
  <si>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</si>
  <si>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</si>
  <si>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</si>
  <si>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</si>
  <si>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</si>
  <si>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</si>
  <si>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</si>
  <si>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</si>
  <si>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Nem teljesült beszámítás/szolidaritási hozzájárulás alapja</t>
  </si>
  <si>
    <t>Szolidaritási hozzájárulás</t>
  </si>
  <si>
    <t>Óvoda napi nyitvatartási ideje eléri a nyolc órát</t>
  </si>
  <si>
    <t>Óvoda napi nyitvatartási ideje nem éri el a nyolc órát, de eléri a hat órát</t>
  </si>
  <si>
    <t>189 000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</si>
  <si>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</si>
  <si>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</si>
  <si>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</si>
  <si>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</si>
  <si>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</si>
  <si>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</si>
  <si>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</si>
  <si>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</si>
  <si>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</si>
  <si>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</si>
  <si>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</si>
  <si>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</si>
  <si>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</si>
  <si>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</si>
  <si>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</si>
  <si>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</si>
  <si>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>Család- és gyermekjóléti szolgálat</t>
  </si>
  <si>
    <t>Család- és gyermekjóléti központ</t>
  </si>
  <si>
    <t>szociális étkeztetés</t>
  </si>
  <si>
    <t>szociális étkeztetés - társulás által történő feladatellátás</t>
  </si>
  <si>
    <t>házi segítségnyújtás- szociális segítés</t>
  </si>
  <si>
    <t>25 000</t>
  </si>
  <si>
    <t>házi segítségnyújtás- személyi gondozás</t>
  </si>
  <si>
    <t>házi segítségnyújtás- személyi gondozás - társulás által történő feladatellátás</t>
  </si>
  <si>
    <t>falugondnoki vagy tanyagondnoki szolgáltatás összesen</t>
  </si>
  <si>
    <t>családi bölcsőde</t>
  </si>
  <si>
    <t>családi bölcsőde - társulás által történő feladatellátás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</si>
  <si>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</si>
  <si>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</si>
  <si>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</si>
  <si>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</si>
  <si>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</si>
  <si>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</si>
  <si>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A finanszírozás szempontjából elismert dolgozók bértámogatása</t>
  </si>
  <si>
    <t>Gyermekétkeztetés üzemeltetési támogatása</t>
  </si>
  <si>
    <t>Települési önkormányzatok nyilvános könyvtári és a közművelődési feladatainak támogatása</t>
  </si>
  <si>
    <t>Fővárosi kerületi önkormányzatok közművelődési feladatainak támogatása</t>
  </si>
  <si>
    <t>- osztalék, koncesszió</t>
  </si>
  <si>
    <t>Likvid hitel /kötvény/ támogatás megelőlegezés hitel</t>
  </si>
  <si>
    <t>Foglalkozás egészségügyi ellátás</t>
  </si>
  <si>
    <t xml:space="preserve">2016. december havi bérkompenzáció </t>
  </si>
  <si>
    <t xml:space="preserve">10. 2016. december havi bérkompenzáció </t>
  </si>
  <si>
    <t>016020 Országos és helyi népszavazás</t>
  </si>
  <si>
    <t>013350 Az önkormányzati vagyonnal való gazd. kapcs.feladatok</t>
  </si>
  <si>
    <t>6. Alkotóház</t>
  </si>
  <si>
    <t xml:space="preserve">7. Dr. Szarka Ödön Egyesített Eü. és Szociális Intézmény </t>
  </si>
  <si>
    <t>8. Piroskavárosi Szociális, Család és Gyermekjóléti Int.</t>
  </si>
  <si>
    <t xml:space="preserve">9. Önkormányzati feladat </t>
  </si>
  <si>
    <t>10. Hivatali feladat</t>
  </si>
  <si>
    <t>045120 Út, autópálya ép.</t>
  </si>
  <si>
    <t>082091 Közművelődés-közösségi és társadalmi részvétel fejleszt.</t>
  </si>
  <si>
    <t>Esély Szociális és Gyermekjóléti Alapellátási Kp. támog.</t>
  </si>
  <si>
    <t>Első lakáshoz jutók támogatásából kintlévőség</t>
  </si>
  <si>
    <t xml:space="preserve">Vállalkozásélénkítési alapból nyújtott kölcsönök kintlévősége </t>
  </si>
  <si>
    <t xml:space="preserve">-Óvodapedagógusok elismert létszáma
 bére 4 hóra </t>
  </si>
  <si>
    <t>család és gyermekjóléti központ működtetésére</t>
  </si>
  <si>
    <t xml:space="preserve">9. Család és gyermekjóléti központ működtetésére 
ATMÖT-nek pénzeszköz átadás </t>
  </si>
  <si>
    <t>IV. Saját forrás összesen</t>
  </si>
  <si>
    <t xml:space="preserve">041233 Hosszabb időtartamú közfoglalkoztatás </t>
  </si>
  <si>
    <t>074051 Nem fertőző megbetegedések megelőzése</t>
  </si>
  <si>
    <t>Termőföld bérbeadásából 
származó jövedelemadó</t>
  </si>
  <si>
    <t>Helyi adók és átengedett össz.:</t>
  </si>
  <si>
    <t>40.636.845.790Ft</t>
  </si>
  <si>
    <t>812.736.916Ft</t>
  </si>
  <si>
    <t>20.000.000Ft</t>
  </si>
  <si>
    <t>792.736.916Ft</t>
  </si>
  <si>
    <t>568.915.841Ft</t>
  </si>
  <si>
    <t xml:space="preserve"> 16.953 fő</t>
  </si>
  <si>
    <t xml:space="preserve">605.148.277Ft  </t>
  </si>
  <si>
    <t>=35.696Ft/fő</t>
  </si>
  <si>
    <t>=33.752Ft/fő</t>
  </si>
  <si>
    <t xml:space="preserve"> 225.849.982Ft</t>
  </si>
  <si>
    <t xml:space="preserve"> 212.327.519Ft</t>
  </si>
  <si>
    <t>Család és Gyermekjóléti Szolgálat működtetése</t>
  </si>
  <si>
    <t xml:space="preserve">Az önkormányzat iparűzési adó alapja </t>
  </si>
  <si>
    <t xml:space="preserve"> 16.856 fő</t>
  </si>
  <si>
    <t>Iparűzési adó beszámítás központi költségvetési
támogatásból önkormányzatot megillető részhez</t>
  </si>
  <si>
    <t xml:space="preserve">család és gyermekjóléti szolgálat működésére </t>
  </si>
  <si>
    <t>-Óvodapedagógusok munkáját közvetlenül 
segítők bére 8 hóra (ped. szakkép. nem rend.)</t>
  </si>
  <si>
    <t>-Óvodapedagógusok munkáját segítők
 bére 4 hóra (ped. szakkép. nem rendelk.)</t>
  </si>
  <si>
    <t>-Óvodapedagógusok munkáját segítők
 bére 4 hóra (ped. szakkép. rendelkező)</t>
  </si>
  <si>
    <t>-Óvodaműködtetési támogatás (8 hó)</t>
  </si>
  <si>
    <t>-Óvodaműködtetési támogatás 4 hó</t>
  </si>
  <si>
    <t xml:space="preserve">Alapfokú végzettségű pedagógus II. kategóriába sorolt óvodapedagógusok kiegészítő támogatása - akik a minősítést 2016. dec. 31-éig szerezték meg </t>
  </si>
  <si>
    <t>Finanszírozás szempontjából elismert szakmai dolgozók bértámogatása - felsőfokú végzettségű kisgyermeknevelők</t>
  </si>
  <si>
    <t xml:space="preserve">Finanszírozás szempontjából elismert szakmai dolgozók bértámogatása - középfokú végzettségű kisgyermeknevelők </t>
  </si>
  <si>
    <t xml:space="preserve">Felhalmozási bevételek </t>
  </si>
  <si>
    <t xml:space="preserve">Felhalmozásra átvett </t>
  </si>
  <si>
    <t>Maradvány igénybevétele</t>
  </si>
  <si>
    <t>10 069 280</t>
  </si>
  <si>
    <t>idegenforgalmi adóforint</t>
  </si>
  <si>
    <t>Polgármesteri illetmény támogatása</t>
  </si>
  <si>
    <t>I.</t>
  </si>
  <si>
    <t>4 419 000</t>
  </si>
  <si>
    <t>II.3. Társulás által fenntartott óvodákba bejáró gyermekek utaztatásának támogatása</t>
  </si>
  <si>
    <t>II.</t>
  </si>
  <si>
    <t>7 140 000</t>
  </si>
  <si>
    <t>3 300 000</t>
  </si>
  <si>
    <t>330 000</t>
  </si>
  <si>
    <t>429 000</t>
  </si>
  <si>
    <t>Gyvt. 145. § (2c) bekezdés b) pontja alapján befogadást nyert napközbeni gyermekfelügyelet</t>
  </si>
  <si>
    <t>kizárólag lakhatási szolgáltatás</t>
  </si>
  <si>
    <t>Óvodai és iskolai szociális segítő tevékenység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</si>
  <si>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</si>
  <si>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</si>
  <si>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2 993 000</t>
  </si>
  <si>
    <t>Bölcsődei üzemeltetési támogatás</t>
  </si>
  <si>
    <t>Megyeszékhely megyei jogú városok és Szentendre Város Önkormányzata közművelődési feladatainak támogatása</t>
  </si>
  <si>
    <t>1 210</t>
  </si>
  <si>
    <t>Budapest Főváros Önkormányzata múzeumi, könyvtári és közművelődési feladatainak támogatása</t>
  </si>
  <si>
    <t>692 200 000</t>
  </si>
  <si>
    <t>Megyei hatókörű városi könyvtár kistelepülési könyvtári célú kiegészítő támogatása</t>
  </si>
  <si>
    <t xml:space="preserve">011220 Adópótlék, bírság </t>
  </si>
  <si>
    <t>041237  Közfoglalkoztatási mintaprogram</t>
  </si>
  <si>
    <t xml:space="preserve">045140 Városi és elővárosi közúti személyszállítás </t>
  </si>
  <si>
    <t>083030 Egyéb kiadói tevékenység</t>
  </si>
  <si>
    <t>Települési támogatás (egyéb szociális pénzbeli ellátás)</t>
  </si>
  <si>
    <t>Előző évi költségvetési maradvány</t>
  </si>
  <si>
    <t xml:space="preserve">1. GESZ                                                         </t>
  </si>
  <si>
    <t xml:space="preserve">2. Városellátó Intézmény                             </t>
  </si>
  <si>
    <t xml:space="preserve">5. Művelődési Központ és Városi Galéria  </t>
  </si>
  <si>
    <t xml:space="preserve">4. Városi Könyvtár Információs Központ és Tari László Múzeum    </t>
  </si>
  <si>
    <t xml:space="preserve">081030 Teniszpálya üzemeltetése </t>
  </si>
  <si>
    <t xml:space="preserve">081045 Sportegyesületek támogatása, bizottsági keret </t>
  </si>
  <si>
    <t xml:space="preserve">ebből önkormányzati tám. kiegészítés </t>
  </si>
  <si>
    <t xml:space="preserve">Likvid hitel </t>
  </si>
  <si>
    <t>041233 Hosszabb időtartamú közfoglalkoztatás (START)</t>
  </si>
  <si>
    <t xml:space="preserve"> forintban</t>
  </si>
  <si>
    <t xml:space="preserve">Piroskavárosi 
Idősek Otthona </t>
  </si>
  <si>
    <t>16.</t>
  </si>
  <si>
    <t>Működési célú központosított előirányzatok</t>
  </si>
  <si>
    <t xml:space="preserve">-Alapfokú végzettségű pedagógus II. kategóriába sorolt óvodapedagógusok kiegészítő támogatása, akik a minősítést 2018. 01. 01-jei átsorolással szerezték meg </t>
  </si>
  <si>
    <t xml:space="preserve">4. Piroskavárosi Idősek Otthona </t>
  </si>
  <si>
    <t xml:space="preserve">074032 Ifjúsági-egészségügyi gondozás </t>
  </si>
  <si>
    <t>098032 Pedagógiai szakmai szolgáltatások működtetési feladatai</t>
  </si>
  <si>
    <t>d) Adósságkonszolidációra kapott támogatás</t>
  </si>
  <si>
    <t xml:space="preserve">muzeális feladatok </t>
  </si>
  <si>
    <t xml:space="preserve">Család és Gyermekjóléti Központ </t>
  </si>
  <si>
    <t xml:space="preserve">998032 Sportorvosi ellátás </t>
  </si>
  <si>
    <t>074051 Nem fertőző megbetegedések megelőzőse</t>
  </si>
  <si>
    <t>17.</t>
  </si>
  <si>
    <t xml:space="preserve">12. Normatíva előleg </t>
  </si>
  <si>
    <t>Módosított</t>
  </si>
  <si>
    <t xml:space="preserve">eredeti </t>
  </si>
  <si>
    <t xml:space="preserve">1. GESZ </t>
  </si>
  <si>
    <t>- működési célú támogatások ÁH belülről</t>
  </si>
  <si>
    <t>- egyéb működési célú támogatások ÁH belülről</t>
  </si>
  <si>
    <t>-egyéb felhalmozási célú támogatások ÁH belülről</t>
  </si>
  <si>
    <t>- közhatalmi bevételek</t>
  </si>
  <si>
    <t>- készletértékesítés ellenértéke</t>
  </si>
  <si>
    <t>-szolgáltatások ellenértéke</t>
  </si>
  <si>
    <t>- közvetített szolgáltatások ellenértéke</t>
  </si>
  <si>
    <t>- tulajdonosi bevételek</t>
  </si>
  <si>
    <t>- ellátási díjak</t>
  </si>
  <si>
    <t>- ÁFA bevételek</t>
  </si>
  <si>
    <t xml:space="preserve">- ÁFA visszatérülések </t>
  </si>
  <si>
    <t>- kamatbevételek</t>
  </si>
  <si>
    <t>- egyéb pénzügyi műveletek bevételei</t>
  </si>
  <si>
    <t>-biztosító által fizetett kártérítés</t>
  </si>
  <si>
    <t>- egyéb működési bevételek</t>
  </si>
  <si>
    <t>- felhalmozási bevételek</t>
  </si>
  <si>
    <t>- műk.célú támogatások, kölcsönök visszatérülése</t>
  </si>
  <si>
    <t>- felhalm.célú támogatások, kölcsönök visszatérülése</t>
  </si>
  <si>
    <t>-előző évi maradvány igénybevétele</t>
  </si>
  <si>
    <t>- irányító szervi támogatás</t>
  </si>
  <si>
    <t>- Finanszírozási bevétel (hitel, kölcsön)</t>
  </si>
  <si>
    <t xml:space="preserve">2. Városellátó Intézmény </t>
  </si>
  <si>
    <t>3. Óvodák Igazgatósága</t>
  </si>
  <si>
    <t xml:space="preserve">6. Piroskavárosi Idősek Otthona </t>
  </si>
  <si>
    <t>7. Dr.Szarka Ödön Egyesített Eü. És Szociális Intézmény</t>
  </si>
  <si>
    <t>Összesen:</t>
  </si>
  <si>
    <t>8. Alkotóház</t>
  </si>
  <si>
    <t>INTÉZMÉNY ÖSSZESEN:</t>
  </si>
  <si>
    <t>9. Polgármesteri Hivatal</t>
  </si>
  <si>
    <t>10.Önkormányzati feladatok</t>
  </si>
  <si>
    <t xml:space="preserve">11.Homokhátsági Konzorcium Munkaszervezete </t>
  </si>
  <si>
    <t>ÖNKORMÁNYZAT ÖSSZESEN</t>
  </si>
  <si>
    <t>12. Homokhátsági Regionális Hulladékgazd. Társulása</t>
  </si>
  <si>
    <t>13. Csongrád-Csanytelek Ivóvízminőségjavító Társulás</t>
  </si>
  <si>
    <t xml:space="preserve">Lekötött bankbetét </t>
  </si>
  <si>
    <t>855.326.988Ft</t>
  </si>
  <si>
    <t>835.326.988Ft</t>
  </si>
  <si>
    <t>598.728.892Ft</t>
  </si>
  <si>
    <t xml:space="preserve"> 16.749 fő</t>
  </si>
  <si>
    <t>=35.749Ft/fő</t>
  </si>
  <si>
    <t>42.766.349.400Ft</t>
  </si>
  <si>
    <t>43,3 fő</t>
  </si>
  <si>
    <t>29 fő</t>
  </si>
  <si>
    <t>43,3fő</t>
  </si>
  <si>
    <t>493fő</t>
  </si>
  <si>
    <t>3 fő</t>
  </si>
  <si>
    <t>493 fő</t>
  </si>
  <si>
    <t>2,5fő</t>
  </si>
  <si>
    <t>8,8fő</t>
  </si>
  <si>
    <t>104030 Gyermekek napközbeni ellátása</t>
  </si>
  <si>
    <t>Iskolák működésére átvett pénz</t>
  </si>
  <si>
    <t>081030 Sportlétesítmények, edzőtáborok működtetése és fejlesztése</t>
  </si>
  <si>
    <t xml:space="preserve">081061 Szabadidős park, fürdő és strandszolgáltatás </t>
  </si>
  <si>
    <t xml:space="preserve">Kifizetetlen számlaállomány </t>
  </si>
  <si>
    <t>105010 Munkanélküli aktív korúak ellátásai</t>
  </si>
  <si>
    <t>Polgármesteri
feladatok</t>
  </si>
  <si>
    <t xml:space="preserve">Városi Könytár
 és Inf. Központ </t>
  </si>
  <si>
    <t xml:space="preserve">     - jubileumi jutalom </t>
  </si>
  <si>
    <t xml:space="preserve">     - közhasznú, közcélú fogl.</t>
  </si>
  <si>
    <t xml:space="preserve">     - Homokhátsági projekt</t>
  </si>
  <si>
    <t xml:space="preserve">     + Soros előrelépés </t>
  </si>
  <si>
    <t xml:space="preserve">      Homokhátsági projekt</t>
  </si>
  <si>
    <t xml:space="preserve">      Egyéb beruházások</t>
  </si>
  <si>
    <t xml:space="preserve">      Likvid hitel </t>
  </si>
  <si>
    <t xml:space="preserve">      Fejlesztési hitel  </t>
  </si>
  <si>
    <t>óvodai és iskolai szociális segítő tevékenység támogatása  (4 fő)</t>
  </si>
  <si>
    <t xml:space="preserve">Bölcsődei ellátás összesen </t>
  </si>
  <si>
    <t xml:space="preserve">    -Szakmai dolgozók bértámogatása
 (felsőfokú végzettségű)</t>
  </si>
  <si>
    <t xml:space="preserve">   -szakmai dolgozók bértámogatása
 (középfokú végzettségű)</t>
  </si>
  <si>
    <t xml:space="preserve">  - bölcsődei üzemeltetési támogatás </t>
  </si>
  <si>
    <t>óvodai és iskolai szociális segítő tev. támogatása</t>
  </si>
  <si>
    <t>171 521 000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</si>
  <si>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</si>
  <si>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</si>
  <si>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</si>
  <si>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</si>
  <si>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</si>
  <si>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</si>
  <si>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</si>
  <si>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</si>
  <si>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</si>
  <si>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</si>
  <si>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I.1.f Info</t>
  </si>
  <si>
    <t>V. SZH</t>
  </si>
  <si>
    <t>II.1. Pedagógusok, és az e pedagógusok nevelő munkáját közvetlenül segítők bértámogatása</t>
  </si>
  <si>
    <t>Pedagógusok elismert létszáma</t>
  </si>
  <si>
    <t>4 371 500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</si>
  <si>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</si>
  <si>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</si>
  <si>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2 185 750</t>
  </si>
  <si>
    <t>97 400</t>
  </si>
  <si>
    <t>48 700</t>
  </si>
  <si>
    <t>II.3.</t>
  </si>
  <si>
    <t>Társulás által fenntartott óvodákba bejáró gyermekek utaztatásának támogatása</t>
  </si>
  <si>
    <t>396 700</t>
  </si>
  <si>
    <t>363 642</t>
  </si>
  <si>
    <t>1 447 300</t>
  </si>
  <si>
    <t>4 341 900</t>
  </si>
  <si>
    <t>1 326 692</t>
  </si>
  <si>
    <t>434 300</t>
  </si>
  <si>
    <t>398 108</t>
  </si>
  <si>
    <t>1 593 700</t>
  </si>
  <si>
    <t>1 460 892</t>
  </si>
  <si>
    <t>198 350</t>
  </si>
  <si>
    <t>181 821</t>
  </si>
  <si>
    <t>723 650</t>
  </si>
  <si>
    <t>663 346</t>
  </si>
  <si>
    <t>217 150</t>
  </si>
  <si>
    <t>199 054</t>
  </si>
  <si>
    <t>796 850</t>
  </si>
  <si>
    <t>Mesterfokozatú végzettségű mesterpedagógus kategóriába sorolt pedagógusok kiegészítő támogatása, akik a minősítést 2019. január 1-jei átsorolással szerezték meg</t>
  </si>
  <si>
    <t>730 446</t>
  </si>
  <si>
    <t>II.5. Nemzetiségi pótlék</t>
  </si>
  <si>
    <t>II.5. (1)</t>
  </si>
  <si>
    <t>II.5. (2)</t>
  </si>
  <si>
    <t>16 500 000</t>
  </si>
  <si>
    <t>III.5.ab)</t>
  </si>
  <si>
    <t>III.5.b)</t>
  </si>
  <si>
    <t>201.004.155  Ft</t>
  </si>
  <si>
    <t>43.224.876.914Ft</t>
  </si>
  <si>
    <t xml:space="preserve">013350 Önkormányzati vagyonnal való gazdálkodás </t>
  </si>
  <si>
    <t xml:space="preserve"> Állami normatíva beszám. nélkül </t>
  </si>
  <si>
    <t xml:space="preserve">Az önkormányzat egyéb sajátos bevételei </t>
  </si>
  <si>
    <t>Televíziós műsor szolgáltatás</t>
  </si>
  <si>
    <t>074054 cofog</t>
  </si>
  <si>
    <t xml:space="preserve">066020 cofog </t>
  </si>
  <si>
    <t xml:space="preserve">     GESZ térítési díj emelés</t>
  </si>
  <si>
    <t xml:space="preserve">     Városellátó támogatás növelés bevétel kiesés miatt </t>
  </si>
  <si>
    <t xml:space="preserve">      Mester pedagógus végzettség megszerzése miatti többlettámogatás </t>
  </si>
  <si>
    <t xml:space="preserve">     - vagyongazdálkodás bevételi többlete - fejlesztés</t>
  </si>
  <si>
    <t xml:space="preserve">     -  OEP többlettámogatás  </t>
  </si>
  <si>
    <t xml:space="preserve">      + minimálbéremelés </t>
  </si>
  <si>
    <t xml:space="preserve">      GINOP foglalkoztatás </t>
  </si>
  <si>
    <t xml:space="preserve">      fejlesztési hiány</t>
  </si>
  <si>
    <t xml:space="preserve">      Egyéb bevétel</t>
  </si>
  <si>
    <t xml:space="preserve">Nagyboldogasszony Katolikus Ált. Isk. kedvezményes étkeztetésben részesülő tanulók támogatása, ösztöndíj program </t>
  </si>
  <si>
    <t>- felhalmozási célra átvett pénzeszköz ÁHT-on kívülről</t>
  </si>
  <si>
    <t>3A Takarékszövetkezet Felgyő számlák egyenlege</t>
  </si>
  <si>
    <t>3A Takarékszövetkezet Csongrád számlák egyenlege</t>
  </si>
  <si>
    <t>3ATakarékszövetkezet Bokros számlák egyenlege</t>
  </si>
  <si>
    <t>OTP Nyrt-nél vezetett munkáltatói kölcsön kintlévőség</t>
  </si>
  <si>
    <t xml:space="preserve">Cs.V.Ö. Homokhátság Gesztor Intézménye </t>
  </si>
  <si>
    <t xml:space="preserve">11. Cs.V.Ö. Homokhátság Gesztor Intézménye </t>
  </si>
  <si>
    <t xml:space="preserve">    Önkormányzati funkciók</t>
  </si>
  <si>
    <t>074032 Ifjúság  eü.gondozás</t>
  </si>
  <si>
    <t>072220 Járóbetegek rehabilitációs szakellátása</t>
  </si>
  <si>
    <t>104031 Gyermekek bölcsődei ellátása</t>
  </si>
  <si>
    <t>104037 Intézményen kívüli gyermekétkeztetés (rászoruló)</t>
  </si>
  <si>
    <t>082042 Könyvtári állomány gyarapítása</t>
  </si>
  <si>
    <t>013350 Az önkormányzati vagyonnal való gazdálkodással kapcsolatos fel.</t>
  </si>
  <si>
    <t>064010 Közvilágítás</t>
  </si>
  <si>
    <t>074011 Foglalkozás -egészségügyi alapellátás</t>
  </si>
  <si>
    <t>104042 Család és Gyermekjóléti Szolgáltatások</t>
  </si>
  <si>
    <t>104043 Család és Gyermekjóléti Központ</t>
  </si>
  <si>
    <t>Önkormányzat összesen halmozódás nélkül</t>
  </si>
  <si>
    <t>- Halmozódás</t>
  </si>
  <si>
    <t>Összesen :</t>
  </si>
  <si>
    <t xml:space="preserve">4. Csongrádi Információs Központ </t>
  </si>
  <si>
    <t>5. Művelődési Központ és Városi Galéária</t>
  </si>
  <si>
    <t>- működési célú átvett pénzeszköz ÁH-on kívülről</t>
  </si>
  <si>
    <t>-Óvodapedagógusok bére 8 hóra</t>
  </si>
  <si>
    <t xml:space="preserve">-Alapfokú végzettségű mesterpedagógus kategóriába sorolt óvodapedagógusok kiegészítő támogatása, akik a minősítést 2018. 01. 01-jéig szerezték meg </t>
  </si>
  <si>
    <t xml:space="preserve">Bölcsőde üzemeltetési támogatás </t>
  </si>
  <si>
    <t>084070 A fiatalok társadalmi integrációját segítő struktúra, szakmai szolgáltatások fejlesztése, működtetése</t>
  </si>
  <si>
    <t>013320 Köztemető fenntartása és működtetése</t>
  </si>
  <si>
    <t>045160  Közutak, hidak üzemeltetése</t>
  </si>
  <si>
    <t>3. Dr. Szarka Ödön Egyesített Eü. és Szociális Int.</t>
  </si>
  <si>
    <t>102023 Időskorúak tartós bentlakásos ellátása</t>
  </si>
  <si>
    <t>Kormányzati funciók</t>
  </si>
  <si>
    <t xml:space="preserve">018030 Támogatási célú finanszírozási műveletek (közfoglalkoztatás) </t>
  </si>
  <si>
    <t xml:space="preserve">      Városellátó mezőgazdasági projekt megszűnése miatti palánta vásárlás</t>
  </si>
  <si>
    <t>2019. évi 
eredeti</t>
  </si>
  <si>
    <t>2019. évi Ft-ban</t>
  </si>
  <si>
    <t>2020. évi 
terv Ft-ban</t>
  </si>
  <si>
    <t xml:space="preserve"> fő</t>
  </si>
  <si>
    <t>( 2019.01.01)</t>
  </si>
  <si>
    <t>2021.</t>
  </si>
  <si>
    <t>2022.</t>
  </si>
  <si>
    <t>2023.</t>
  </si>
  <si>
    <t xml:space="preserve">2019. évi eredeti előirányzat </t>
  </si>
  <si>
    <t>2019. évi szerkezeti és szintrehozási változások éves összege (saját vagy felügyeleti hatáskörben hozott döntések miatt) (±)</t>
  </si>
  <si>
    <t>2020. Többlet előirányzat / csökkenés</t>
  </si>
  <si>
    <t>2020. feladat bővülés / csökkenés egyszeri feladatok hozzáadása miatt</t>
  </si>
  <si>
    <t>2020. évi előirányzat (1-től 3. sorok összesen)</t>
  </si>
  <si>
    <t>2019. egyszeri feladatok levonása miatt</t>
  </si>
  <si>
    <t>Bevételek önkormányzati szintű alakulása 2016-2020.</t>
  </si>
  <si>
    <t>9. Egyéb központi támogatás (működésre)</t>
  </si>
  <si>
    <t>Államháztartáson belüli megelőlegezés</t>
  </si>
  <si>
    <t>Intézm.saját bevételei (működés)</t>
  </si>
  <si>
    <t>Intézmények átvett bevételei /működés/ (vagyongazd.,szennyvízber., hulladéklerakó és OEP nélkül)</t>
  </si>
  <si>
    <r>
      <t xml:space="preserve">Vagyongazd.bevételei </t>
    </r>
    <r>
      <rPr>
        <sz val="10"/>
        <rFont val="Times New Roman"/>
        <family val="1"/>
        <charset val="238"/>
      </rPr>
      <t>(saját+átvett)</t>
    </r>
  </si>
  <si>
    <r>
      <t xml:space="preserve">1. Normatív hozzájárulás </t>
    </r>
    <r>
      <rPr>
        <b/>
        <sz val="10"/>
        <rFont val="Times New Roman"/>
        <family val="1"/>
        <charset val="238"/>
      </rPr>
      <t>(kötetlen)</t>
    </r>
  </si>
  <si>
    <t xml:space="preserve">11. Egyéb működési célú támog. </t>
  </si>
  <si>
    <t>Kölcsönök visszatérülése (államház- tartáson belüli megelőlegezés)</t>
  </si>
  <si>
    <t>Támogatási célú finansz. műveletek</t>
  </si>
  <si>
    <r>
      <t>Homokhátsági</t>
    </r>
    <r>
      <rPr>
        <sz val="7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Konzorcium</t>
    </r>
    <r>
      <rPr>
        <sz val="4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 xml:space="preserve">saját+átvett </t>
    </r>
  </si>
  <si>
    <t>2.2 Helyi adóbevételek  és gépjárműadó 2015-2020.  évi tervadatok</t>
  </si>
  <si>
    <t>44.710.800.175Ft</t>
  </si>
  <si>
    <t>894.216.003Ft</t>
  </si>
  <si>
    <t>25.000.000Ft</t>
  </si>
  <si>
    <t>869.216.003Ft</t>
  </si>
  <si>
    <t>625.951.202Ft</t>
  </si>
  <si>
    <t xml:space="preserve"> 16.635 fő</t>
  </si>
  <si>
    <t>=37.629Ft/fő</t>
  </si>
  <si>
    <t xml:space="preserve">   568.915.841Ft  </t>
  </si>
  <si>
    <t xml:space="preserve">625.951.202Ft  </t>
  </si>
  <si>
    <t xml:space="preserve">   598.728.892Ft  </t>
  </si>
  <si>
    <t xml:space="preserve">Lakosságszám: 16.635 fő </t>
  </si>
  <si>
    <t>43,2 fő</t>
  </si>
  <si>
    <t>30 fő</t>
  </si>
  <si>
    <t>494,3 fő</t>
  </si>
  <si>
    <t>8,3 fő</t>
  </si>
  <si>
    <t xml:space="preserve"> 16 fő </t>
  </si>
  <si>
    <t xml:space="preserve">5 fő </t>
  </si>
  <si>
    <t>1,89 fő</t>
  </si>
  <si>
    <t>bértámogatás (3.858.040Ft)</t>
  </si>
  <si>
    <t>Gyermekétkeztetés üzemeltetési támogatása  71.943.718 Ft</t>
  </si>
  <si>
    <t>Rászoruló gyermekek intézményen kívüli, 
szünidei étkeztetésének támogatása   1.981 nap x 342 Ft/nap = 677.502 Ft</t>
  </si>
  <si>
    <t>Összesen:  137.587.220 Ft</t>
  </si>
  <si>
    <t xml:space="preserve">Számított konyhai dolgozói létszám: 29,53 fő x 2.200.000 Ft/fő = 64.966.000 Ft            
                                     </t>
  </si>
  <si>
    <t>25 200</t>
  </si>
  <si>
    <t>26 570 880</t>
  </si>
  <si>
    <t>115 200 000</t>
  </si>
  <si>
    <t>4 192 200</t>
  </si>
  <si>
    <t>202 742 321</t>
  </si>
  <si>
    <t>2 400 000</t>
  </si>
  <si>
    <t>1 200 000</t>
  </si>
  <si>
    <t xml:space="preserve">II.1. (13) </t>
  </si>
  <si>
    <t xml:space="preserve">II.2. (11) </t>
  </si>
  <si>
    <t>5 712 480</t>
  </si>
  <si>
    <t>III.1.</t>
  </si>
  <si>
    <t>III.2.a</t>
  </si>
  <si>
    <t>3 780 000</t>
  </si>
  <si>
    <t>III.2.b</t>
  </si>
  <si>
    <t>III.2.c (1)</t>
  </si>
  <si>
    <t>65 360</t>
  </si>
  <si>
    <t>III.2.c (2)</t>
  </si>
  <si>
    <t>III.2.da</t>
  </si>
  <si>
    <t xml:space="preserve">III.2.db (1) </t>
  </si>
  <si>
    <t xml:space="preserve">III.2.db (2) </t>
  </si>
  <si>
    <t xml:space="preserve">III.2.e </t>
  </si>
  <si>
    <t>4 250 000</t>
  </si>
  <si>
    <t>III.2.f Időskorúak nappali intézményi ellátása</t>
  </si>
  <si>
    <t>III.2.f (1)</t>
  </si>
  <si>
    <t>190 000</t>
  </si>
  <si>
    <t>III.2.f (3)</t>
  </si>
  <si>
    <t>III.2.f (2)</t>
  </si>
  <si>
    <t>285 000</t>
  </si>
  <si>
    <t>III.2.f (4)</t>
  </si>
  <si>
    <t>III.2.g Fogyatékos és demens személyek nappali intézményi ellátása</t>
  </si>
  <si>
    <t>III.2.g (1)</t>
  </si>
  <si>
    <t>689 000</t>
  </si>
  <si>
    <t>III.2.g (2)</t>
  </si>
  <si>
    <t>III.2.g (4)</t>
  </si>
  <si>
    <t>III.2.g (3)</t>
  </si>
  <si>
    <t>III.2.g (5)</t>
  </si>
  <si>
    <t>III.2.g (6)</t>
  </si>
  <si>
    <t>III.2.g (7)</t>
  </si>
  <si>
    <t>III.2.g (8)</t>
  </si>
  <si>
    <t>III.2.h Pszichiátriai és szenvedélybetegek nappali intézményi ellátása</t>
  </si>
  <si>
    <t>III.2.h (1)</t>
  </si>
  <si>
    <t>359 000</t>
  </si>
  <si>
    <t>III.2.h (2)</t>
  </si>
  <si>
    <t>III.2.h (3)</t>
  </si>
  <si>
    <t>III.2.h (4)</t>
  </si>
  <si>
    <t>III.2.h (5)</t>
  </si>
  <si>
    <t>III.2.h (6)</t>
  </si>
  <si>
    <t>III.2.h (7)</t>
  </si>
  <si>
    <t>III.2.h (8)</t>
  </si>
  <si>
    <t>III.2.i Hajléktalanok nappali intézményi ellátása</t>
  </si>
  <si>
    <t>III.2.i (1)</t>
  </si>
  <si>
    <t>239 100</t>
  </si>
  <si>
    <t>III.2.i (2)</t>
  </si>
  <si>
    <t>III.2.j Családi bölcsőde</t>
  </si>
  <si>
    <t>III.2.j (1)</t>
  </si>
  <si>
    <t>III.2.j (2)</t>
  </si>
  <si>
    <t>III.2.j (3)</t>
  </si>
  <si>
    <t>350 000</t>
  </si>
  <si>
    <t>III.2.k Hajléktalanok átmeneti intézményei</t>
  </si>
  <si>
    <t xml:space="preserve">III.2.k (1) </t>
  </si>
  <si>
    <t xml:space="preserve">III.2.k (6) </t>
  </si>
  <si>
    <t>III.2.k (11)</t>
  </si>
  <si>
    <t>III.2.l Támogató szolgáltatás</t>
  </si>
  <si>
    <t xml:space="preserve">III.2.l (1) </t>
  </si>
  <si>
    <t>3 000 000</t>
  </si>
  <si>
    <t>III.2.l (2)</t>
  </si>
  <si>
    <t>III.2.m Közösségi alapellátások</t>
  </si>
  <si>
    <t>2 000 000</t>
  </si>
  <si>
    <t>III.2.ma (1)</t>
  </si>
  <si>
    <t>III.2.ma (2)</t>
  </si>
  <si>
    <t>196 000</t>
  </si>
  <si>
    <t>III.2.mb (1)</t>
  </si>
  <si>
    <t>III.2.mb (2)</t>
  </si>
  <si>
    <t>III.2.n Óvodai és iskolai szociális segítő tevékenység támogatása</t>
  </si>
  <si>
    <t>III.2.n</t>
  </si>
  <si>
    <t>11 694 795</t>
  </si>
  <si>
    <t>III.3. Bölcsőde, mini bölcsőde támogatása</t>
  </si>
  <si>
    <t>III.3.a (1)</t>
  </si>
  <si>
    <t>III.3.a (2)</t>
  </si>
  <si>
    <t>III.3.b</t>
  </si>
  <si>
    <t>I.1.bb - I.1.f</t>
  </si>
  <si>
    <t>I.1.bc - I.1.f</t>
  </si>
  <si>
    <t>Alapfokozatú végzettségű pedagógus II. kategóriába sorolt pedagógusok kiegészítő támogatása, akik a minősítést 2019. január 1-jei átsorolással szerezték meg</t>
  </si>
  <si>
    <t>Alapfokozatú végzettségű pedagógus II. kategóriába sorolt pedagógusok kiegészítő támogatása, akik a minősítést 2020. január 1-jei átsorolással szerezték meg</t>
  </si>
  <si>
    <t>Alapfokozatú végzettségű mesterpedagógus kategóriába sorolt pedagógusok kiegészítő támogatása, akik a minősítést 2019. január 1-jei átsorolással szerezték meg</t>
  </si>
  <si>
    <t>Alapfokozatú végzettségű mesterpedagógus kategóriába sorolt pedagógusok kiegészítő támogatása, akik a minősítést 2020. január 1-jei átsorolással szerezték meg</t>
  </si>
  <si>
    <t>Mesterfokozatú végzettségű pedagógus II. kategóriába sorolt pedagógusok kiegészítő támogatása, akik a minősítést 2019. január 1-jei átsorolással szerezték meg</t>
  </si>
  <si>
    <t>Mesterfokozatú végzettségű pedagógus II. kategóriába sorolt pedagógusok kiegészítő támogatása, akik a minősítést 2020. január 1-jei átsorolással szerezték meg</t>
  </si>
  <si>
    <t>Mesterfokozatú végzettségű mesterpedagógus kategóriába sorolt pedagógusok kiegészítő támogatása, akik a minősítést 2020. január 1-jei átsorolással szerezték meg</t>
  </si>
  <si>
    <t>III.4.a</t>
  </si>
  <si>
    <t>IV. A TELEPÜLÉSI ÖNKORMÁNYZATOK KULTURÁLIS FELADATAINAK TÁMOGATÁSA</t>
  </si>
  <si>
    <t>IV.a</t>
  </si>
  <si>
    <t>IV.b</t>
  </si>
  <si>
    <t>IV.c</t>
  </si>
  <si>
    <t>IV.d</t>
  </si>
  <si>
    <t>IV.e</t>
  </si>
  <si>
    <t xml:space="preserve">III.4.b </t>
  </si>
  <si>
    <t xml:space="preserve">III.5.aa) </t>
  </si>
  <si>
    <t>A rászoruló gyermekek szüneidei étkeztetésének támogatása</t>
  </si>
  <si>
    <t xml:space="preserve">III. </t>
  </si>
  <si>
    <t xml:space="preserve">A települési önkormányzatok szocális, gyermekjóléti és gyermekétkeztetési feldatainak támogatása </t>
  </si>
  <si>
    <t>20 810 385</t>
  </si>
  <si>
    <t>I.5</t>
  </si>
  <si>
    <t xml:space="preserve">II.1. (1) </t>
  </si>
  <si>
    <t xml:space="preserve">II.1. (2) </t>
  </si>
  <si>
    <t xml:space="preserve">II.1. (3) </t>
  </si>
  <si>
    <t xml:space="preserve">II.1. (11) </t>
  </si>
  <si>
    <t xml:space="preserve">II.1. (12) </t>
  </si>
  <si>
    <t xml:space="preserve">II.2. (1) </t>
  </si>
  <si>
    <t>II.4. Kiegészítő támogatás a pedagógusok és a pedagógus szakképzettséggel rendelkező segítők minősítéséből adódó többletkiadásokhoz</t>
  </si>
  <si>
    <t>Mesterfokozatú végzettségű mesterpedagógus kategóriába sorolt pedagógusok kiegészítő támogatása, akik a minősítést 2019. január 1-jei  átsorolással szerezték meg</t>
  </si>
  <si>
    <t>Alapfokozatú végzettségű mesterpedagógus kategóriába sorolt pedagógusok kiegészítő támogatása, akik a minősítést 2019. január 1-jei  átsorolással szerezték meg</t>
  </si>
  <si>
    <t xml:space="preserve">III. 4. A települési önkormányzatok által biztosított egyes szociális szakosított ellátások, valamint a gyermekek átmeneti gondozásával kapcsolatos feladatok támogatása </t>
  </si>
  <si>
    <t xml:space="preserve">III. 5. Gyermekétkeztetés támogatása </t>
  </si>
  <si>
    <t xml:space="preserve">ÖSSZESEN: </t>
  </si>
  <si>
    <t xml:space="preserve">Jogcím megnevezése </t>
  </si>
  <si>
    <t>Megalapozó felmérés</t>
  </si>
  <si>
    <t>Finanszírozása</t>
  </si>
  <si>
    <t>A települési önkormányzatok működésének általános támogatása</t>
  </si>
  <si>
    <t>202 742 321</t>
  </si>
  <si>
    <t>Ávr. szerint.</t>
  </si>
  <si>
    <t xml:space="preserve">II.1. + II.2. + II.3 + II.4. + II.5. </t>
  </si>
  <si>
    <t>319 048 000</t>
  </si>
  <si>
    <t>III.2. a + III.2.b + III.2.n</t>
  </si>
  <si>
    <t>Egyes szociális és gyermekjóléti feladatok támogatása - család és gyermekjóléti szolgálat/központ, továbbá óvodai és iskolai segítő tevékenység támogatása</t>
  </si>
  <si>
    <t>35 334 795</t>
  </si>
  <si>
    <t>III.2.c -III.2.m</t>
  </si>
  <si>
    <t>Egyes szociális és gyermekjóléti feladatok támogatása - család és gyermekjóléti szolgálat/központ, továbbá óvodai és iskolai segítő tevékenység támogatása kivételével</t>
  </si>
  <si>
    <t>III.3.</t>
  </si>
  <si>
    <t>Bölcsőde, mini bölcsőde támogatása</t>
  </si>
  <si>
    <t>54 811 900</t>
  </si>
  <si>
    <t>II.4.</t>
  </si>
  <si>
    <t>A települési önkormányzatok által biztosított egyes szociális szakosított ellátások, valamint a gyermekek átmeneti gondozásával kapcsolatos feladatok támogatása</t>
  </si>
  <si>
    <t>174 013 200</t>
  </si>
  <si>
    <t>III.5.a</t>
  </si>
  <si>
    <t>Intézményi gyermekétkeztetés</t>
  </si>
  <si>
    <t>136 909 718</t>
  </si>
  <si>
    <t>III.5.b</t>
  </si>
  <si>
    <t>A rászoruló gyermekek szünidei étkeztetésének támogatása</t>
  </si>
  <si>
    <t>677 502</t>
  </si>
  <si>
    <t>IV.a-e</t>
  </si>
  <si>
    <t>20 810 385</t>
  </si>
  <si>
    <t>944 347 821</t>
  </si>
  <si>
    <t>2.1. Finanszírozási összesítő melléklet</t>
  </si>
  <si>
    <t>I.1.+I.2.+ I.3.+ I.5.</t>
  </si>
  <si>
    <t>3. Csongrádi Óvodák Igazgatósága</t>
  </si>
  <si>
    <t>Várható XII.31.</t>
  </si>
  <si>
    <t>2020. évi terv</t>
  </si>
  <si>
    <t xml:space="preserve">Köztisztviselői normatíva növelés 10 hóra </t>
  </si>
  <si>
    <t>Egyesületek pályázati önereje</t>
  </si>
  <si>
    <t>Nagyboldogasszony templom orgona felújítása</t>
  </si>
  <si>
    <t>Közmű Kft. Támogatása</t>
  </si>
  <si>
    <t xml:space="preserve">Fejlesztési hitel </t>
  </si>
  <si>
    <t xml:space="preserve">    - GINOP továbbfoglalkoztatás</t>
  </si>
  <si>
    <t xml:space="preserve">     -  Városellátó Intézmény bevétel növekedése</t>
  </si>
  <si>
    <t xml:space="preserve">      - GESZ saját bevétel növekedés étkezési norm. változása miatt</t>
  </si>
  <si>
    <t xml:space="preserve">     - Piroskavárosi bevétel növekedés</t>
  </si>
  <si>
    <t xml:space="preserve">     - Egyéb bevétel növekedés</t>
  </si>
  <si>
    <t xml:space="preserve">     - Vagyongazdálkodás saját bevétel csökkenés</t>
  </si>
  <si>
    <t xml:space="preserve">     - Igazgatás saját bevétel csökkenés</t>
  </si>
  <si>
    <t xml:space="preserve">    +  Hitelfelvétel csökkenése</t>
  </si>
  <si>
    <t xml:space="preserve">     -  Fürdő támogatás növelése</t>
  </si>
  <si>
    <t xml:space="preserve">     + Önkormányzat igazgatás feladatok többletigény</t>
  </si>
  <si>
    <t xml:space="preserve">     + egyéb feldatok támogatásának növelése</t>
  </si>
  <si>
    <t xml:space="preserve">     - TOP továbbfoglalkoztatás</t>
  </si>
  <si>
    <t xml:space="preserve">      + Határozott idejű szerződések továbbfoglalkokztatás</t>
  </si>
  <si>
    <t xml:space="preserve">     jubileumi jutalom </t>
  </si>
  <si>
    <t xml:space="preserve">     vagyongazdálkodás átvett bevétel csökkenés</t>
  </si>
  <si>
    <t xml:space="preserve">     GINOP továbbfoglalkozatás</t>
  </si>
  <si>
    <t xml:space="preserve">      Dr. Szarka Ödön Eü. Int. Átvett pénz növekedés</t>
  </si>
  <si>
    <t xml:space="preserve">      köztisztviselői illetményalap növ. 2019. évben</t>
  </si>
  <si>
    <t xml:space="preserve">      köztisztviselői normatíva emelkedés miatti átvett pénzeszköz növekedés</t>
  </si>
  <si>
    <t xml:space="preserve">      Művelődési központnál átvett pénzeszköz növekedés</t>
  </si>
  <si>
    <t xml:space="preserve">      civil szervezetek támogatás növekedése</t>
  </si>
  <si>
    <t xml:space="preserve">      egyesületek pályázati önereje</t>
  </si>
  <si>
    <t xml:space="preserve">      első lakáshoz jutók kölcsön visszafizetése</t>
  </si>
  <si>
    <t xml:space="preserve">2020-2023. években éves kötelezettségvállalás felső határa </t>
  </si>
  <si>
    <t>- CSOTERM hitelfelvétel</t>
  </si>
  <si>
    <t>Rövid lejáratú kötelezettséggel 
csökkentettt saját folyó bevétel</t>
  </si>
  <si>
    <r>
      <rPr>
        <b/>
        <sz val="10.5"/>
        <color rgb="FF000000"/>
        <rFont val="Times New Roman"/>
        <family val="1"/>
        <charset val="238"/>
      </rPr>
      <t>Kezességvállalás</t>
    </r>
    <r>
      <rPr>
        <i/>
        <sz val="10.5"/>
        <color rgb="FF000000"/>
        <rFont val="Times New Roman"/>
        <family val="1"/>
        <charset val="238"/>
      </rPr>
      <t xml:space="preserve"> </t>
    </r>
    <r>
      <rPr>
        <sz val="10.5"/>
        <color rgb="FF000000"/>
        <rFont val="Times New Roman"/>
        <family val="1"/>
        <charset val="238"/>
      </rPr>
      <t>(beváltott)</t>
    </r>
  </si>
  <si>
    <t xml:space="preserve">Korrigált saját folyó bevétel = 
éves kötelezettségvállalás felső határa (50 %) </t>
  </si>
  <si>
    <t>2.5 Az éves kötelezettségvállalás felső határának számítása 2020-2023. években</t>
  </si>
  <si>
    <t xml:space="preserve">a) Gépjárműadó </t>
  </si>
  <si>
    <t>b)Termőföld bérbead. származó jöv.adó</t>
  </si>
  <si>
    <t>c) Egyéb átengedett adó (szabálysértési bírság) pótlék</t>
  </si>
  <si>
    <t xml:space="preserve">                                  2.2.1 Kimutatás az adókedvezményekről 2015-2020. években</t>
  </si>
  <si>
    <t xml:space="preserve">                    Adatok Ft-ban</t>
  </si>
  <si>
    <t xml:space="preserve">Állományi érték 2019. december 31-én </t>
  </si>
  <si>
    <t>A fenti adatok tájékoztató jellegűek, a 2019. évi költségvetési beszámoló fogja tartalmazni az egyeztetett, végleges adatokat.</t>
  </si>
  <si>
    <t xml:space="preserve">3. Óvodák Igazgatósága                              </t>
  </si>
  <si>
    <t xml:space="preserve">2020. évi
 eredeti </t>
  </si>
  <si>
    <t xml:space="preserve">ATMÖT-höz gyermekjóléti szolgálat </t>
  </si>
  <si>
    <t xml:space="preserve"> -  Építményadó</t>
  </si>
  <si>
    <t xml:space="preserve">Önkormányzat iparűzési adóerő-képessége 43.224.876.914 Ft x 1,4 %  </t>
  </si>
  <si>
    <t>Települési önkormányzat muzeális fel. támogatása</t>
  </si>
  <si>
    <r>
      <rPr>
        <i/>
        <u/>
        <sz val="10"/>
        <rFont val="Times New Roman"/>
        <family val="1"/>
        <charset val="238"/>
      </rPr>
      <t xml:space="preserve">Megjegyzés: </t>
    </r>
    <r>
      <rPr>
        <i/>
        <u/>
        <sz val="11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 xml:space="preserve">1. Az önkormányzat iparűzési adóerő-képessége 2019. évre 598.728.892Ft, beszámítás összege 201.004.155Ft, 2020. évre 625.951.202Ft, beszámítás összege: 206.641.389Ft.
2. Lakosságszám 2018. január 1-jén 16.856 fő, 2019. január 1-jén 16.635 fő 
3. Külterületen élő lakosságszám 2018. január 1-jén 1.638 fő, 2019. január 1-jén 1.644 fő. 
4. A múzeális feladatok ellátásának támogatását külön soron szerepeltetjük a 2. 3. sz. táblázatban 11.530.000 Ft összegben. </t>
    </r>
  </si>
  <si>
    <t>051050 Veszélyes hulladék begyűjtése</t>
  </si>
  <si>
    <t>51030 Települési hulladék begyűjtése (Köztisztaság)</t>
  </si>
  <si>
    <t>013350 Önkorm. vagyonnal való gazdálkodás feladat</t>
  </si>
  <si>
    <t>Cs.V.Ö. Homokhátság Konzorcium Munkaszervezete</t>
  </si>
  <si>
    <t>Nagyboldogasszony templom orgona felújítás támogatása</t>
  </si>
  <si>
    <t xml:space="preserve">072111 Háziorvosi alapellátás </t>
  </si>
  <si>
    <t>74054 Komplex egészségfejlesztési program (praxisközösség)</t>
  </si>
  <si>
    <t>Várható</t>
  </si>
  <si>
    <t>Helyi adókhoz kapcs.pótlék, bírság, egyéb bev.</t>
  </si>
  <si>
    <t xml:space="preserve">900060 Forgatási és befektetési célú finanszírozási műveletek </t>
  </si>
  <si>
    <t xml:space="preserve">018030 Támogatási célú finanszírozási műveletek, kiegészítő támogatás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</si>
</sst>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0.0%"/>
    <numFmt numFmtId="165" formatCode="_-* #,##0\ _F_t_-;\-* #,##0\ _F_t_-;_-* &quot;-&quot;??\ _F_t_-;_-@_-"/>
    <numFmt numFmtId="166" formatCode="00"/>
    <numFmt numFmtId="167" formatCode="#,##0;[Red]\-#,##0"/>
  </numFmts>
  <fonts count="6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i/>
      <sz val="12"/>
      <name val="Times New Roman"/>
      <family val="1"/>
      <charset val="238"/>
    </font>
    <font>
      <sz val="12"/>
      <name val="Arial CE"/>
      <charset val="238"/>
    </font>
    <font>
      <b/>
      <i/>
      <sz val="10"/>
      <name val="Arial CE"/>
      <charset val="238"/>
    </font>
    <font>
      <sz val="9"/>
      <name val="Arial CE"/>
      <charset val="238"/>
    </font>
    <font>
      <b/>
      <sz val="8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.5"/>
      <name val="Times New Roman"/>
      <family val="1"/>
      <charset val="238"/>
    </font>
    <font>
      <b/>
      <sz val="12.5"/>
      <name val="Arial CE"/>
      <charset val="238"/>
    </font>
    <font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0"/>
      <name val="Arial CE"/>
      <charset val="238"/>
    </font>
    <font>
      <b/>
      <sz val="11.5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u/>
      <sz val="11"/>
      <name val="Times New Roman"/>
      <family val="1"/>
      <charset val="238"/>
    </font>
    <font>
      <sz val="13"/>
      <name val="Arial CE"/>
      <charset val="238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3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4"/>
      <name val="Times New Roman"/>
      <family val="1"/>
      <charset val="238"/>
    </font>
    <font>
      <sz val="10"/>
      <name val="Times"/>
      <family val="1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sz val="10.5"/>
      <color rgb="FF000000"/>
      <name val="Times New Roman"/>
      <family val="1"/>
      <charset val="238"/>
    </font>
    <font>
      <sz val="10.5"/>
      <color rgb="FF000000"/>
      <name val="Times New Roman"/>
      <family val="1"/>
      <charset val="238"/>
    </font>
    <font>
      <i/>
      <sz val="10.5"/>
      <color rgb="FF000000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u/>
      <sz val="10"/>
      <name val="Times New Roman"/>
      <family val="1"/>
      <charset val="238"/>
    </font>
    <font>
      <sz val="11"/>
      <name val="Calibri"/>
      <family val="2"/>
      <charset val="238"/>
    </font>
    <font>
      <sz val="13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D3DA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33">
    <xf numFmtId="0" fontId="0" fillId="0" borderId="0" xfId="0"/>
    <xf numFmtId="1" fontId="3" fillId="0" borderId="0" xfId="0" applyNumberFormat="1" applyFont="1"/>
    <xf numFmtId="0" fontId="1" fillId="0" borderId="0" xfId="2"/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justify" vertical="center"/>
    </xf>
    <xf numFmtId="49" fontId="10" fillId="0" borderId="0" xfId="2" applyNumberFormat="1" applyFont="1" applyAlignment="1">
      <alignment vertical="center"/>
    </xf>
    <xf numFmtId="0" fontId="11" fillId="0" borderId="2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4" fillId="0" borderId="0" xfId="0" applyFont="1" applyBorder="1"/>
    <xf numFmtId="0" fontId="2" fillId="0" borderId="1" xfId="0" applyFont="1" applyBorder="1" applyAlignment="1">
      <alignment horizontal="justify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justify" vertical="top" wrapText="1"/>
    </xf>
    <xf numFmtId="0" fontId="2" fillId="0" borderId="0" xfId="0" applyFont="1" applyBorder="1"/>
    <xf numFmtId="0" fontId="2" fillId="0" borderId="1" xfId="0" applyFont="1" applyBorder="1"/>
    <xf numFmtId="0" fontId="14" fillId="0" borderId="1" xfId="0" applyFont="1" applyBorder="1"/>
    <xf numFmtId="3" fontId="14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3" fontId="16" fillId="0" borderId="1" xfId="0" applyNumberFormat="1" applyFont="1" applyBorder="1"/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justify"/>
    </xf>
    <xf numFmtId="3" fontId="10" fillId="0" borderId="1" xfId="0" applyNumberFormat="1" applyFont="1" applyBorder="1" applyAlignment="1">
      <alignment horizontal="right" indent="2"/>
    </xf>
    <xf numFmtId="0" fontId="11" fillId="0" borderId="1" xfId="0" applyFont="1" applyBorder="1" applyAlignment="1">
      <alignment horizontal="justify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indent="2"/>
    </xf>
    <xf numFmtId="0" fontId="10" fillId="0" borderId="0" xfId="0" applyFont="1" applyAlignment="1">
      <alignment horizontal="justify"/>
    </xf>
    <xf numFmtId="0" fontId="10" fillId="0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1" fontId="5" fillId="0" borderId="0" xfId="0" applyNumberFormat="1" applyFont="1"/>
    <xf numFmtId="1" fontId="7" fillId="0" borderId="0" xfId="0" applyNumberFormat="1" applyFont="1" applyAlignment="1">
      <alignment horizontal="center"/>
    </xf>
    <xf numFmtId="1" fontId="6" fillId="0" borderId="0" xfId="0" applyNumberFormat="1" applyFont="1"/>
    <xf numFmtId="1" fontId="25" fillId="0" borderId="0" xfId="0" applyNumberFormat="1" applyFont="1"/>
    <xf numFmtId="1" fontId="7" fillId="0" borderId="0" xfId="0" applyNumberFormat="1" applyFont="1"/>
    <xf numFmtId="1" fontId="1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9" fontId="7" fillId="0" borderId="0" xfId="0" applyNumberFormat="1" applyFont="1"/>
    <xf numFmtId="3" fontId="26" fillId="0" borderId="1" xfId="0" applyNumberFormat="1" applyFont="1" applyFill="1" applyBorder="1"/>
    <xf numFmtId="1" fontId="8" fillId="0" borderId="0" xfId="0" applyNumberFormat="1" applyFont="1"/>
    <xf numFmtId="1" fontId="10" fillId="0" borderId="0" xfId="0" applyNumberFormat="1" applyFont="1"/>
    <xf numFmtId="3" fontId="10" fillId="0" borderId="1" xfId="0" applyNumberFormat="1" applyFont="1" applyBorder="1"/>
    <xf numFmtId="0" fontId="31" fillId="0" borderId="0" xfId="0" applyFont="1"/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3" fontId="2" fillId="0" borderId="1" xfId="0" applyNumberFormat="1" applyFont="1" applyBorder="1"/>
    <xf numFmtId="49" fontId="14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14" fillId="0" borderId="0" xfId="0" applyFont="1"/>
    <xf numFmtId="49" fontId="14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/>
    </xf>
    <xf numFmtId="0" fontId="16" fillId="0" borderId="0" xfId="0" applyFont="1"/>
    <xf numFmtId="49" fontId="16" fillId="0" borderId="1" xfId="0" applyNumberFormat="1" applyFont="1" applyBorder="1" applyAlignment="1">
      <alignment wrapText="1"/>
    </xf>
    <xf numFmtId="0" fontId="11" fillId="2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35" fillId="0" borderId="0" xfId="0" applyFont="1"/>
    <xf numFmtId="1" fontId="36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wrapText="1"/>
    </xf>
    <xf numFmtId="0" fontId="3" fillId="0" borderId="0" xfId="0" applyFont="1"/>
    <xf numFmtId="0" fontId="16" fillId="0" borderId="1" xfId="0" applyFont="1" applyBorder="1" applyAlignment="1"/>
    <xf numFmtId="0" fontId="39" fillId="0" borderId="0" xfId="0" applyFont="1" applyFill="1"/>
    <xf numFmtId="0" fontId="37" fillId="0" borderId="0" xfId="0" applyFont="1" applyFill="1"/>
    <xf numFmtId="0" fontId="39" fillId="0" borderId="0" xfId="0" applyFont="1" applyFill="1" applyBorder="1"/>
    <xf numFmtId="0" fontId="39" fillId="0" borderId="0" xfId="0" applyFont="1" applyFill="1" applyAlignment="1">
      <alignment horizontal="left"/>
    </xf>
    <xf numFmtId="9" fontId="14" fillId="0" borderId="1" xfId="0" applyNumberFormat="1" applyFont="1" applyBorder="1"/>
    <xf numFmtId="0" fontId="14" fillId="0" borderId="1" xfId="0" applyFont="1" applyBorder="1" applyAlignment="1">
      <alignment horizontal="left"/>
    </xf>
    <xf numFmtId="0" fontId="41" fillId="0" borderId="0" xfId="0" applyFont="1"/>
    <xf numFmtId="3" fontId="41" fillId="0" borderId="0" xfId="0" applyNumberFormat="1" applyFont="1"/>
    <xf numFmtId="0" fontId="41" fillId="0" borderId="3" xfId="0" applyFont="1" applyBorder="1"/>
    <xf numFmtId="0" fontId="41" fillId="0" borderId="1" xfId="0" applyFont="1" applyBorder="1" applyAlignment="1">
      <alignment horizontal="right"/>
    </xf>
    <xf numFmtId="0" fontId="41" fillId="0" borderId="1" xfId="0" applyFont="1" applyBorder="1"/>
    <xf numFmtId="0" fontId="39" fillId="0" borderId="1" xfId="0" applyFont="1" applyFill="1" applyBorder="1" applyAlignment="1">
      <alignment horizontal="center" vertical="center"/>
    </xf>
    <xf numFmtId="0" fontId="42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Border="1"/>
    <xf numFmtId="0" fontId="12" fillId="0" borderId="6" xfId="0" applyFont="1" applyBorder="1"/>
    <xf numFmtId="3" fontId="12" fillId="0" borderId="7" xfId="0" applyNumberFormat="1" applyFont="1" applyBorder="1"/>
    <xf numFmtId="0" fontId="11" fillId="0" borderId="8" xfId="0" applyFont="1" applyBorder="1" applyAlignment="1">
      <alignment horizontal="center" vertical="center" wrapText="1"/>
    </xf>
    <xf numFmtId="3" fontId="10" fillId="0" borderId="2" xfId="0" applyNumberFormat="1" applyFont="1" applyBorder="1"/>
    <xf numFmtId="3" fontId="12" fillId="0" borderId="9" xfId="0" applyNumberFormat="1" applyFont="1" applyBorder="1"/>
    <xf numFmtId="0" fontId="34" fillId="0" borderId="0" xfId="0" applyFont="1"/>
    <xf numFmtId="0" fontId="2" fillId="0" borderId="0" xfId="0" applyFont="1"/>
    <xf numFmtId="0" fontId="14" fillId="0" borderId="10" xfId="0" applyFont="1" applyBorder="1" applyAlignment="1">
      <alignment horizontal="right" vertical="center"/>
    </xf>
    <xf numFmtId="3" fontId="14" fillId="0" borderId="10" xfId="0" applyNumberFormat="1" applyFont="1" applyBorder="1" applyAlignment="1">
      <alignment vertical="center"/>
    </xf>
    <xf numFmtId="9" fontId="16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vertical="center"/>
    </xf>
    <xf numFmtId="0" fontId="41" fillId="0" borderId="3" xfId="0" applyFont="1" applyBorder="1" applyAlignment="1">
      <alignment wrapText="1"/>
    </xf>
    <xf numFmtId="3" fontId="30" fillId="0" borderId="12" xfId="0" applyNumberFormat="1" applyFont="1" applyFill="1" applyBorder="1" applyAlignment="1">
      <alignment horizontal="center" vertical="center"/>
    </xf>
    <xf numFmtId="3" fontId="29" fillId="0" borderId="2" xfId="0" applyNumberFormat="1" applyFont="1" applyFill="1" applyBorder="1"/>
    <xf numFmtId="1" fontId="10" fillId="0" borderId="0" xfId="0" applyNumberFormat="1" applyFont="1" applyFill="1"/>
    <xf numFmtId="3" fontId="29" fillId="0" borderId="1" xfId="0" applyNumberFormat="1" applyFont="1" applyFill="1" applyBorder="1"/>
    <xf numFmtId="1" fontId="3" fillId="0" borderId="0" xfId="0" applyNumberFormat="1" applyFont="1" applyFill="1"/>
    <xf numFmtId="1" fontId="5" fillId="0" borderId="0" xfId="0" applyNumberFormat="1" applyFont="1" applyFill="1"/>
    <xf numFmtId="1" fontId="6" fillId="0" borderId="0" xfId="0" applyNumberFormat="1" applyFont="1" applyFill="1"/>
    <xf numFmtId="1" fontId="25" fillId="0" borderId="0" xfId="0" applyNumberFormat="1" applyFont="1" applyFill="1"/>
    <xf numFmtId="1" fontId="13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/>
    <xf numFmtId="1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/>
    <xf numFmtId="1" fontId="8" fillId="0" borderId="0" xfId="0" applyNumberFormat="1" applyFont="1" applyFill="1"/>
    <xf numFmtId="1" fontId="10" fillId="0" borderId="0" xfId="0" applyNumberFormat="1" applyFont="1" applyFill="1" applyAlignment="1">
      <alignment wrapText="1"/>
    </xf>
    <xf numFmtId="1" fontId="29" fillId="0" borderId="12" xfId="0" applyNumberFormat="1" applyFont="1" applyFill="1" applyBorder="1"/>
    <xf numFmtId="164" fontId="29" fillId="0" borderId="12" xfId="0" applyNumberFormat="1" applyFont="1" applyFill="1" applyBorder="1"/>
    <xf numFmtId="164" fontId="26" fillId="0" borderId="12" xfId="0" applyNumberFormat="1" applyFont="1" applyFill="1" applyBorder="1"/>
    <xf numFmtId="164" fontId="30" fillId="0" borderId="12" xfId="0" applyNumberFormat="1" applyFont="1" applyFill="1" applyBorder="1"/>
    <xf numFmtId="1" fontId="11" fillId="0" borderId="3" xfId="0" applyNumberFormat="1" applyFont="1" applyFill="1" applyBorder="1"/>
    <xf numFmtId="1" fontId="10" fillId="0" borderId="3" xfId="0" applyNumberFormat="1" applyFont="1" applyFill="1" applyBorder="1"/>
    <xf numFmtId="1" fontId="21" fillId="0" borderId="3" xfId="0" applyNumberFormat="1" applyFont="1" applyFill="1" applyBorder="1"/>
    <xf numFmtId="1" fontId="10" fillId="0" borderId="3" xfId="0" applyNumberFormat="1" applyFont="1" applyFill="1" applyBorder="1" applyAlignment="1">
      <alignment wrapText="1"/>
    </xf>
    <xf numFmtId="0" fontId="10" fillId="0" borderId="3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49" fontId="21" fillId="0" borderId="3" xfId="0" applyNumberFormat="1" applyFont="1" applyFill="1" applyBorder="1" applyAlignment="1">
      <alignment horizontal="justify" vertical="center" wrapText="1"/>
    </xf>
    <xf numFmtId="1" fontId="36" fillId="0" borderId="1" xfId="0" applyNumberFormat="1" applyFont="1" applyFill="1" applyBorder="1" applyAlignment="1">
      <alignment horizontal="center" vertical="center" wrapText="1"/>
    </xf>
    <xf numFmtId="3" fontId="41" fillId="0" borderId="2" xfId="0" applyNumberFormat="1" applyFont="1" applyBorder="1"/>
    <xf numFmtId="3" fontId="42" fillId="0" borderId="2" xfId="0" applyNumberFormat="1" applyFont="1" applyBorder="1"/>
    <xf numFmtId="0" fontId="40" fillId="0" borderId="6" xfId="0" applyFont="1" applyFill="1" applyBorder="1" applyAlignment="1">
      <alignment horizontal="center"/>
    </xf>
    <xf numFmtId="0" fontId="40" fillId="0" borderId="7" xfId="0" applyFont="1" applyBorder="1" applyAlignment="1">
      <alignment horizontal="center"/>
    </xf>
    <xf numFmtId="3" fontId="40" fillId="0" borderId="9" xfId="0" applyNumberFormat="1" applyFont="1" applyBorder="1" applyAlignment="1">
      <alignment horizontal="center"/>
    </xf>
    <xf numFmtId="0" fontId="33" fillId="0" borderId="0" xfId="0" applyFont="1"/>
    <xf numFmtId="1" fontId="12" fillId="0" borderId="3" xfId="0" applyNumberFormat="1" applyFont="1" applyFill="1" applyBorder="1"/>
    <xf numFmtId="1" fontId="13" fillId="0" borderId="0" xfId="0" applyNumberFormat="1" applyFont="1" applyFill="1"/>
    <xf numFmtId="1" fontId="45" fillId="0" borderId="3" xfId="0" applyNumberFormat="1" applyFont="1" applyFill="1" applyBorder="1"/>
    <xf numFmtId="1" fontId="46" fillId="0" borderId="3" xfId="0" applyNumberFormat="1" applyFont="1" applyFill="1" applyBorder="1"/>
    <xf numFmtId="0" fontId="5" fillId="0" borderId="1" xfId="0" applyFont="1" applyBorder="1" applyAlignment="1">
      <alignment vertical="center" wrapText="1"/>
    </xf>
    <xf numFmtId="3" fontId="5" fillId="0" borderId="13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horizontal="center" vertical="center"/>
    </xf>
    <xf numFmtId="3" fontId="6" fillId="2" borderId="16" xfId="0" applyNumberFormat="1" applyFont="1" applyFill="1" applyBorder="1" applyAlignment="1">
      <alignment vertical="center"/>
    </xf>
    <xf numFmtId="3" fontId="6" fillId="2" borderId="17" xfId="0" applyNumberFormat="1" applyFont="1" applyFill="1" applyBorder="1" applyAlignment="1">
      <alignment vertical="center"/>
    </xf>
    <xf numFmtId="0" fontId="14" fillId="0" borderId="2" xfId="2" applyFont="1" applyBorder="1" applyAlignment="1">
      <alignment horizontal="justify" vertical="center" wrapText="1"/>
    </xf>
    <xf numFmtId="3" fontId="3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3" fontId="2" fillId="0" borderId="1" xfId="0" applyNumberFormat="1" applyFont="1" applyFill="1" applyBorder="1"/>
    <xf numFmtId="3" fontId="14" fillId="0" borderId="1" xfId="0" applyNumberFormat="1" applyFont="1" applyFill="1" applyBorder="1"/>
    <xf numFmtId="3" fontId="14" fillId="0" borderId="2" xfId="0" applyNumberFormat="1" applyFont="1" applyFill="1" applyBorder="1"/>
    <xf numFmtId="3" fontId="16" fillId="0" borderId="1" xfId="0" applyNumberFormat="1" applyFont="1" applyFill="1" applyBorder="1"/>
    <xf numFmtId="3" fontId="16" fillId="0" borderId="2" xfId="0" applyNumberFormat="1" applyFont="1" applyFill="1" applyBorder="1"/>
    <xf numFmtId="3" fontId="33" fillId="0" borderId="1" xfId="0" applyNumberFormat="1" applyFont="1" applyFill="1" applyBorder="1"/>
    <xf numFmtId="3" fontId="33" fillId="0" borderId="2" xfId="0" applyNumberFormat="1" applyFont="1" applyFill="1" applyBorder="1"/>
    <xf numFmtId="3" fontId="14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wrapText="1"/>
    </xf>
    <xf numFmtId="3" fontId="1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6" fillId="0" borderId="11" xfId="0" applyFont="1" applyBorder="1" applyAlignment="1">
      <alignment wrapText="1"/>
    </xf>
    <xf numFmtId="0" fontId="16" fillId="0" borderId="11" xfId="0" applyFont="1" applyBorder="1" applyAlignment="1">
      <alignment horizontal="right"/>
    </xf>
    <xf numFmtId="0" fontId="16" fillId="0" borderId="11" xfId="0" applyFont="1" applyBorder="1"/>
    <xf numFmtId="3" fontId="16" fillId="0" borderId="11" xfId="0" applyNumberFormat="1" applyFont="1" applyBorder="1"/>
    <xf numFmtId="0" fontId="11" fillId="3" borderId="18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vertical="center"/>
    </xf>
    <xf numFmtId="3" fontId="6" fillId="3" borderId="17" xfId="0" applyNumberFormat="1" applyFont="1" applyFill="1" applyBorder="1" applyAlignment="1">
      <alignment vertical="center"/>
    </xf>
    <xf numFmtId="3" fontId="29" fillId="0" borderId="1" xfId="0" applyNumberFormat="1" applyFont="1" applyBorder="1"/>
    <xf numFmtId="3" fontId="26" fillId="0" borderId="1" xfId="0" applyNumberFormat="1" applyFont="1" applyFill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right" wrapText="1"/>
    </xf>
    <xf numFmtId="3" fontId="29" fillId="0" borderId="1" xfId="0" applyNumberFormat="1" applyFont="1" applyBorder="1" applyAlignment="1">
      <alignment horizontal="right"/>
    </xf>
    <xf numFmtId="3" fontId="30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/>
    <xf numFmtId="3" fontId="39" fillId="0" borderId="1" xfId="0" applyNumberFormat="1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1" fillId="0" borderId="4" xfId="0" applyFont="1" applyFill="1" applyBorder="1" applyAlignment="1">
      <alignment horizontal="center"/>
    </xf>
    <xf numFmtId="0" fontId="2" fillId="0" borderId="9" xfId="2" applyFont="1" applyBorder="1" applyAlignment="1">
      <alignment horizontal="justify" vertical="center" wrapText="1"/>
    </xf>
    <xf numFmtId="3" fontId="6" fillId="0" borderId="16" xfId="0" applyNumberFormat="1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vertical="center"/>
    </xf>
    <xf numFmtId="0" fontId="57" fillId="4" borderId="42" xfId="0" applyFont="1" applyFill="1" applyBorder="1" applyAlignment="1">
      <alignment vertical="top" wrapText="1"/>
    </xf>
    <xf numFmtId="0" fontId="57" fillId="4" borderId="42" xfId="0" applyFont="1" applyFill="1" applyBorder="1" applyAlignment="1">
      <alignment horizontal="right" vertical="top"/>
    </xf>
    <xf numFmtId="3" fontId="14" fillId="0" borderId="0" xfId="0" applyNumberFormat="1" applyFont="1"/>
    <xf numFmtId="3" fontId="6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3" fontId="29" fillId="5" borderId="1" xfId="0" applyNumberFormat="1" applyFont="1" applyFill="1" applyBorder="1"/>
    <xf numFmtId="10" fontId="29" fillId="0" borderId="1" xfId="0" applyNumberFormat="1" applyFont="1" applyBorder="1"/>
    <xf numFmtId="1" fontId="11" fillId="0" borderId="1" xfId="0" applyNumberFormat="1" applyFont="1" applyBorder="1" applyAlignment="1">
      <alignment wrapText="1"/>
    </xf>
    <xf numFmtId="1" fontId="12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justify" vertical="center" wrapText="1"/>
    </xf>
    <xf numFmtId="3" fontId="30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49" fontId="21" fillId="0" borderId="1" xfId="0" applyNumberFormat="1" applyFont="1" applyBorder="1" applyAlignment="1">
      <alignment horizontal="justify" vertical="center" wrapText="1"/>
    </xf>
    <xf numFmtId="3" fontId="29" fillId="0" borderId="1" xfId="0" applyNumberFormat="1" applyFont="1" applyBorder="1" applyAlignment="1">
      <alignment vertical="center"/>
    </xf>
    <xf numFmtId="1" fontId="47" fillId="0" borderId="3" xfId="0" applyNumberFormat="1" applyFont="1" applyFill="1" applyBorder="1"/>
    <xf numFmtId="0" fontId="10" fillId="0" borderId="20" xfId="0" applyFont="1" applyBorder="1" applyAlignment="1">
      <alignment vertical="center" wrapText="1"/>
    </xf>
    <xf numFmtId="1" fontId="3" fillId="0" borderId="1" xfId="0" applyNumberFormat="1" applyFont="1" applyBorder="1"/>
    <xf numFmtId="1" fontId="9" fillId="0" borderId="1" xfId="0" applyNumberFormat="1" applyFont="1" applyBorder="1" applyAlignment="1">
      <alignment horizontal="center"/>
    </xf>
    <xf numFmtId="1" fontId="6" fillId="0" borderId="1" xfId="0" applyNumberFormat="1" applyFont="1" applyBorder="1"/>
    <xf numFmtId="3" fontId="48" fillId="0" borderId="1" xfId="0" applyNumberFormat="1" applyFont="1" applyFill="1" applyBorder="1"/>
    <xf numFmtId="1" fontId="13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/>
    <xf numFmtId="3" fontId="41" fillId="0" borderId="1" xfId="0" applyNumberFormat="1" applyFont="1" applyBorder="1" applyAlignment="1">
      <alignment horizontal="left"/>
    </xf>
    <xf numFmtId="3" fontId="49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/>
    </xf>
    <xf numFmtId="3" fontId="50" fillId="0" borderId="2" xfId="0" applyNumberFormat="1" applyFont="1" applyBorder="1"/>
    <xf numFmtId="0" fontId="14" fillId="0" borderId="42" xfId="0" applyFont="1" applyBorder="1"/>
    <xf numFmtId="3" fontId="57" fillId="4" borderId="42" xfId="0" applyNumberFormat="1" applyFont="1" applyFill="1" applyBorder="1" applyAlignment="1">
      <alignment horizontal="right" vertical="top"/>
    </xf>
    <xf numFmtId="3" fontId="2" fillId="0" borderId="42" xfId="0" applyNumberFormat="1" applyFont="1" applyBorder="1"/>
    <xf numFmtId="0" fontId="58" fillId="6" borderId="42" xfId="0" applyFont="1" applyFill="1" applyBorder="1" applyAlignment="1">
      <alignment horizontal="center" vertical="top" wrapText="1"/>
    </xf>
    <xf numFmtId="3" fontId="58" fillId="6" borderId="42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justify" vertical="center" wrapText="1"/>
    </xf>
    <xf numFmtId="0" fontId="19" fillId="0" borderId="0" xfId="0" applyFont="1"/>
    <xf numFmtId="0" fontId="14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49" fontId="14" fillId="0" borderId="2" xfId="2" applyNumberFormat="1" applyFont="1" applyBorder="1" applyAlignment="1">
      <alignment horizontal="justify" vertical="center" wrapText="1"/>
    </xf>
    <xf numFmtId="0" fontId="14" fillId="0" borderId="0" xfId="2" applyFont="1" applyAlignment="1">
      <alignment horizontal="center" vertical="center"/>
    </xf>
    <xf numFmtId="0" fontId="14" fillId="0" borderId="0" xfId="0" applyFont="1" applyAlignment="1">
      <alignment horizontal="justify"/>
    </xf>
    <xf numFmtId="0" fontId="19" fillId="0" borderId="0" xfId="2" applyFont="1"/>
    <xf numFmtId="0" fontId="59" fillId="0" borderId="1" xfId="0" applyFont="1" applyBorder="1" applyAlignment="1">
      <alignment horizontal="center" vertical="top" wrapText="1"/>
    </xf>
    <xf numFmtId="0" fontId="60" fillId="0" borderId="1" xfId="0" applyFont="1" applyBorder="1" applyAlignment="1">
      <alignment horizontal="center" vertical="top" wrapText="1"/>
    </xf>
    <xf numFmtId="0" fontId="60" fillId="0" borderId="1" xfId="0" applyFont="1" applyBorder="1" applyAlignment="1">
      <alignment horizontal="justify" vertical="top" wrapText="1"/>
    </xf>
    <xf numFmtId="3" fontId="60" fillId="0" borderId="1" xfId="0" applyNumberFormat="1" applyFont="1" applyBorder="1" applyAlignment="1">
      <alignment horizontal="right" vertical="top" wrapText="1"/>
    </xf>
    <xf numFmtId="0" fontId="61" fillId="0" borderId="1" xfId="0" applyFont="1" applyBorder="1" applyAlignment="1">
      <alignment horizontal="justify" vertical="top" wrapText="1"/>
    </xf>
    <xf numFmtId="3" fontId="61" fillId="0" borderId="1" xfId="0" applyNumberFormat="1" applyFont="1" applyBorder="1" applyAlignment="1">
      <alignment horizontal="right" vertical="top" wrapText="1"/>
    </xf>
    <xf numFmtId="0" fontId="62" fillId="0" borderId="1" xfId="0" applyFont="1" applyBorder="1" applyAlignment="1">
      <alignment horizontal="justify" vertical="top" wrapText="1"/>
    </xf>
    <xf numFmtId="3" fontId="62" fillId="0" borderId="1" xfId="0" applyNumberFormat="1" applyFont="1" applyBorder="1" applyAlignment="1">
      <alignment horizontal="right" vertical="top" wrapText="1"/>
    </xf>
    <xf numFmtId="0" fontId="60" fillId="0" borderId="13" xfId="0" applyFont="1" applyBorder="1" applyAlignment="1">
      <alignment horizontal="justify" vertical="top" wrapText="1"/>
    </xf>
    <xf numFmtId="49" fontId="61" fillId="0" borderId="1" xfId="0" applyNumberFormat="1" applyFont="1" applyBorder="1" applyAlignment="1">
      <alignment horizontal="justify" vertical="top" wrapText="1"/>
    </xf>
    <xf numFmtId="49" fontId="10" fillId="0" borderId="1" xfId="0" applyNumberFormat="1" applyFont="1" applyBorder="1" applyAlignment="1">
      <alignment horizontal="justify" vertical="center" wrapText="1"/>
    </xf>
    <xf numFmtId="3" fontId="10" fillId="5" borderId="1" xfId="0" applyNumberFormat="1" applyFont="1" applyFill="1" applyBorder="1"/>
    <xf numFmtId="3" fontId="29" fillId="0" borderId="13" xfId="0" applyNumberFormat="1" applyFont="1" applyBorder="1" applyAlignment="1">
      <alignment horizontal="right" vertical="center" wrapText="1"/>
    </xf>
    <xf numFmtId="3" fontId="39" fillId="5" borderId="1" xfId="0" applyNumberFormat="1" applyFont="1" applyFill="1" applyBorder="1" applyAlignment="1">
      <alignment horizontal="center" vertical="center"/>
    </xf>
    <xf numFmtId="3" fontId="37" fillId="5" borderId="1" xfId="0" applyNumberFormat="1" applyFont="1" applyFill="1" applyBorder="1" applyAlignment="1">
      <alignment horizontal="center" vertical="center"/>
    </xf>
    <xf numFmtId="3" fontId="47" fillId="0" borderId="3" xfId="0" applyNumberFormat="1" applyFont="1" applyFill="1" applyBorder="1"/>
    <xf numFmtId="1" fontId="14" fillId="0" borderId="3" xfId="0" applyNumberFormat="1" applyFont="1" applyFill="1" applyBorder="1"/>
    <xf numFmtId="0" fontId="39" fillId="5" borderId="1" xfId="0" applyFont="1" applyFill="1" applyBorder="1" applyAlignment="1">
      <alignment horizontal="center" vertical="center"/>
    </xf>
    <xf numFmtId="0" fontId="39" fillId="5" borderId="0" xfId="0" applyFont="1" applyFill="1"/>
    <xf numFmtId="0" fontId="10" fillId="5" borderId="3" xfId="0" applyFont="1" applyFill="1" applyBorder="1" applyAlignment="1">
      <alignment horizontal="justify" vertical="center" wrapText="1"/>
    </xf>
    <xf numFmtId="3" fontId="14" fillId="5" borderId="1" xfId="0" applyNumberFormat="1" applyFont="1" applyFill="1" applyBorder="1" applyAlignment="1">
      <alignment horizontal="right" vertical="center" wrapText="1"/>
    </xf>
    <xf numFmtId="3" fontId="14" fillId="5" borderId="1" xfId="0" applyNumberFormat="1" applyFont="1" applyFill="1" applyBorder="1"/>
    <xf numFmtId="3" fontId="14" fillId="5" borderId="2" xfId="0" applyNumberFormat="1" applyFont="1" applyFill="1" applyBorder="1"/>
    <xf numFmtId="164" fontId="29" fillId="5" borderId="12" xfId="0" applyNumberFormat="1" applyFont="1" applyFill="1" applyBorder="1"/>
    <xf numFmtId="1" fontId="3" fillId="5" borderId="0" xfId="0" applyNumberFormat="1" applyFont="1" applyFill="1"/>
    <xf numFmtId="3" fontId="14" fillId="5" borderId="1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left"/>
    </xf>
    <xf numFmtId="1" fontId="10" fillId="5" borderId="3" xfId="0" applyNumberFormat="1" applyFont="1" applyFill="1" applyBorder="1"/>
    <xf numFmtId="1" fontId="6" fillId="5" borderId="0" xfId="0" applyNumberFormat="1" applyFont="1" applyFill="1"/>
    <xf numFmtId="3" fontId="51" fillId="0" borderId="1" xfId="0" applyNumberFormat="1" applyFont="1" applyFill="1" applyBorder="1" applyAlignment="1">
      <alignment horizontal="center" vertical="center"/>
    </xf>
    <xf numFmtId="3" fontId="51" fillId="5" borderId="1" xfId="0" applyNumberFormat="1" applyFont="1" applyFill="1" applyBorder="1" applyAlignment="1">
      <alignment horizontal="center" vertical="center"/>
    </xf>
    <xf numFmtId="0" fontId="51" fillId="0" borderId="0" xfId="0" applyFont="1" applyFill="1"/>
    <xf numFmtId="49" fontId="6" fillId="0" borderId="21" xfId="0" applyNumberFormat="1" applyFont="1" applyBorder="1" applyAlignment="1">
      <alignment horizontal="centerContinuous" vertical="center"/>
    </xf>
    <xf numFmtId="1" fontId="6" fillId="0" borderId="21" xfId="0" applyNumberFormat="1" applyFont="1" applyBorder="1" applyAlignment="1">
      <alignment horizontal="centerContinuous" vertical="center" wrapText="1"/>
    </xf>
    <xf numFmtId="1" fontId="25" fillId="0" borderId="12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horizontal="centerContinuous" vertical="center"/>
    </xf>
    <xf numFmtId="1" fontId="6" fillId="0" borderId="3" xfId="0" applyNumberFormat="1" applyFont="1" applyBorder="1" applyAlignment="1">
      <alignment horizontal="center" wrapText="1"/>
    </xf>
    <xf numFmtId="1" fontId="6" fillId="0" borderId="23" xfId="0" applyNumberFormat="1" applyFont="1" applyBorder="1" applyAlignment="1">
      <alignment horizontal="center" wrapText="1"/>
    </xf>
    <xf numFmtId="49" fontId="53" fillId="0" borderId="24" xfId="0" applyNumberFormat="1" applyFont="1" applyBorder="1" applyAlignment="1">
      <alignment horizontal="center" vertical="center"/>
    </xf>
    <xf numFmtId="1" fontId="53" fillId="0" borderId="6" xfId="0" applyNumberFormat="1" applyFont="1" applyBorder="1" applyAlignment="1">
      <alignment horizontal="center" vertical="center"/>
    </xf>
    <xf numFmtId="1" fontId="53" fillId="0" borderId="25" xfId="0" applyNumberFormat="1" applyFont="1" applyFill="1" applyBorder="1" applyAlignment="1">
      <alignment horizontal="center" vertical="center"/>
    </xf>
    <xf numFmtId="1" fontId="53" fillId="0" borderId="25" xfId="0" applyNumberFormat="1" applyFont="1" applyBorder="1" applyAlignment="1">
      <alignment horizontal="center" vertical="center"/>
    </xf>
    <xf numFmtId="1" fontId="54" fillId="0" borderId="12" xfId="0" applyNumberFormat="1" applyFont="1" applyBorder="1" applyAlignment="1">
      <alignment vertical="center"/>
    </xf>
    <xf numFmtId="1" fontId="54" fillId="0" borderId="1" xfId="0" applyNumberFormat="1" applyFont="1" applyBorder="1" applyAlignment="1">
      <alignment vertical="center"/>
    </xf>
    <xf numFmtId="49" fontId="13" fillId="0" borderId="4" xfId="0" applyNumberFormat="1" applyFont="1" applyBorder="1"/>
    <xf numFmtId="167" fontId="3" fillId="0" borderId="26" xfId="1" applyNumberFormat="1" applyFont="1" applyFill="1" applyBorder="1" applyAlignment="1"/>
    <xf numFmtId="167" fontId="3" fillId="0" borderId="8" xfId="1" applyNumberFormat="1" applyFont="1" applyFill="1" applyBorder="1" applyAlignment="1"/>
    <xf numFmtId="1" fontId="3" fillId="0" borderId="12" xfId="0" applyNumberFormat="1" applyFont="1" applyBorder="1"/>
    <xf numFmtId="49" fontId="13" fillId="0" borderId="3" xfId="0" applyNumberFormat="1" applyFont="1" applyBorder="1"/>
    <xf numFmtId="167" fontId="3" fillId="0" borderId="16" xfId="1" applyNumberFormat="1" applyFont="1" applyFill="1" applyBorder="1" applyAlignment="1"/>
    <xf numFmtId="1" fontId="3" fillId="0" borderId="2" xfId="0" applyNumberFormat="1" applyFont="1" applyBorder="1"/>
    <xf numFmtId="49" fontId="9" fillId="0" borderId="3" xfId="0" applyNumberFormat="1" applyFont="1" applyBorder="1"/>
    <xf numFmtId="1" fontId="9" fillId="0" borderId="1" xfId="0" applyNumberFormat="1" applyFont="1" applyBorder="1"/>
    <xf numFmtId="1" fontId="9" fillId="0" borderId="16" xfId="0" applyNumberFormat="1" applyFont="1" applyBorder="1"/>
    <xf numFmtId="1" fontId="9" fillId="0" borderId="2" xfId="0" applyNumberFormat="1" applyFont="1" applyBorder="1"/>
    <xf numFmtId="1" fontId="9" fillId="0" borderId="12" xfId="0" applyNumberFormat="1" applyFont="1" applyBorder="1"/>
    <xf numFmtId="1" fontId="3" fillId="0" borderId="16" xfId="0" applyNumberFormat="1" applyFont="1" applyBorder="1"/>
    <xf numFmtId="49" fontId="3" fillId="0" borderId="3" xfId="0" applyNumberFormat="1" applyFont="1" applyBorder="1"/>
    <xf numFmtId="165" fontId="3" fillId="0" borderId="1" xfId="1" applyNumberFormat="1" applyFont="1" applyBorder="1"/>
    <xf numFmtId="165" fontId="3" fillId="0" borderId="16" xfId="1" applyNumberFormat="1" applyFont="1" applyBorder="1"/>
    <xf numFmtId="49" fontId="3" fillId="0" borderId="3" xfId="0" applyNumberFormat="1" applyFont="1" applyBorder="1" applyAlignment="1"/>
    <xf numFmtId="49" fontId="9" fillId="0" borderId="3" xfId="0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165" fontId="6" fillId="0" borderId="1" xfId="1" applyNumberFormat="1" applyFont="1" applyBorder="1"/>
    <xf numFmtId="165" fontId="6" fillId="0" borderId="16" xfId="1" applyNumberFormat="1" applyFont="1" applyBorder="1"/>
    <xf numFmtId="49" fontId="3" fillId="0" borderId="3" xfId="0" applyNumberFormat="1" applyFont="1" applyBorder="1" applyAlignment="1">
      <alignment wrapText="1"/>
    </xf>
    <xf numFmtId="49" fontId="13" fillId="0" borderId="3" xfId="0" applyNumberFormat="1" applyFont="1" applyBorder="1" applyAlignment="1">
      <alignment horizontal="left"/>
    </xf>
    <xf numFmtId="165" fontId="13" fillId="0" borderId="1" xfId="1" applyNumberFormat="1" applyFont="1" applyBorder="1" applyAlignment="1">
      <alignment horizontal="left"/>
    </xf>
    <xf numFmtId="165" fontId="13" fillId="0" borderId="16" xfId="1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1" fontId="13" fillId="0" borderId="12" xfId="0" applyNumberFormat="1" applyFont="1" applyBorder="1" applyAlignment="1">
      <alignment horizontal="left"/>
    </xf>
    <xf numFmtId="1" fontId="13" fillId="0" borderId="1" xfId="0" applyNumberFormat="1" applyFont="1" applyBorder="1" applyAlignment="1">
      <alignment horizontal="left"/>
    </xf>
    <xf numFmtId="165" fontId="3" fillId="0" borderId="16" xfId="1" applyNumberFormat="1" applyFont="1" applyBorder="1" applyAlignment="1">
      <alignment horizontal="right"/>
    </xf>
    <xf numFmtId="165" fontId="13" fillId="0" borderId="16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" fontId="13" fillId="0" borderId="16" xfId="0" applyNumberFormat="1" applyFont="1" applyBorder="1" applyAlignment="1">
      <alignment horizontal="left"/>
    </xf>
    <xf numFmtId="49" fontId="13" fillId="0" borderId="3" xfId="0" applyNumberFormat="1" applyFont="1" applyBorder="1" applyAlignment="1"/>
    <xf numFmtId="1" fontId="6" fillId="0" borderId="2" xfId="0" applyNumberFormat="1" applyFont="1" applyBorder="1"/>
    <xf numFmtId="1" fontId="6" fillId="0" borderId="12" xfId="0" applyNumberFormat="1" applyFont="1" applyBorder="1"/>
    <xf numFmtId="49" fontId="9" fillId="0" borderId="3" xfId="0" applyNumberFormat="1" applyFont="1" applyBorder="1" applyAlignment="1">
      <alignment horizontal="left"/>
    </xf>
    <xf numFmtId="165" fontId="13" fillId="0" borderId="16" xfId="1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/>
    <xf numFmtId="165" fontId="3" fillId="0" borderId="16" xfId="1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left"/>
    </xf>
    <xf numFmtId="1" fontId="3" fillId="0" borderId="12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6" fillId="0" borderId="16" xfId="1" applyNumberFormat="1" applyFont="1" applyBorder="1" applyAlignment="1">
      <alignment horizontal="left"/>
    </xf>
    <xf numFmtId="1" fontId="6" fillId="0" borderId="16" xfId="0" applyNumberFormat="1" applyFont="1" applyBorder="1"/>
    <xf numFmtId="49" fontId="3" fillId="0" borderId="3" xfId="0" applyNumberFormat="1" applyFont="1" applyBorder="1" applyAlignment="1">
      <alignment horizontal="left"/>
    </xf>
    <xf numFmtId="49" fontId="6" fillId="0" borderId="6" xfId="0" applyNumberFormat="1" applyFont="1" applyBorder="1"/>
    <xf numFmtId="165" fontId="6" fillId="0" borderId="7" xfId="1" applyNumberFormat="1" applyFont="1" applyBorder="1"/>
    <xf numFmtId="1" fontId="6" fillId="0" borderId="9" xfId="0" applyNumberFormat="1" applyFont="1" applyBorder="1"/>
    <xf numFmtId="49" fontId="3" fillId="0" borderId="0" xfId="0" applyNumberFormat="1" applyFont="1" applyBorder="1"/>
    <xf numFmtId="165" fontId="3" fillId="0" borderId="0" xfId="1" applyNumberFormat="1" applyFont="1" applyBorder="1"/>
    <xf numFmtId="1" fontId="3" fillId="0" borderId="0" xfId="0" applyNumberFormat="1" applyFont="1" applyBorder="1"/>
    <xf numFmtId="167" fontId="3" fillId="0" borderId="0" xfId="1" applyNumberFormat="1" applyFont="1" applyBorder="1"/>
    <xf numFmtId="49" fontId="3" fillId="0" borderId="0" xfId="0" applyNumberFormat="1" applyFont="1" applyBorder="1" applyAlignment="1"/>
    <xf numFmtId="49" fontId="9" fillId="0" borderId="0" xfId="0" applyNumberFormat="1" applyFont="1" applyBorder="1" applyAlignment="1">
      <alignment horizontal="center"/>
    </xf>
    <xf numFmtId="167" fontId="6" fillId="0" borderId="0" xfId="1" applyNumberFormat="1" applyFont="1" applyBorder="1"/>
    <xf numFmtId="49" fontId="9" fillId="0" borderId="0" xfId="0" applyNumberFormat="1" applyFont="1" applyBorder="1"/>
    <xf numFmtId="49" fontId="3" fillId="0" borderId="0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165" fontId="6" fillId="0" borderId="0" xfId="1" applyNumberFormat="1" applyFont="1" applyBorder="1"/>
    <xf numFmtId="49" fontId="6" fillId="0" borderId="0" xfId="0" applyNumberFormat="1" applyFont="1" applyBorder="1"/>
    <xf numFmtId="49" fontId="6" fillId="0" borderId="0" xfId="0" applyNumberFormat="1" applyFont="1" applyBorder="1" applyAlignment="1"/>
    <xf numFmtId="1" fontId="6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left"/>
    </xf>
    <xf numFmtId="1" fontId="10" fillId="0" borderId="12" xfId="0" applyNumberFormat="1" applyFont="1" applyBorder="1"/>
    <xf numFmtId="49" fontId="9" fillId="0" borderId="3" xfId="0" applyNumberFormat="1" applyFont="1" applyBorder="1" applyAlignment="1">
      <alignment wrapText="1"/>
    </xf>
    <xf numFmtId="49" fontId="13" fillId="0" borderId="3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/>
    </xf>
    <xf numFmtId="0" fontId="3" fillId="0" borderId="2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7" xfId="0" applyFont="1" applyBorder="1" applyAlignment="1">
      <alignment horizontal="center"/>
    </xf>
    <xf numFmtId="1" fontId="11" fillId="0" borderId="16" xfId="0" applyNumberFormat="1" applyFont="1" applyBorder="1" applyAlignment="1">
      <alignment horizontal="center" wrapText="1"/>
    </xf>
    <xf numFmtId="1" fontId="14" fillId="0" borderId="1" xfId="3" applyNumberFormat="1" applyFont="1" applyBorder="1"/>
    <xf numFmtId="2" fontId="57" fillId="4" borderId="42" xfId="0" applyNumberFormat="1" applyFont="1" applyFill="1" applyBorder="1" applyAlignment="1">
      <alignment horizontal="right" vertical="top"/>
    </xf>
    <xf numFmtId="3" fontId="57" fillId="4" borderId="42" xfId="0" applyNumberFormat="1" applyFont="1" applyFill="1" applyBorder="1" applyAlignment="1">
      <alignment vertical="top" wrapText="1"/>
    </xf>
    <xf numFmtId="0" fontId="63" fillId="0" borderId="0" xfId="0" applyFont="1"/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38" fillId="0" borderId="0" xfId="0" applyFont="1" applyProtection="1">
      <protection locked="0"/>
    </xf>
    <xf numFmtId="0" fontId="64" fillId="0" borderId="0" xfId="0" applyFont="1" applyProtection="1">
      <protection locked="0"/>
    </xf>
    <xf numFmtId="0" fontId="65" fillId="0" borderId="0" xfId="0" applyFont="1" applyProtection="1">
      <protection locked="0"/>
    </xf>
    <xf numFmtId="0" fontId="38" fillId="0" borderId="42" xfId="0" applyFont="1" applyBorder="1" applyAlignment="1" applyProtection="1">
      <alignment horizontal="center" vertical="center" wrapText="1"/>
      <protection locked="0"/>
    </xf>
    <xf numFmtId="0" fontId="38" fillId="0" borderId="42" xfId="0" applyFont="1" applyBorder="1" applyAlignment="1" applyProtection="1">
      <alignment wrapText="1"/>
      <protection locked="0"/>
    </xf>
    <xf numFmtId="0" fontId="38" fillId="0" borderId="42" xfId="0" applyFont="1" applyBorder="1" applyAlignment="1" applyProtection="1">
      <alignment horizontal="center" wrapText="1"/>
      <protection locked="0"/>
    </xf>
    <xf numFmtId="0" fontId="32" fillId="0" borderId="42" xfId="0" applyFont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/>
    <xf numFmtId="3" fontId="25" fillId="0" borderId="1" xfId="0" applyNumberFormat="1" applyFont="1" applyBorder="1"/>
    <xf numFmtId="3" fontId="7" fillId="0" borderId="1" xfId="0" applyNumberFormat="1" applyFont="1" applyBorder="1"/>
    <xf numFmtId="3" fontId="10" fillId="0" borderId="0" xfId="0" applyNumberFormat="1" applyFont="1"/>
    <xf numFmtId="3" fontId="29" fillId="0" borderId="1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justify" vertical="top" wrapText="1"/>
    </xf>
    <xf numFmtId="0" fontId="6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9" fillId="0" borderId="1" xfId="0" applyFont="1" applyBorder="1" applyAlignment="1">
      <alignment horizontal="justify" vertical="top" wrapText="1"/>
    </xf>
    <xf numFmtId="0" fontId="61" fillId="0" borderId="1" xfId="0" applyFont="1" applyBorder="1" applyAlignment="1">
      <alignment horizontal="right" vertical="top" wrapText="1"/>
    </xf>
    <xf numFmtId="0" fontId="67" fillId="0" borderId="1" xfId="0" applyFont="1" applyBorder="1" applyAlignment="1">
      <alignment vertical="top" wrapText="1"/>
    </xf>
    <xf numFmtId="3" fontId="63" fillId="0" borderId="1" xfId="0" applyNumberFormat="1" applyFont="1" applyBorder="1" applyAlignment="1">
      <alignment vertical="top" wrapText="1"/>
    </xf>
    <xf numFmtId="3" fontId="60" fillId="0" borderId="0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3" fontId="14" fillId="0" borderId="12" xfId="0" applyNumberFormat="1" applyFont="1" applyFill="1" applyBorder="1"/>
    <xf numFmtId="3" fontId="1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1" fontId="11" fillId="0" borderId="3" xfId="0" applyNumberFormat="1" applyFont="1" applyFill="1" applyBorder="1" applyAlignment="1">
      <alignment horizontal="left" vertical="center"/>
    </xf>
    <xf numFmtId="3" fontId="68" fillId="0" borderId="1" xfId="0" applyNumberFormat="1" applyFont="1" applyBorder="1" applyAlignment="1">
      <alignment horizontal="right" wrapText="1"/>
    </xf>
    <xf numFmtId="3" fontId="5" fillId="0" borderId="13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57" fillId="4" borderId="43" xfId="0" applyFont="1" applyFill="1" applyBorder="1" applyAlignment="1">
      <alignment vertical="top" wrapText="1"/>
    </xf>
    <xf numFmtId="0" fontId="57" fillId="4" borderId="44" xfId="0" applyFont="1" applyFill="1" applyBorder="1" applyAlignment="1">
      <alignment vertical="top" wrapText="1"/>
    </xf>
    <xf numFmtId="0" fontId="57" fillId="4" borderId="45" xfId="0" applyFont="1" applyFill="1" applyBorder="1" applyAlignment="1">
      <alignment vertical="top" wrapText="1"/>
    </xf>
    <xf numFmtId="0" fontId="58" fillId="4" borderId="43" xfId="0" applyFont="1" applyFill="1" applyBorder="1" applyAlignment="1">
      <alignment vertical="top" wrapText="1"/>
    </xf>
    <xf numFmtId="0" fontId="58" fillId="4" borderId="44" xfId="0" applyFont="1" applyFill="1" applyBorder="1" applyAlignment="1">
      <alignment vertical="top" wrapText="1"/>
    </xf>
    <xf numFmtId="0" fontId="58" fillId="4" borderId="45" xfId="0" applyFont="1" applyFill="1" applyBorder="1" applyAlignment="1">
      <alignment vertical="top" wrapText="1"/>
    </xf>
    <xf numFmtId="0" fontId="43" fillId="0" borderId="0" xfId="0" applyFont="1" applyAlignment="1">
      <alignment wrapText="1"/>
    </xf>
    <xf numFmtId="0" fontId="0" fillId="0" borderId="0" xfId="0" applyAlignme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44" fillId="0" borderId="0" xfId="0" applyFont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3" fontId="40" fillId="0" borderId="8" xfId="0" applyNumberFormat="1" applyFont="1" applyBorder="1" applyAlignment="1">
      <alignment horizontal="center" wrapText="1"/>
    </xf>
    <xf numFmtId="3" fontId="40" fillId="0" borderId="2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1" fillId="0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14" fillId="0" borderId="0" xfId="0" applyFont="1" applyAlignment="1">
      <alignment horizontal="justify"/>
    </xf>
    <xf numFmtId="0" fontId="19" fillId="0" borderId="0" xfId="0" applyFont="1" applyAlignment="1"/>
    <xf numFmtId="0" fontId="34" fillId="0" borderId="0" xfId="0" applyFont="1" applyAlignment="1">
      <alignment horizontal="justify"/>
    </xf>
    <xf numFmtId="49" fontId="3" fillId="0" borderId="0" xfId="0" applyNumberFormat="1" applyFont="1" applyAlignment="1">
      <alignment horizontal="center" vertical="center"/>
    </xf>
    <xf numFmtId="0" fontId="56" fillId="0" borderId="27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21" fillId="0" borderId="0" xfId="2" applyFont="1" applyAlignment="1">
      <alignment horizontal="right" vertical="center" wrapText="1"/>
    </xf>
    <xf numFmtId="0" fontId="0" fillId="0" borderId="0" xfId="0"/>
    <xf numFmtId="0" fontId="11" fillId="0" borderId="0" xfId="2" applyFont="1" applyAlignment="1">
      <alignment horizontal="right" vertical="center" wrapText="1"/>
    </xf>
    <xf numFmtId="0" fontId="0" fillId="0" borderId="29" xfId="0" applyBorder="1" applyAlignment="1"/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0" fillId="0" borderId="0" xfId="0" applyAlignment="1">
      <alignment horizontal="left"/>
    </xf>
    <xf numFmtId="0" fontId="56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14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0" fillId="0" borderId="0" xfId="0" applyFont="1" applyAlignment="1">
      <alignment horizontal="right" vertical="top"/>
    </xf>
    <xf numFmtId="0" fontId="1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2" fontId="10" fillId="0" borderId="0" xfId="0" applyNumberFormat="1" applyFont="1" applyAlignment="1">
      <alignment horizontal="right" vertical="center" wrapText="1"/>
    </xf>
    <xf numFmtId="1" fontId="26" fillId="0" borderId="16" xfId="0" applyNumberFormat="1" applyFont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29" fillId="0" borderId="13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0" xfId="0" applyBorder="1" applyAlignment="1">
      <alignment vertical="center"/>
    </xf>
    <xf numFmtId="1" fontId="27" fillId="0" borderId="36" xfId="0" applyNumberFormat="1" applyFont="1" applyFill="1" applyBorder="1" applyAlignment="1">
      <alignment horizontal="center" vertical="center"/>
    </xf>
    <xf numFmtId="1" fontId="27" fillId="0" borderId="37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" fontId="26" fillId="0" borderId="8" xfId="0" applyNumberFormat="1" applyFont="1" applyFill="1" applyBorder="1" applyAlignment="1">
      <alignment horizontal="center" vertical="center"/>
    </xf>
    <xf numFmtId="0" fontId="37" fillId="0" borderId="16" xfId="0" quotePrefix="1" applyFont="1" applyFill="1" applyBorder="1" applyAlignment="1">
      <alignment horizontal="center" vertical="center"/>
    </xf>
    <xf numFmtId="0" fontId="37" fillId="0" borderId="12" xfId="0" quotePrefix="1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horizontal="left" vertical="center"/>
    </xf>
    <xf numFmtId="0" fontId="37" fillId="0" borderId="11" xfId="0" applyFont="1" applyFill="1" applyBorder="1" applyAlignment="1">
      <alignment horizontal="left" vertical="center"/>
    </xf>
    <xf numFmtId="0" fontId="39" fillId="0" borderId="16" xfId="0" quotePrefix="1" applyFont="1" applyFill="1" applyBorder="1" applyAlignment="1">
      <alignment horizontal="center" vertical="center"/>
    </xf>
    <xf numFmtId="0" fontId="39" fillId="0" borderId="12" xfId="0" quotePrefix="1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left" vertical="center" wrapText="1"/>
    </xf>
    <xf numFmtId="0" fontId="38" fillId="0" borderId="11" xfId="0" applyFont="1" applyFill="1" applyBorder="1" applyAlignment="1">
      <alignment horizontal="left" vertical="center" wrapText="1"/>
    </xf>
    <xf numFmtId="0" fontId="39" fillId="0" borderId="16" xfId="0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0" fontId="37" fillId="0" borderId="16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left" vertical="center" wrapText="1"/>
    </xf>
    <xf numFmtId="0" fontId="39" fillId="0" borderId="16" xfId="0" applyFont="1" applyFill="1" applyBorder="1" applyAlignment="1">
      <alignment horizontal="left" vertical="center" wrapText="1"/>
    </xf>
    <xf numFmtId="0" fontId="39" fillId="0" borderId="11" xfId="0" applyFont="1" applyFill="1" applyBorder="1" applyAlignment="1">
      <alignment horizontal="left" vertical="center" wrapText="1"/>
    </xf>
    <xf numFmtId="0" fontId="37" fillId="0" borderId="12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39" fillId="0" borderId="16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1" fontId="39" fillId="0" borderId="16" xfId="0" applyNumberFormat="1" applyFont="1" applyFill="1" applyBorder="1" applyAlignment="1">
      <alignment horizontal="center" vertical="center"/>
    </xf>
    <xf numFmtId="1" fontId="39" fillId="0" borderId="12" xfId="0" applyNumberFormat="1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66" fontId="37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textRotation="90"/>
    </xf>
    <xf numFmtId="0" fontId="37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7" fillId="0" borderId="27" xfId="0" applyFont="1" applyFill="1" applyBorder="1" applyAlignment="1">
      <alignment horizontal="right"/>
    </xf>
    <xf numFmtId="0" fontId="38" fillId="0" borderId="27" xfId="0" applyFont="1" applyBorder="1" applyAlignment="1"/>
    <xf numFmtId="0" fontId="38" fillId="0" borderId="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quotePrefix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39" fillId="0" borderId="1" xfId="0" quotePrefix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166" fontId="37" fillId="0" borderId="38" xfId="0" applyNumberFormat="1" applyFont="1" applyFill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166" fontId="37" fillId="0" borderId="20" xfId="0" applyNumberFormat="1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1" fillId="0" borderId="1" xfId="0" quotePrefix="1" applyFont="1" applyFill="1" applyBorder="1" applyAlignment="1">
      <alignment horizontal="center" vertical="center"/>
    </xf>
    <xf numFmtId="49" fontId="52" fillId="0" borderId="1" xfId="0" applyNumberFormat="1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37" fillId="0" borderId="38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1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 textRotation="90" wrapText="1"/>
    </xf>
    <xf numFmtId="0" fontId="0" fillId="5" borderId="1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/>
    </xf>
    <xf numFmtId="0" fontId="0" fillId="0" borderId="12" xfId="0" applyBorder="1" applyAlignment="1"/>
    <xf numFmtId="0" fontId="10" fillId="0" borderId="0" xfId="0" applyFont="1" applyAlignment="1"/>
    <xf numFmtId="0" fontId="10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Munka1" xfId="2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view="pageLayout" zoomScale="66" zoomScaleSheetLayoutView="78" zoomScalePageLayoutView="66" workbookViewId="0">
      <selection activeCell="F9" sqref="F9"/>
    </sheetView>
  </sheetViews>
  <sheetFormatPr defaultColWidth="10.85546875" defaultRowHeight="15.75" x14ac:dyDescent="0.2"/>
  <cols>
    <col min="1" max="1" width="38.5703125" style="53" customWidth="1"/>
    <col min="2" max="2" width="11.140625" style="52" customWidth="1"/>
    <col min="3" max="3" width="11" style="54" customWidth="1"/>
    <col min="4" max="4" width="12" style="54" customWidth="1"/>
    <col min="5" max="5" width="11.42578125" style="52" customWidth="1"/>
    <col min="6" max="6" width="11.140625" style="52" customWidth="1"/>
    <col min="7" max="7" width="11.5703125" style="52" customWidth="1"/>
    <col min="8" max="8" width="11.85546875" style="52" customWidth="1"/>
    <col min="9" max="9" width="11.28515625" style="52" customWidth="1"/>
    <col min="10" max="10" width="12.5703125" style="52" customWidth="1"/>
    <col min="11" max="11" width="13.42578125" style="52" customWidth="1"/>
    <col min="12" max="12" width="12.140625" style="52" customWidth="1"/>
    <col min="13" max="16384" width="10.85546875" style="52"/>
  </cols>
  <sheetData>
    <row r="1" spans="1:12" ht="25.5" customHeight="1" x14ac:dyDescent="0.2">
      <c r="A1" s="444" t="s">
        <v>923</v>
      </c>
      <c r="B1" s="445"/>
      <c r="C1" s="445"/>
      <c r="D1" s="445"/>
      <c r="E1" s="446"/>
      <c r="F1" s="446"/>
      <c r="G1" s="446"/>
      <c r="H1" s="446"/>
    </row>
    <row r="2" spans="1:12" s="50" customFormat="1" x14ac:dyDescent="0.2">
      <c r="A2" s="447" t="s">
        <v>544</v>
      </c>
      <c r="B2" s="442" t="s">
        <v>41</v>
      </c>
      <c r="C2" s="443"/>
      <c r="D2" s="442" t="s">
        <v>92</v>
      </c>
      <c r="E2" s="443"/>
      <c r="F2" s="442" t="s">
        <v>210</v>
      </c>
      <c r="G2" s="448"/>
      <c r="H2" s="442" t="s">
        <v>267</v>
      </c>
      <c r="I2" s="448"/>
      <c r="J2" s="442" t="s">
        <v>257</v>
      </c>
      <c r="K2" s="443"/>
      <c r="L2" s="4" t="s">
        <v>566</v>
      </c>
    </row>
    <row r="3" spans="1:12" s="50" customFormat="1" x14ac:dyDescent="0.2">
      <c r="A3" s="447"/>
      <c r="B3" s="4" t="s">
        <v>266</v>
      </c>
      <c r="C3" s="4" t="s">
        <v>220</v>
      </c>
      <c r="D3" s="4" t="s">
        <v>266</v>
      </c>
      <c r="E3" s="4" t="s">
        <v>220</v>
      </c>
      <c r="F3" s="4" t="s">
        <v>266</v>
      </c>
      <c r="G3" s="4" t="s">
        <v>220</v>
      </c>
      <c r="H3" s="4" t="s">
        <v>266</v>
      </c>
      <c r="I3" s="4" t="s">
        <v>220</v>
      </c>
      <c r="J3" s="4" t="s">
        <v>42</v>
      </c>
      <c r="K3" s="4" t="s">
        <v>1161</v>
      </c>
      <c r="L3" s="4" t="s">
        <v>42</v>
      </c>
    </row>
    <row r="4" spans="1:12" ht="24.75" customHeight="1" x14ac:dyDescent="0.2">
      <c r="A4" s="395" t="s">
        <v>929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x14ac:dyDescent="0.2">
      <c r="A5" s="394" t="s">
        <v>43</v>
      </c>
      <c r="B5" s="157">
        <v>898486000</v>
      </c>
      <c r="C5" s="157">
        <v>911408000</v>
      </c>
      <c r="D5" s="157">
        <v>832504860</v>
      </c>
      <c r="E5" s="157">
        <v>852161571</v>
      </c>
      <c r="F5" s="440">
        <v>753081499</v>
      </c>
      <c r="G5" s="440">
        <v>812567429</v>
      </c>
      <c r="H5" s="440">
        <v>833279829</v>
      </c>
      <c r="I5" s="440">
        <v>891613700</v>
      </c>
      <c r="J5" s="440">
        <v>899840498</v>
      </c>
      <c r="K5" s="440">
        <v>1011912596</v>
      </c>
      <c r="L5" s="440">
        <v>944347821</v>
      </c>
    </row>
    <row r="6" spans="1:12" x14ac:dyDescent="0.2">
      <c r="A6" s="394" t="s">
        <v>44</v>
      </c>
      <c r="B6" s="158"/>
      <c r="C6" s="158"/>
      <c r="D6" s="158"/>
      <c r="E6" s="158"/>
      <c r="F6" s="441"/>
      <c r="G6" s="441"/>
      <c r="H6" s="441"/>
      <c r="I6" s="441"/>
      <c r="J6" s="441"/>
      <c r="K6" s="441"/>
      <c r="L6" s="441"/>
    </row>
    <row r="7" spans="1:12" s="51" customFormat="1" ht="33" customHeight="1" x14ac:dyDescent="0.2">
      <c r="A7" s="393" t="s">
        <v>45</v>
      </c>
      <c r="B7" s="159">
        <f t="shared" ref="B7:H7" si="0">SUM(B4:B6)</f>
        <v>898486000</v>
      </c>
      <c r="C7" s="159">
        <f t="shared" si="0"/>
        <v>911408000</v>
      </c>
      <c r="D7" s="159">
        <f t="shared" si="0"/>
        <v>832504860</v>
      </c>
      <c r="E7" s="159">
        <f t="shared" si="0"/>
        <v>852161571</v>
      </c>
      <c r="F7" s="159">
        <f t="shared" si="0"/>
        <v>753081499</v>
      </c>
      <c r="G7" s="159">
        <f t="shared" si="0"/>
        <v>812567429</v>
      </c>
      <c r="H7" s="159">
        <f t="shared" si="0"/>
        <v>833279829</v>
      </c>
      <c r="I7" s="159">
        <f>SUM(I5)</f>
        <v>891613700</v>
      </c>
      <c r="J7" s="159">
        <f>SUM(J4:J6)</f>
        <v>899840498</v>
      </c>
      <c r="K7" s="159">
        <f>SUM(K4:K6)</f>
        <v>1011912596</v>
      </c>
      <c r="L7" s="159">
        <f>SUM(L4:L6)</f>
        <v>944347821</v>
      </c>
    </row>
    <row r="8" spans="1:12" ht="26.25" customHeight="1" x14ac:dyDescent="0.2">
      <c r="A8" s="393" t="s">
        <v>46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</row>
    <row r="9" spans="1:12" ht="30" x14ac:dyDescent="0.2">
      <c r="A9" s="394" t="s">
        <v>47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</row>
    <row r="10" spans="1:12" ht="30" x14ac:dyDescent="0.2">
      <c r="A10" s="394" t="s">
        <v>57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</row>
    <row r="11" spans="1:12" ht="30" x14ac:dyDescent="0.2">
      <c r="A11" s="394" t="s">
        <v>58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</row>
    <row r="12" spans="1:12" ht="30" x14ac:dyDescent="0.2">
      <c r="A12" s="394" t="s">
        <v>728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</row>
    <row r="13" spans="1:12" s="51" customFormat="1" ht="28.5" x14ac:dyDescent="0.2">
      <c r="A13" s="393" t="s">
        <v>59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</row>
    <row r="14" spans="1:12" s="51" customFormat="1" x14ac:dyDescent="0.2">
      <c r="A14" s="393" t="s">
        <v>60</v>
      </c>
      <c r="B14" s="161"/>
      <c r="C14" s="161">
        <v>61488000</v>
      </c>
      <c r="D14" s="161"/>
      <c r="E14" s="161"/>
      <c r="F14" s="161"/>
      <c r="G14" s="161"/>
      <c r="H14" s="161"/>
      <c r="I14" s="161"/>
      <c r="J14" s="161"/>
      <c r="K14" s="161"/>
      <c r="L14" s="161">
        <v>11530000</v>
      </c>
    </row>
    <row r="15" spans="1:12" s="51" customFormat="1" x14ac:dyDescent="0.2">
      <c r="A15" s="393" t="s">
        <v>146</v>
      </c>
      <c r="B15" s="161"/>
      <c r="C15" s="161">
        <v>170406000</v>
      </c>
      <c r="D15" s="161"/>
      <c r="E15" s="161">
        <v>114837863</v>
      </c>
      <c r="F15" s="161"/>
      <c r="G15" s="161">
        <v>32816138</v>
      </c>
      <c r="H15" s="161"/>
      <c r="I15" s="161">
        <v>992402907</v>
      </c>
      <c r="J15" s="161"/>
      <c r="K15" s="161"/>
      <c r="L15" s="161"/>
    </row>
    <row r="16" spans="1:12" s="51" customFormat="1" ht="30.75" customHeight="1" x14ac:dyDescent="0.2">
      <c r="A16" s="393" t="s">
        <v>251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</row>
    <row r="17" spans="1:12" s="51" customFormat="1" x14ac:dyDescent="0.2">
      <c r="A17" s="393" t="s">
        <v>188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  <row r="18" spans="1:12" s="51" customFormat="1" ht="42.75" x14ac:dyDescent="0.2">
      <c r="A18" s="393" t="s">
        <v>209</v>
      </c>
      <c r="B18" s="161"/>
      <c r="C18" s="161">
        <v>105718000</v>
      </c>
      <c r="D18" s="161"/>
      <c r="E18" s="161">
        <v>17036845</v>
      </c>
      <c r="F18" s="161"/>
      <c r="G18" s="161">
        <v>15427937</v>
      </c>
      <c r="H18" s="161"/>
      <c r="I18" s="161"/>
      <c r="J18" s="161"/>
      <c r="K18" s="161"/>
      <c r="L18" s="161"/>
    </row>
    <row r="19" spans="1:12" s="51" customFormat="1" ht="27" customHeight="1" x14ac:dyDescent="0.2">
      <c r="A19" s="393" t="s">
        <v>61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</row>
    <row r="20" spans="1:12" s="51" customFormat="1" ht="31.5" customHeight="1" x14ac:dyDescent="0.2">
      <c r="A20" s="393" t="s">
        <v>924</v>
      </c>
      <c r="B20" s="161"/>
      <c r="C20" s="161">
        <v>2065000</v>
      </c>
      <c r="D20" s="161"/>
      <c r="E20" s="161">
        <v>16604799</v>
      </c>
      <c r="F20" s="161"/>
      <c r="G20" s="161"/>
      <c r="H20" s="161"/>
      <c r="I20" s="161">
        <v>1318270080</v>
      </c>
      <c r="J20" s="161"/>
      <c r="K20" s="161"/>
      <c r="L20" s="161"/>
    </row>
    <row r="21" spans="1:12" s="51" customFormat="1" ht="28.5" x14ac:dyDescent="0.2">
      <c r="A21" s="393" t="s">
        <v>634</v>
      </c>
      <c r="B21" s="161"/>
      <c r="C21" s="161"/>
      <c r="D21" s="161"/>
      <c r="E21" s="161"/>
      <c r="F21" s="161">
        <v>1239266</v>
      </c>
      <c r="G21" s="161"/>
      <c r="H21" s="161"/>
      <c r="I21" s="161"/>
      <c r="J21" s="161"/>
      <c r="K21" s="161"/>
      <c r="L21" s="161"/>
    </row>
    <row r="22" spans="1:12" s="51" customFormat="1" x14ac:dyDescent="0.2">
      <c r="A22" s="396" t="s">
        <v>930</v>
      </c>
      <c r="B22" s="161"/>
      <c r="C22" s="161"/>
      <c r="D22" s="161"/>
      <c r="E22" s="161">
        <v>573774231</v>
      </c>
      <c r="F22" s="161"/>
      <c r="G22" s="161">
        <v>39738386</v>
      </c>
      <c r="H22" s="161"/>
      <c r="I22" s="161"/>
      <c r="J22" s="161"/>
      <c r="K22" s="161"/>
      <c r="L22" s="161"/>
    </row>
    <row r="23" spans="1:12" s="51" customFormat="1" x14ac:dyDescent="0.2">
      <c r="A23" s="393" t="s">
        <v>734</v>
      </c>
      <c r="B23" s="161"/>
      <c r="C23" s="161"/>
      <c r="D23" s="161"/>
      <c r="E23" s="161"/>
      <c r="F23" s="161"/>
      <c r="G23" s="161">
        <v>28518529</v>
      </c>
      <c r="H23" s="161"/>
      <c r="I23" s="161"/>
      <c r="J23" s="161"/>
      <c r="K23" s="161"/>
      <c r="L23" s="161"/>
    </row>
    <row r="24" spans="1:12" s="51" customFormat="1" ht="28.5" x14ac:dyDescent="0.2">
      <c r="A24" s="393" t="s">
        <v>273</v>
      </c>
      <c r="B24" s="159">
        <f>SUM(B7+B13+B14+B15+B16+B17+B18+B19+B20+B21+B22+B23)</f>
        <v>898486000</v>
      </c>
      <c r="C24" s="159">
        <f>SUM(C7+C13+C14+C15+C16+C17+C18+C19+C20+C21+C22+C23)</f>
        <v>1251085000</v>
      </c>
      <c r="D24" s="159">
        <f>SUM(D7+D13+D14+D15+D16+D17+D18+D19+D20+D21+D22+D23)</f>
        <v>832504860</v>
      </c>
      <c r="E24" s="159">
        <v>1574415309</v>
      </c>
      <c r="F24" s="159">
        <f t="shared" ref="F24:L24" si="1">SUM(F7+F13+F14+F15+F16+F17+F18+F19+F20+F21+F22+F23)</f>
        <v>754320765</v>
      </c>
      <c r="G24" s="159">
        <f t="shared" si="1"/>
        <v>929068419</v>
      </c>
      <c r="H24" s="159">
        <f t="shared" si="1"/>
        <v>833279829</v>
      </c>
      <c r="I24" s="159">
        <f t="shared" si="1"/>
        <v>3202286687</v>
      </c>
      <c r="J24" s="159">
        <f t="shared" si="1"/>
        <v>899840498</v>
      </c>
      <c r="K24" s="159">
        <f t="shared" si="1"/>
        <v>1011912596</v>
      </c>
      <c r="L24" s="159">
        <f t="shared" si="1"/>
        <v>955877821</v>
      </c>
    </row>
    <row r="25" spans="1:12" x14ac:dyDescent="0.2">
      <c r="A25" s="393" t="s">
        <v>62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</row>
    <row r="26" spans="1:12" x14ac:dyDescent="0.2">
      <c r="A26" s="394" t="s">
        <v>1140</v>
      </c>
      <c r="B26" s="160">
        <v>38000000</v>
      </c>
      <c r="C26" s="160">
        <v>42013000</v>
      </c>
      <c r="D26" s="160">
        <v>40000000</v>
      </c>
      <c r="E26" s="160">
        <v>40498396</v>
      </c>
      <c r="F26" s="160">
        <v>40000000</v>
      </c>
      <c r="G26" s="160">
        <v>45756054</v>
      </c>
      <c r="H26" s="160">
        <v>44000000</v>
      </c>
      <c r="I26" s="160">
        <v>45491978</v>
      </c>
      <c r="J26" s="160">
        <v>45000000</v>
      </c>
      <c r="K26" s="160">
        <v>47757703</v>
      </c>
      <c r="L26" s="160">
        <v>50000000</v>
      </c>
    </row>
    <row r="27" spans="1:12" x14ac:dyDescent="0.2">
      <c r="A27" s="394" t="s">
        <v>1141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>
        <v>0</v>
      </c>
    </row>
    <row r="28" spans="1:12" ht="30.75" customHeight="1" x14ac:dyDescent="0.2">
      <c r="A28" s="394" t="s">
        <v>1142</v>
      </c>
      <c r="B28" s="160"/>
      <c r="C28" s="160"/>
      <c r="D28" s="160"/>
      <c r="E28" s="160"/>
      <c r="F28" s="160"/>
      <c r="G28" s="160"/>
      <c r="H28" s="160"/>
      <c r="I28" s="160">
        <v>4650158</v>
      </c>
      <c r="J28" s="160"/>
      <c r="K28" s="160"/>
      <c r="L28" s="160">
        <v>0</v>
      </c>
    </row>
    <row r="29" spans="1:12" s="51" customFormat="1" ht="21.75" customHeight="1" x14ac:dyDescent="0.2">
      <c r="A29" s="393" t="s">
        <v>63</v>
      </c>
      <c r="B29" s="161">
        <f t="shared" ref="B29:L29" si="2">SUM(B26:B28)</f>
        <v>38000000</v>
      </c>
      <c r="C29" s="161">
        <f t="shared" si="2"/>
        <v>42013000</v>
      </c>
      <c r="D29" s="161">
        <f t="shared" si="2"/>
        <v>40000000</v>
      </c>
      <c r="E29" s="161">
        <f t="shared" si="2"/>
        <v>40498396</v>
      </c>
      <c r="F29" s="161">
        <f t="shared" si="2"/>
        <v>40000000</v>
      </c>
      <c r="G29" s="161">
        <f t="shared" si="2"/>
        <v>45756054</v>
      </c>
      <c r="H29" s="161">
        <f t="shared" si="2"/>
        <v>44000000</v>
      </c>
      <c r="I29" s="161">
        <f t="shared" si="2"/>
        <v>50142136</v>
      </c>
      <c r="J29" s="161">
        <f t="shared" si="2"/>
        <v>45000000</v>
      </c>
      <c r="K29" s="161">
        <f t="shared" si="2"/>
        <v>47757703</v>
      </c>
      <c r="L29" s="161">
        <f t="shared" si="2"/>
        <v>50000000</v>
      </c>
    </row>
    <row r="30" spans="1:12" s="51" customFormat="1" ht="28.5" x14ac:dyDescent="0.2">
      <c r="A30" s="393" t="s">
        <v>64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12" x14ac:dyDescent="0.2">
      <c r="A31" s="393" t="s">
        <v>65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</row>
    <row r="32" spans="1:12" x14ac:dyDescent="0.2">
      <c r="A32" s="397" t="s">
        <v>66</v>
      </c>
      <c r="B32" s="160">
        <v>32000000</v>
      </c>
      <c r="C32" s="160">
        <v>34097000</v>
      </c>
      <c r="D32" s="160">
        <v>33000000</v>
      </c>
      <c r="E32" s="160">
        <v>34246738</v>
      </c>
      <c r="F32" s="160">
        <v>33000000</v>
      </c>
      <c r="G32" s="160">
        <v>35446340</v>
      </c>
      <c r="H32" s="160">
        <v>34000000</v>
      </c>
      <c r="I32" s="160">
        <v>34209631</v>
      </c>
      <c r="J32" s="160">
        <v>34000000</v>
      </c>
      <c r="K32" s="160">
        <v>33634773</v>
      </c>
      <c r="L32" s="160">
        <v>33000000</v>
      </c>
    </row>
    <row r="33" spans="1:12" x14ac:dyDescent="0.2">
      <c r="A33" s="394" t="s">
        <v>67</v>
      </c>
      <c r="B33" s="160">
        <v>690000000</v>
      </c>
      <c r="C33" s="160">
        <v>766441000</v>
      </c>
      <c r="D33" s="160">
        <v>740142000</v>
      </c>
      <c r="E33" s="160">
        <v>938712310</v>
      </c>
      <c r="F33" s="160">
        <v>845497538</v>
      </c>
      <c r="G33" s="160">
        <v>803456178</v>
      </c>
      <c r="H33" s="160">
        <v>805000000</v>
      </c>
      <c r="I33" s="160">
        <v>880071921</v>
      </c>
      <c r="J33" s="160">
        <v>840000000</v>
      </c>
      <c r="K33" s="160">
        <v>995927849</v>
      </c>
      <c r="L33" s="160">
        <v>880000000</v>
      </c>
    </row>
    <row r="34" spans="1:12" x14ac:dyDescent="0.2">
      <c r="A34" s="394" t="s">
        <v>1150</v>
      </c>
      <c r="B34" s="160">
        <v>39000000</v>
      </c>
      <c r="C34" s="160">
        <v>41025000</v>
      </c>
      <c r="D34" s="160">
        <v>40000000</v>
      </c>
      <c r="E34" s="160">
        <v>41020444</v>
      </c>
      <c r="F34" s="160">
        <v>42500000</v>
      </c>
      <c r="G34" s="160">
        <v>43091216</v>
      </c>
      <c r="H34" s="160">
        <v>45000000</v>
      </c>
      <c r="I34" s="160">
        <v>50070778</v>
      </c>
      <c r="J34" s="160">
        <v>47000000</v>
      </c>
      <c r="K34" s="160">
        <v>51091425</v>
      </c>
      <c r="L34" s="160">
        <v>49000000</v>
      </c>
    </row>
    <row r="35" spans="1:12" x14ac:dyDescent="0.2">
      <c r="A35" s="394" t="s">
        <v>68</v>
      </c>
      <c r="B35" s="160"/>
      <c r="C35" s="160"/>
      <c r="D35" s="160"/>
      <c r="E35" s="160">
        <v>21789</v>
      </c>
      <c r="F35" s="160"/>
      <c r="G35" s="160"/>
      <c r="H35" s="160"/>
      <c r="I35" s="160"/>
      <c r="J35" s="160"/>
      <c r="K35" s="160"/>
      <c r="L35" s="160"/>
    </row>
    <row r="36" spans="1:12" x14ac:dyDescent="0.2">
      <c r="A36" s="397" t="s">
        <v>69</v>
      </c>
      <c r="B36" s="160">
        <v>1000000</v>
      </c>
      <c r="C36" s="160">
        <v>1538000</v>
      </c>
      <c r="D36" s="160">
        <v>1000000</v>
      </c>
      <c r="E36" s="160">
        <v>1666420</v>
      </c>
      <c r="F36" s="160">
        <v>1500000</v>
      </c>
      <c r="G36" s="160">
        <v>3073160</v>
      </c>
      <c r="H36" s="160">
        <v>3000000</v>
      </c>
      <c r="I36" s="160">
        <v>5324300</v>
      </c>
      <c r="J36" s="160">
        <v>4000000</v>
      </c>
      <c r="K36" s="160">
        <v>5254800</v>
      </c>
      <c r="L36" s="160">
        <v>6000000</v>
      </c>
    </row>
    <row r="37" spans="1:12" x14ac:dyDescent="0.2">
      <c r="A37" s="394" t="s">
        <v>70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</row>
    <row r="38" spans="1:12" s="51" customFormat="1" x14ac:dyDescent="0.2">
      <c r="A38" s="393" t="s">
        <v>71</v>
      </c>
      <c r="B38" s="161">
        <f t="shared" ref="B38:H38" si="3">SUM(B31:B37)</f>
        <v>762000000</v>
      </c>
      <c r="C38" s="161">
        <f t="shared" si="3"/>
        <v>843101000</v>
      </c>
      <c r="D38" s="161">
        <f t="shared" si="3"/>
        <v>814142000</v>
      </c>
      <c r="E38" s="161">
        <f t="shared" si="3"/>
        <v>1015667701</v>
      </c>
      <c r="F38" s="161">
        <f t="shared" si="3"/>
        <v>922497538</v>
      </c>
      <c r="G38" s="161">
        <f t="shared" si="3"/>
        <v>885066894</v>
      </c>
      <c r="H38" s="161">
        <f t="shared" si="3"/>
        <v>887000000</v>
      </c>
      <c r="I38" s="161">
        <f>SUM(I31:I37)</f>
        <v>969676630</v>
      </c>
      <c r="J38" s="161">
        <v>925000000</v>
      </c>
      <c r="K38" s="161">
        <f>SUM(K31:K37)</f>
        <v>1085908847</v>
      </c>
      <c r="L38" s="161">
        <f>SUM(L31:L37)</f>
        <v>968000000</v>
      </c>
    </row>
    <row r="39" spans="1:12" s="51" customFormat="1" ht="28.5" x14ac:dyDescent="0.2">
      <c r="A39" s="393" t="s">
        <v>72</v>
      </c>
      <c r="B39" s="161">
        <f t="shared" ref="B39:L39" si="4">SUM(B24+B29+B38)</f>
        <v>1698486000</v>
      </c>
      <c r="C39" s="161">
        <f t="shared" si="4"/>
        <v>2136199000</v>
      </c>
      <c r="D39" s="161">
        <f t="shared" si="4"/>
        <v>1686646860</v>
      </c>
      <c r="E39" s="161">
        <f t="shared" si="4"/>
        <v>2630581406</v>
      </c>
      <c r="F39" s="161">
        <f t="shared" si="4"/>
        <v>1716818303</v>
      </c>
      <c r="G39" s="161">
        <f t="shared" si="4"/>
        <v>1859891367</v>
      </c>
      <c r="H39" s="161">
        <f t="shared" si="4"/>
        <v>1764279829</v>
      </c>
      <c r="I39" s="161">
        <f t="shared" si="4"/>
        <v>4222105453</v>
      </c>
      <c r="J39" s="161">
        <f t="shared" si="4"/>
        <v>1869840498</v>
      </c>
      <c r="K39" s="161">
        <f t="shared" si="4"/>
        <v>2145579146</v>
      </c>
      <c r="L39" s="161">
        <f t="shared" si="4"/>
        <v>1973877821</v>
      </c>
    </row>
    <row r="40" spans="1:12" s="51" customFormat="1" x14ac:dyDescent="0.2">
      <c r="A40" s="393" t="s">
        <v>73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</row>
    <row r="41" spans="1:12" ht="21" customHeight="1" x14ac:dyDescent="0.2">
      <c r="A41" s="394" t="s">
        <v>1162</v>
      </c>
      <c r="B41" s="160"/>
      <c r="C41" s="160">
        <v>4264000</v>
      </c>
      <c r="D41" s="160">
        <v>3226000</v>
      </c>
      <c r="E41" s="160">
        <v>2893766</v>
      </c>
      <c r="F41" s="160"/>
      <c r="G41" s="160">
        <v>3025317</v>
      </c>
      <c r="H41" s="160"/>
      <c r="I41" s="160"/>
      <c r="J41" s="160"/>
      <c r="K41" s="160">
        <v>27481935</v>
      </c>
      <c r="L41" s="160">
        <v>0</v>
      </c>
    </row>
    <row r="42" spans="1:12" x14ac:dyDescent="0.2">
      <c r="A42" s="394" t="s">
        <v>681</v>
      </c>
      <c r="B42" s="160"/>
      <c r="C42" s="160"/>
      <c r="D42" s="160"/>
      <c r="E42" s="160">
        <v>302977521</v>
      </c>
      <c r="F42" s="160"/>
      <c r="G42" s="160"/>
      <c r="H42" s="160"/>
      <c r="I42" s="160">
        <v>590547438</v>
      </c>
      <c r="J42" s="160"/>
      <c r="K42" s="160"/>
      <c r="L42" s="160">
        <v>0</v>
      </c>
    </row>
    <row r="43" spans="1:12" ht="25.5" customHeight="1" x14ac:dyDescent="0.2">
      <c r="A43" s="394" t="s">
        <v>925</v>
      </c>
      <c r="B43" s="160"/>
      <c r="C43" s="160"/>
      <c r="D43" s="160"/>
      <c r="E43" s="160"/>
      <c r="F43" s="160"/>
      <c r="G43" s="160"/>
      <c r="H43" s="160"/>
      <c r="I43" s="160">
        <v>31119937</v>
      </c>
      <c r="J43" s="160"/>
      <c r="K43" s="160"/>
      <c r="L43" s="160"/>
    </row>
    <row r="44" spans="1:12" ht="30" x14ac:dyDescent="0.2">
      <c r="A44" s="394" t="s">
        <v>74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</row>
    <row r="45" spans="1:12" x14ac:dyDescent="0.2">
      <c r="A45" s="394" t="s">
        <v>926</v>
      </c>
      <c r="B45" s="160">
        <v>334381000</v>
      </c>
      <c r="C45" s="160">
        <v>446728000</v>
      </c>
      <c r="D45" s="160">
        <v>339734000</v>
      </c>
      <c r="E45" s="160">
        <v>508605343</v>
      </c>
      <c r="F45" s="160">
        <v>354746200</v>
      </c>
      <c r="G45" s="160">
        <v>584525673</v>
      </c>
      <c r="H45" s="160">
        <v>360839752</v>
      </c>
      <c r="I45" s="160">
        <v>765238630</v>
      </c>
      <c r="J45" s="160">
        <v>379396790</v>
      </c>
      <c r="K45" s="160">
        <v>820380232</v>
      </c>
      <c r="L45" s="160">
        <v>418686125</v>
      </c>
    </row>
    <row r="46" spans="1:12" ht="48" customHeight="1" x14ac:dyDescent="0.2">
      <c r="A46" s="394" t="s">
        <v>927</v>
      </c>
      <c r="B46" s="160">
        <v>95511000</v>
      </c>
      <c r="C46" s="160">
        <v>390775000</v>
      </c>
      <c r="D46" s="160">
        <v>12528000</v>
      </c>
      <c r="E46" s="160">
        <v>17950855</v>
      </c>
      <c r="F46" s="160">
        <v>10749690</v>
      </c>
      <c r="G46" s="160">
        <v>320311607</v>
      </c>
      <c r="H46" s="160">
        <v>19048240</v>
      </c>
      <c r="I46" s="160">
        <v>33871096</v>
      </c>
      <c r="J46" s="160">
        <v>46207744</v>
      </c>
      <c r="K46" s="160">
        <v>652512721</v>
      </c>
      <c r="L46" s="160">
        <v>97312540</v>
      </c>
    </row>
    <row r="47" spans="1:12" ht="27.75" customHeight="1" x14ac:dyDescent="0.2">
      <c r="A47" s="394" t="s">
        <v>928</v>
      </c>
      <c r="B47" s="160">
        <v>1309927000</v>
      </c>
      <c r="C47" s="160">
        <v>748846000</v>
      </c>
      <c r="D47" s="160">
        <v>1020739000</v>
      </c>
      <c r="E47" s="160"/>
      <c r="F47" s="160">
        <v>1127033782</v>
      </c>
      <c r="G47" s="160">
        <v>1983286662</v>
      </c>
      <c r="H47" s="160">
        <v>1505645069</v>
      </c>
      <c r="I47" s="160"/>
      <c r="J47" s="160"/>
      <c r="K47" s="160">
        <v>296006819</v>
      </c>
      <c r="L47" s="160">
        <v>738001000</v>
      </c>
    </row>
    <row r="48" spans="1:12" x14ac:dyDescent="0.2">
      <c r="A48" s="394" t="s">
        <v>679</v>
      </c>
      <c r="B48" s="160"/>
      <c r="C48" s="160"/>
      <c r="D48" s="160"/>
      <c r="E48" s="160">
        <v>14637532</v>
      </c>
      <c r="F48" s="160"/>
      <c r="G48" s="160"/>
      <c r="H48" s="160"/>
      <c r="I48" s="160">
        <v>13841369</v>
      </c>
      <c r="J48" s="160">
        <v>1914752363</v>
      </c>
      <c r="K48" s="160"/>
      <c r="L48" s="160"/>
    </row>
    <row r="49" spans="1:12" ht="30" x14ac:dyDescent="0.2">
      <c r="A49" s="394" t="s">
        <v>631</v>
      </c>
      <c r="B49" s="160"/>
      <c r="C49" s="160">
        <v>42733000</v>
      </c>
      <c r="D49" s="160"/>
      <c r="E49" s="160"/>
      <c r="F49" s="160"/>
      <c r="G49" s="160"/>
      <c r="H49" s="160">
        <v>140000000</v>
      </c>
      <c r="I49" s="160"/>
      <c r="J49" s="160">
        <v>140000000</v>
      </c>
      <c r="K49" s="160">
        <v>0</v>
      </c>
      <c r="L49" s="160">
        <v>150000000</v>
      </c>
    </row>
    <row r="50" spans="1:12" x14ac:dyDescent="0.2">
      <c r="A50" s="394" t="s">
        <v>75</v>
      </c>
      <c r="B50" s="160">
        <v>104643000</v>
      </c>
      <c r="C50" s="160"/>
      <c r="D50" s="160">
        <v>189333000</v>
      </c>
      <c r="E50" s="160"/>
      <c r="F50" s="160">
        <v>80955648</v>
      </c>
      <c r="G50" s="160"/>
      <c r="H50" s="160">
        <v>82108493</v>
      </c>
      <c r="I50" s="160">
        <v>74149808</v>
      </c>
      <c r="J50" s="160">
        <v>130812597</v>
      </c>
      <c r="K50" s="160"/>
      <c r="L50" s="160">
        <v>84386000</v>
      </c>
    </row>
    <row r="51" spans="1:12" x14ac:dyDescent="0.2">
      <c r="A51" s="394" t="s">
        <v>680</v>
      </c>
      <c r="B51" s="160"/>
      <c r="C51" s="160"/>
      <c r="D51" s="160"/>
      <c r="E51" s="160">
        <v>75828361</v>
      </c>
      <c r="F51" s="160"/>
      <c r="G51" s="160"/>
      <c r="H51" s="160"/>
      <c r="I51" s="160">
        <v>25643171</v>
      </c>
      <c r="J51" s="160"/>
      <c r="K51" s="160"/>
      <c r="L51" s="160"/>
    </row>
    <row r="52" spans="1:12" ht="30" x14ac:dyDescent="0.2">
      <c r="A52" s="394" t="s">
        <v>931</v>
      </c>
      <c r="B52" s="160"/>
      <c r="C52" s="160"/>
      <c r="D52" s="160"/>
      <c r="E52" s="160">
        <v>25589500</v>
      </c>
      <c r="F52" s="160">
        <v>1000000</v>
      </c>
      <c r="G52" s="160">
        <v>3628193</v>
      </c>
      <c r="H52" s="160">
        <v>6000000</v>
      </c>
      <c r="I52" s="160"/>
      <c r="J52" s="160">
        <v>6000000</v>
      </c>
      <c r="K52" s="160">
        <v>11118741</v>
      </c>
      <c r="L52" s="160">
        <v>8000000</v>
      </c>
    </row>
    <row r="53" spans="1:12" x14ac:dyDescent="0.2">
      <c r="A53" s="394" t="s">
        <v>932</v>
      </c>
      <c r="B53" s="160"/>
      <c r="C53" s="160"/>
      <c r="D53" s="160"/>
      <c r="E53" s="160"/>
      <c r="F53" s="160"/>
      <c r="G53" s="160">
        <v>131819126</v>
      </c>
      <c r="H53" s="160"/>
      <c r="I53" s="160"/>
      <c r="J53" s="160"/>
      <c r="K53" s="160">
        <v>661620986</v>
      </c>
      <c r="L53" s="160"/>
    </row>
    <row r="54" spans="1:12" x14ac:dyDescent="0.2">
      <c r="A54" s="394" t="s">
        <v>933</v>
      </c>
      <c r="B54" s="160">
        <v>29103000</v>
      </c>
      <c r="C54" s="160">
        <v>176668000</v>
      </c>
      <c r="D54" s="160">
        <v>2041000</v>
      </c>
      <c r="E54" s="160"/>
      <c r="F54" s="160">
        <v>17409000</v>
      </c>
      <c r="G54" s="160">
        <v>126539364</v>
      </c>
      <c r="H54" s="160">
        <v>51801000</v>
      </c>
      <c r="I54" s="160"/>
      <c r="J54" s="160">
        <v>55592000</v>
      </c>
      <c r="K54" s="160">
        <v>104515830</v>
      </c>
      <c r="L54" s="160">
        <v>65850230</v>
      </c>
    </row>
    <row r="55" spans="1:12" s="51" customFormat="1" x14ac:dyDescent="0.2">
      <c r="A55" s="393" t="s">
        <v>650</v>
      </c>
      <c r="B55" s="161">
        <f t="shared" ref="B55:L55" si="5">SUM(B40:B54)</f>
        <v>1873565000</v>
      </c>
      <c r="C55" s="161">
        <f t="shared" si="5"/>
        <v>1810014000</v>
      </c>
      <c r="D55" s="161">
        <f t="shared" si="5"/>
        <v>1567601000</v>
      </c>
      <c r="E55" s="161">
        <f t="shared" si="5"/>
        <v>948482878</v>
      </c>
      <c r="F55" s="161">
        <f t="shared" si="5"/>
        <v>1591894320</v>
      </c>
      <c r="G55" s="161">
        <f t="shared" si="5"/>
        <v>3153135942</v>
      </c>
      <c r="H55" s="161">
        <f t="shared" si="5"/>
        <v>2165442554</v>
      </c>
      <c r="I55" s="161">
        <f t="shared" si="5"/>
        <v>1534411449</v>
      </c>
      <c r="J55" s="161">
        <f t="shared" si="5"/>
        <v>2672761494</v>
      </c>
      <c r="K55" s="161">
        <f t="shared" si="5"/>
        <v>2573637264</v>
      </c>
      <c r="L55" s="161">
        <f t="shared" si="5"/>
        <v>1562235895</v>
      </c>
    </row>
    <row r="56" spans="1:12" s="51" customFormat="1" ht="28.5" x14ac:dyDescent="0.2">
      <c r="A56" s="393" t="s">
        <v>76</v>
      </c>
      <c r="B56" s="161">
        <f t="shared" ref="B56:L56" si="6">SUM(B39+B55)</f>
        <v>3572051000</v>
      </c>
      <c r="C56" s="161">
        <f t="shared" si="6"/>
        <v>3946213000</v>
      </c>
      <c r="D56" s="161">
        <f t="shared" si="6"/>
        <v>3254247860</v>
      </c>
      <c r="E56" s="161">
        <f t="shared" si="6"/>
        <v>3579064284</v>
      </c>
      <c r="F56" s="161">
        <f t="shared" si="6"/>
        <v>3308712623</v>
      </c>
      <c r="G56" s="161">
        <f t="shared" si="6"/>
        <v>5013027309</v>
      </c>
      <c r="H56" s="161">
        <f t="shared" si="6"/>
        <v>3929722383</v>
      </c>
      <c r="I56" s="161">
        <f t="shared" si="6"/>
        <v>5756516902</v>
      </c>
      <c r="J56" s="161">
        <f t="shared" si="6"/>
        <v>4542601992</v>
      </c>
      <c r="K56" s="161">
        <f t="shared" si="6"/>
        <v>4719216410</v>
      </c>
      <c r="L56" s="161">
        <f t="shared" si="6"/>
        <v>3536113716</v>
      </c>
    </row>
    <row r="57" spans="1:12" s="51" customFormat="1" x14ac:dyDescent="0.2">
      <c r="A57" s="393" t="s">
        <v>77</v>
      </c>
      <c r="B57" s="161">
        <v>30900000</v>
      </c>
      <c r="C57" s="161">
        <v>37429000</v>
      </c>
      <c r="D57" s="161">
        <v>202329000</v>
      </c>
      <c r="E57" s="161"/>
      <c r="F57" s="161">
        <v>224130000</v>
      </c>
      <c r="G57" s="161">
        <v>258025700</v>
      </c>
      <c r="H57" s="161">
        <v>258005600</v>
      </c>
      <c r="I57" s="161"/>
      <c r="J57" s="161">
        <v>269554400</v>
      </c>
      <c r="K57" s="161"/>
      <c r="L57" s="161">
        <v>306257134</v>
      </c>
    </row>
    <row r="58" spans="1:12" s="51" customFormat="1" x14ac:dyDescent="0.2">
      <c r="A58" s="393" t="s">
        <v>534</v>
      </c>
      <c r="B58" s="161">
        <f t="shared" ref="B58:H58" si="7">SUM(B56:B57)</f>
        <v>3602951000</v>
      </c>
      <c r="C58" s="161">
        <f t="shared" si="7"/>
        <v>3983642000</v>
      </c>
      <c r="D58" s="161">
        <f t="shared" si="7"/>
        <v>3456576860</v>
      </c>
      <c r="E58" s="161">
        <f t="shared" si="7"/>
        <v>3579064284</v>
      </c>
      <c r="F58" s="161">
        <f t="shared" si="7"/>
        <v>3532842623</v>
      </c>
      <c r="G58" s="161">
        <f t="shared" si="7"/>
        <v>5271053009</v>
      </c>
      <c r="H58" s="161">
        <f t="shared" si="7"/>
        <v>4187727983</v>
      </c>
      <c r="I58" s="161">
        <f>SUM(I56:I57)</f>
        <v>5756516902</v>
      </c>
      <c r="J58" s="161">
        <f>SUM(J56:J57)</f>
        <v>4812156392</v>
      </c>
      <c r="K58" s="161">
        <f>SUM(K56:K57)</f>
        <v>4719216410</v>
      </c>
      <c r="L58" s="161">
        <f>SUM(L56:L57)</f>
        <v>3842370850</v>
      </c>
    </row>
  </sheetData>
  <mergeCells count="14">
    <mergeCell ref="L5:L6"/>
    <mergeCell ref="J2:K2"/>
    <mergeCell ref="J5:J6"/>
    <mergeCell ref="H5:H6"/>
    <mergeCell ref="A1:H1"/>
    <mergeCell ref="F5:F6"/>
    <mergeCell ref="A2:A3"/>
    <mergeCell ref="B2:C2"/>
    <mergeCell ref="D2:E2"/>
    <mergeCell ref="H2:I2"/>
    <mergeCell ref="I5:I6"/>
    <mergeCell ref="F2:G2"/>
    <mergeCell ref="G5:G6"/>
    <mergeCell ref="K5:K6"/>
  </mergeCells>
  <phoneticPr fontId="20" type="noConversion"/>
  <pageMargins left="0.55118110236220474" right="0.47244094488188981" top="0.70866141732283472" bottom="0.70866141732283472" header="0.39370078740157483" footer="0.51181102362204722"/>
  <pageSetup paperSize="9" scale="55" orientation="portrait" r:id="rId1"/>
  <headerFooter alignWithMargins="0">
    <oddHeader xml:space="preserve">&amp;R2. melléklet az 5/2020. (II. 21.) önkormányzati rendelethez
Adatok Ft-ban 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7"/>
  <sheetViews>
    <sheetView view="pageLayout" zoomScale="82" zoomScaleSheetLayoutView="100" zoomScalePageLayoutView="82" workbookViewId="0">
      <selection activeCell="A437" sqref="A437:A447"/>
    </sheetView>
  </sheetViews>
  <sheetFormatPr defaultRowHeight="13.5" customHeight="1" x14ac:dyDescent="0.25"/>
  <cols>
    <col min="1" max="1" width="49.140625" style="332" customWidth="1"/>
    <col min="2" max="2" width="19.5703125" style="246" customWidth="1"/>
    <col min="3" max="3" width="18.85546875" style="246" customWidth="1"/>
    <col min="4" max="4" width="15.42578125" style="246" customWidth="1"/>
    <col min="5" max="5" width="0.140625" style="390" hidden="1" customWidth="1"/>
    <col min="6" max="6" width="15.42578125" style="246" customWidth="1"/>
    <col min="7" max="7" width="7.5703125" style="246" customWidth="1"/>
    <col min="8" max="16384" width="9.140625" style="246"/>
  </cols>
  <sheetData>
    <row r="1" spans="1:6" s="309" customFormat="1" ht="38.25" customHeight="1" x14ac:dyDescent="0.2">
      <c r="A1" s="306" t="s">
        <v>531</v>
      </c>
      <c r="B1" s="307" t="s">
        <v>910</v>
      </c>
      <c r="C1" s="307" t="s">
        <v>911</v>
      </c>
      <c r="D1" s="307" t="s">
        <v>735</v>
      </c>
      <c r="E1" s="308"/>
      <c r="F1" s="307" t="s">
        <v>220</v>
      </c>
    </row>
    <row r="2" spans="1:6" s="309" customFormat="1" ht="15" customHeight="1" x14ac:dyDescent="0.2">
      <c r="A2" s="310"/>
      <c r="B2" s="311" t="s">
        <v>736</v>
      </c>
      <c r="C2" s="312" t="s">
        <v>545</v>
      </c>
      <c r="D2" s="312"/>
      <c r="E2" s="308"/>
      <c r="F2" s="312"/>
    </row>
    <row r="3" spans="1:6" s="318" customFormat="1" ht="13.5" customHeight="1" thickBot="1" x14ac:dyDescent="0.25">
      <c r="A3" s="313">
        <v>1</v>
      </c>
      <c r="B3" s="314">
        <v>2</v>
      </c>
      <c r="C3" s="315">
        <v>3</v>
      </c>
      <c r="D3" s="316">
        <v>5</v>
      </c>
      <c r="E3" s="317"/>
      <c r="F3" s="316">
        <v>6</v>
      </c>
    </row>
    <row r="4" spans="1:6" ht="13.5" customHeight="1" x14ac:dyDescent="0.25">
      <c r="A4" s="319" t="s">
        <v>737</v>
      </c>
      <c r="B4" s="320"/>
      <c r="C4" s="320"/>
      <c r="D4" s="321"/>
      <c r="E4" s="322"/>
      <c r="F4" s="321"/>
    </row>
    <row r="5" spans="1:6" ht="13.5" customHeight="1" x14ac:dyDescent="0.25">
      <c r="A5" s="323" t="s">
        <v>738</v>
      </c>
      <c r="B5" s="324"/>
      <c r="C5" s="324"/>
      <c r="D5" s="325"/>
      <c r="E5" s="322"/>
      <c r="F5" s="325"/>
    </row>
    <row r="6" spans="1:6" s="327" customFormat="1" ht="13.5" customHeight="1" x14ac:dyDescent="0.2">
      <c r="A6" s="326" t="s">
        <v>739</v>
      </c>
      <c r="B6" s="328"/>
      <c r="C6" s="328"/>
      <c r="D6" s="329"/>
      <c r="E6" s="330"/>
      <c r="F6" s="329"/>
    </row>
    <row r="7" spans="1:6" s="327" customFormat="1" ht="13.5" customHeight="1" x14ac:dyDescent="0.2">
      <c r="A7" s="326" t="s">
        <v>740</v>
      </c>
      <c r="B7" s="328"/>
      <c r="C7" s="328"/>
      <c r="D7" s="329"/>
      <c r="E7" s="330"/>
      <c r="F7" s="329"/>
    </row>
    <row r="8" spans="1:6" ht="13.5" customHeight="1" x14ac:dyDescent="0.2">
      <c r="A8" s="326" t="s">
        <v>741</v>
      </c>
      <c r="B8" s="331"/>
      <c r="C8" s="331"/>
      <c r="D8" s="325"/>
      <c r="E8" s="322"/>
      <c r="F8" s="325"/>
    </row>
    <row r="9" spans="1:6" ht="13.5" customHeight="1" x14ac:dyDescent="0.2">
      <c r="A9" s="332" t="s">
        <v>742</v>
      </c>
      <c r="B9" s="334"/>
      <c r="C9" s="334"/>
      <c r="D9" s="325"/>
      <c r="E9" s="322"/>
      <c r="F9" s="325"/>
    </row>
    <row r="10" spans="1:6" ht="13.5" customHeight="1" x14ac:dyDescent="0.2">
      <c r="A10" s="332" t="s">
        <v>743</v>
      </c>
      <c r="B10" s="334">
        <v>12724000</v>
      </c>
      <c r="C10" s="334">
        <v>13510000</v>
      </c>
      <c r="D10" s="325"/>
      <c r="E10" s="322"/>
      <c r="F10" s="325"/>
    </row>
    <row r="11" spans="1:6" ht="13.5" customHeight="1" x14ac:dyDescent="0.2">
      <c r="A11" s="332" t="s">
        <v>744</v>
      </c>
      <c r="B11" s="334">
        <v>1291000</v>
      </c>
      <c r="C11" s="334">
        <v>2500000</v>
      </c>
      <c r="D11" s="325"/>
      <c r="E11" s="322"/>
      <c r="F11" s="325"/>
    </row>
    <row r="12" spans="1:6" ht="13.5" customHeight="1" x14ac:dyDescent="0.2">
      <c r="A12" s="332" t="s">
        <v>745</v>
      </c>
      <c r="B12" s="334"/>
      <c r="C12" s="334"/>
      <c r="D12" s="325"/>
      <c r="E12" s="322"/>
      <c r="F12" s="325"/>
    </row>
    <row r="13" spans="1:6" ht="13.5" customHeight="1" x14ac:dyDescent="0.2">
      <c r="A13" s="332" t="s">
        <v>746</v>
      </c>
      <c r="B13" s="334">
        <v>63509000</v>
      </c>
      <c r="C13" s="334">
        <v>75598000</v>
      </c>
      <c r="D13" s="325"/>
      <c r="E13" s="322"/>
      <c r="F13" s="325"/>
    </row>
    <row r="14" spans="1:6" ht="13.5" customHeight="1" x14ac:dyDescent="0.2">
      <c r="A14" s="332" t="s">
        <v>747</v>
      </c>
      <c r="B14" s="334">
        <v>20931000</v>
      </c>
      <c r="C14" s="334">
        <v>24734000</v>
      </c>
      <c r="D14" s="325"/>
      <c r="E14" s="322"/>
      <c r="F14" s="325"/>
    </row>
    <row r="15" spans="1:6" ht="13.5" customHeight="1" x14ac:dyDescent="0.2">
      <c r="A15" s="332" t="s">
        <v>748</v>
      </c>
      <c r="B15" s="334">
        <v>33970000</v>
      </c>
      <c r="C15" s="334">
        <v>35732000</v>
      </c>
      <c r="D15" s="325"/>
      <c r="E15" s="322"/>
      <c r="F15" s="325"/>
    </row>
    <row r="16" spans="1:6" ht="13.5" customHeight="1" x14ac:dyDescent="0.2">
      <c r="A16" s="332" t="s">
        <v>749</v>
      </c>
      <c r="B16" s="334"/>
      <c r="C16" s="334"/>
      <c r="D16" s="325"/>
      <c r="E16" s="322"/>
      <c r="F16" s="325"/>
    </row>
    <row r="17" spans="1:6" ht="13.5" customHeight="1" x14ac:dyDescent="0.2">
      <c r="A17" s="332" t="s">
        <v>750</v>
      </c>
      <c r="B17" s="334"/>
      <c r="C17" s="334"/>
      <c r="D17" s="325"/>
      <c r="E17" s="322"/>
      <c r="F17" s="325"/>
    </row>
    <row r="18" spans="1:6" ht="13.5" customHeight="1" x14ac:dyDescent="0.2">
      <c r="A18" s="332" t="s">
        <v>751</v>
      </c>
      <c r="B18" s="334"/>
      <c r="C18" s="334"/>
      <c r="D18" s="325"/>
      <c r="E18" s="322"/>
      <c r="F18" s="325"/>
    </row>
    <row r="19" spans="1:6" ht="13.5" customHeight="1" x14ac:dyDescent="0.2">
      <c r="A19" s="332" t="s">
        <v>752</v>
      </c>
      <c r="B19" s="334"/>
      <c r="C19" s="334"/>
      <c r="D19" s="325"/>
      <c r="E19" s="322"/>
      <c r="F19" s="325"/>
    </row>
    <row r="20" spans="1:6" ht="13.5" customHeight="1" x14ac:dyDescent="0.2">
      <c r="A20" s="332" t="s">
        <v>753</v>
      </c>
      <c r="B20" s="334"/>
      <c r="C20" s="334"/>
      <c r="D20" s="325"/>
      <c r="E20" s="322"/>
      <c r="F20" s="325"/>
    </row>
    <row r="21" spans="1:6" ht="13.5" customHeight="1" x14ac:dyDescent="0.2">
      <c r="A21" s="332" t="s">
        <v>897</v>
      </c>
      <c r="B21" s="334"/>
      <c r="C21" s="334"/>
      <c r="D21" s="325"/>
      <c r="E21" s="322"/>
      <c r="F21" s="325"/>
    </row>
    <row r="22" spans="1:6" ht="13.5" customHeight="1" x14ac:dyDescent="0.2">
      <c r="A22" s="332" t="s">
        <v>754</v>
      </c>
      <c r="B22" s="334"/>
      <c r="C22" s="334"/>
      <c r="D22" s="325"/>
      <c r="E22" s="322"/>
      <c r="F22" s="325"/>
    </row>
    <row r="23" spans="1:6" ht="13.5" customHeight="1" x14ac:dyDescent="0.2">
      <c r="A23" s="335" t="s">
        <v>874</v>
      </c>
      <c r="B23" s="334"/>
      <c r="C23" s="334"/>
      <c r="D23" s="325"/>
      <c r="E23" s="322"/>
      <c r="F23" s="325"/>
    </row>
    <row r="24" spans="1:6" ht="13.5" customHeight="1" x14ac:dyDescent="0.2">
      <c r="A24" s="332" t="s">
        <v>755</v>
      </c>
      <c r="B24" s="334"/>
      <c r="C24" s="334"/>
      <c r="D24" s="325"/>
      <c r="E24" s="322"/>
      <c r="F24" s="325"/>
    </row>
    <row r="25" spans="1:6" ht="13.5" customHeight="1" x14ac:dyDescent="0.2">
      <c r="A25" s="332" t="s">
        <v>756</v>
      </c>
      <c r="B25" s="334"/>
      <c r="C25" s="334"/>
      <c r="D25" s="325"/>
      <c r="E25" s="322"/>
      <c r="F25" s="325"/>
    </row>
    <row r="26" spans="1:6" ht="13.5" customHeight="1" x14ac:dyDescent="0.2">
      <c r="A26" s="332" t="s">
        <v>757</v>
      </c>
      <c r="B26" s="334">
        <v>236173567</v>
      </c>
      <c r="C26" s="334">
        <v>253740011</v>
      </c>
      <c r="D26" s="325"/>
      <c r="E26" s="322"/>
      <c r="F26" s="325"/>
    </row>
    <row r="27" spans="1:6" s="247" customFormat="1" ht="13.5" customHeight="1" x14ac:dyDescent="0.2">
      <c r="A27" s="336" t="s">
        <v>758</v>
      </c>
      <c r="B27" s="337"/>
      <c r="C27" s="337"/>
      <c r="D27" s="338"/>
      <c r="E27" s="339"/>
      <c r="F27" s="338"/>
    </row>
    <row r="28" spans="1:6" ht="13.5" customHeight="1" x14ac:dyDescent="0.25">
      <c r="A28" s="323" t="s">
        <v>894</v>
      </c>
      <c r="B28" s="340">
        <f>SUM(B5:B27)</f>
        <v>368598567</v>
      </c>
      <c r="C28" s="340">
        <f>SUM(C5:C27)</f>
        <v>405814011</v>
      </c>
      <c r="D28" s="325"/>
      <c r="E28" s="322"/>
      <c r="F28" s="325"/>
    </row>
    <row r="29" spans="1:6" ht="13.5" customHeight="1" x14ac:dyDescent="0.25">
      <c r="A29" s="323" t="s">
        <v>759</v>
      </c>
      <c r="B29" s="334"/>
      <c r="C29" s="334"/>
      <c r="D29" s="325"/>
      <c r="E29" s="322"/>
      <c r="F29" s="325"/>
    </row>
    <row r="30" spans="1:6" ht="13.5" customHeight="1" x14ac:dyDescent="0.2">
      <c r="A30" s="342" t="s">
        <v>738</v>
      </c>
      <c r="B30" s="334"/>
      <c r="C30" s="334"/>
      <c r="D30" s="325"/>
      <c r="E30" s="322"/>
      <c r="F30" s="325"/>
    </row>
    <row r="31" spans="1:6" ht="13.5" customHeight="1" x14ac:dyDescent="0.2">
      <c r="A31" s="332" t="s">
        <v>739</v>
      </c>
      <c r="B31" s="334"/>
      <c r="C31" s="334"/>
      <c r="D31" s="325"/>
      <c r="E31" s="322"/>
      <c r="F31" s="325"/>
    </row>
    <row r="32" spans="1:6" ht="13.5" customHeight="1" x14ac:dyDescent="0.2">
      <c r="A32" s="332" t="s">
        <v>740</v>
      </c>
      <c r="B32" s="334"/>
      <c r="C32" s="334"/>
      <c r="D32" s="325"/>
      <c r="E32" s="322"/>
      <c r="F32" s="325"/>
    </row>
    <row r="33" spans="1:6" ht="13.5" customHeight="1" x14ac:dyDescent="0.2">
      <c r="A33" s="332" t="s">
        <v>741</v>
      </c>
      <c r="B33" s="334"/>
      <c r="C33" s="334"/>
      <c r="D33" s="325"/>
      <c r="E33" s="322"/>
      <c r="F33" s="325"/>
    </row>
    <row r="34" spans="1:6" ht="13.5" customHeight="1" x14ac:dyDescent="0.2">
      <c r="A34" s="326" t="s">
        <v>742</v>
      </c>
      <c r="B34" s="334">
        <v>16020000</v>
      </c>
      <c r="C34" s="334">
        <v>23245000</v>
      </c>
      <c r="D34" s="325"/>
      <c r="E34" s="322"/>
      <c r="F34" s="325"/>
    </row>
    <row r="35" spans="1:6" ht="13.5" customHeight="1" x14ac:dyDescent="0.2">
      <c r="A35" s="326" t="s">
        <v>743</v>
      </c>
      <c r="B35" s="334">
        <v>34962000</v>
      </c>
      <c r="C35" s="334">
        <v>37085000</v>
      </c>
      <c r="D35" s="325"/>
      <c r="E35" s="322"/>
      <c r="F35" s="325"/>
    </row>
    <row r="36" spans="1:6" ht="13.5" customHeight="1" x14ac:dyDescent="0.2">
      <c r="A36" s="326" t="s">
        <v>744</v>
      </c>
      <c r="B36" s="334">
        <v>1040000</v>
      </c>
      <c r="C36" s="334">
        <v>750000</v>
      </c>
      <c r="D36" s="325"/>
      <c r="E36" s="322"/>
      <c r="F36" s="325"/>
    </row>
    <row r="37" spans="1:6" ht="13.5" customHeight="1" x14ac:dyDescent="0.2">
      <c r="A37" s="332" t="s">
        <v>745</v>
      </c>
      <c r="B37" s="334"/>
      <c r="C37" s="334"/>
      <c r="D37" s="325"/>
      <c r="E37" s="322"/>
      <c r="F37" s="325"/>
    </row>
    <row r="38" spans="1:6" ht="13.5" customHeight="1" x14ac:dyDescent="0.2">
      <c r="A38" s="332" t="s">
        <v>746</v>
      </c>
      <c r="B38" s="334"/>
      <c r="C38" s="334"/>
      <c r="D38" s="325"/>
      <c r="E38" s="322"/>
      <c r="F38" s="325"/>
    </row>
    <row r="39" spans="1:6" ht="13.5" customHeight="1" x14ac:dyDescent="0.2">
      <c r="A39" s="332" t="s">
        <v>747</v>
      </c>
      <c r="B39" s="334">
        <v>16553000</v>
      </c>
      <c r="C39" s="334">
        <v>16572000</v>
      </c>
      <c r="D39" s="325"/>
      <c r="E39" s="322"/>
      <c r="F39" s="325"/>
    </row>
    <row r="40" spans="1:6" ht="13.5" customHeight="1" x14ac:dyDescent="0.2">
      <c r="A40" s="332" t="s">
        <v>748</v>
      </c>
      <c r="B40" s="334">
        <v>7893500</v>
      </c>
      <c r="C40" s="334">
        <v>7950000</v>
      </c>
      <c r="D40" s="325"/>
      <c r="E40" s="322"/>
      <c r="F40" s="325"/>
    </row>
    <row r="41" spans="1:6" ht="13.5" customHeight="1" x14ac:dyDescent="0.2">
      <c r="A41" s="332" t="s">
        <v>749</v>
      </c>
      <c r="B41" s="334">
        <v>10000</v>
      </c>
      <c r="C41" s="334"/>
      <c r="D41" s="325"/>
      <c r="E41" s="322"/>
      <c r="F41" s="325"/>
    </row>
    <row r="42" spans="1:6" ht="13.5" customHeight="1" x14ac:dyDescent="0.2">
      <c r="A42" s="326" t="s">
        <v>750</v>
      </c>
      <c r="B42" s="334"/>
      <c r="C42" s="334"/>
      <c r="D42" s="325"/>
      <c r="E42" s="322"/>
      <c r="F42" s="325"/>
    </row>
    <row r="43" spans="1:6" s="348" customFormat="1" ht="13.5" customHeight="1" x14ac:dyDescent="0.25">
      <c r="A43" s="343" t="s">
        <v>751</v>
      </c>
      <c r="B43" s="345"/>
      <c r="C43" s="345"/>
      <c r="D43" s="346"/>
      <c r="E43" s="347"/>
      <c r="F43" s="346"/>
    </row>
    <row r="44" spans="1:6" s="348" customFormat="1" ht="13.5" customHeight="1" x14ac:dyDescent="0.25">
      <c r="A44" s="343" t="s">
        <v>752</v>
      </c>
      <c r="B44" s="345"/>
      <c r="C44" s="345"/>
      <c r="D44" s="346"/>
      <c r="E44" s="347"/>
      <c r="F44" s="346"/>
    </row>
    <row r="45" spans="1:6" s="348" customFormat="1" ht="13.5" customHeight="1" x14ac:dyDescent="0.25">
      <c r="A45" s="343" t="s">
        <v>753</v>
      </c>
      <c r="B45" s="345"/>
      <c r="C45" s="345"/>
      <c r="D45" s="346"/>
      <c r="E45" s="347"/>
      <c r="F45" s="346"/>
    </row>
    <row r="46" spans="1:6" s="348" customFormat="1" ht="13.5" customHeight="1" x14ac:dyDescent="0.25">
      <c r="A46" s="326" t="s">
        <v>897</v>
      </c>
      <c r="B46" s="345"/>
      <c r="C46" s="345"/>
      <c r="D46" s="346"/>
      <c r="E46" s="347"/>
      <c r="F46" s="346"/>
    </row>
    <row r="47" spans="1:6" s="348" customFormat="1" ht="13.5" customHeight="1" x14ac:dyDescent="0.25">
      <c r="A47" s="326" t="s">
        <v>754</v>
      </c>
      <c r="B47" s="345"/>
      <c r="C47" s="345"/>
      <c r="D47" s="346"/>
      <c r="E47" s="347"/>
      <c r="F47" s="346"/>
    </row>
    <row r="48" spans="1:6" s="348" customFormat="1" ht="13.5" customHeight="1" x14ac:dyDescent="0.25">
      <c r="A48" s="326" t="s">
        <v>874</v>
      </c>
      <c r="B48" s="345"/>
      <c r="C48" s="345"/>
      <c r="D48" s="346"/>
      <c r="E48" s="347"/>
      <c r="F48" s="346"/>
    </row>
    <row r="49" spans="1:6" s="348" customFormat="1" ht="13.5" customHeight="1" x14ac:dyDescent="0.25">
      <c r="A49" s="332" t="s">
        <v>755</v>
      </c>
      <c r="B49" s="345"/>
      <c r="C49" s="345"/>
      <c r="D49" s="346"/>
      <c r="E49" s="347"/>
      <c r="F49" s="346"/>
    </row>
    <row r="50" spans="1:6" s="348" customFormat="1" ht="13.5" customHeight="1" x14ac:dyDescent="0.25">
      <c r="A50" s="332" t="s">
        <v>756</v>
      </c>
      <c r="B50" s="345"/>
      <c r="C50" s="345"/>
      <c r="D50" s="346"/>
      <c r="E50" s="347"/>
      <c r="F50" s="346"/>
    </row>
    <row r="51" spans="1:6" s="348" customFormat="1" ht="13.5" customHeight="1" x14ac:dyDescent="0.25">
      <c r="A51" s="332" t="s">
        <v>757</v>
      </c>
      <c r="B51" s="349">
        <v>242468176</v>
      </c>
      <c r="C51" s="349">
        <v>235945645</v>
      </c>
      <c r="D51" s="346"/>
      <c r="E51" s="347"/>
      <c r="F51" s="346"/>
    </row>
    <row r="52" spans="1:6" s="348" customFormat="1" ht="13.5" customHeight="1" x14ac:dyDescent="0.25">
      <c r="A52" s="332" t="s">
        <v>758</v>
      </c>
      <c r="B52" s="350"/>
      <c r="C52" s="350"/>
      <c r="D52" s="346"/>
      <c r="E52" s="347"/>
      <c r="F52" s="346"/>
    </row>
    <row r="53" spans="1:6" s="348" customFormat="1" ht="13.5" customHeight="1" x14ac:dyDescent="0.25">
      <c r="A53" s="323" t="s">
        <v>894</v>
      </c>
      <c r="B53" s="351">
        <f>SUM(B30:B52)</f>
        <v>318946676</v>
      </c>
      <c r="C53" s="351">
        <f>SUM(C30:C52)</f>
        <v>321547645</v>
      </c>
      <c r="D53" s="346"/>
      <c r="E53" s="347"/>
      <c r="F53" s="346"/>
    </row>
    <row r="54" spans="1:6" s="348" customFormat="1" ht="13.5" customHeight="1" x14ac:dyDescent="0.25">
      <c r="A54" s="323" t="s">
        <v>760</v>
      </c>
      <c r="B54" s="350"/>
      <c r="C54" s="350"/>
      <c r="D54" s="346"/>
      <c r="E54" s="347"/>
      <c r="F54" s="346"/>
    </row>
    <row r="55" spans="1:6" s="348" customFormat="1" ht="13.5" customHeight="1" x14ac:dyDescent="0.25">
      <c r="A55" s="342" t="s">
        <v>738</v>
      </c>
      <c r="B55" s="350"/>
      <c r="C55" s="350"/>
      <c r="D55" s="346"/>
      <c r="E55" s="347"/>
      <c r="F55" s="346"/>
    </row>
    <row r="56" spans="1:6" s="348" customFormat="1" ht="13.5" customHeight="1" x14ac:dyDescent="0.25">
      <c r="A56" s="332" t="s">
        <v>739</v>
      </c>
      <c r="B56" s="350"/>
      <c r="C56" s="350"/>
      <c r="D56" s="346"/>
      <c r="E56" s="347"/>
      <c r="F56" s="346"/>
    </row>
    <row r="57" spans="1:6" s="348" customFormat="1" ht="13.5" customHeight="1" x14ac:dyDescent="0.25">
      <c r="A57" s="332" t="s">
        <v>740</v>
      </c>
      <c r="B57" s="350"/>
      <c r="C57" s="350"/>
      <c r="D57" s="346"/>
      <c r="E57" s="347"/>
      <c r="F57" s="346"/>
    </row>
    <row r="58" spans="1:6" s="348" customFormat="1" ht="13.5" customHeight="1" x14ac:dyDescent="0.25">
      <c r="A58" s="332" t="s">
        <v>741</v>
      </c>
      <c r="B58" s="350"/>
      <c r="C58" s="350"/>
      <c r="D58" s="346"/>
      <c r="E58" s="347"/>
      <c r="F58" s="346"/>
    </row>
    <row r="59" spans="1:6" s="348" customFormat="1" ht="13.5" customHeight="1" x14ac:dyDescent="0.25">
      <c r="A59" s="326" t="s">
        <v>742</v>
      </c>
      <c r="B59" s="350"/>
      <c r="C59" s="350"/>
      <c r="D59" s="346"/>
      <c r="E59" s="347"/>
      <c r="F59" s="346"/>
    </row>
    <row r="60" spans="1:6" s="348" customFormat="1" ht="13.5" customHeight="1" x14ac:dyDescent="0.25">
      <c r="A60" s="326" t="s">
        <v>743</v>
      </c>
      <c r="B60" s="350"/>
      <c r="C60" s="350"/>
      <c r="D60" s="346"/>
      <c r="E60" s="347"/>
      <c r="F60" s="346"/>
    </row>
    <row r="61" spans="1:6" s="348" customFormat="1" ht="13.5" customHeight="1" x14ac:dyDescent="0.25">
      <c r="A61" s="326" t="s">
        <v>744</v>
      </c>
      <c r="B61" s="349">
        <v>1651000</v>
      </c>
      <c r="C61" s="349">
        <v>2490000</v>
      </c>
      <c r="D61" s="346"/>
      <c r="E61" s="347"/>
      <c r="F61" s="346"/>
    </row>
    <row r="62" spans="1:6" s="348" customFormat="1" ht="13.5" customHeight="1" x14ac:dyDescent="0.25">
      <c r="A62" s="332" t="s">
        <v>745</v>
      </c>
      <c r="B62" s="350"/>
      <c r="C62" s="350"/>
      <c r="D62" s="346"/>
      <c r="E62" s="347"/>
      <c r="F62" s="346"/>
    </row>
    <row r="63" spans="1:6" s="348" customFormat="1" ht="13.5" customHeight="1" x14ac:dyDescent="0.25">
      <c r="A63" s="332" t="s">
        <v>746</v>
      </c>
      <c r="B63" s="350"/>
      <c r="C63" s="350"/>
      <c r="D63" s="346"/>
      <c r="E63" s="347"/>
      <c r="F63" s="346"/>
    </row>
    <row r="64" spans="1:6" s="348" customFormat="1" ht="13.5" customHeight="1" x14ac:dyDescent="0.25">
      <c r="A64" s="332" t="s">
        <v>747</v>
      </c>
      <c r="B64" s="350"/>
      <c r="C64" s="350"/>
      <c r="D64" s="346"/>
      <c r="E64" s="347"/>
      <c r="F64" s="346"/>
    </row>
    <row r="65" spans="1:6" s="348" customFormat="1" ht="13.5" customHeight="1" x14ac:dyDescent="0.25">
      <c r="A65" s="332" t="s">
        <v>748</v>
      </c>
      <c r="B65" s="350"/>
      <c r="C65" s="350"/>
      <c r="D65" s="346"/>
      <c r="E65" s="347"/>
      <c r="F65" s="346"/>
    </row>
    <row r="66" spans="1:6" s="348" customFormat="1" ht="13.5" customHeight="1" x14ac:dyDescent="0.25">
      <c r="A66" s="332" t="s">
        <v>749</v>
      </c>
      <c r="B66" s="350"/>
      <c r="C66" s="350"/>
      <c r="D66" s="346"/>
      <c r="E66" s="347"/>
      <c r="F66" s="346"/>
    </row>
    <row r="67" spans="1:6" s="348" customFormat="1" ht="13.5" customHeight="1" x14ac:dyDescent="0.25">
      <c r="A67" s="326" t="s">
        <v>750</v>
      </c>
      <c r="B67" s="350"/>
      <c r="C67" s="350"/>
      <c r="D67" s="346"/>
      <c r="E67" s="347"/>
      <c r="F67" s="346"/>
    </row>
    <row r="68" spans="1:6" s="348" customFormat="1" ht="13.5" customHeight="1" x14ac:dyDescent="0.25">
      <c r="A68" s="343" t="s">
        <v>751</v>
      </c>
      <c r="B68" s="350"/>
      <c r="C68" s="350"/>
      <c r="D68" s="346"/>
      <c r="E68" s="347"/>
      <c r="F68" s="346"/>
    </row>
    <row r="69" spans="1:6" s="348" customFormat="1" ht="13.5" customHeight="1" x14ac:dyDescent="0.25">
      <c r="A69" s="343" t="s">
        <v>752</v>
      </c>
      <c r="B69" s="350"/>
      <c r="C69" s="350"/>
      <c r="D69" s="346"/>
      <c r="E69" s="347"/>
      <c r="F69" s="346"/>
    </row>
    <row r="70" spans="1:6" s="348" customFormat="1" ht="13.5" customHeight="1" x14ac:dyDescent="0.25">
      <c r="A70" s="343" t="s">
        <v>753</v>
      </c>
      <c r="B70" s="350"/>
      <c r="C70" s="350"/>
      <c r="D70" s="346"/>
      <c r="E70" s="347"/>
      <c r="F70" s="346"/>
    </row>
    <row r="71" spans="1:6" s="348" customFormat="1" ht="13.5" customHeight="1" x14ac:dyDescent="0.25">
      <c r="A71" s="326" t="s">
        <v>897</v>
      </c>
      <c r="B71" s="350"/>
      <c r="C71" s="350"/>
      <c r="D71" s="346"/>
      <c r="E71" s="347"/>
      <c r="F71" s="346"/>
    </row>
    <row r="72" spans="1:6" s="348" customFormat="1" ht="13.5" customHeight="1" x14ac:dyDescent="0.25">
      <c r="A72" s="326" t="s">
        <v>754</v>
      </c>
      <c r="B72" s="350"/>
      <c r="C72" s="350"/>
      <c r="D72" s="346"/>
      <c r="E72" s="347"/>
      <c r="F72" s="346"/>
    </row>
    <row r="73" spans="1:6" s="348" customFormat="1" ht="13.5" customHeight="1" x14ac:dyDescent="0.25">
      <c r="A73" s="326" t="s">
        <v>874</v>
      </c>
      <c r="B73" s="350"/>
      <c r="C73" s="350"/>
      <c r="D73" s="346"/>
      <c r="E73" s="347"/>
      <c r="F73" s="346"/>
    </row>
    <row r="74" spans="1:6" s="348" customFormat="1" ht="13.5" customHeight="1" x14ac:dyDescent="0.25">
      <c r="A74" s="332" t="s">
        <v>755</v>
      </c>
      <c r="B74" s="350"/>
      <c r="C74" s="350"/>
      <c r="D74" s="346"/>
      <c r="E74" s="347"/>
      <c r="F74" s="346"/>
    </row>
    <row r="75" spans="1:6" s="348" customFormat="1" ht="13.5" customHeight="1" x14ac:dyDescent="0.25">
      <c r="A75" s="332" t="s">
        <v>756</v>
      </c>
      <c r="B75" s="350"/>
      <c r="C75" s="350"/>
      <c r="D75" s="346"/>
      <c r="E75" s="347"/>
      <c r="F75" s="346"/>
    </row>
    <row r="76" spans="1:6" s="348" customFormat="1" ht="13.5" customHeight="1" x14ac:dyDescent="0.25">
      <c r="A76" s="332" t="s">
        <v>757</v>
      </c>
      <c r="B76" s="349">
        <v>325540107</v>
      </c>
      <c r="C76" s="349">
        <v>333189074</v>
      </c>
      <c r="D76" s="346"/>
      <c r="E76" s="347"/>
      <c r="F76" s="346"/>
    </row>
    <row r="77" spans="1:6" s="348" customFormat="1" ht="13.5" customHeight="1" x14ac:dyDescent="0.25">
      <c r="A77" s="332" t="s">
        <v>758</v>
      </c>
      <c r="B77" s="350"/>
      <c r="C77" s="350"/>
      <c r="D77" s="346"/>
      <c r="E77" s="347"/>
      <c r="F77" s="346"/>
    </row>
    <row r="78" spans="1:6" s="348" customFormat="1" ht="13.5" customHeight="1" x14ac:dyDescent="0.25">
      <c r="A78" s="323" t="s">
        <v>894</v>
      </c>
      <c r="B78" s="351">
        <f>SUM(B55:B77)</f>
        <v>327191107</v>
      </c>
      <c r="C78" s="351">
        <f>SUM(C55:C77)</f>
        <v>335679074</v>
      </c>
      <c r="D78" s="346"/>
      <c r="E78" s="347"/>
      <c r="F78" s="346"/>
    </row>
    <row r="79" spans="1:6" s="348" customFormat="1" ht="13.5" customHeight="1" x14ac:dyDescent="0.25">
      <c r="A79" s="323" t="s">
        <v>895</v>
      </c>
      <c r="B79" s="350"/>
      <c r="C79" s="350"/>
      <c r="D79" s="346"/>
      <c r="E79" s="347"/>
      <c r="F79" s="346"/>
    </row>
    <row r="80" spans="1:6" s="348" customFormat="1" ht="13.5" customHeight="1" x14ac:dyDescent="0.25">
      <c r="A80" s="342" t="s">
        <v>738</v>
      </c>
      <c r="B80" s="350"/>
      <c r="C80" s="350"/>
      <c r="D80" s="346"/>
      <c r="E80" s="347"/>
      <c r="F80" s="346"/>
    </row>
    <row r="81" spans="1:6" s="348" customFormat="1" ht="13.5" customHeight="1" x14ac:dyDescent="0.25">
      <c r="A81" s="332" t="s">
        <v>739</v>
      </c>
      <c r="B81" s="350"/>
      <c r="C81" s="350"/>
      <c r="D81" s="346"/>
      <c r="E81" s="347"/>
      <c r="F81" s="346"/>
    </row>
    <row r="82" spans="1:6" s="348" customFormat="1" ht="13.5" customHeight="1" x14ac:dyDescent="0.25">
      <c r="A82" s="332" t="s">
        <v>740</v>
      </c>
      <c r="B82" s="350"/>
      <c r="C82" s="350"/>
      <c r="D82" s="346"/>
      <c r="E82" s="347"/>
      <c r="F82" s="346"/>
    </row>
    <row r="83" spans="1:6" s="348" customFormat="1" ht="13.5" customHeight="1" x14ac:dyDescent="0.25">
      <c r="A83" s="332" t="s">
        <v>741</v>
      </c>
      <c r="B83" s="345"/>
      <c r="C83" s="345"/>
      <c r="D83" s="346"/>
      <c r="E83" s="347"/>
      <c r="F83" s="346"/>
    </row>
    <row r="84" spans="1:6" s="348" customFormat="1" ht="13.5" customHeight="1" x14ac:dyDescent="0.25">
      <c r="A84" s="326" t="s">
        <v>742</v>
      </c>
      <c r="B84" s="352"/>
      <c r="C84" s="352"/>
      <c r="D84" s="346"/>
      <c r="E84" s="347"/>
      <c r="F84" s="346"/>
    </row>
    <row r="85" spans="1:6" ht="13.5" customHeight="1" x14ac:dyDescent="0.2">
      <c r="A85" s="326" t="s">
        <v>743</v>
      </c>
      <c r="B85" s="334">
        <v>2600000</v>
      </c>
      <c r="C85" s="334">
        <v>4424000</v>
      </c>
      <c r="D85" s="325"/>
      <c r="E85" s="322"/>
      <c r="F85" s="325"/>
    </row>
    <row r="86" spans="1:6" ht="13.5" customHeight="1" x14ac:dyDescent="0.2">
      <c r="A86" s="326" t="s">
        <v>744</v>
      </c>
      <c r="B86" s="334"/>
      <c r="C86" s="334"/>
      <c r="D86" s="325"/>
      <c r="E86" s="322"/>
      <c r="F86" s="325"/>
    </row>
    <row r="87" spans="1:6" ht="13.5" customHeight="1" x14ac:dyDescent="0.2">
      <c r="A87" s="332" t="s">
        <v>745</v>
      </c>
      <c r="B87" s="334"/>
      <c r="C87" s="334"/>
      <c r="D87" s="325"/>
      <c r="E87" s="322"/>
      <c r="F87" s="325"/>
    </row>
    <row r="88" spans="1:6" ht="13.5" customHeight="1" x14ac:dyDescent="0.2">
      <c r="A88" s="332" t="s">
        <v>746</v>
      </c>
      <c r="B88" s="334"/>
      <c r="C88" s="334"/>
      <c r="D88" s="325"/>
      <c r="E88" s="322"/>
      <c r="F88" s="325"/>
    </row>
    <row r="89" spans="1:6" ht="13.5" customHeight="1" x14ac:dyDescent="0.2">
      <c r="A89" s="332" t="s">
        <v>747</v>
      </c>
      <c r="B89" s="334">
        <v>713000</v>
      </c>
      <c r="C89" s="334">
        <v>1230000</v>
      </c>
      <c r="D89" s="325"/>
      <c r="E89" s="322"/>
      <c r="F89" s="325"/>
    </row>
    <row r="90" spans="1:6" ht="13.5" customHeight="1" x14ac:dyDescent="0.2">
      <c r="A90" s="332" t="s">
        <v>748</v>
      </c>
      <c r="B90" s="334">
        <v>2200000</v>
      </c>
      <c r="C90" s="334">
        <v>2032000</v>
      </c>
      <c r="D90" s="325"/>
      <c r="E90" s="322"/>
      <c r="F90" s="325"/>
    </row>
    <row r="91" spans="1:6" ht="13.5" customHeight="1" x14ac:dyDescent="0.2">
      <c r="A91" s="332" t="s">
        <v>749</v>
      </c>
      <c r="B91" s="334"/>
      <c r="C91" s="334"/>
      <c r="D91" s="325"/>
      <c r="E91" s="322"/>
      <c r="F91" s="325"/>
    </row>
    <row r="92" spans="1:6" ht="13.5" customHeight="1" x14ac:dyDescent="0.2">
      <c r="A92" s="326" t="s">
        <v>750</v>
      </c>
      <c r="B92" s="334"/>
      <c r="C92" s="334"/>
      <c r="D92" s="325"/>
      <c r="E92" s="322"/>
      <c r="F92" s="325"/>
    </row>
    <row r="93" spans="1:6" ht="13.5" customHeight="1" x14ac:dyDescent="0.25">
      <c r="A93" s="343" t="s">
        <v>751</v>
      </c>
      <c r="B93" s="334"/>
      <c r="C93" s="334"/>
      <c r="D93" s="325"/>
      <c r="E93" s="322"/>
      <c r="F93" s="325"/>
    </row>
    <row r="94" spans="1:6" ht="13.5" customHeight="1" x14ac:dyDescent="0.25">
      <c r="A94" s="343" t="s">
        <v>752</v>
      </c>
      <c r="B94" s="334"/>
      <c r="C94" s="334"/>
      <c r="D94" s="325"/>
      <c r="E94" s="322"/>
      <c r="F94" s="325"/>
    </row>
    <row r="95" spans="1:6" ht="13.5" customHeight="1" x14ac:dyDescent="0.25">
      <c r="A95" s="343" t="s">
        <v>753</v>
      </c>
      <c r="B95" s="334"/>
      <c r="C95" s="334"/>
      <c r="D95" s="325"/>
      <c r="E95" s="322"/>
      <c r="F95" s="325"/>
    </row>
    <row r="96" spans="1:6" ht="13.5" customHeight="1" x14ac:dyDescent="0.2">
      <c r="A96" s="326" t="s">
        <v>897</v>
      </c>
      <c r="B96" s="334"/>
      <c r="C96" s="334"/>
      <c r="D96" s="325"/>
      <c r="E96" s="322"/>
      <c r="F96" s="325"/>
    </row>
    <row r="97" spans="1:6" ht="13.5" customHeight="1" x14ac:dyDescent="0.2">
      <c r="A97" s="326" t="s">
        <v>754</v>
      </c>
      <c r="B97" s="334"/>
      <c r="C97" s="334"/>
      <c r="D97" s="325"/>
      <c r="E97" s="322"/>
      <c r="F97" s="325"/>
    </row>
    <row r="98" spans="1:6" ht="13.5" customHeight="1" x14ac:dyDescent="0.2">
      <c r="A98" s="326" t="s">
        <v>874</v>
      </c>
      <c r="B98" s="334"/>
      <c r="C98" s="334"/>
      <c r="D98" s="325"/>
      <c r="E98" s="322"/>
      <c r="F98" s="325"/>
    </row>
    <row r="99" spans="1:6" ht="13.5" customHeight="1" x14ac:dyDescent="0.2">
      <c r="A99" s="332" t="s">
        <v>755</v>
      </c>
      <c r="B99" s="334"/>
      <c r="C99" s="334"/>
      <c r="D99" s="325"/>
      <c r="E99" s="322"/>
      <c r="F99" s="325"/>
    </row>
    <row r="100" spans="1:6" ht="13.5" customHeight="1" x14ac:dyDescent="0.2">
      <c r="A100" s="332" t="s">
        <v>756</v>
      </c>
      <c r="B100" s="334"/>
      <c r="C100" s="334"/>
      <c r="D100" s="325"/>
      <c r="E100" s="322"/>
      <c r="F100" s="325"/>
    </row>
    <row r="101" spans="1:6" ht="13.5" customHeight="1" x14ac:dyDescent="0.2">
      <c r="A101" s="332" t="s">
        <v>757</v>
      </c>
      <c r="B101" s="334">
        <v>49917695</v>
      </c>
      <c r="C101" s="334">
        <v>48047633</v>
      </c>
      <c r="D101" s="325"/>
      <c r="E101" s="322"/>
      <c r="F101" s="325"/>
    </row>
    <row r="102" spans="1:6" ht="13.5" customHeight="1" x14ac:dyDescent="0.2">
      <c r="A102" s="332" t="s">
        <v>758</v>
      </c>
      <c r="B102" s="334"/>
      <c r="C102" s="334"/>
      <c r="D102" s="325"/>
      <c r="E102" s="322"/>
      <c r="F102" s="325"/>
    </row>
    <row r="103" spans="1:6" ht="13.5" customHeight="1" x14ac:dyDescent="0.25">
      <c r="A103" s="353" t="s">
        <v>894</v>
      </c>
      <c r="B103" s="340">
        <f>SUM(B80:B102)</f>
        <v>55430695</v>
      </c>
      <c r="C103" s="340">
        <f>SUM(C80:C102)</f>
        <v>55733633</v>
      </c>
      <c r="D103" s="325"/>
      <c r="E103" s="322"/>
      <c r="F103" s="325"/>
    </row>
    <row r="104" spans="1:6" ht="13.5" customHeight="1" x14ac:dyDescent="0.25">
      <c r="A104" s="323" t="s">
        <v>896</v>
      </c>
      <c r="B104" s="334"/>
      <c r="C104" s="334"/>
      <c r="D104" s="325"/>
      <c r="E104" s="322"/>
      <c r="F104" s="325"/>
    </row>
    <row r="105" spans="1:6" ht="13.5" customHeight="1" x14ac:dyDescent="0.2">
      <c r="A105" s="342" t="s">
        <v>738</v>
      </c>
      <c r="B105" s="334"/>
      <c r="C105" s="334"/>
      <c r="D105" s="325"/>
      <c r="E105" s="322"/>
      <c r="F105" s="325"/>
    </row>
    <row r="106" spans="1:6" ht="13.5" customHeight="1" x14ac:dyDescent="0.2">
      <c r="A106" s="332" t="s">
        <v>739</v>
      </c>
      <c r="B106" s="334"/>
      <c r="C106" s="334">
        <v>14400000</v>
      </c>
      <c r="D106" s="325"/>
      <c r="E106" s="322"/>
      <c r="F106" s="325"/>
    </row>
    <row r="107" spans="1:6" ht="13.5" customHeight="1" x14ac:dyDescent="0.2">
      <c r="A107" s="332" t="s">
        <v>740</v>
      </c>
      <c r="B107" s="334"/>
      <c r="C107" s="334"/>
      <c r="D107" s="325"/>
      <c r="E107" s="322"/>
      <c r="F107" s="325"/>
    </row>
    <row r="108" spans="1:6" ht="13.5" customHeight="1" x14ac:dyDescent="0.2">
      <c r="A108" s="332" t="s">
        <v>741</v>
      </c>
      <c r="B108" s="334"/>
      <c r="C108" s="334"/>
      <c r="D108" s="325"/>
      <c r="E108" s="322"/>
      <c r="F108" s="325"/>
    </row>
    <row r="109" spans="1:6" ht="13.5" customHeight="1" x14ac:dyDescent="0.2">
      <c r="A109" s="326" t="s">
        <v>742</v>
      </c>
      <c r="B109" s="334"/>
      <c r="C109" s="334"/>
      <c r="D109" s="325"/>
      <c r="E109" s="322"/>
      <c r="F109" s="325"/>
    </row>
    <row r="110" spans="1:6" ht="13.5" customHeight="1" x14ac:dyDescent="0.2">
      <c r="A110" s="326" t="s">
        <v>743</v>
      </c>
      <c r="B110" s="334">
        <v>16909000</v>
      </c>
      <c r="C110" s="334">
        <v>17227000</v>
      </c>
      <c r="D110" s="325"/>
      <c r="E110" s="322"/>
      <c r="F110" s="325"/>
    </row>
    <row r="111" spans="1:6" ht="13.5" customHeight="1" x14ac:dyDescent="0.2">
      <c r="A111" s="326" t="s">
        <v>744</v>
      </c>
      <c r="B111" s="334">
        <v>745000</v>
      </c>
      <c r="C111" s="334">
        <v>787000</v>
      </c>
      <c r="D111" s="325"/>
      <c r="E111" s="322"/>
      <c r="F111" s="325"/>
    </row>
    <row r="112" spans="1:6" s="248" customFormat="1" ht="13.5" customHeight="1" x14ac:dyDescent="0.2">
      <c r="A112" s="332" t="s">
        <v>745</v>
      </c>
      <c r="B112" s="341"/>
      <c r="C112" s="341"/>
      <c r="D112" s="354"/>
      <c r="E112" s="355"/>
      <c r="F112" s="354"/>
    </row>
    <row r="113" spans="1:6" s="248" customFormat="1" ht="13.5" customHeight="1" x14ac:dyDescent="0.2">
      <c r="A113" s="332" t="s">
        <v>746</v>
      </c>
      <c r="B113" s="341"/>
      <c r="C113" s="341"/>
      <c r="D113" s="354"/>
      <c r="E113" s="355"/>
      <c r="F113" s="354"/>
    </row>
    <row r="114" spans="1:6" s="248" customFormat="1" ht="13.5" customHeight="1" x14ac:dyDescent="0.2">
      <c r="A114" s="332" t="s">
        <v>747</v>
      </c>
      <c r="B114" s="334">
        <v>4766000</v>
      </c>
      <c r="C114" s="334">
        <v>4864000</v>
      </c>
      <c r="D114" s="354"/>
      <c r="E114" s="355"/>
      <c r="F114" s="354"/>
    </row>
    <row r="115" spans="1:6" ht="13.5" customHeight="1" x14ac:dyDescent="0.2">
      <c r="A115" s="332" t="s">
        <v>748</v>
      </c>
      <c r="B115" s="334">
        <v>3800000</v>
      </c>
      <c r="C115" s="334">
        <v>4486000</v>
      </c>
      <c r="D115" s="325"/>
      <c r="E115" s="322"/>
      <c r="F115" s="325"/>
    </row>
    <row r="116" spans="1:6" ht="13.5" customHeight="1" x14ac:dyDescent="0.2">
      <c r="A116" s="332" t="s">
        <v>749</v>
      </c>
      <c r="B116" s="334"/>
      <c r="C116" s="334"/>
      <c r="D116" s="325"/>
      <c r="E116" s="322"/>
      <c r="F116" s="325"/>
    </row>
    <row r="117" spans="1:6" ht="13.5" customHeight="1" x14ac:dyDescent="0.2">
      <c r="A117" s="326" t="s">
        <v>750</v>
      </c>
      <c r="B117" s="334"/>
      <c r="C117" s="334"/>
      <c r="D117" s="325"/>
      <c r="E117" s="322"/>
      <c r="F117" s="325"/>
    </row>
    <row r="118" spans="1:6" s="248" customFormat="1" ht="13.5" customHeight="1" x14ac:dyDescent="0.25">
      <c r="A118" s="343" t="s">
        <v>751</v>
      </c>
      <c r="B118" s="341"/>
      <c r="C118" s="341"/>
      <c r="D118" s="354"/>
      <c r="E118" s="355"/>
      <c r="F118" s="354"/>
    </row>
    <row r="119" spans="1:6" s="248" customFormat="1" ht="13.5" customHeight="1" x14ac:dyDescent="0.25">
      <c r="A119" s="343" t="s">
        <v>752</v>
      </c>
      <c r="B119" s="341"/>
      <c r="C119" s="341"/>
      <c r="D119" s="354"/>
      <c r="E119" s="355"/>
      <c r="F119" s="354"/>
    </row>
    <row r="120" spans="1:6" ht="13.5" customHeight="1" x14ac:dyDescent="0.25">
      <c r="A120" s="343" t="s">
        <v>753</v>
      </c>
      <c r="B120" s="334"/>
      <c r="C120" s="334"/>
      <c r="D120" s="325"/>
      <c r="E120" s="322"/>
      <c r="F120" s="325"/>
    </row>
    <row r="121" spans="1:6" ht="13.5" customHeight="1" x14ac:dyDescent="0.2">
      <c r="A121" s="326" t="s">
        <v>897</v>
      </c>
      <c r="B121" s="334"/>
      <c r="C121" s="334"/>
      <c r="D121" s="325"/>
      <c r="E121" s="322"/>
      <c r="F121" s="325"/>
    </row>
    <row r="122" spans="1:6" ht="13.5" customHeight="1" x14ac:dyDescent="0.2">
      <c r="A122" s="326" t="s">
        <v>754</v>
      </c>
      <c r="B122" s="334"/>
      <c r="C122" s="334"/>
      <c r="D122" s="325"/>
      <c r="E122" s="322"/>
      <c r="F122" s="325"/>
    </row>
    <row r="123" spans="1:6" ht="13.5" customHeight="1" x14ac:dyDescent="0.2">
      <c r="A123" s="326" t="s">
        <v>874</v>
      </c>
      <c r="B123" s="334"/>
      <c r="C123" s="334"/>
      <c r="D123" s="325"/>
      <c r="E123" s="322"/>
      <c r="F123" s="325"/>
    </row>
    <row r="124" spans="1:6" ht="13.5" customHeight="1" x14ac:dyDescent="0.2">
      <c r="A124" s="332" t="s">
        <v>755</v>
      </c>
      <c r="B124" s="334"/>
      <c r="C124" s="334"/>
      <c r="D124" s="325"/>
      <c r="E124" s="322"/>
      <c r="F124" s="325"/>
    </row>
    <row r="125" spans="1:6" ht="13.5" customHeight="1" x14ac:dyDescent="0.2">
      <c r="A125" s="332" t="s">
        <v>756</v>
      </c>
      <c r="B125" s="334"/>
      <c r="C125" s="334"/>
      <c r="D125" s="325"/>
      <c r="E125" s="322"/>
      <c r="F125" s="325"/>
    </row>
    <row r="126" spans="1:6" ht="13.5" customHeight="1" x14ac:dyDescent="0.2">
      <c r="A126" s="332" t="s">
        <v>757</v>
      </c>
      <c r="B126" s="334">
        <v>49717155</v>
      </c>
      <c r="C126" s="334">
        <v>35348928</v>
      </c>
      <c r="D126" s="325"/>
      <c r="E126" s="322"/>
      <c r="F126" s="325"/>
    </row>
    <row r="127" spans="1:6" ht="13.5" customHeight="1" x14ac:dyDescent="0.2">
      <c r="A127" s="332" t="s">
        <v>758</v>
      </c>
      <c r="B127" s="334"/>
      <c r="C127" s="334"/>
      <c r="D127" s="325"/>
      <c r="E127" s="322"/>
      <c r="F127" s="325"/>
    </row>
    <row r="128" spans="1:6" ht="13.5" customHeight="1" x14ac:dyDescent="0.25">
      <c r="A128" s="323" t="s">
        <v>894</v>
      </c>
      <c r="B128" s="340">
        <f>SUM(B105:B127)</f>
        <v>75937155</v>
      </c>
      <c r="C128" s="340">
        <f>SUM(C105:C127)</f>
        <v>77112928</v>
      </c>
      <c r="D128" s="325"/>
      <c r="E128" s="322"/>
      <c r="F128" s="325"/>
    </row>
    <row r="129" spans="1:6" ht="13.5" customHeight="1" x14ac:dyDescent="0.25">
      <c r="A129" s="323" t="s">
        <v>761</v>
      </c>
      <c r="B129" s="334"/>
      <c r="C129" s="334"/>
      <c r="D129" s="325"/>
      <c r="E129" s="322"/>
      <c r="F129" s="325"/>
    </row>
    <row r="130" spans="1:6" ht="13.5" customHeight="1" x14ac:dyDescent="0.25">
      <c r="A130" s="342" t="s">
        <v>738</v>
      </c>
      <c r="B130" s="249"/>
      <c r="C130" s="249"/>
      <c r="D130" s="325"/>
      <c r="E130" s="322"/>
      <c r="F130" s="325"/>
    </row>
    <row r="131" spans="1:6" ht="13.5" customHeight="1" x14ac:dyDescent="0.25">
      <c r="A131" s="332" t="s">
        <v>739</v>
      </c>
      <c r="B131" s="249"/>
      <c r="C131" s="249"/>
      <c r="D131" s="325"/>
      <c r="E131" s="322"/>
      <c r="F131" s="325"/>
    </row>
    <row r="132" spans="1:6" ht="13.5" customHeight="1" x14ac:dyDescent="0.25">
      <c r="A132" s="332" t="s">
        <v>740</v>
      </c>
      <c r="B132" s="249"/>
      <c r="C132" s="249"/>
      <c r="D132" s="325"/>
      <c r="E132" s="322"/>
      <c r="F132" s="325"/>
    </row>
    <row r="133" spans="1:6" ht="13.5" customHeight="1" x14ac:dyDescent="0.2">
      <c r="A133" s="332" t="s">
        <v>741</v>
      </c>
      <c r="B133" s="333"/>
      <c r="C133" s="333"/>
      <c r="D133" s="325"/>
      <c r="E133" s="322"/>
      <c r="F133" s="325"/>
    </row>
    <row r="134" spans="1:6" ht="13.5" customHeight="1" x14ac:dyDescent="0.2">
      <c r="A134" s="326" t="s">
        <v>742</v>
      </c>
      <c r="B134" s="333"/>
      <c r="C134" s="333"/>
      <c r="D134" s="325"/>
      <c r="E134" s="322"/>
      <c r="F134" s="325"/>
    </row>
    <row r="135" spans="1:6" ht="13.5" customHeight="1" x14ac:dyDescent="0.2">
      <c r="A135" s="326" t="s">
        <v>743</v>
      </c>
      <c r="B135" s="333"/>
      <c r="C135" s="333"/>
      <c r="D135" s="325"/>
      <c r="E135" s="322"/>
      <c r="F135" s="325"/>
    </row>
    <row r="136" spans="1:6" ht="13.5" customHeight="1" x14ac:dyDescent="0.2">
      <c r="A136" s="326" t="s">
        <v>744</v>
      </c>
      <c r="B136" s="333"/>
      <c r="C136" s="333"/>
      <c r="D136" s="325"/>
      <c r="E136" s="322"/>
      <c r="F136" s="325"/>
    </row>
    <row r="137" spans="1:6" ht="13.5" customHeight="1" x14ac:dyDescent="0.2">
      <c r="A137" s="332" t="s">
        <v>745</v>
      </c>
      <c r="B137" s="333"/>
      <c r="C137" s="333"/>
      <c r="D137" s="325"/>
      <c r="E137" s="322"/>
      <c r="F137" s="325"/>
    </row>
    <row r="138" spans="1:6" ht="13.5" customHeight="1" x14ac:dyDescent="0.2">
      <c r="A138" s="332" t="s">
        <v>746</v>
      </c>
      <c r="B138" s="333">
        <v>44000000</v>
      </c>
      <c r="C138" s="333">
        <v>48000000</v>
      </c>
      <c r="D138" s="325"/>
      <c r="E138" s="322"/>
      <c r="F138" s="325"/>
    </row>
    <row r="139" spans="1:6" ht="13.5" customHeight="1" x14ac:dyDescent="0.2">
      <c r="A139" s="332" t="s">
        <v>747</v>
      </c>
      <c r="B139" s="333"/>
      <c r="C139" s="333"/>
      <c r="D139" s="325"/>
      <c r="E139" s="322"/>
      <c r="F139" s="325"/>
    </row>
    <row r="140" spans="1:6" ht="13.5" customHeight="1" x14ac:dyDescent="0.2">
      <c r="A140" s="332" t="s">
        <v>748</v>
      </c>
      <c r="B140" s="333"/>
      <c r="C140" s="333"/>
      <c r="D140" s="325"/>
      <c r="E140" s="322"/>
      <c r="F140" s="325"/>
    </row>
    <row r="141" spans="1:6" ht="13.5" customHeight="1" x14ac:dyDescent="0.2">
      <c r="A141" s="332" t="s">
        <v>749</v>
      </c>
      <c r="B141" s="333"/>
      <c r="C141" s="333"/>
      <c r="D141" s="325"/>
      <c r="E141" s="322"/>
      <c r="F141" s="325"/>
    </row>
    <row r="142" spans="1:6" ht="13.5" customHeight="1" x14ac:dyDescent="0.2">
      <c r="A142" s="326" t="s">
        <v>750</v>
      </c>
      <c r="B142" s="333"/>
      <c r="C142" s="333"/>
      <c r="D142" s="325"/>
      <c r="E142" s="322"/>
      <c r="F142" s="325"/>
    </row>
    <row r="143" spans="1:6" ht="13.5" customHeight="1" x14ac:dyDescent="0.25">
      <c r="A143" s="343" t="s">
        <v>751</v>
      </c>
      <c r="B143" s="333"/>
      <c r="C143" s="333"/>
      <c r="D143" s="325"/>
      <c r="E143" s="322"/>
      <c r="F143" s="325"/>
    </row>
    <row r="144" spans="1:6" ht="13.5" customHeight="1" x14ac:dyDescent="0.25">
      <c r="A144" s="343" t="s">
        <v>752</v>
      </c>
      <c r="B144" s="333"/>
      <c r="C144" s="333"/>
      <c r="D144" s="325"/>
      <c r="E144" s="322"/>
      <c r="F144" s="325"/>
    </row>
    <row r="145" spans="1:6" ht="13.5" customHeight="1" x14ac:dyDescent="0.25">
      <c r="A145" s="343" t="s">
        <v>753</v>
      </c>
      <c r="B145" s="333"/>
      <c r="C145" s="333"/>
      <c r="D145" s="325"/>
      <c r="E145" s="322"/>
      <c r="F145" s="325"/>
    </row>
    <row r="146" spans="1:6" ht="13.5" customHeight="1" x14ac:dyDescent="0.2">
      <c r="A146" s="326" t="s">
        <v>897</v>
      </c>
      <c r="B146" s="333"/>
      <c r="C146" s="333"/>
      <c r="D146" s="325"/>
      <c r="E146" s="322"/>
      <c r="F146" s="325"/>
    </row>
    <row r="147" spans="1:6" ht="13.5" customHeight="1" x14ac:dyDescent="0.2">
      <c r="A147" s="326" t="s">
        <v>754</v>
      </c>
      <c r="B147" s="333"/>
      <c r="C147" s="333"/>
      <c r="D147" s="325"/>
      <c r="E147" s="322"/>
      <c r="F147" s="325"/>
    </row>
    <row r="148" spans="1:6" ht="13.5" customHeight="1" x14ac:dyDescent="0.2">
      <c r="A148" s="326" t="s">
        <v>874</v>
      </c>
      <c r="B148" s="333"/>
      <c r="C148" s="333"/>
      <c r="D148" s="325"/>
      <c r="E148" s="322"/>
      <c r="F148" s="325"/>
    </row>
    <row r="149" spans="1:6" ht="13.5" customHeight="1" x14ac:dyDescent="0.2">
      <c r="A149" s="332" t="s">
        <v>755</v>
      </c>
      <c r="B149" s="333"/>
      <c r="C149" s="333"/>
      <c r="D149" s="325"/>
      <c r="E149" s="322"/>
      <c r="F149" s="325"/>
    </row>
    <row r="150" spans="1:6" ht="13.5" customHeight="1" x14ac:dyDescent="0.2">
      <c r="A150" s="332" t="s">
        <v>756</v>
      </c>
      <c r="B150" s="333"/>
      <c r="C150" s="333"/>
      <c r="D150" s="325"/>
      <c r="E150" s="322"/>
      <c r="F150" s="325"/>
    </row>
    <row r="151" spans="1:6" ht="13.5" customHeight="1" x14ac:dyDescent="0.2">
      <c r="A151" s="332" t="s">
        <v>757</v>
      </c>
      <c r="B151" s="333">
        <v>114072215</v>
      </c>
      <c r="C151" s="333">
        <v>124476553</v>
      </c>
      <c r="D151" s="325"/>
      <c r="E151" s="322"/>
      <c r="F151" s="325"/>
    </row>
    <row r="152" spans="1:6" ht="13.5" customHeight="1" x14ac:dyDescent="0.25">
      <c r="A152" s="332" t="s">
        <v>758</v>
      </c>
      <c r="B152" s="249"/>
      <c r="C152" s="249"/>
      <c r="D152" s="325"/>
      <c r="E152" s="322"/>
      <c r="F152" s="325"/>
    </row>
    <row r="153" spans="1:6" ht="13.5" customHeight="1" x14ac:dyDescent="0.25">
      <c r="A153" s="323" t="s">
        <v>894</v>
      </c>
      <c r="B153" s="340">
        <f>SUM(B130:B152)</f>
        <v>158072215</v>
      </c>
      <c r="C153" s="340">
        <f>SUM(C130:C152)</f>
        <v>172476553</v>
      </c>
      <c r="D153" s="325"/>
      <c r="E153" s="322"/>
      <c r="F153" s="325"/>
    </row>
    <row r="154" spans="1:6" ht="13.5" customHeight="1" x14ac:dyDescent="0.25">
      <c r="A154" s="323" t="s">
        <v>762</v>
      </c>
      <c r="B154" s="334"/>
      <c r="C154" s="334"/>
      <c r="D154" s="325"/>
      <c r="E154" s="322"/>
      <c r="F154" s="325"/>
    </row>
    <row r="155" spans="1:6" ht="13.5" customHeight="1" x14ac:dyDescent="0.2">
      <c r="A155" s="342" t="s">
        <v>738</v>
      </c>
      <c r="B155" s="334">
        <v>287492475</v>
      </c>
      <c r="C155" s="334">
        <v>350699560</v>
      </c>
      <c r="D155" s="325"/>
      <c r="E155" s="322"/>
      <c r="F155" s="325"/>
    </row>
    <row r="156" spans="1:6" ht="13.5" customHeight="1" x14ac:dyDescent="0.2">
      <c r="A156" s="332" t="s">
        <v>739</v>
      </c>
      <c r="B156" s="334"/>
      <c r="C156" s="334"/>
      <c r="D156" s="325"/>
      <c r="E156" s="322"/>
      <c r="F156" s="325"/>
    </row>
    <row r="157" spans="1:6" ht="13.5" customHeight="1" x14ac:dyDescent="0.2">
      <c r="A157" s="332" t="s">
        <v>740</v>
      </c>
      <c r="B157" s="334"/>
      <c r="C157" s="334"/>
      <c r="D157" s="325"/>
      <c r="E157" s="322"/>
      <c r="F157" s="325"/>
    </row>
    <row r="158" spans="1:6" ht="13.5" customHeight="1" x14ac:dyDescent="0.2">
      <c r="A158" s="332" t="s">
        <v>741</v>
      </c>
      <c r="D158" s="325"/>
      <c r="E158" s="322"/>
      <c r="F158" s="325"/>
    </row>
    <row r="159" spans="1:6" ht="13.5" customHeight="1" x14ac:dyDescent="0.2">
      <c r="A159" s="326" t="s">
        <v>742</v>
      </c>
      <c r="B159" s="334">
        <v>6558422</v>
      </c>
      <c r="C159" s="334">
        <v>6742057</v>
      </c>
      <c r="D159" s="325"/>
      <c r="E159" s="322"/>
      <c r="F159" s="325"/>
    </row>
    <row r="160" spans="1:6" ht="13.5" customHeight="1" x14ac:dyDescent="0.2">
      <c r="A160" s="326" t="s">
        <v>743</v>
      </c>
      <c r="B160" s="334">
        <v>16093624</v>
      </c>
      <c r="C160" s="334">
        <v>16544246</v>
      </c>
      <c r="D160" s="325"/>
      <c r="E160" s="322"/>
      <c r="F160" s="325"/>
    </row>
    <row r="161" spans="1:6" ht="13.5" customHeight="1" x14ac:dyDescent="0.2">
      <c r="A161" s="326" t="s">
        <v>744</v>
      </c>
      <c r="B161" s="334">
        <v>2002434</v>
      </c>
      <c r="C161" s="334">
        <v>2058503</v>
      </c>
      <c r="D161" s="325"/>
      <c r="E161" s="322"/>
      <c r="F161" s="325"/>
    </row>
    <row r="162" spans="1:6" ht="13.5" customHeight="1" x14ac:dyDescent="0.2">
      <c r="A162" s="332" t="s">
        <v>745</v>
      </c>
      <c r="B162" s="334"/>
      <c r="C162" s="334"/>
      <c r="D162" s="325"/>
      <c r="E162" s="322"/>
      <c r="F162" s="325"/>
    </row>
    <row r="163" spans="1:6" ht="13.5" customHeight="1" x14ac:dyDescent="0.2">
      <c r="A163" s="332" t="s">
        <v>746</v>
      </c>
      <c r="B163" s="334">
        <v>58552686</v>
      </c>
      <c r="C163" s="334">
        <v>60309267</v>
      </c>
      <c r="D163" s="325"/>
      <c r="E163" s="322"/>
      <c r="F163" s="325"/>
    </row>
    <row r="164" spans="1:6" ht="13.5" customHeight="1" x14ac:dyDescent="0.2">
      <c r="A164" s="332" t="s">
        <v>747</v>
      </c>
      <c r="B164" s="334">
        <v>1283124</v>
      </c>
      <c r="C164" s="334">
        <v>1319052</v>
      </c>
      <c r="D164" s="325"/>
      <c r="E164" s="322"/>
      <c r="F164" s="325"/>
    </row>
    <row r="165" spans="1:6" ht="13.5" customHeight="1" x14ac:dyDescent="0.2">
      <c r="A165" s="332" t="s">
        <v>748</v>
      </c>
      <c r="B165" s="334"/>
      <c r="C165" s="334"/>
      <c r="D165" s="325"/>
      <c r="E165" s="322"/>
      <c r="F165" s="325"/>
    </row>
    <row r="166" spans="1:6" ht="13.5" customHeight="1" x14ac:dyDescent="0.2">
      <c r="A166" s="332" t="s">
        <v>749</v>
      </c>
      <c r="B166" s="334"/>
      <c r="C166" s="334"/>
      <c r="D166" s="325"/>
      <c r="E166" s="322"/>
      <c r="F166" s="325"/>
    </row>
    <row r="167" spans="1:6" ht="13.5" customHeight="1" x14ac:dyDescent="0.2">
      <c r="A167" s="326" t="s">
        <v>750</v>
      </c>
      <c r="B167" s="334"/>
      <c r="C167" s="334"/>
      <c r="D167" s="325"/>
      <c r="E167" s="322"/>
      <c r="F167" s="325"/>
    </row>
    <row r="168" spans="1:6" ht="13.5" customHeight="1" x14ac:dyDescent="0.25">
      <c r="A168" s="343" t="s">
        <v>751</v>
      </c>
      <c r="B168" s="334"/>
      <c r="C168" s="334"/>
      <c r="D168" s="325"/>
      <c r="E168" s="322"/>
      <c r="F168" s="325"/>
    </row>
    <row r="169" spans="1:6" ht="13.5" customHeight="1" x14ac:dyDescent="0.25">
      <c r="A169" s="343" t="s">
        <v>752</v>
      </c>
      <c r="B169" s="334"/>
      <c r="C169" s="334"/>
      <c r="D169" s="325"/>
      <c r="E169" s="322"/>
      <c r="F169" s="325"/>
    </row>
    <row r="170" spans="1:6" ht="13.5" customHeight="1" x14ac:dyDescent="0.25">
      <c r="A170" s="343" t="s">
        <v>753</v>
      </c>
      <c r="B170" s="334"/>
      <c r="C170" s="334"/>
      <c r="D170" s="325"/>
      <c r="E170" s="322"/>
      <c r="F170" s="325"/>
    </row>
    <row r="171" spans="1:6" ht="13.5" customHeight="1" x14ac:dyDescent="0.2">
      <c r="A171" s="326" t="s">
        <v>897</v>
      </c>
      <c r="B171" s="334"/>
      <c r="C171" s="334"/>
      <c r="D171" s="325"/>
      <c r="E171" s="322"/>
      <c r="F171" s="325"/>
    </row>
    <row r="172" spans="1:6" ht="13.5" customHeight="1" x14ac:dyDescent="0.2">
      <c r="A172" s="326" t="s">
        <v>754</v>
      </c>
      <c r="B172" s="334"/>
      <c r="C172" s="334"/>
      <c r="D172" s="325"/>
      <c r="E172" s="322"/>
      <c r="F172" s="325"/>
    </row>
    <row r="173" spans="1:6" ht="13.5" customHeight="1" x14ac:dyDescent="0.2">
      <c r="A173" s="326" t="s">
        <v>874</v>
      </c>
      <c r="B173" s="334"/>
      <c r="C173" s="334"/>
      <c r="D173" s="325"/>
      <c r="E173" s="322"/>
      <c r="F173" s="325"/>
    </row>
    <row r="174" spans="1:6" ht="13.5" customHeight="1" x14ac:dyDescent="0.2">
      <c r="A174" s="332" t="s">
        <v>755</v>
      </c>
      <c r="B174" s="334"/>
      <c r="C174" s="334"/>
      <c r="D174" s="325"/>
      <c r="E174" s="322"/>
      <c r="F174" s="325"/>
    </row>
    <row r="175" spans="1:6" ht="13.5" customHeight="1" x14ac:dyDescent="0.2">
      <c r="A175" s="332" t="s">
        <v>756</v>
      </c>
      <c r="B175" s="334"/>
      <c r="C175" s="334"/>
      <c r="D175" s="325"/>
      <c r="E175" s="322"/>
      <c r="F175" s="325"/>
    </row>
    <row r="176" spans="1:6" ht="13.5" customHeight="1" x14ac:dyDescent="0.2">
      <c r="A176" s="332" t="s">
        <v>757</v>
      </c>
      <c r="B176" s="334">
        <v>233865706</v>
      </c>
      <c r="C176" s="334">
        <v>250771131</v>
      </c>
      <c r="D176" s="325"/>
      <c r="E176" s="322"/>
      <c r="F176" s="325"/>
    </row>
    <row r="177" spans="1:6" ht="13.5" customHeight="1" x14ac:dyDescent="0.2">
      <c r="A177" s="332" t="s">
        <v>758</v>
      </c>
      <c r="B177" s="334"/>
      <c r="C177" s="334"/>
      <c r="D177" s="325"/>
      <c r="E177" s="322"/>
      <c r="F177" s="325"/>
    </row>
    <row r="178" spans="1:6" ht="13.5" customHeight="1" x14ac:dyDescent="0.25">
      <c r="A178" s="323" t="s">
        <v>763</v>
      </c>
      <c r="B178" s="340">
        <v>605848471</v>
      </c>
      <c r="C178" s="340">
        <f>SUM(C155:C177)</f>
        <v>688443816</v>
      </c>
      <c r="D178" s="325"/>
      <c r="E178" s="322"/>
      <c r="F178" s="325"/>
    </row>
    <row r="179" spans="1:6" ht="13.5" customHeight="1" x14ac:dyDescent="0.25">
      <c r="A179" s="323" t="s">
        <v>764</v>
      </c>
      <c r="B179" s="334"/>
      <c r="C179" s="334"/>
      <c r="D179" s="325"/>
      <c r="E179" s="322"/>
      <c r="F179" s="325"/>
    </row>
    <row r="180" spans="1:6" ht="13.5" customHeight="1" x14ac:dyDescent="0.2">
      <c r="A180" s="342" t="s">
        <v>738</v>
      </c>
      <c r="B180" s="334"/>
      <c r="C180" s="334"/>
      <c r="D180" s="325"/>
      <c r="E180" s="322"/>
      <c r="F180" s="325"/>
    </row>
    <row r="181" spans="1:6" ht="13.5" customHeight="1" x14ac:dyDescent="0.2">
      <c r="A181" s="332" t="s">
        <v>739</v>
      </c>
      <c r="B181" s="334"/>
      <c r="C181" s="334"/>
      <c r="D181" s="325"/>
      <c r="E181" s="322"/>
      <c r="F181" s="325"/>
    </row>
    <row r="182" spans="1:6" ht="13.5" customHeight="1" x14ac:dyDescent="0.2">
      <c r="A182" s="332" t="s">
        <v>740</v>
      </c>
      <c r="B182" s="334"/>
      <c r="C182" s="334"/>
      <c r="D182" s="325"/>
      <c r="E182" s="322"/>
      <c r="F182" s="325"/>
    </row>
    <row r="183" spans="1:6" ht="13.5" customHeight="1" x14ac:dyDescent="0.2">
      <c r="A183" s="332" t="s">
        <v>741</v>
      </c>
      <c r="B183" s="334"/>
      <c r="C183" s="334"/>
      <c r="D183" s="325"/>
      <c r="E183" s="322"/>
      <c r="F183" s="325"/>
    </row>
    <row r="184" spans="1:6" ht="13.5" customHeight="1" x14ac:dyDescent="0.2">
      <c r="A184" s="326" t="s">
        <v>742</v>
      </c>
      <c r="B184" s="334"/>
      <c r="C184" s="334"/>
      <c r="D184" s="325"/>
      <c r="E184" s="322"/>
      <c r="F184" s="325"/>
    </row>
    <row r="185" spans="1:6" ht="13.5" customHeight="1" x14ac:dyDescent="0.2">
      <c r="A185" s="326" t="s">
        <v>743</v>
      </c>
      <c r="B185" s="334">
        <v>4000000</v>
      </c>
      <c r="C185" s="334">
        <v>4502000</v>
      </c>
      <c r="D185" s="325"/>
      <c r="E185" s="322"/>
      <c r="F185" s="325"/>
    </row>
    <row r="186" spans="1:6" ht="13.5" customHeight="1" x14ac:dyDescent="0.2">
      <c r="A186" s="326" t="s">
        <v>744</v>
      </c>
      <c r="B186" s="334"/>
      <c r="C186" s="334"/>
      <c r="D186" s="325"/>
      <c r="E186" s="322"/>
      <c r="F186" s="325"/>
    </row>
    <row r="187" spans="1:6" ht="13.5" customHeight="1" x14ac:dyDescent="0.2">
      <c r="A187" s="332" t="s">
        <v>745</v>
      </c>
      <c r="B187" s="334"/>
      <c r="C187" s="334"/>
      <c r="D187" s="325"/>
      <c r="E187" s="322"/>
      <c r="F187" s="325"/>
    </row>
    <row r="188" spans="1:6" ht="13.5" customHeight="1" x14ac:dyDescent="0.2">
      <c r="A188" s="332" t="s">
        <v>746</v>
      </c>
      <c r="B188" s="334"/>
      <c r="C188" s="334"/>
      <c r="D188" s="325"/>
      <c r="E188" s="322"/>
      <c r="F188" s="325"/>
    </row>
    <row r="189" spans="1:6" ht="13.5" customHeight="1" x14ac:dyDescent="0.2">
      <c r="A189" s="332" t="s">
        <v>747</v>
      </c>
      <c r="B189" s="334"/>
      <c r="C189" s="334"/>
      <c r="D189" s="325"/>
      <c r="E189" s="322"/>
      <c r="F189" s="325"/>
    </row>
    <row r="190" spans="1:6" ht="13.5" customHeight="1" x14ac:dyDescent="0.2">
      <c r="A190" s="332" t="s">
        <v>748</v>
      </c>
      <c r="B190" s="334"/>
      <c r="C190" s="334"/>
      <c r="D190" s="325"/>
      <c r="E190" s="322"/>
      <c r="F190" s="325"/>
    </row>
    <row r="191" spans="1:6" ht="13.5" customHeight="1" x14ac:dyDescent="0.2">
      <c r="A191" s="332" t="s">
        <v>749</v>
      </c>
      <c r="B191" s="334"/>
      <c r="C191" s="334"/>
      <c r="D191" s="325"/>
      <c r="E191" s="322"/>
      <c r="F191" s="325"/>
    </row>
    <row r="192" spans="1:6" ht="13.5" customHeight="1" x14ac:dyDescent="0.2">
      <c r="A192" s="326" t="s">
        <v>750</v>
      </c>
      <c r="B192" s="334"/>
      <c r="C192" s="334"/>
      <c r="D192" s="325"/>
      <c r="E192" s="322"/>
      <c r="F192" s="325"/>
    </row>
    <row r="193" spans="1:6" ht="13.5" customHeight="1" x14ac:dyDescent="0.25">
      <c r="A193" s="343" t="s">
        <v>751</v>
      </c>
      <c r="B193" s="334"/>
      <c r="C193" s="334"/>
      <c r="D193" s="325"/>
      <c r="E193" s="322"/>
      <c r="F193" s="325"/>
    </row>
    <row r="194" spans="1:6" ht="13.5" customHeight="1" x14ac:dyDescent="0.25">
      <c r="A194" s="343" t="s">
        <v>752</v>
      </c>
      <c r="B194" s="334"/>
      <c r="C194" s="334"/>
      <c r="D194" s="325"/>
      <c r="E194" s="322"/>
      <c r="F194" s="325"/>
    </row>
    <row r="195" spans="1:6" ht="13.5" customHeight="1" x14ac:dyDescent="0.25">
      <c r="A195" s="343" t="s">
        <v>753</v>
      </c>
      <c r="B195" s="334"/>
      <c r="C195" s="334"/>
      <c r="D195" s="325"/>
      <c r="E195" s="322"/>
      <c r="F195" s="325"/>
    </row>
    <row r="196" spans="1:6" ht="13.5" customHeight="1" x14ac:dyDescent="0.2">
      <c r="A196" s="326" t="s">
        <v>897</v>
      </c>
      <c r="B196" s="334"/>
      <c r="C196" s="334"/>
      <c r="D196" s="325"/>
      <c r="E196" s="322"/>
      <c r="F196" s="325"/>
    </row>
    <row r="197" spans="1:6" ht="13.5" customHeight="1" x14ac:dyDescent="0.2">
      <c r="A197" s="326" t="s">
        <v>754</v>
      </c>
      <c r="B197" s="334"/>
      <c r="C197" s="334"/>
      <c r="D197" s="325"/>
      <c r="E197" s="322"/>
      <c r="F197" s="325"/>
    </row>
    <row r="198" spans="1:6" ht="13.5" customHeight="1" x14ac:dyDescent="0.2">
      <c r="A198" s="326" t="s">
        <v>874</v>
      </c>
      <c r="B198" s="334"/>
      <c r="C198" s="334"/>
      <c r="D198" s="325"/>
      <c r="E198" s="322"/>
      <c r="F198" s="325"/>
    </row>
    <row r="199" spans="1:6" ht="13.5" customHeight="1" x14ac:dyDescent="0.2">
      <c r="A199" s="332" t="s">
        <v>755</v>
      </c>
      <c r="B199" s="334"/>
      <c r="C199" s="334"/>
      <c r="D199" s="325"/>
      <c r="E199" s="322"/>
      <c r="F199" s="325"/>
    </row>
    <row r="200" spans="1:6" ht="13.5" customHeight="1" x14ac:dyDescent="0.2">
      <c r="A200" s="332" t="s">
        <v>756</v>
      </c>
      <c r="B200" s="334"/>
      <c r="C200" s="334"/>
      <c r="D200" s="325"/>
      <c r="E200" s="322"/>
      <c r="F200" s="325"/>
    </row>
    <row r="201" spans="1:6" ht="13.5" customHeight="1" x14ac:dyDescent="0.2">
      <c r="A201" s="332" t="s">
        <v>757</v>
      </c>
      <c r="B201" s="334"/>
      <c r="C201" s="334"/>
      <c r="D201" s="325"/>
      <c r="E201" s="322"/>
      <c r="F201" s="325"/>
    </row>
    <row r="202" spans="1:6" ht="13.5" customHeight="1" x14ac:dyDescent="0.2">
      <c r="A202" s="332" t="s">
        <v>758</v>
      </c>
      <c r="B202" s="334">
        <v>13869000</v>
      </c>
      <c r="C202" s="334">
        <v>13869000</v>
      </c>
      <c r="D202" s="325"/>
      <c r="E202" s="322"/>
      <c r="F202" s="325"/>
    </row>
    <row r="203" spans="1:6" ht="13.5" customHeight="1" x14ac:dyDescent="0.25">
      <c r="A203" s="343" t="s">
        <v>763</v>
      </c>
      <c r="B203" s="340">
        <f>SUM(B180:B202)</f>
        <v>17869000</v>
      </c>
      <c r="C203" s="340">
        <f>SUM(C180:C202)</f>
        <v>18371000</v>
      </c>
      <c r="D203" s="325"/>
      <c r="E203" s="322"/>
      <c r="F203" s="325"/>
    </row>
    <row r="204" spans="1:6" ht="13.5" customHeight="1" x14ac:dyDescent="0.2">
      <c r="B204" s="334"/>
      <c r="C204" s="334"/>
      <c r="D204" s="325"/>
      <c r="E204" s="322"/>
      <c r="F204" s="325"/>
    </row>
    <row r="205" spans="1:6" s="250" customFormat="1" ht="13.5" customHeight="1" x14ac:dyDescent="0.25">
      <c r="A205" s="323" t="s">
        <v>765</v>
      </c>
      <c r="B205" s="357"/>
      <c r="C205" s="357"/>
      <c r="D205" s="358"/>
      <c r="E205" s="359"/>
      <c r="F205" s="358"/>
    </row>
    <row r="206" spans="1:6" s="364" customFormat="1" ht="13.5" customHeight="1" x14ac:dyDescent="0.25">
      <c r="A206" s="392" t="s">
        <v>738</v>
      </c>
      <c r="B206" s="344">
        <f t="shared" ref="B206:C229" si="0">B180+B155+B130+B105+B80+B55+B30+B5</f>
        <v>287492475</v>
      </c>
      <c r="C206" s="344">
        <f t="shared" si="0"/>
        <v>350699560</v>
      </c>
      <c r="D206" s="346"/>
      <c r="E206" s="363"/>
      <c r="F206" s="346"/>
    </row>
    <row r="207" spans="1:6" s="364" customFormat="1" ht="13.5" customHeight="1" x14ac:dyDescent="0.25">
      <c r="A207" s="323" t="s">
        <v>739</v>
      </c>
      <c r="B207" s="344">
        <f t="shared" si="0"/>
        <v>0</v>
      </c>
      <c r="C207" s="344">
        <f t="shared" si="0"/>
        <v>14400000</v>
      </c>
      <c r="D207" s="346"/>
      <c r="E207" s="363"/>
      <c r="F207" s="346"/>
    </row>
    <row r="208" spans="1:6" s="364" customFormat="1" ht="13.5" customHeight="1" x14ac:dyDescent="0.25">
      <c r="A208" s="323" t="s">
        <v>740</v>
      </c>
      <c r="B208" s="344">
        <f t="shared" si="0"/>
        <v>0</v>
      </c>
      <c r="C208" s="344">
        <f t="shared" si="0"/>
        <v>0</v>
      </c>
      <c r="D208" s="346"/>
      <c r="E208" s="363"/>
      <c r="F208" s="346"/>
    </row>
    <row r="209" spans="1:6" s="364" customFormat="1" ht="13.5" customHeight="1" x14ac:dyDescent="0.25">
      <c r="A209" s="323" t="s">
        <v>741</v>
      </c>
      <c r="B209" s="344">
        <f t="shared" si="0"/>
        <v>0</v>
      </c>
      <c r="C209" s="344">
        <f t="shared" si="0"/>
        <v>0</v>
      </c>
      <c r="D209" s="346"/>
      <c r="E209" s="363"/>
      <c r="F209" s="346"/>
    </row>
    <row r="210" spans="1:6" s="364" customFormat="1" ht="13.5" customHeight="1" x14ac:dyDescent="0.25">
      <c r="A210" s="323" t="s">
        <v>742</v>
      </c>
      <c r="B210" s="344">
        <f t="shared" si="0"/>
        <v>22578422</v>
      </c>
      <c r="C210" s="344">
        <f t="shared" si="0"/>
        <v>29987057</v>
      </c>
      <c r="D210" s="346"/>
      <c r="E210" s="363"/>
      <c r="F210" s="346"/>
    </row>
    <row r="211" spans="1:6" s="364" customFormat="1" ht="13.5" customHeight="1" x14ac:dyDescent="0.25">
      <c r="A211" s="323" t="s">
        <v>743</v>
      </c>
      <c r="B211" s="344">
        <f t="shared" si="0"/>
        <v>87288624</v>
      </c>
      <c r="C211" s="344">
        <f t="shared" si="0"/>
        <v>93292246</v>
      </c>
      <c r="D211" s="346"/>
      <c r="E211" s="363"/>
      <c r="F211" s="346"/>
    </row>
    <row r="212" spans="1:6" s="364" customFormat="1" ht="13.5" customHeight="1" x14ac:dyDescent="0.25">
      <c r="A212" s="323" t="s">
        <v>744</v>
      </c>
      <c r="B212" s="344">
        <f t="shared" si="0"/>
        <v>6729434</v>
      </c>
      <c r="C212" s="344">
        <f t="shared" si="0"/>
        <v>8585503</v>
      </c>
      <c r="D212" s="346"/>
      <c r="E212" s="363"/>
      <c r="F212" s="346"/>
    </row>
    <row r="213" spans="1:6" s="364" customFormat="1" ht="13.5" customHeight="1" x14ac:dyDescent="0.25">
      <c r="A213" s="323" t="s">
        <v>745</v>
      </c>
      <c r="B213" s="344">
        <f t="shared" si="0"/>
        <v>0</v>
      </c>
      <c r="C213" s="344">
        <f t="shared" si="0"/>
        <v>0</v>
      </c>
      <c r="D213" s="346"/>
      <c r="E213" s="363"/>
      <c r="F213" s="346"/>
    </row>
    <row r="214" spans="1:6" s="364" customFormat="1" ht="13.5" customHeight="1" x14ac:dyDescent="0.25">
      <c r="A214" s="323" t="s">
        <v>746</v>
      </c>
      <c r="B214" s="344">
        <f>B188+B163+B138+B113+B88+B63+B38+B13</f>
        <v>166061686</v>
      </c>
      <c r="C214" s="344">
        <f>C188+C163+C138+C113+C88+C63+C38+C13</f>
        <v>183907267</v>
      </c>
      <c r="D214" s="346"/>
      <c r="E214" s="363"/>
      <c r="F214" s="346"/>
    </row>
    <row r="215" spans="1:6" s="364" customFormat="1" ht="13.5" customHeight="1" x14ac:dyDescent="0.25">
      <c r="A215" s="323" t="s">
        <v>747</v>
      </c>
      <c r="B215" s="344">
        <f t="shared" si="0"/>
        <v>44246124</v>
      </c>
      <c r="C215" s="344">
        <f t="shared" si="0"/>
        <v>48719052</v>
      </c>
      <c r="D215" s="346"/>
      <c r="E215" s="363"/>
      <c r="F215" s="346"/>
    </row>
    <row r="216" spans="1:6" s="364" customFormat="1" ht="13.5" customHeight="1" x14ac:dyDescent="0.25">
      <c r="A216" s="323" t="s">
        <v>748</v>
      </c>
      <c r="B216" s="344">
        <f t="shared" si="0"/>
        <v>47863500</v>
      </c>
      <c r="C216" s="344">
        <f t="shared" si="0"/>
        <v>50200000</v>
      </c>
      <c r="D216" s="346"/>
      <c r="E216" s="363"/>
      <c r="F216" s="346"/>
    </row>
    <row r="217" spans="1:6" s="364" customFormat="1" ht="13.5" customHeight="1" x14ac:dyDescent="0.25">
      <c r="A217" s="323" t="s">
        <v>749</v>
      </c>
      <c r="B217" s="344">
        <f t="shared" si="0"/>
        <v>10000</v>
      </c>
      <c r="C217" s="344">
        <f t="shared" si="0"/>
        <v>0</v>
      </c>
      <c r="D217" s="346"/>
      <c r="E217" s="363"/>
      <c r="F217" s="346"/>
    </row>
    <row r="218" spans="1:6" s="364" customFormat="1" ht="13.5" customHeight="1" x14ac:dyDescent="0.25">
      <c r="A218" s="323" t="s">
        <v>750</v>
      </c>
      <c r="B218" s="344">
        <f t="shared" si="0"/>
        <v>0</v>
      </c>
      <c r="C218" s="344">
        <f t="shared" si="0"/>
        <v>0</v>
      </c>
      <c r="D218" s="346"/>
      <c r="E218" s="363"/>
      <c r="F218" s="346"/>
    </row>
    <row r="219" spans="1:6" s="364" customFormat="1" ht="13.5" customHeight="1" x14ac:dyDescent="0.25">
      <c r="A219" s="343" t="s">
        <v>751</v>
      </c>
      <c r="B219" s="344">
        <f t="shared" si="0"/>
        <v>0</v>
      </c>
      <c r="C219" s="344">
        <f t="shared" si="0"/>
        <v>0</v>
      </c>
      <c r="D219" s="346"/>
      <c r="E219" s="363"/>
      <c r="F219" s="346"/>
    </row>
    <row r="220" spans="1:6" s="364" customFormat="1" ht="13.5" customHeight="1" x14ac:dyDescent="0.25">
      <c r="A220" s="343" t="s">
        <v>752</v>
      </c>
      <c r="B220" s="344">
        <f t="shared" si="0"/>
        <v>0</v>
      </c>
      <c r="C220" s="344">
        <f t="shared" si="0"/>
        <v>0</v>
      </c>
      <c r="D220" s="346"/>
      <c r="E220" s="363"/>
      <c r="F220" s="346"/>
    </row>
    <row r="221" spans="1:6" s="364" customFormat="1" ht="13.5" customHeight="1" x14ac:dyDescent="0.25">
      <c r="A221" s="343" t="s">
        <v>753</v>
      </c>
      <c r="B221" s="344">
        <f t="shared" si="0"/>
        <v>0</v>
      </c>
      <c r="C221" s="344">
        <f t="shared" si="0"/>
        <v>0</v>
      </c>
      <c r="D221" s="346"/>
      <c r="E221" s="363"/>
      <c r="F221" s="346"/>
    </row>
    <row r="222" spans="1:6" s="364" customFormat="1" ht="13.5" customHeight="1" x14ac:dyDescent="0.25">
      <c r="A222" s="323" t="s">
        <v>897</v>
      </c>
      <c r="B222" s="344">
        <f t="shared" si="0"/>
        <v>0</v>
      </c>
      <c r="C222" s="344">
        <f t="shared" ref="C222" si="1">C196+C171+C146+C121+C96+C71+C46+C21</f>
        <v>0</v>
      </c>
      <c r="D222" s="346"/>
      <c r="E222" s="363"/>
      <c r="F222" s="346"/>
    </row>
    <row r="223" spans="1:6" s="364" customFormat="1" ht="13.5" customHeight="1" x14ac:dyDescent="0.25">
      <c r="A223" s="323" t="s">
        <v>754</v>
      </c>
      <c r="B223" s="344">
        <f t="shared" si="0"/>
        <v>0</v>
      </c>
      <c r="C223" s="344">
        <f t="shared" ref="C223" si="2">C197+C172+C147+C122+C97+C72+C47+C22</f>
        <v>0</v>
      </c>
      <c r="D223" s="346"/>
      <c r="E223" s="363"/>
      <c r="F223" s="346"/>
    </row>
    <row r="224" spans="1:6" s="364" customFormat="1" ht="13.5" customHeight="1" x14ac:dyDescent="0.25">
      <c r="A224" s="323" t="s">
        <v>874</v>
      </c>
      <c r="B224" s="344">
        <f t="shared" si="0"/>
        <v>0</v>
      </c>
      <c r="C224" s="344">
        <f t="shared" ref="C224" si="3">C198+C173+C148+C123+C98+C73+C48+C23</f>
        <v>0</v>
      </c>
      <c r="D224" s="346"/>
      <c r="E224" s="363"/>
      <c r="F224" s="346"/>
    </row>
    <row r="225" spans="1:6" s="364" customFormat="1" ht="13.5" customHeight="1" x14ac:dyDescent="0.25">
      <c r="A225" s="323" t="s">
        <v>755</v>
      </c>
      <c r="B225" s="344">
        <f t="shared" si="0"/>
        <v>0</v>
      </c>
      <c r="C225" s="344">
        <f t="shared" ref="C225" si="4">C199+C174+C149+C124+C99+C74+C49+C24</f>
        <v>0</v>
      </c>
      <c r="D225" s="346"/>
      <c r="E225" s="363"/>
      <c r="F225" s="346"/>
    </row>
    <row r="226" spans="1:6" s="364" customFormat="1" ht="13.5" customHeight="1" x14ac:dyDescent="0.25">
      <c r="A226" s="323" t="s">
        <v>756</v>
      </c>
      <c r="B226" s="344">
        <f t="shared" si="0"/>
        <v>0</v>
      </c>
      <c r="C226" s="344">
        <f t="shared" si="0"/>
        <v>0</v>
      </c>
      <c r="D226" s="346"/>
      <c r="E226" s="363"/>
      <c r="F226" s="346"/>
    </row>
    <row r="227" spans="1:6" s="364" customFormat="1" ht="13.5" customHeight="1" x14ac:dyDescent="0.25">
      <c r="A227" s="323" t="s">
        <v>757</v>
      </c>
      <c r="B227" s="344">
        <f t="shared" si="0"/>
        <v>1251754621</v>
      </c>
      <c r="C227" s="344">
        <f t="shared" si="0"/>
        <v>1281518975</v>
      </c>
      <c r="D227" s="346"/>
      <c r="E227" s="363"/>
      <c r="F227" s="346"/>
    </row>
    <row r="228" spans="1:6" s="364" customFormat="1" ht="13.5" customHeight="1" x14ac:dyDescent="0.25">
      <c r="A228" s="323" t="s">
        <v>758</v>
      </c>
      <c r="B228" s="344">
        <f t="shared" si="0"/>
        <v>13869000</v>
      </c>
      <c r="C228" s="344">
        <f t="shared" si="0"/>
        <v>13869000</v>
      </c>
      <c r="D228" s="346"/>
      <c r="E228" s="363"/>
      <c r="F228" s="346"/>
    </row>
    <row r="229" spans="1:6" s="364" customFormat="1" ht="13.5" customHeight="1" x14ac:dyDescent="0.25">
      <c r="A229" s="343" t="s">
        <v>763</v>
      </c>
      <c r="B229" s="365">
        <f t="shared" si="0"/>
        <v>1927893886</v>
      </c>
      <c r="C229" s="365">
        <f t="shared" si="0"/>
        <v>2075178660</v>
      </c>
      <c r="D229" s="362"/>
      <c r="E229" s="363"/>
      <c r="F229" s="362"/>
    </row>
    <row r="230" spans="1:6" s="364" customFormat="1" ht="13.5" customHeight="1" x14ac:dyDescent="0.25">
      <c r="A230" s="323" t="s">
        <v>766</v>
      </c>
      <c r="B230" s="361"/>
      <c r="C230" s="361"/>
      <c r="D230" s="362"/>
      <c r="E230" s="363"/>
      <c r="F230" s="362"/>
    </row>
    <row r="231" spans="1:6" s="364" customFormat="1" ht="13.5" customHeight="1" x14ac:dyDescent="0.2">
      <c r="A231" s="391" t="s">
        <v>738</v>
      </c>
      <c r="B231" s="361">
        <v>10293669</v>
      </c>
      <c r="C231" s="361">
        <v>11318864</v>
      </c>
      <c r="D231" s="362"/>
      <c r="E231" s="363"/>
      <c r="F231" s="362"/>
    </row>
    <row r="232" spans="1:6" s="364" customFormat="1" ht="13.5" customHeight="1" x14ac:dyDescent="0.2">
      <c r="A232" s="326" t="s">
        <v>739</v>
      </c>
      <c r="B232" s="361"/>
      <c r="C232" s="361"/>
      <c r="D232" s="362"/>
      <c r="E232" s="363"/>
      <c r="F232" s="362"/>
    </row>
    <row r="233" spans="1:6" s="364" customFormat="1" ht="13.5" customHeight="1" x14ac:dyDescent="0.2">
      <c r="A233" s="326" t="s">
        <v>740</v>
      </c>
      <c r="B233" s="361"/>
      <c r="C233" s="361"/>
      <c r="D233" s="362"/>
      <c r="E233" s="363"/>
      <c r="F233" s="362"/>
    </row>
    <row r="234" spans="1:6" s="364" customFormat="1" ht="13.5" customHeight="1" x14ac:dyDescent="0.2">
      <c r="A234" s="326" t="s">
        <v>741</v>
      </c>
      <c r="B234" s="361"/>
      <c r="C234" s="361"/>
      <c r="D234" s="362"/>
      <c r="E234" s="363"/>
      <c r="F234" s="362"/>
    </row>
    <row r="235" spans="1:6" s="364" customFormat="1" ht="13.5" customHeight="1" x14ac:dyDescent="0.2">
      <c r="A235" s="326" t="s">
        <v>742</v>
      </c>
      <c r="B235" s="361"/>
      <c r="C235" s="361"/>
      <c r="D235" s="362"/>
      <c r="E235" s="363"/>
      <c r="F235" s="362"/>
    </row>
    <row r="236" spans="1:6" s="364" customFormat="1" ht="13.5" customHeight="1" x14ac:dyDescent="0.2">
      <c r="A236" s="326" t="s">
        <v>743</v>
      </c>
      <c r="B236" s="361">
        <v>1010000</v>
      </c>
      <c r="C236" s="361">
        <v>100000</v>
      </c>
      <c r="D236" s="362"/>
      <c r="E236" s="363"/>
      <c r="F236" s="362"/>
    </row>
    <row r="237" spans="1:6" s="364" customFormat="1" ht="13.5" customHeight="1" x14ac:dyDescent="0.2">
      <c r="A237" s="326" t="s">
        <v>744</v>
      </c>
      <c r="B237" s="361">
        <v>2210000</v>
      </c>
      <c r="C237" s="361">
        <v>2000000</v>
      </c>
      <c r="D237" s="362"/>
      <c r="E237" s="363"/>
      <c r="F237" s="362"/>
    </row>
    <row r="238" spans="1:6" s="364" customFormat="1" ht="13.5" customHeight="1" x14ac:dyDescent="0.2">
      <c r="A238" s="326" t="s">
        <v>745</v>
      </c>
      <c r="B238" s="361"/>
      <c r="C238" s="361"/>
      <c r="D238" s="362"/>
      <c r="E238" s="363"/>
      <c r="F238" s="362"/>
    </row>
    <row r="239" spans="1:6" s="364" customFormat="1" ht="13.5" customHeight="1" x14ac:dyDescent="0.2">
      <c r="A239" s="326" t="s">
        <v>746</v>
      </c>
      <c r="B239" s="361"/>
      <c r="C239" s="361"/>
      <c r="D239" s="362"/>
      <c r="E239" s="363"/>
      <c r="F239" s="362"/>
    </row>
    <row r="240" spans="1:6" s="364" customFormat="1" ht="13.5" customHeight="1" x14ac:dyDescent="0.2">
      <c r="A240" s="326" t="s">
        <v>747</v>
      </c>
      <c r="B240" s="361">
        <v>802000</v>
      </c>
      <c r="C240" s="361">
        <v>760000</v>
      </c>
      <c r="D240" s="362"/>
      <c r="E240" s="363"/>
      <c r="F240" s="362"/>
    </row>
    <row r="241" spans="1:6" s="364" customFormat="1" ht="13.5" customHeight="1" x14ac:dyDescent="0.2">
      <c r="A241" s="326" t="s">
        <v>748</v>
      </c>
      <c r="B241" s="361">
        <v>597000</v>
      </c>
      <c r="C241" s="361">
        <v>135000</v>
      </c>
      <c r="D241" s="362"/>
      <c r="E241" s="363"/>
      <c r="F241" s="362"/>
    </row>
    <row r="242" spans="1:6" s="364" customFormat="1" ht="13.5" customHeight="1" x14ac:dyDescent="0.2">
      <c r="A242" s="326" t="s">
        <v>749</v>
      </c>
      <c r="B242" s="361"/>
      <c r="C242" s="361"/>
      <c r="D242" s="362"/>
      <c r="E242" s="363"/>
      <c r="F242" s="362"/>
    </row>
    <row r="243" spans="1:6" s="364" customFormat="1" ht="13.5" customHeight="1" x14ac:dyDescent="0.2">
      <c r="A243" s="326" t="s">
        <v>750</v>
      </c>
      <c r="B243" s="361"/>
      <c r="C243" s="361"/>
      <c r="D243" s="362"/>
      <c r="E243" s="363"/>
      <c r="F243" s="362"/>
    </row>
    <row r="244" spans="1:6" s="364" customFormat="1" ht="13.5" customHeight="1" x14ac:dyDescent="0.2">
      <c r="A244" s="356" t="s">
        <v>751</v>
      </c>
      <c r="B244" s="361"/>
      <c r="C244" s="361"/>
      <c r="D244" s="362"/>
      <c r="E244" s="363"/>
      <c r="F244" s="362"/>
    </row>
    <row r="245" spans="1:6" s="364" customFormat="1" ht="13.5" customHeight="1" x14ac:dyDescent="0.2">
      <c r="A245" s="356" t="s">
        <v>752</v>
      </c>
      <c r="B245" s="361"/>
      <c r="C245" s="361">
        <v>1000000</v>
      </c>
      <c r="D245" s="362"/>
      <c r="E245" s="363"/>
      <c r="F245" s="362"/>
    </row>
    <row r="246" spans="1:6" s="364" customFormat="1" ht="13.5" customHeight="1" x14ac:dyDescent="0.2">
      <c r="A246" s="356" t="s">
        <v>753</v>
      </c>
      <c r="B246" s="361"/>
      <c r="C246" s="361"/>
      <c r="D246" s="362"/>
      <c r="E246" s="363"/>
      <c r="F246" s="362"/>
    </row>
    <row r="247" spans="1:6" s="364" customFormat="1" ht="13.5" customHeight="1" x14ac:dyDescent="0.2">
      <c r="A247" s="326" t="s">
        <v>897</v>
      </c>
      <c r="B247" s="361"/>
      <c r="C247" s="361"/>
      <c r="D247" s="362"/>
      <c r="E247" s="363"/>
      <c r="F247" s="362"/>
    </row>
    <row r="248" spans="1:6" s="364" customFormat="1" ht="13.5" customHeight="1" x14ac:dyDescent="0.2">
      <c r="A248" s="326" t="s">
        <v>754</v>
      </c>
      <c r="B248" s="361"/>
      <c r="C248" s="361"/>
      <c r="D248" s="362"/>
      <c r="E248" s="363"/>
      <c r="F248" s="362"/>
    </row>
    <row r="249" spans="1:6" s="364" customFormat="1" ht="13.5" customHeight="1" x14ac:dyDescent="0.2">
      <c r="A249" s="326" t="s">
        <v>874</v>
      </c>
      <c r="B249" s="361"/>
      <c r="C249" s="361"/>
      <c r="D249" s="362"/>
      <c r="E249" s="363"/>
      <c r="F249" s="362"/>
    </row>
    <row r="250" spans="1:6" s="364" customFormat="1" ht="13.5" customHeight="1" x14ac:dyDescent="0.2">
      <c r="A250" s="326" t="s">
        <v>755</v>
      </c>
      <c r="B250" s="361"/>
      <c r="C250" s="361"/>
      <c r="D250" s="362"/>
      <c r="E250" s="363"/>
      <c r="F250" s="362"/>
    </row>
    <row r="251" spans="1:6" s="364" customFormat="1" ht="13.5" customHeight="1" x14ac:dyDescent="0.2">
      <c r="A251" s="326" t="s">
        <v>756</v>
      </c>
      <c r="B251" s="361"/>
      <c r="C251" s="361"/>
      <c r="D251" s="362"/>
      <c r="E251" s="363"/>
      <c r="F251" s="362"/>
    </row>
    <row r="252" spans="1:6" s="364" customFormat="1" ht="13.5" customHeight="1" x14ac:dyDescent="0.2">
      <c r="A252" s="326" t="s">
        <v>757</v>
      </c>
      <c r="B252" s="361">
        <v>279759027</v>
      </c>
      <c r="C252" s="361">
        <v>299682255</v>
      </c>
      <c r="D252" s="362"/>
      <c r="E252" s="363"/>
      <c r="F252" s="362"/>
    </row>
    <row r="253" spans="1:6" s="364" customFormat="1" ht="13.5" customHeight="1" x14ac:dyDescent="0.2">
      <c r="A253" s="326" t="s">
        <v>758</v>
      </c>
      <c r="B253" s="361"/>
      <c r="C253" s="361"/>
      <c r="D253" s="362"/>
      <c r="E253" s="363"/>
      <c r="F253" s="362"/>
    </row>
    <row r="254" spans="1:6" s="364" customFormat="1" ht="13.5" customHeight="1" x14ac:dyDescent="0.25">
      <c r="A254" s="343" t="s">
        <v>763</v>
      </c>
      <c r="B254" s="365">
        <f>SUM(B231:B253)</f>
        <v>294671696</v>
      </c>
      <c r="C254" s="365">
        <f>SUM(C231:C253)</f>
        <v>314996119</v>
      </c>
      <c r="D254" s="362"/>
      <c r="E254" s="363"/>
      <c r="F254" s="362"/>
    </row>
    <row r="255" spans="1:6" s="364" customFormat="1" ht="13.5" customHeight="1" x14ac:dyDescent="0.25">
      <c r="A255" s="323" t="s">
        <v>767</v>
      </c>
      <c r="B255" s="361"/>
      <c r="C255" s="361"/>
      <c r="D255" s="362"/>
      <c r="E255" s="363"/>
      <c r="F255" s="362"/>
    </row>
    <row r="256" spans="1:6" s="364" customFormat="1" ht="13.5" customHeight="1" x14ac:dyDescent="0.2">
      <c r="A256" s="391" t="s">
        <v>738</v>
      </c>
      <c r="B256" s="361">
        <v>917816498</v>
      </c>
      <c r="C256" s="361">
        <v>983029071</v>
      </c>
      <c r="D256" s="362"/>
      <c r="E256" s="363"/>
      <c r="F256" s="362"/>
    </row>
    <row r="257" spans="1:6" s="364" customFormat="1" ht="13.5" customHeight="1" x14ac:dyDescent="0.2">
      <c r="A257" s="326" t="s">
        <v>739</v>
      </c>
      <c r="B257" s="361"/>
      <c r="C257" s="361"/>
      <c r="D257" s="362"/>
      <c r="E257" s="363"/>
      <c r="F257" s="362"/>
    </row>
    <row r="258" spans="1:6" s="364" customFormat="1" ht="13.5" customHeight="1" x14ac:dyDescent="0.2">
      <c r="A258" s="326" t="s">
        <v>740</v>
      </c>
      <c r="B258" s="361">
        <v>1619232573</v>
      </c>
      <c r="C258" s="361">
        <v>467891000</v>
      </c>
      <c r="D258" s="362"/>
      <c r="E258" s="363"/>
      <c r="F258" s="362"/>
    </row>
    <row r="259" spans="1:6" s="364" customFormat="1" ht="13.5" customHeight="1" x14ac:dyDescent="0.2">
      <c r="A259" s="326" t="s">
        <v>741</v>
      </c>
      <c r="B259" s="361">
        <v>971000000</v>
      </c>
      <c r="C259" s="361">
        <v>1019000000</v>
      </c>
      <c r="D259" s="362"/>
      <c r="E259" s="363"/>
      <c r="F259" s="362"/>
    </row>
    <row r="260" spans="1:6" s="364" customFormat="1" ht="13.5" customHeight="1" x14ac:dyDescent="0.2">
      <c r="A260" s="326" t="s">
        <v>742</v>
      </c>
      <c r="B260" s="361"/>
      <c r="C260" s="361"/>
      <c r="D260" s="362"/>
      <c r="E260" s="363"/>
      <c r="F260" s="362"/>
    </row>
    <row r="261" spans="1:6" s="364" customFormat="1" ht="13.5" customHeight="1" x14ac:dyDescent="0.2">
      <c r="A261" s="326" t="s">
        <v>743</v>
      </c>
      <c r="B261" s="361">
        <v>119448819</v>
      </c>
      <c r="C261" s="361">
        <v>96425000</v>
      </c>
      <c r="D261" s="362"/>
      <c r="E261" s="363"/>
      <c r="F261" s="362"/>
    </row>
    <row r="262" spans="1:6" s="364" customFormat="1" ht="13.5" customHeight="1" x14ac:dyDescent="0.2">
      <c r="A262" s="326" t="s">
        <v>744</v>
      </c>
      <c r="B262" s="361">
        <v>1574803</v>
      </c>
      <c r="C262" s="361">
        <v>1575000</v>
      </c>
      <c r="D262" s="362"/>
      <c r="E262" s="363"/>
      <c r="F262" s="362"/>
    </row>
    <row r="263" spans="1:6" s="364" customFormat="1" ht="13.5" customHeight="1" x14ac:dyDescent="0.2">
      <c r="A263" s="326" t="s">
        <v>745</v>
      </c>
      <c r="B263" s="361">
        <v>35000000</v>
      </c>
      <c r="C263" s="361">
        <v>52410000</v>
      </c>
      <c r="D263" s="362"/>
      <c r="E263" s="363"/>
      <c r="F263" s="362"/>
    </row>
    <row r="264" spans="1:6" s="364" customFormat="1" ht="13.5" customHeight="1" x14ac:dyDescent="0.2">
      <c r="A264" s="326" t="s">
        <v>746</v>
      </c>
      <c r="B264" s="361"/>
      <c r="C264" s="361"/>
      <c r="D264" s="362"/>
      <c r="E264" s="363"/>
      <c r="F264" s="362"/>
    </row>
    <row r="265" spans="1:6" s="364" customFormat="1" ht="13.5" customHeight="1" x14ac:dyDescent="0.2">
      <c r="A265" s="326" t="s">
        <v>747</v>
      </c>
      <c r="B265" s="361">
        <v>46359168</v>
      </c>
      <c r="C265" s="361">
        <v>31700000</v>
      </c>
      <c r="D265" s="362"/>
      <c r="E265" s="363"/>
      <c r="F265" s="362"/>
    </row>
    <row r="266" spans="1:6" s="364" customFormat="1" ht="13.5" customHeight="1" x14ac:dyDescent="0.2">
      <c r="A266" s="326" t="s">
        <v>748</v>
      </c>
      <c r="B266" s="361"/>
      <c r="C266" s="361"/>
      <c r="D266" s="362"/>
      <c r="E266" s="363"/>
      <c r="F266" s="362"/>
    </row>
    <row r="267" spans="1:6" s="364" customFormat="1" ht="13.5" customHeight="1" x14ac:dyDescent="0.2">
      <c r="A267" s="326" t="s">
        <v>749</v>
      </c>
      <c r="B267" s="361"/>
      <c r="C267" s="361"/>
      <c r="D267" s="362"/>
      <c r="E267" s="363"/>
      <c r="F267" s="362"/>
    </row>
    <row r="268" spans="1:6" s="364" customFormat="1" ht="13.5" customHeight="1" x14ac:dyDescent="0.2">
      <c r="A268" s="326" t="s">
        <v>750</v>
      </c>
      <c r="B268" s="361"/>
      <c r="C268" s="361"/>
      <c r="D268" s="362"/>
      <c r="E268" s="363"/>
      <c r="F268" s="362"/>
    </row>
    <row r="269" spans="1:6" s="364" customFormat="1" ht="13.5" customHeight="1" x14ac:dyDescent="0.2">
      <c r="A269" s="356" t="s">
        <v>751</v>
      </c>
      <c r="B269" s="361"/>
      <c r="C269" s="361"/>
      <c r="D269" s="362"/>
      <c r="E269" s="363"/>
      <c r="F269" s="362"/>
    </row>
    <row r="270" spans="1:6" s="364" customFormat="1" ht="13.5" customHeight="1" x14ac:dyDescent="0.2">
      <c r="A270" s="356" t="s">
        <v>752</v>
      </c>
      <c r="B270" s="361">
        <v>9460000</v>
      </c>
      <c r="C270" s="361"/>
      <c r="D270" s="362"/>
      <c r="E270" s="363"/>
      <c r="F270" s="362"/>
    </row>
    <row r="271" spans="1:6" s="364" customFormat="1" ht="13.5" customHeight="1" x14ac:dyDescent="0.2">
      <c r="A271" s="356" t="s">
        <v>753</v>
      </c>
      <c r="B271" s="361">
        <v>82677000</v>
      </c>
      <c r="C271" s="361">
        <v>67000000</v>
      </c>
      <c r="D271" s="362"/>
      <c r="E271" s="363"/>
      <c r="F271" s="362"/>
    </row>
    <row r="272" spans="1:6" s="364" customFormat="1" ht="13.5" customHeight="1" x14ac:dyDescent="0.2">
      <c r="A272" s="326" t="s">
        <v>897</v>
      </c>
      <c r="B272" s="361"/>
      <c r="C272" s="361"/>
      <c r="D272" s="362"/>
      <c r="E272" s="363"/>
      <c r="F272" s="362"/>
    </row>
    <row r="273" spans="1:6" s="364" customFormat="1" ht="13.5" customHeight="1" x14ac:dyDescent="0.2">
      <c r="A273" s="326" t="s">
        <v>754</v>
      </c>
      <c r="B273" s="361"/>
      <c r="C273" s="361">
        <v>20000000</v>
      </c>
      <c r="D273" s="362"/>
      <c r="E273" s="363"/>
      <c r="F273" s="362"/>
    </row>
    <row r="274" spans="1:6" s="364" customFormat="1" ht="13.5" customHeight="1" x14ac:dyDescent="0.2">
      <c r="A274" s="326" t="s">
        <v>874</v>
      </c>
      <c r="B274" s="361"/>
      <c r="C274" s="361"/>
      <c r="D274" s="362"/>
      <c r="E274" s="363"/>
      <c r="F274" s="362"/>
    </row>
    <row r="275" spans="1:6" s="364" customFormat="1" ht="13.5" customHeight="1" x14ac:dyDescent="0.2">
      <c r="A275" s="326" t="s">
        <v>755</v>
      </c>
      <c r="B275" s="361">
        <v>6000000</v>
      </c>
      <c r="C275" s="361">
        <v>8000000</v>
      </c>
      <c r="D275" s="362"/>
      <c r="E275" s="363"/>
      <c r="F275" s="362"/>
    </row>
    <row r="276" spans="1:6" s="364" customFormat="1" ht="13.5" customHeight="1" x14ac:dyDescent="0.2">
      <c r="A276" s="326" t="s">
        <v>756</v>
      </c>
      <c r="B276" s="361"/>
      <c r="C276" s="361"/>
      <c r="D276" s="362"/>
      <c r="E276" s="363"/>
      <c r="F276" s="362"/>
    </row>
    <row r="277" spans="1:6" s="364" customFormat="1" ht="13.5" customHeight="1" x14ac:dyDescent="0.2">
      <c r="A277" s="326" t="s">
        <v>757</v>
      </c>
      <c r="B277" s="361">
        <v>342433850</v>
      </c>
      <c r="C277" s="361">
        <v>405958841</v>
      </c>
      <c r="D277" s="362"/>
      <c r="E277" s="363"/>
      <c r="F277" s="362"/>
    </row>
    <row r="278" spans="1:6" s="364" customFormat="1" ht="13.5" customHeight="1" x14ac:dyDescent="0.2">
      <c r="A278" s="326" t="s">
        <v>758</v>
      </c>
      <c r="B278" s="361">
        <v>270812597</v>
      </c>
      <c r="C278" s="361">
        <v>234386000</v>
      </c>
      <c r="D278" s="362"/>
      <c r="E278" s="363"/>
      <c r="F278" s="362"/>
    </row>
    <row r="279" spans="1:6" s="364" customFormat="1" ht="13.5" customHeight="1" x14ac:dyDescent="0.2">
      <c r="A279" s="356" t="s">
        <v>763</v>
      </c>
      <c r="B279" s="365">
        <f>SUM(B256:B278)</f>
        <v>4421815308</v>
      </c>
      <c r="C279" s="365">
        <f>SUM(C256:C278)</f>
        <v>3387374912</v>
      </c>
      <c r="D279" s="362"/>
      <c r="E279" s="363"/>
      <c r="F279" s="362"/>
    </row>
    <row r="280" spans="1:6" s="364" customFormat="1" ht="13.5" customHeight="1" x14ac:dyDescent="0.2">
      <c r="A280" s="332"/>
      <c r="B280" s="361"/>
      <c r="C280" s="361"/>
      <c r="D280" s="362"/>
      <c r="E280" s="363"/>
      <c r="F280" s="362"/>
    </row>
    <row r="281" spans="1:6" s="364" customFormat="1" ht="13.5" customHeight="1" x14ac:dyDescent="0.25">
      <c r="A281" s="323" t="s">
        <v>768</v>
      </c>
      <c r="B281" s="361"/>
      <c r="C281" s="361"/>
      <c r="D281" s="362"/>
      <c r="E281" s="363"/>
      <c r="F281" s="362"/>
    </row>
    <row r="282" spans="1:6" s="364" customFormat="1" ht="13.5" customHeight="1" x14ac:dyDescent="0.2">
      <c r="A282" s="391" t="s">
        <v>738</v>
      </c>
      <c r="B282" s="361"/>
      <c r="C282" s="361"/>
      <c r="D282" s="362"/>
      <c r="E282" s="363"/>
      <c r="F282" s="362"/>
    </row>
    <row r="283" spans="1:6" s="364" customFormat="1" ht="13.5" customHeight="1" x14ac:dyDescent="0.2">
      <c r="A283" s="326" t="s">
        <v>739</v>
      </c>
      <c r="B283" s="361"/>
      <c r="C283" s="361"/>
      <c r="D283" s="362"/>
      <c r="E283" s="363"/>
      <c r="F283" s="362"/>
    </row>
    <row r="284" spans="1:6" s="364" customFormat="1" ht="13.5" customHeight="1" x14ac:dyDescent="0.2">
      <c r="A284" s="326" t="s">
        <v>740</v>
      </c>
      <c r="B284" s="361">
        <v>18000000</v>
      </c>
      <c r="C284" s="361">
        <v>26500000</v>
      </c>
      <c r="D284" s="362"/>
      <c r="E284" s="363"/>
      <c r="F284" s="362"/>
    </row>
    <row r="285" spans="1:6" s="364" customFormat="1" ht="13.5" customHeight="1" x14ac:dyDescent="0.2">
      <c r="A285" s="326" t="s">
        <v>741</v>
      </c>
      <c r="B285" s="361"/>
      <c r="C285" s="361"/>
      <c r="D285" s="362"/>
      <c r="E285" s="363"/>
      <c r="F285" s="362"/>
    </row>
    <row r="286" spans="1:6" s="364" customFormat="1" ht="13.5" customHeight="1" x14ac:dyDescent="0.2">
      <c r="A286" s="326" t="s">
        <v>742</v>
      </c>
      <c r="B286" s="361"/>
      <c r="C286" s="361"/>
      <c r="D286" s="362"/>
      <c r="E286" s="363"/>
      <c r="F286" s="362"/>
    </row>
    <row r="287" spans="1:6" s="364" customFormat="1" ht="13.5" customHeight="1" x14ac:dyDescent="0.2">
      <c r="A287" s="326" t="s">
        <v>743</v>
      </c>
      <c r="B287" s="361">
        <v>21583000</v>
      </c>
      <c r="C287" s="361">
        <v>21598000</v>
      </c>
      <c r="D287" s="362"/>
      <c r="E287" s="363"/>
      <c r="F287" s="362"/>
    </row>
    <row r="288" spans="1:6" s="364" customFormat="1" ht="13.5" customHeight="1" x14ac:dyDescent="0.2">
      <c r="A288" s="326" t="s">
        <v>744</v>
      </c>
      <c r="B288" s="361"/>
      <c r="C288" s="361"/>
      <c r="D288" s="362"/>
      <c r="E288" s="363"/>
      <c r="F288" s="362"/>
    </row>
    <row r="289" spans="1:6" s="364" customFormat="1" ht="13.5" customHeight="1" x14ac:dyDescent="0.2">
      <c r="A289" s="326" t="s">
        <v>745</v>
      </c>
      <c r="B289" s="361"/>
      <c r="C289" s="361"/>
      <c r="D289" s="362"/>
      <c r="E289" s="363"/>
      <c r="F289" s="362"/>
    </row>
    <row r="290" spans="1:6" s="364" customFormat="1" ht="13.5" customHeight="1" x14ac:dyDescent="0.2">
      <c r="A290" s="326" t="s">
        <v>746</v>
      </c>
      <c r="B290" s="361"/>
      <c r="C290" s="361"/>
      <c r="D290" s="362"/>
      <c r="E290" s="363"/>
      <c r="F290" s="362"/>
    </row>
    <row r="291" spans="1:6" s="364" customFormat="1" ht="13.5" customHeight="1" x14ac:dyDescent="0.2">
      <c r="A291" s="326" t="s">
        <v>747</v>
      </c>
      <c r="B291" s="361">
        <v>5827000</v>
      </c>
      <c r="C291" s="361">
        <v>5832000</v>
      </c>
      <c r="D291" s="362"/>
      <c r="E291" s="363"/>
      <c r="F291" s="362"/>
    </row>
    <row r="292" spans="1:6" s="364" customFormat="1" ht="13.5" customHeight="1" x14ac:dyDescent="0.2">
      <c r="A292" s="326" t="s">
        <v>748</v>
      </c>
      <c r="B292" s="361">
        <v>10132000</v>
      </c>
      <c r="C292" s="361">
        <v>11920230</v>
      </c>
      <c r="D292" s="362"/>
      <c r="E292" s="363"/>
      <c r="F292" s="362"/>
    </row>
    <row r="293" spans="1:6" s="364" customFormat="1" ht="13.5" customHeight="1" x14ac:dyDescent="0.2">
      <c r="A293" s="326" t="s">
        <v>749</v>
      </c>
      <c r="B293" s="361">
        <v>50000</v>
      </c>
      <c r="C293" s="361"/>
      <c r="D293" s="362"/>
      <c r="E293" s="363"/>
      <c r="F293" s="362"/>
    </row>
    <row r="294" spans="1:6" s="364" customFormat="1" ht="13.5" customHeight="1" x14ac:dyDescent="0.2">
      <c r="A294" s="326" t="s">
        <v>750</v>
      </c>
      <c r="B294" s="361"/>
      <c r="C294" s="361"/>
      <c r="D294" s="362"/>
      <c r="E294" s="363"/>
      <c r="F294" s="362"/>
    </row>
    <row r="295" spans="1:6" s="364" customFormat="1" ht="13.5" customHeight="1" x14ac:dyDescent="0.2">
      <c r="A295" s="356" t="s">
        <v>751</v>
      </c>
      <c r="B295" s="361"/>
      <c r="C295" s="361"/>
      <c r="D295" s="362"/>
      <c r="E295" s="363"/>
      <c r="F295" s="362"/>
    </row>
    <row r="296" spans="1:6" s="364" customFormat="1" ht="13.5" customHeight="1" x14ac:dyDescent="0.2">
      <c r="A296" s="356" t="s">
        <v>752</v>
      </c>
      <c r="B296" s="361"/>
      <c r="C296" s="361"/>
      <c r="D296" s="362"/>
      <c r="E296" s="363"/>
      <c r="F296" s="362"/>
    </row>
    <row r="297" spans="1:6" s="364" customFormat="1" ht="13.5" customHeight="1" x14ac:dyDescent="0.2">
      <c r="A297" s="356" t="s">
        <v>753</v>
      </c>
      <c r="B297" s="361"/>
      <c r="C297" s="361"/>
      <c r="D297" s="362"/>
      <c r="E297" s="363"/>
      <c r="F297" s="362"/>
    </row>
    <row r="298" spans="1:6" s="364" customFormat="1" ht="13.5" customHeight="1" x14ac:dyDescent="0.2">
      <c r="A298" s="326" t="s">
        <v>897</v>
      </c>
      <c r="B298" s="361"/>
      <c r="C298" s="361"/>
      <c r="D298" s="362"/>
      <c r="E298" s="363"/>
      <c r="F298" s="362"/>
    </row>
    <row r="299" spans="1:6" s="364" customFormat="1" ht="13.5" customHeight="1" x14ac:dyDescent="0.2">
      <c r="A299" s="326" t="s">
        <v>754</v>
      </c>
      <c r="B299" s="361"/>
      <c r="C299" s="361"/>
      <c r="D299" s="362"/>
      <c r="E299" s="363"/>
      <c r="F299" s="362"/>
    </row>
    <row r="300" spans="1:6" s="364" customFormat="1" ht="13.5" customHeight="1" x14ac:dyDescent="0.2">
      <c r="A300" s="326" t="s">
        <v>874</v>
      </c>
      <c r="B300" s="361"/>
      <c r="C300" s="361"/>
      <c r="D300" s="362"/>
      <c r="E300" s="363"/>
      <c r="F300" s="362"/>
    </row>
    <row r="301" spans="1:6" s="364" customFormat="1" ht="13.5" customHeight="1" x14ac:dyDescent="0.2">
      <c r="A301" s="326" t="s">
        <v>755</v>
      </c>
      <c r="B301" s="361"/>
      <c r="C301" s="361"/>
      <c r="D301" s="362"/>
      <c r="E301" s="363"/>
      <c r="F301" s="362"/>
    </row>
    <row r="302" spans="1:6" s="364" customFormat="1" ht="13.5" customHeight="1" x14ac:dyDescent="0.2">
      <c r="A302" s="326" t="s">
        <v>756</v>
      </c>
      <c r="B302" s="361"/>
      <c r="C302" s="361"/>
      <c r="D302" s="362"/>
      <c r="E302" s="363"/>
      <c r="F302" s="362"/>
    </row>
    <row r="303" spans="1:6" s="364" customFormat="1" ht="13.5" customHeight="1" x14ac:dyDescent="0.2">
      <c r="A303" s="326" t="s">
        <v>757</v>
      </c>
      <c r="B303" s="361"/>
      <c r="C303" s="361"/>
      <c r="D303" s="362"/>
      <c r="E303" s="363"/>
      <c r="F303" s="362"/>
    </row>
    <row r="304" spans="1:6" s="364" customFormat="1" ht="13.5" customHeight="1" x14ac:dyDescent="0.2">
      <c r="A304" s="326" t="s">
        <v>758</v>
      </c>
      <c r="B304" s="361"/>
      <c r="C304" s="361"/>
      <c r="D304" s="362"/>
      <c r="E304" s="363"/>
      <c r="F304" s="362"/>
    </row>
    <row r="305" spans="1:6" s="364" customFormat="1" ht="13.5" customHeight="1" x14ac:dyDescent="0.25">
      <c r="A305" s="323" t="s">
        <v>763</v>
      </c>
      <c r="B305" s="365">
        <f>SUM(B282:B304)</f>
        <v>55592000</v>
      </c>
      <c r="C305" s="365">
        <f>SUM(C282:C304)</f>
        <v>65850230</v>
      </c>
      <c r="D305" s="362"/>
      <c r="E305" s="363"/>
      <c r="F305" s="362"/>
    </row>
    <row r="306" spans="1:6" s="364" customFormat="1" ht="13.5" customHeight="1" x14ac:dyDescent="0.2">
      <c r="A306" s="332"/>
      <c r="B306" s="361"/>
      <c r="C306" s="361"/>
      <c r="D306" s="362"/>
      <c r="E306" s="363"/>
      <c r="F306" s="362"/>
    </row>
    <row r="307" spans="1:6" s="364" customFormat="1" ht="13.5" customHeight="1" x14ac:dyDescent="0.2">
      <c r="A307" s="332" t="s">
        <v>91</v>
      </c>
      <c r="B307" s="361"/>
      <c r="C307" s="361"/>
      <c r="D307" s="362"/>
      <c r="E307" s="363"/>
      <c r="F307" s="362"/>
    </row>
    <row r="308" spans="1:6" s="364" customFormat="1" ht="13.5" customHeight="1" x14ac:dyDescent="0.25">
      <c r="A308" s="343" t="s">
        <v>769</v>
      </c>
      <c r="B308" s="366"/>
      <c r="C308" s="366"/>
      <c r="D308" s="362"/>
      <c r="E308" s="363"/>
      <c r="F308" s="362"/>
    </row>
    <row r="309" spans="1:6" s="364" customFormat="1" ht="13.5" customHeight="1" x14ac:dyDescent="0.25">
      <c r="A309" s="392" t="s">
        <v>738</v>
      </c>
      <c r="B309" s="365">
        <f t="shared" ref="B309:C332" si="5">B282+B256</f>
        <v>917816498</v>
      </c>
      <c r="C309" s="365">
        <f t="shared" si="5"/>
        <v>983029071</v>
      </c>
      <c r="D309" s="362"/>
      <c r="E309" s="363"/>
      <c r="F309" s="362"/>
    </row>
    <row r="310" spans="1:6" s="364" customFormat="1" ht="13.5" customHeight="1" x14ac:dyDescent="0.25">
      <c r="A310" s="323" t="s">
        <v>739</v>
      </c>
      <c r="B310" s="365">
        <f>B283+B257</f>
        <v>0</v>
      </c>
      <c r="C310" s="365">
        <f>C283+C257</f>
        <v>0</v>
      </c>
      <c r="D310" s="362"/>
      <c r="E310" s="363"/>
      <c r="F310" s="362"/>
    </row>
    <row r="311" spans="1:6" s="364" customFormat="1" ht="13.5" customHeight="1" x14ac:dyDescent="0.25">
      <c r="A311" s="323" t="s">
        <v>740</v>
      </c>
      <c r="B311" s="365">
        <f t="shared" si="5"/>
        <v>1637232573</v>
      </c>
      <c r="C311" s="365">
        <f t="shared" si="5"/>
        <v>494391000</v>
      </c>
      <c r="D311" s="362"/>
      <c r="E311" s="363"/>
      <c r="F311" s="362"/>
    </row>
    <row r="312" spans="1:6" s="364" customFormat="1" ht="13.5" customHeight="1" x14ac:dyDescent="0.25">
      <c r="A312" s="323" t="s">
        <v>741</v>
      </c>
      <c r="B312" s="365">
        <f t="shared" si="5"/>
        <v>971000000</v>
      </c>
      <c r="C312" s="365">
        <f t="shared" si="5"/>
        <v>1019000000</v>
      </c>
      <c r="D312" s="362"/>
      <c r="E312" s="363"/>
      <c r="F312" s="362"/>
    </row>
    <row r="313" spans="1:6" s="364" customFormat="1" ht="13.5" customHeight="1" x14ac:dyDescent="0.25">
      <c r="A313" s="323" t="s">
        <v>742</v>
      </c>
      <c r="B313" s="365">
        <f t="shared" si="5"/>
        <v>0</v>
      </c>
      <c r="C313" s="365">
        <f t="shared" si="5"/>
        <v>0</v>
      </c>
      <c r="D313" s="362"/>
      <c r="E313" s="363"/>
      <c r="F313" s="362"/>
    </row>
    <row r="314" spans="1:6" s="364" customFormat="1" ht="13.5" customHeight="1" x14ac:dyDescent="0.25">
      <c r="A314" s="323" t="s">
        <v>743</v>
      </c>
      <c r="B314" s="365">
        <f t="shared" si="5"/>
        <v>141031819</v>
      </c>
      <c r="C314" s="365">
        <f t="shared" si="5"/>
        <v>118023000</v>
      </c>
      <c r="D314" s="362"/>
      <c r="E314" s="363"/>
      <c r="F314" s="362"/>
    </row>
    <row r="315" spans="1:6" s="364" customFormat="1" ht="13.5" customHeight="1" x14ac:dyDescent="0.25">
      <c r="A315" s="323" t="s">
        <v>744</v>
      </c>
      <c r="B315" s="365">
        <f t="shared" si="5"/>
        <v>1574803</v>
      </c>
      <c r="C315" s="365">
        <f t="shared" si="5"/>
        <v>1575000</v>
      </c>
      <c r="D315" s="362"/>
      <c r="E315" s="363"/>
      <c r="F315" s="362"/>
    </row>
    <row r="316" spans="1:6" s="364" customFormat="1" ht="13.5" customHeight="1" x14ac:dyDescent="0.25">
      <c r="A316" s="323" t="s">
        <v>745</v>
      </c>
      <c r="B316" s="365">
        <f t="shared" si="5"/>
        <v>35000000</v>
      </c>
      <c r="C316" s="365">
        <f t="shared" si="5"/>
        <v>52410000</v>
      </c>
      <c r="D316" s="362"/>
      <c r="E316" s="363"/>
      <c r="F316" s="362"/>
    </row>
    <row r="317" spans="1:6" s="364" customFormat="1" ht="13.5" customHeight="1" x14ac:dyDescent="0.25">
      <c r="A317" s="323" t="s">
        <v>746</v>
      </c>
      <c r="B317" s="365">
        <f t="shared" si="5"/>
        <v>0</v>
      </c>
      <c r="C317" s="365">
        <f t="shared" si="5"/>
        <v>0</v>
      </c>
      <c r="D317" s="362"/>
      <c r="E317" s="363"/>
      <c r="F317" s="362"/>
    </row>
    <row r="318" spans="1:6" s="364" customFormat="1" ht="13.5" customHeight="1" x14ac:dyDescent="0.25">
      <c r="A318" s="323" t="s">
        <v>747</v>
      </c>
      <c r="B318" s="365">
        <f t="shared" si="5"/>
        <v>52186168</v>
      </c>
      <c r="C318" s="365">
        <f t="shared" si="5"/>
        <v>37532000</v>
      </c>
      <c r="D318" s="362"/>
      <c r="E318" s="363"/>
      <c r="F318" s="362"/>
    </row>
    <row r="319" spans="1:6" s="364" customFormat="1" ht="13.5" customHeight="1" x14ac:dyDescent="0.25">
      <c r="A319" s="323" t="s">
        <v>748</v>
      </c>
      <c r="B319" s="365">
        <f t="shared" si="5"/>
        <v>10132000</v>
      </c>
      <c r="C319" s="365">
        <f t="shared" si="5"/>
        <v>11920230</v>
      </c>
      <c r="D319" s="362"/>
      <c r="E319" s="363"/>
      <c r="F319" s="362"/>
    </row>
    <row r="320" spans="1:6" s="364" customFormat="1" ht="13.5" customHeight="1" x14ac:dyDescent="0.25">
      <c r="A320" s="323" t="s">
        <v>749</v>
      </c>
      <c r="B320" s="365">
        <f t="shared" si="5"/>
        <v>50000</v>
      </c>
      <c r="C320" s="365">
        <f t="shared" si="5"/>
        <v>0</v>
      </c>
      <c r="D320" s="362"/>
      <c r="E320" s="363"/>
      <c r="F320" s="362"/>
    </row>
    <row r="321" spans="1:6" s="364" customFormat="1" ht="13.5" customHeight="1" x14ac:dyDescent="0.25">
      <c r="A321" s="323" t="s">
        <v>750</v>
      </c>
      <c r="B321" s="365">
        <f t="shared" si="5"/>
        <v>0</v>
      </c>
      <c r="C321" s="365">
        <f t="shared" si="5"/>
        <v>0</v>
      </c>
      <c r="D321" s="362"/>
      <c r="E321" s="363"/>
      <c r="F321" s="362"/>
    </row>
    <row r="322" spans="1:6" s="364" customFormat="1" ht="13.5" customHeight="1" x14ac:dyDescent="0.25">
      <c r="A322" s="343" t="s">
        <v>751</v>
      </c>
      <c r="B322" s="365">
        <f t="shared" si="5"/>
        <v>0</v>
      </c>
      <c r="C322" s="365">
        <f t="shared" si="5"/>
        <v>0</v>
      </c>
      <c r="D322" s="362"/>
      <c r="E322" s="363"/>
      <c r="F322" s="362"/>
    </row>
    <row r="323" spans="1:6" s="364" customFormat="1" ht="13.5" customHeight="1" x14ac:dyDescent="0.25">
      <c r="A323" s="343" t="s">
        <v>752</v>
      </c>
      <c r="B323" s="365">
        <f t="shared" si="5"/>
        <v>9460000</v>
      </c>
      <c r="C323" s="365">
        <f t="shared" si="5"/>
        <v>0</v>
      </c>
      <c r="D323" s="362"/>
      <c r="E323" s="363"/>
      <c r="F323" s="362"/>
    </row>
    <row r="324" spans="1:6" s="364" customFormat="1" ht="13.5" customHeight="1" x14ac:dyDescent="0.25">
      <c r="A324" s="343" t="s">
        <v>753</v>
      </c>
      <c r="B324" s="365">
        <f t="shared" si="5"/>
        <v>82677000</v>
      </c>
      <c r="C324" s="365">
        <f t="shared" si="5"/>
        <v>67000000</v>
      </c>
      <c r="D324" s="362"/>
      <c r="E324" s="363"/>
      <c r="F324" s="362"/>
    </row>
    <row r="325" spans="1:6" s="364" customFormat="1" ht="13.5" customHeight="1" x14ac:dyDescent="0.25">
      <c r="A325" s="323" t="s">
        <v>897</v>
      </c>
      <c r="B325" s="365">
        <f t="shared" si="5"/>
        <v>0</v>
      </c>
      <c r="C325" s="365">
        <f t="shared" si="5"/>
        <v>0</v>
      </c>
      <c r="D325" s="362"/>
      <c r="E325" s="363"/>
      <c r="F325" s="362"/>
    </row>
    <row r="326" spans="1:6" s="248" customFormat="1" ht="13.5" customHeight="1" x14ac:dyDescent="0.25">
      <c r="A326" s="323" t="s">
        <v>754</v>
      </c>
      <c r="B326" s="365">
        <f t="shared" si="5"/>
        <v>0</v>
      </c>
      <c r="C326" s="365">
        <f t="shared" si="5"/>
        <v>20000000</v>
      </c>
      <c r="D326" s="354"/>
      <c r="E326" s="355"/>
      <c r="F326" s="354"/>
    </row>
    <row r="327" spans="1:6" s="248" customFormat="1" ht="13.5" customHeight="1" x14ac:dyDescent="0.25">
      <c r="A327" s="323" t="s">
        <v>874</v>
      </c>
      <c r="B327" s="365">
        <f t="shared" si="5"/>
        <v>0</v>
      </c>
      <c r="C327" s="365">
        <f t="shared" si="5"/>
        <v>0</v>
      </c>
      <c r="D327" s="354"/>
      <c r="E327" s="355"/>
      <c r="F327" s="354"/>
    </row>
    <row r="328" spans="1:6" s="248" customFormat="1" ht="13.5" customHeight="1" x14ac:dyDescent="0.25">
      <c r="A328" s="323" t="s">
        <v>755</v>
      </c>
      <c r="B328" s="365">
        <f t="shared" si="5"/>
        <v>6000000</v>
      </c>
      <c r="C328" s="365">
        <f t="shared" si="5"/>
        <v>8000000</v>
      </c>
      <c r="D328" s="354"/>
      <c r="E328" s="355"/>
      <c r="F328" s="354"/>
    </row>
    <row r="329" spans="1:6" s="248" customFormat="1" ht="13.5" customHeight="1" x14ac:dyDescent="0.25">
      <c r="A329" s="323" t="s">
        <v>756</v>
      </c>
      <c r="B329" s="365">
        <f t="shared" si="5"/>
        <v>0</v>
      </c>
      <c r="C329" s="365">
        <f t="shared" si="5"/>
        <v>0</v>
      </c>
      <c r="D329" s="354"/>
      <c r="E329" s="355"/>
      <c r="F329" s="354"/>
    </row>
    <row r="330" spans="1:6" s="248" customFormat="1" ht="13.5" customHeight="1" x14ac:dyDescent="0.25">
      <c r="A330" s="323" t="s">
        <v>757</v>
      </c>
      <c r="B330" s="365">
        <f t="shared" si="5"/>
        <v>342433850</v>
      </c>
      <c r="C330" s="365">
        <f t="shared" si="5"/>
        <v>405958841</v>
      </c>
      <c r="D330" s="354"/>
      <c r="E330" s="355"/>
      <c r="F330" s="354"/>
    </row>
    <row r="331" spans="1:6" s="248" customFormat="1" ht="13.5" customHeight="1" x14ac:dyDescent="0.25">
      <c r="A331" s="323" t="s">
        <v>758</v>
      </c>
      <c r="B331" s="365">
        <f t="shared" si="5"/>
        <v>270812597</v>
      </c>
      <c r="C331" s="365">
        <f t="shared" si="5"/>
        <v>234386000</v>
      </c>
      <c r="D331" s="354"/>
      <c r="E331" s="355"/>
      <c r="F331" s="354"/>
    </row>
    <row r="332" spans="1:6" s="248" customFormat="1" ht="13.5" customHeight="1" x14ac:dyDescent="0.2">
      <c r="A332" s="360" t="s">
        <v>763</v>
      </c>
      <c r="B332" s="365">
        <f t="shared" si="5"/>
        <v>4477407308</v>
      </c>
      <c r="C332" s="365">
        <f t="shared" si="5"/>
        <v>3453225142</v>
      </c>
      <c r="D332" s="354"/>
      <c r="E332" s="355"/>
      <c r="F332" s="354"/>
    </row>
    <row r="333" spans="1:6" s="248" customFormat="1" ht="13.5" customHeight="1" x14ac:dyDescent="0.2">
      <c r="A333" s="360"/>
      <c r="B333" s="341"/>
      <c r="C333" s="341"/>
      <c r="D333" s="354"/>
      <c r="E333" s="355"/>
      <c r="F333" s="354"/>
    </row>
    <row r="334" spans="1:6" s="248" customFormat="1" ht="13.5" customHeight="1" x14ac:dyDescent="0.25">
      <c r="A334" s="323" t="s">
        <v>770</v>
      </c>
      <c r="B334" s="367"/>
      <c r="C334" s="367"/>
      <c r="D334" s="354"/>
      <c r="E334" s="355"/>
      <c r="F334" s="354"/>
    </row>
    <row r="335" spans="1:6" s="248" customFormat="1" ht="13.5" customHeight="1" x14ac:dyDescent="0.2">
      <c r="A335" s="342" t="s">
        <v>738</v>
      </c>
      <c r="B335" s="367"/>
      <c r="C335" s="367"/>
      <c r="D335" s="354"/>
      <c r="E335" s="355"/>
      <c r="F335" s="354"/>
    </row>
    <row r="336" spans="1:6" s="248" customFormat="1" ht="13.5" customHeight="1" x14ac:dyDescent="0.2">
      <c r="A336" s="332" t="s">
        <v>739</v>
      </c>
      <c r="B336" s="367"/>
      <c r="C336" s="367"/>
      <c r="D336" s="354"/>
      <c r="E336" s="355"/>
      <c r="F336" s="354"/>
    </row>
    <row r="337" spans="1:6" s="248" customFormat="1" ht="13.5" customHeight="1" x14ac:dyDescent="0.2">
      <c r="A337" s="332" t="s">
        <v>740</v>
      </c>
      <c r="B337" s="367"/>
      <c r="C337" s="367"/>
      <c r="D337" s="354"/>
      <c r="E337" s="355"/>
      <c r="F337" s="354"/>
    </row>
    <row r="338" spans="1:6" s="248" customFormat="1" ht="13.5" customHeight="1" x14ac:dyDescent="0.2">
      <c r="A338" s="332" t="s">
        <v>741</v>
      </c>
      <c r="B338" s="367"/>
      <c r="C338" s="367"/>
      <c r="D338" s="354"/>
      <c r="E338" s="355"/>
      <c r="F338" s="354"/>
    </row>
    <row r="339" spans="1:6" s="248" customFormat="1" ht="13.5" customHeight="1" x14ac:dyDescent="0.2">
      <c r="A339" s="332" t="s">
        <v>742</v>
      </c>
      <c r="B339" s="367"/>
      <c r="C339" s="367"/>
      <c r="D339" s="354"/>
      <c r="E339" s="355"/>
      <c r="F339" s="354"/>
    </row>
    <row r="340" spans="1:6" s="248" customFormat="1" ht="13.5" customHeight="1" x14ac:dyDescent="0.2">
      <c r="A340" s="332" t="s">
        <v>743</v>
      </c>
      <c r="B340" s="367"/>
      <c r="C340" s="367"/>
      <c r="D340" s="354"/>
      <c r="E340" s="355"/>
      <c r="F340" s="354"/>
    </row>
    <row r="341" spans="1:6" s="248" customFormat="1" ht="13.5" customHeight="1" x14ac:dyDescent="0.2">
      <c r="A341" s="332" t="s">
        <v>744</v>
      </c>
      <c r="B341" s="367"/>
      <c r="C341" s="367"/>
      <c r="D341" s="354"/>
      <c r="E341" s="355"/>
      <c r="F341" s="354"/>
    </row>
    <row r="342" spans="1:6" s="248" customFormat="1" ht="13.5" customHeight="1" x14ac:dyDescent="0.2">
      <c r="A342" s="332" t="s">
        <v>745</v>
      </c>
      <c r="B342" s="367"/>
      <c r="C342" s="367"/>
      <c r="D342" s="354"/>
      <c r="E342" s="355"/>
      <c r="F342" s="354"/>
    </row>
    <row r="343" spans="1:6" s="248" customFormat="1" ht="13.5" customHeight="1" x14ac:dyDescent="0.2">
      <c r="A343" s="332" t="s">
        <v>746</v>
      </c>
      <c r="B343" s="367"/>
      <c r="C343" s="367"/>
      <c r="D343" s="354"/>
      <c r="E343" s="355"/>
      <c r="F343" s="354"/>
    </row>
    <row r="344" spans="1:6" s="248" customFormat="1" ht="13.5" customHeight="1" x14ac:dyDescent="0.2">
      <c r="A344" s="332" t="s">
        <v>747</v>
      </c>
      <c r="B344" s="367"/>
      <c r="C344" s="367"/>
      <c r="D344" s="354"/>
      <c r="E344" s="355"/>
      <c r="F344" s="354"/>
    </row>
    <row r="345" spans="1:6" s="248" customFormat="1" ht="13.5" customHeight="1" x14ac:dyDescent="0.2">
      <c r="A345" s="332" t="s">
        <v>748</v>
      </c>
      <c r="B345" s="367"/>
      <c r="C345" s="367"/>
      <c r="D345" s="354"/>
      <c r="E345" s="355"/>
      <c r="F345" s="354"/>
    </row>
    <row r="346" spans="1:6" s="248" customFormat="1" ht="13.5" customHeight="1" x14ac:dyDescent="0.2">
      <c r="A346" s="332" t="s">
        <v>749</v>
      </c>
      <c r="B346" s="367"/>
      <c r="C346" s="367"/>
      <c r="D346" s="354"/>
      <c r="E346" s="355"/>
      <c r="F346" s="354"/>
    </row>
    <row r="347" spans="1:6" s="248" customFormat="1" ht="13.5" customHeight="1" x14ac:dyDescent="0.2">
      <c r="A347" s="332" t="s">
        <v>750</v>
      </c>
      <c r="B347" s="367"/>
      <c r="C347" s="367"/>
      <c r="D347" s="354"/>
      <c r="E347" s="355"/>
      <c r="F347" s="354"/>
    </row>
    <row r="348" spans="1:6" s="248" customFormat="1" ht="13.5" customHeight="1" x14ac:dyDescent="0.2">
      <c r="A348" s="368" t="s">
        <v>751</v>
      </c>
      <c r="B348" s="367"/>
      <c r="C348" s="367"/>
      <c r="D348" s="354"/>
      <c r="E348" s="355"/>
      <c r="F348" s="354"/>
    </row>
    <row r="349" spans="1:6" s="248" customFormat="1" ht="13.5" customHeight="1" x14ac:dyDescent="0.2">
      <c r="A349" s="368" t="s">
        <v>752</v>
      </c>
      <c r="B349" s="367"/>
      <c r="C349" s="367"/>
      <c r="D349" s="354"/>
      <c r="E349" s="355"/>
      <c r="F349" s="354"/>
    </row>
    <row r="350" spans="1:6" s="248" customFormat="1" ht="13.5" customHeight="1" x14ac:dyDescent="0.2">
      <c r="A350" s="368" t="s">
        <v>753</v>
      </c>
      <c r="B350" s="367"/>
      <c r="C350" s="367"/>
      <c r="D350" s="354"/>
      <c r="E350" s="355"/>
      <c r="F350" s="354"/>
    </row>
    <row r="351" spans="1:6" s="248" customFormat="1" ht="13.5" customHeight="1" x14ac:dyDescent="0.2">
      <c r="A351" s="332" t="s">
        <v>897</v>
      </c>
      <c r="B351" s="367"/>
      <c r="C351" s="367"/>
      <c r="D351" s="354"/>
      <c r="E351" s="355"/>
      <c r="F351" s="354"/>
    </row>
    <row r="352" spans="1:6" s="248" customFormat="1" ht="13.5" customHeight="1" x14ac:dyDescent="0.2">
      <c r="A352" s="332" t="s">
        <v>754</v>
      </c>
      <c r="B352" s="367"/>
      <c r="C352" s="367"/>
      <c r="D352" s="354"/>
      <c r="E352" s="355"/>
      <c r="F352" s="354"/>
    </row>
    <row r="353" spans="1:6" s="248" customFormat="1" ht="13.5" customHeight="1" x14ac:dyDescent="0.2">
      <c r="A353" s="332" t="s">
        <v>874</v>
      </c>
      <c r="B353" s="367"/>
      <c r="C353" s="367"/>
      <c r="D353" s="354"/>
      <c r="E353" s="355"/>
      <c r="F353" s="354"/>
    </row>
    <row r="354" spans="1:6" s="248" customFormat="1" ht="13.5" customHeight="1" x14ac:dyDescent="0.2">
      <c r="A354" s="332" t="s">
        <v>755</v>
      </c>
      <c r="B354" s="367"/>
      <c r="C354" s="367"/>
      <c r="D354" s="354"/>
      <c r="E354" s="355"/>
      <c r="F354" s="354"/>
    </row>
    <row r="355" spans="1:6" s="248" customFormat="1" ht="13.5" customHeight="1" x14ac:dyDescent="0.2">
      <c r="A355" s="332" t="s">
        <v>756</v>
      </c>
      <c r="B355" s="367"/>
      <c r="C355" s="367"/>
      <c r="D355" s="354"/>
      <c r="E355" s="355"/>
      <c r="F355" s="354"/>
    </row>
    <row r="356" spans="1:6" s="248" customFormat="1" ht="13.5" customHeight="1" x14ac:dyDescent="0.2">
      <c r="A356" s="332" t="s">
        <v>757</v>
      </c>
      <c r="B356" s="367"/>
      <c r="C356" s="367"/>
      <c r="D356" s="354"/>
      <c r="E356" s="355"/>
      <c r="F356" s="354"/>
    </row>
    <row r="357" spans="1:6" s="248" customFormat="1" ht="13.5" customHeight="1" x14ac:dyDescent="0.2">
      <c r="A357" s="332" t="s">
        <v>758</v>
      </c>
      <c r="B357" s="367"/>
      <c r="C357" s="367"/>
      <c r="D357" s="354"/>
      <c r="E357" s="355"/>
      <c r="F357" s="354"/>
    </row>
    <row r="358" spans="1:6" s="248" customFormat="1" ht="13.5" customHeight="1" x14ac:dyDescent="0.25">
      <c r="A358" s="323" t="s">
        <v>763</v>
      </c>
      <c r="B358" s="367"/>
      <c r="C358" s="367"/>
      <c r="D358" s="354"/>
      <c r="E358" s="355"/>
      <c r="F358" s="354"/>
    </row>
    <row r="359" spans="1:6" ht="13.5" customHeight="1" x14ac:dyDescent="0.2">
      <c r="A359" s="360"/>
      <c r="B359" s="331"/>
      <c r="C359" s="331"/>
      <c r="D359" s="325"/>
      <c r="E359" s="322"/>
      <c r="F359" s="325"/>
    </row>
    <row r="360" spans="1:6" ht="13.5" customHeight="1" x14ac:dyDescent="0.25">
      <c r="A360" s="323" t="s">
        <v>771</v>
      </c>
      <c r="B360" s="331"/>
      <c r="C360" s="331"/>
      <c r="D360" s="325"/>
      <c r="E360" s="322"/>
      <c r="F360" s="325"/>
    </row>
    <row r="361" spans="1:6" ht="13.5" customHeight="1" x14ac:dyDescent="0.2">
      <c r="A361" s="342" t="s">
        <v>738</v>
      </c>
      <c r="B361" s="331"/>
      <c r="C361" s="331"/>
      <c r="D361" s="325"/>
      <c r="E361" s="322"/>
      <c r="F361" s="325"/>
    </row>
    <row r="362" spans="1:6" ht="13.5" customHeight="1" x14ac:dyDescent="0.2">
      <c r="A362" s="332" t="s">
        <v>739</v>
      </c>
      <c r="B362" s="331"/>
      <c r="C362" s="331"/>
      <c r="D362" s="325"/>
      <c r="E362" s="322"/>
      <c r="F362" s="325"/>
    </row>
    <row r="363" spans="1:6" ht="13.5" customHeight="1" x14ac:dyDescent="0.2">
      <c r="A363" s="332" t="s">
        <v>740</v>
      </c>
      <c r="B363" s="331"/>
      <c r="C363" s="331"/>
      <c r="D363" s="325"/>
      <c r="E363" s="322"/>
      <c r="F363" s="325"/>
    </row>
    <row r="364" spans="1:6" ht="13.5" customHeight="1" x14ac:dyDescent="0.2">
      <c r="A364" s="332" t="s">
        <v>741</v>
      </c>
      <c r="B364" s="331"/>
      <c r="C364" s="331"/>
      <c r="D364" s="325"/>
      <c r="E364" s="322"/>
      <c r="F364" s="325"/>
    </row>
    <row r="365" spans="1:6" ht="13.5" customHeight="1" x14ac:dyDescent="0.2">
      <c r="A365" s="332" t="s">
        <v>742</v>
      </c>
      <c r="B365" s="331"/>
      <c r="C365" s="331"/>
      <c r="D365" s="325"/>
      <c r="E365" s="322"/>
      <c r="F365" s="325"/>
    </row>
    <row r="366" spans="1:6" ht="13.5" customHeight="1" x14ac:dyDescent="0.2">
      <c r="A366" s="332" t="s">
        <v>743</v>
      </c>
      <c r="B366" s="331"/>
      <c r="C366" s="331"/>
      <c r="D366" s="325"/>
      <c r="E366" s="322"/>
      <c r="F366" s="325"/>
    </row>
    <row r="367" spans="1:6" ht="13.5" customHeight="1" x14ac:dyDescent="0.2">
      <c r="A367" s="332" t="s">
        <v>744</v>
      </c>
      <c r="B367" s="331"/>
      <c r="C367" s="331"/>
      <c r="D367" s="325"/>
      <c r="E367" s="322"/>
      <c r="F367" s="325"/>
    </row>
    <row r="368" spans="1:6" ht="13.5" customHeight="1" x14ac:dyDescent="0.2">
      <c r="A368" s="332" t="s">
        <v>745</v>
      </c>
      <c r="B368" s="331"/>
      <c r="C368" s="331"/>
      <c r="D368" s="325"/>
      <c r="E368" s="322"/>
      <c r="F368" s="325"/>
    </row>
    <row r="369" spans="1:6" ht="13.5" customHeight="1" x14ac:dyDescent="0.2">
      <c r="A369" s="332" t="s">
        <v>746</v>
      </c>
      <c r="B369" s="331"/>
      <c r="C369" s="331"/>
      <c r="D369" s="325"/>
      <c r="E369" s="322"/>
      <c r="F369" s="325"/>
    </row>
    <row r="370" spans="1:6" ht="13.5" customHeight="1" x14ac:dyDescent="0.2">
      <c r="A370" s="332" t="s">
        <v>747</v>
      </c>
      <c r="B370" s="331"/>
      <c r="C370" s="331"/>
      <c r="D370" s="325"/>
      <c r="E370" s="322"/>
      <c r="F370" s="325"/>
    </row>
    <row r="371" spans="1:6" ht="13.5" customHeight="1" x14ac:dyDescent="0.2">
      <c r="A371" s="332" t="s">
        <v>748</v>
      </c>
      <c r="B371" s="331"/>
      <c r="C371" s="331"/>
      <c r="D371" s="325"/>
      <c r="E371" s="322"/>
      <c r="F371" s="325"/>
    </row>
    <row r="372" spans="1:6" ht="13.5" customHeight="1" x14ac:dyDescent="0.2">
      <c r="A372" s="332" t="s">
        <v>749</v>
      </c>
      <c r="B372" s="331"/>
      <c r="C372" s="331"/>
      <c r="D372" s="325"/>
      <c r="E372" s="322"/>
      <c r="F372" s="325"/>
    </row>
    <row r="373" spans="1:6" ht="13.5" customHeight="1" x14ac:dyDescent="0.2">
      <c r="A373" s="332" t="s">
        <v>750</v>
      </c>
      <c r="B373" s="331"/>
      <c r="C373" s="331"/>
      <c r="D373" s="325"/>
      <c r="E373" s="322"/>
      <c r="F373" s="325"/>
    </row>
    <row r="374" spans="1:6" ht="13.5" customHeight="1" x14ac:dyDescent="0.2">
      <c r="A374" s="368" t="s">
        <v>751</v>
      </c>
      <c r="B374" s="331"/>
      <c r="C374" s="331"/>
      <c r="D374" s="325"/>
      <c r="E374" s="322"/>
      <c r="F374" s="325"/>
    </row>
    <row r="375" spans="1:6" ht="13.5" customHeight="1" x14ac:dyDescent="0.2">
      <c r="A375" s="368" t="s">
        <v>752</v>
      </c>
      <c r="B375" s="331"/>
      <c r="C375" s="331"/>
      <c r="D375" s="325"/>
      <c r="E375" s="322"/>
      <c r="F375" s="325"/>
    </row>
    <row r="376" spans="1:6" ht="13.5" customHeight="1" x14ac:dyDescent="0.2">
      <c r="A376" s="368" t="s">
        <v>753</v>
      </c>
      <c r="B376" s="331"/>
      <c r="C376" s="331"/>
      <c r="D376" s="325"/>
      <c r="E376" s="322"/>
      <c r="F376" s="325"/>
    </row>
    <row r="377" spans="1:6" ht="13.5" customHeight="1" x14ac:dyDescent="0.2">
      <c r="A377" s="332" t="s">
        <v>897</v>
      </c>
      <c r="B377" s="331"/>
      <c r="C377" s="331"/>
      <c r="D377" s="325"/>
      <c r="E377" s="322"/>
      <c r="F377" s="325"/>
    </row>
    <row r="378" spans="1:6" ht="13.5" customHeight="1" x14ac:dyDescent="0.2">
      <c r="A378" s="332" t="s">
        <v>754</v>
      </c>
      <c r="B378" s="331"/>
      <c r="C378" s="331"/>
      <c r="D378" s="325"/>
      <c r="E378" s="322"/>
      <c r="F378" s="325"/>
    </row>
    <row r="379" spans="1:6" ht="13.5" customHeight="1" x14ac:dyDescent="0.2">
      <c r="A379" s="332" t="s">
        <v>874</v>
      </c>
      <c r="B379" s="331"/>
      <c r="C379" s="331"/>
      <c r="D379" s="325"/>
      <c r="E379" s="322"/>
      <c r="F379" s="325"/>
    </row>
    <row r="380" spans="1:6" ht="13.5" customHeight="1" x14ac:dyDescent="0.2">
      <c r="A380" s="332" t="s">
        <v>755</v>
      </c>
      <c r="B380" s="331"/>
      <c r="C380" s="331"/>
      <c r="D380" s="325"/>
      <c r="E380" s="322"/>
      <c r="F380" s="325"/>
    </row>
    <row r="381" spans="1:6" ht="13.5" customHeight="1" x14ac:dyDescent="0.2">
      <c r="A381" s="332" t="s">
        <v>756</v>
      </c>
      <c r="B381" s="331"/>
      <c r="C381" s="331"/>
      <c r="D381" s="325"/>
      <c r="E381" s="322"/>
      <c r="F381" s="325"/>
    </row>
    <row r="382" spans="1:6" ht="13.5" customHeight="1" x14ac:dyDescent="0.2">
      <c r="A382" s="332" t="s">
        <v>757</v>
      </c>
      <c r="B382" s="331"/>
      <c r="C382" s="331"/>
      <c r="D382" s="325"/>
      <c r="E382" s="322"/>
      <c r="F382" s="325"/>
    </row>
    <row r="383" spans="1:6" ht="13.5" customHeight="1" x14ac:dyDescent="0.2">
      <c r="A383" s="332" t="s">
        <v>758</v>
      </c>
      <c r="B383" s="331"/>
      <c r="C383" s="331"/>
      <c r="D383" s="325"/>
      <c r="E383" s="322"/>
      <c r="F383" s="325"/>
    </row>
    <row r="384" spans="1:6" ht="13.5" customHeight="1" x14ac:dyDescent="0.25">
      <c r="A384" s="323" t="s">
        <v>763</v>
      </c>
      <c r="B384" s="331"/>
      <c r="C384" s="331"/>
      <c r="D384" s="325"/>
      <c r="E384" s="322"/>
      <c r="F384" s="325"/>
    </row>
    <row r="385" spans="1:6" ht="13.5" customHeight="1" x14ac:dyDescent="0.2">
      <c r="A385" s="335"/>
      <c r="B385" s="331"/>
      <c r="C385" s="331"/>
      <c r="D385" s="325"/>
      <c r="E385" s="322"/>
      <c r="F385" s="325"/>
    </row>
    <row r="386" spans="1:6" s="248" customFormat="1" ht="13.5" customHeight="1" x14ac:dyDescent="0.2">
      <c r="A386" s="360" t="s">
        <v>201</v>
      </c>
      <c r="B386" s="367"/>
      <c r="C386" s="367"/>
      <c r="D386" s="354"/>
      <c r="E386" s="355"/>
      <c r="F386" s="354"/>
    </row>
    <row r="387" spans="1:6" s="248" customFormat="1" ht="13.5" customHeight="1" x14ac:dyDescent="0.25">
      <c r="A387" s="392" t="s">
        <v>738</v>
      </c>
      <c r="B387" s="340">
        <f t="shared" ref="B387:C410" si="6">B361+B335+B309+B231+B206</f>
        <v>1215602642</v>
      </c>
      <c r="C387" s="340">
        <f t="shared" si="6"/>
        <v>1345047495</v>
      </c>
      <c r="D387" s="354"/>
      <c r="E387" s="355"/>
      <c r="F387" s="354"/>
    </row>
    <row r="388" spans="1:6" s="248" customFormat="1" ht="13.5" customHeight="1" x14ac:dyDescent="0.25">
      <c r="A388" s="323" t="s">
        <v>739</v>
      </c>
      <c r="B388" s="340">
        <f>B362+B336+B310+B232+B207</f>
        <v>0</v>
      </c>
      <c r="C388" s="340">
        <f>C362+C336+C310+C232+C207</f>
        <v>14400000</v>
      </c>
      <c r="D388" s="354"/>
      <c r="E388" s="355"/>
      <c r="F388" s="354"/>
    </row>
    <row r="389" spans="1:6" s="248" customFormat="1" ht="13.5" customHeight="1" x14ac:dyDescent="0.25">
      <c r="A389" s="323" t="s">
        <v>740</v>
      </c>
      <c r="B389" s="340">
        <f t="shared" si="6"/>
        <v>1637232573</v>
      </c>
      <c r="C389" s="340">
        <f t="shared" si="6"/>
        <v>494391000</v>
      </c>
      <c r="D389" s="354"/>
      <c r="E389" s="355"/>
      <c r="F389" s="354"/>
    </row>
    <row r="390" spans="1:6" s="248" customFormat="1" ht="13.5" customHeight="1" x14ac:dyDescent="0.25">
      <c r="A390" s="323" t="s">
        <v>741</v>
      </c>
      <c r="B390" s="340">
        <f t="shared" si="6"/>
        <v>971000000</v>
      </c>
      <c r="C390" s="340">
        <f t="shared" si="6"/>
        <v>1019000000</v>
      </c>
      <c r="D390" s="354"/>
      <c r="E390" s="355"/>
      <c r="F390" s="354"/>
    </row>
    <row r="391" spans="1:6" s="248" customFormat="1" ht="13.5" customHeight="1" x14ac:dyDescent="0.25">
      <c r="A391" s="323" t="s">
        <v>742</v>
      </c>
      <c r="B391" s="340">
        <f t="shared" si="6"/>
        <v>22578422</v>
      </c>
      <c r="C391" s="340">
        <f t="shared" si="6"/>
        <v>29987057</v>
      </c>
      <c r="D391" s="354"/>
      <c r="E391" s="355"/>
      <c r="F391" s="354"/>
    </row>
    <row r="392" spans="1:6" s="248" customFormat="1" ht="13.5" customHeight="1" x14ac:dyDescent="0.25">
      <c r="A392" s="323" t="s">
        <v>743</v>
      </c>
      <c r="B392" s="340">
        <f t="shared" si="6"/>
        <v>229330443</v>
      </c>
      <c r="C392" s="340">
        <f t="shared" si="6"/>
        <v>211415246</v>
      </c>
      <c r="D392" s="354"/>
      <c r="E392" s="355"/>
      <c r="F392" s="354"/>
    </row>
    <row r="393" spans="1:6" s="248" customFormat="1" ht="13.5" customHeight="1" x14ac:dyDescent="0.25">
      <c r="A393" s="323" t="s">
        <v>744</v>
      </c>
      <c r="B393" s="340">
        <f t="shared" si="6"/>
        <v>10514237</v>
      </c>
      <c r="C393" s="340">
        <f t="shared" si="6"/>
        <v>12160503</v>
      </c>
      <c r="D393" s="354"/>
      <c r="E393" s="355"/>
      <c r="F393" s="354"/>
    </row>
    <row r="394" spans="1:6" s="248" customFormat="1" ht="13.5" customHeight="1" x14ac:dyDescent="0.25">
      <c r="A394" s="323" t="s">
        <v>745</v>
      </c>
      <c r="B394" s="340">
        <f t="shared" si="6"/>
        <v>35000000</v>
      </c>
      <c r="C394" s="340">
        <f t="shared" si="6"/>
        <v>52410000</v>
      </c>
      <c r="D394" s="354"/>
      <c r="E394" s="355"/>
      <c r="F394" s="354"/>
    </row>
    <row r="395" spans="1:6" s="248" customFormat="1" ht="13.5" customHeight="1" x14ac:dyDescent="0.25">
      <c r="A395" s="323" t="s">
        <v>746</v>
      </c>
      <c r="B395" s="340">
        <f>B369+B343+B317+B239+B214</f>
        <v>166061686</v>
      </c>
      <c r="C395" s="340">
        <f>C369+C343+C317+C239+C214</f>
        <v>183907267</v>
      </c>
      <c r="D395" s="354"/>
      <c r="E395" s="355"/>
      <c r="F395" s="354"/>
    </row>
    <row r="396" spans="1:6" s="248" customFormat="1" ht="13.5" customHeight="1" x14ac:dyDescent="0.25">
      <c r="A396" s="323" t="s">
        <v>747</v>
      </c>
      <c r="B396" s="340">
        <f t="shared" si="6"/>
        <v>97234292</v>
      </c>
      <c r="C396" s="340">
        <f t="shared" si="6"/>
        <v>87011052</v>
      </c>
      <c r="D396" s="354"/>
      <c r="E396" s="355"/>
      <c r="F396" s="354"/>
    </row>
    <row r="397" spans="1:6" s="248" customFormat="1" ht="13.5" customHeight="1" x14ac:dyDescent="0.25">
      <c r="A397" s="323" t="s">
        <v>748</v>
      </c>
      <c r="B397" s="340">
        <f t="shared" si="6"/>
        <v>58592500</v>
      </c>
      <c r="C397" s="340">
        <f t="shared" si="6"/>
        <v>62255230</v>
      </c>
      <c r="D397" s="354"/>
      <c r="E397" s="355"/>
      <c r="F397" s="354"/>
    </row>
    <row r="398" spans="1:6" s="248" customFormat="1" ht="13.5" customHeight="1" x14ac:dyDescent="0.25">
      <c r="A398" s="323" t="s">
        <v>749</v>
      </c>
      <c r="B398" s="340">
        <f t="shared" si="6"/>
        <v>60000</v>
      </c>
      <c r="C398" s="340">
        <f t="shared" si="6"/>
        <v>0</v>
      </c>
      <c r="D398" s="354"/>
      <c r="E398" s="355"/>
      <c r="F398" s="354"/>
    </row>
    <row r="399" spans="1:6" s="248" customFormat="1" ht="13.5" customHeight="1" x14ac:dyDescent="0.25">
      <c r="A399" s="323" t="s">
        <v>750</v>
      </c>
      <c r="B399" s="340">
        <f t="shared" si="6"/>
        <v>0</v>
      </c>
      <c r="C399" s="340">
        <f t="shared" si="6"/>
        <v>0</v>
      </c>
      <c r="D399" s="354"/>
      <c r="E399" s="355"/>
      <c r="F399" s="354"/>
    </row>
    <row r="400" spans="1:6" s="248" customFormat="1" ht="13.5" customHeight="1" x14ac:dyDescent="0.25">
      <c r="A400" s="343" t="s">
        <v>751</v>
      </c>
      <c r="B400" s="340">
        <f t="shared" si="6"/>
        <v>0</v>
      </c>
      <c r="C400" s="340">
        <f t="shared" si="6"/>
        <v>0</v>
      </c>
      <c r="D400" s="354"/>
      <c r="E400" s="355"/>
      <c r="F400" s="354"/>
    </row>
    <row r="401" spans="1:6" s="248" customFormat="1" ht="13.5" customHeight="1" x14ac:dyDescent="0.25">
      <c r="A401" s="343" t="s">
        <v>752</v>
      </c>
      <c r="B401" s="340">
        <f t="shared" si="6"/>
        <v>9460000</v>
      </c>
      <c r="C401" s="340">
        <f t="shared" si="6"/>
        <v>1000000</v>
      </c>
      <c r="D401" s="354"/>
      <c r="E401" s="355"/>
      <c r="F401" s="354"/>
    </row>
    <row r="402" spans="1:6" s="248" customFormat="1" ht="13.5" customHeight="1" x14ac:dyDescent="0.25">
      <c r="A402" s="343" t="s">
        <v>753</v>
      </c>
      <c r="B402" s="340">
        <f t="shared" si="6"/>
        <v>82677000</v>
      </c>
      <c r="C402" s="340">
        <f t="shared" si="6"/>
        <v>67000000</v>
      </c>
      <c r="D402" s="354"/>
      <c r="E402" s="355"/>
      <c r="F402" s="354"/>
    </row>
    <row r="403" spans="1:6" s="248" customFormat="1" ht="13.5" customHeight="1" x14ac:dyDescent="0.25">
      <c r="A403" s="323" t="s">
        <v>897</v>
      </c>
      <c r="B403" s="340">
        <f t="shared" si="6"/>
        <v>0</v>
      </c>
      <c r="C403" s="340">
        <f t="shared" si="6"/>
        <v>0</v>
      </c>
      <c r="D403" s="354"/>
      <c r="E403" s="355"/>
      <c r="F403" s="354"/>
    </row>
    <row r="404" spans="1:6" s="248" customFormat="1" ht="13.5" customHeight="1" x14ac:dyDescent="0.25">
      <c r="A404" s="323" t="s">
        <v>754</v>
      </c>
      <c r="B404" s="340">
        <f t="shared" si="6"/>
        <v>0</v>
      </c>
      <c r="C404" s="340">
        <f t="shared" si="6"/>
        <v>20000000</v>
      </c>
      <c r="D404" s="354"/>
      <c r="E404" s="355"/>
      <c r="F404" s="354"/>
    </row>
    <row r="405" spans="1:6" s="248" customFormat="1" ht="13.5" customHeight="1" x14ac:dyDescent="0.25">
      <c r="A405" s="323" t="s">
        <v>874</v>
      </c>
      <c r="B405" s="340">
        <f t="shared" si="6"/>
        <v>0</v>
      </c>
      <c r="C405" s="340">
        <f t="shared" si="6"/>
        <v>0</v>
      </c>
      <c r="D405" s="354"/>
      <c r="E405" s="355"/>
      <c r="F405" s="354"/>
    </row>
    <row r="406" spans="1:6" s="248" customFormat="1" ht="13.5" customHeight="1" x14ac:dyDescent="0.25">
      <c r="A406" s="323" t="s">
        <v>755</v>
      </c>
      <c r="B406" s="340">
        <f t="shared" si="6"/>
        <v>6000000</v>
      </c>
      <c r="C406" s="340">
        <f t="shared" si="6"/>
        <v>8000000</v>
      </c>
      <c r="D406" s="354"/>
      <c r="E406" s="355"/>
      <c r="F406" s="354"/>
    </row>
    <row r="407" spans="1:6" s="248" customFormat="1" ht="13.5" customHeight="1" x14ac:dyDescent="0.25">
      <c r="A407" s="323" t="s">
        <v>756</v>
      </c>
      <c r="B407" s="340">
        <f t="shared" si="6"/>
        <v>0</v>
      </c>
      <c r="C407" s="340">
        <f t="shared" si="6"/>
        <v>0</v>
      </c>
      <c r="D407" s="354"/>
      <c r="E407" s="355"/>
      <c r="F407" s="354"/>
    </row>
    <row r="408" spans="1:6" s="248" customFormat="1" ht="13.5" customHeight="1" x14ac:dyDescent="0.25">
      <c r="A408" s="323" t="s">
        <v>757</v>
      </c>
      <c r="B408" s="340">
        <f t="shared" si="6"/>
        <v>1873947498</v>
      </c>
      <c r="C408" s="340">
        <f t="shared" si="6"/>
        <v>1987160071</v>
      </c>
      <c r="D408" s="354"/>
      <c r="E408" s="355"/>
      <c r="F408" s="354"/>
    </row>
    <row r="409" spans="1:6" s="248" customFormat="1" ht="13.5" customHeight="1" x14ac:dyDescent="0.25">
      <c r="A409" s="323" t="s">
        <v>758</v>
      </c>
      <c r="B409" s="340">
        <f t="shared" si="6"/>
        <v>284681597</v>
      </c>
      <c r="C409" s="340">
        <f t="shared" si="6"/>
        <v>248255000</v>
      </c>
      <c r="D409" s="354"/>
      <c r="E409" s="355"/>
      <c r="F409" s="354"/>
    </row>
    <row r="410" spans="1:6" s="248" customFormat="1" ht="13.5" customHeight="1" x14ac:dyDescent="0.25">
      <c r="A410" s="323" t="s">
        <v>763</v>
      </c>
      <c r="B410" s="340">
        <f t="shared" si="6"/>
        <v>6699972890</v>
      </c>
      <c r="C410" s="340">
        <f t="shared" si="6"/>
        <v>5843399921</v>
      </c>
      <c r="D410" s="354"/>
      <c r="E410" s="355"/>
      <c r="F410" s="354"/>
    </row>
    <row r="411" spans="1:6" s="248" customFormat="1" ht="13.5" customHeight="1" x14ac:dyDescent="0.2">
      <c r="A411" s="360" t="s">
        <v>90</v>
      </c>
      <c r="B411" s="341">
        <v>1887816498</v>
      </c>
      <c r="C411" s="341">
        <v>2001029071</v>
      </c>
      <c r="D411" s="354"/>
      <c r="E411" s="355"/>
      <c r="F411" s="354"/>
    </row>
    <row r="412" spans="1:6" s="248" customFormat="1" ht="13.5" customHeight="1" thickBot="1" x14ac:dyDescent="0.25">
      <c r="A412" s="369" t="s">
        <v>763</v>
      </c>
      <c r="B412" s="370">
        <v>4812156392</v>
      </c>
      <c r="C412" s="370">
        <v>3842370850</v>
      </c>
      <c r="D412" s="371"/>
      <c r="E412" s="355"/>
      <c r="F412" s="371"/>
    </row>
    <row r="413" spans="1:6" ht="13.5" customHeight="1" x14ac:dyDescent="0.2">
      <c r="A413" s="372"/>
      <c r="B413" s="373"/>
      <c r="C413" s="373"/>
      <c r="D413" s="374"/>
      <c r="E413" s="322"/>
      <c r="F413" s="374"/>
    </row>
    <row r="414" spans="1:6" ht="13.5" customHeight="1" x14ac:dyDescent="0.2">
      <c r="A414" s="372"/>
      <c r="B414" s="375"/>
      <c r="C414" s="375"/>
      <c r="D414" s="373"/>
      <c r="E414" s="322"/>
      <c r="F414" s="373"/>
    </row>
    <row r="415" spans="1:6" ht="13.5" customHeight="1" x14ac:dyDescent="0.2">
      <c r="A415" s="372"/>
      <c r="B415" s="375"/>
      <c r="C415" s="375"/>
      <c r="D415" s="373"/>
      <c r="E415" s="322"/>
      <c r="F415" s="373"/>
    </row>
    <row r="416" spans="1:6" ht="13.5" customHeight="1" x14ac:dyDescent="0.2">
      <c r="A416" s="372"/>
      <c r="B416" s="375"/>
      <c r="C416" s="375"/>
      <c r="D416" s="373"/>
      <c r="E416" s="322"/>
      <c r="F416" s="373"/>
    </row>
    <row r="417" spans="1:6" ht="13.5" customHeight="1" x14ac:dyDescent="0.2">
      <c r="A417" s="372"/>
      <c r="B417" s="375"/>
      <c r="C417" s="375"/>
      <c r="D417" s="373"/>
      <c r="E417" s="322"/>
      <c r="F417" s="373"/>
    </row>
    <row r="418" spans="1:6" ht="13.5" customHeight="1" x14ac:dyDescent="0.2">
      <c r="A418" s="372"/>
      <c r="B418" s="375"/>
      <c r="C418" s="375"/>
      <c r="D418" s="373"/>
      <c r="E418" s="322"/>
      <c r="F418" s="373"/>
    </row>
    <row r="419" spans="1:6" ht="13.5" customHeight="1" x14ac:dyDescent="0.2">
      <c r="A419" s="372"/>
      <c r="B419" s="375"/>
      <c r="C419" s="375"/>
      <c r="D419" s="373"/>
      <c r="E419" s="322"/>
      <c r="F419" s="373"/>
    </row>
    <row r="420" spans="1:6" ht="13.5" customHeight="1" x14ac:dyDescent="0.2">
      <c r="A420" s="372"/>
      <c r="B420" s="375"/>
      <c r="C420" s="375"/>
      <c r="D420" s="373"/>
      <c r="E420" s="322"/>
      <c r="F420" s="373"/>
    </row>
    <row r="421" spans="1:6" ht="13.5" customHeight="1" x14ac:dyDescent="0.2">
      <c r="A421" s="372"/>
      <c r="B421" s="375"/>
      <c r="C421" s="375"/>
      <c r="D421" s="373"/>
      <c r="E421" s="322"/>
      <c r="F421" s="373"/>
    </row>
    <row r="422" spans="1:6" ht="13.5" customHeight="1" x14ac:dyDescent="0.2">
      <c r="A422" s="372"/>
      <c r="B422" s="375"/>
      <c r="C422" s="375"/>
      <c r="D422" s="373"/>
      <c r="E422" s="322"/>
      <c r="F422" s="373"/>
    </row>
    <row r="423" spans="1:6" ht="13.5" customHeight="1" x14ac:dyDescent="0.2">
      <c r="A423" s="372"/>
      <c r="B423" s="375"/>
      <c r="C423" s="375"/>
      <c r="D423" s="373"/>
      <c r="E423" s="322"/>
      <c r="F423" s="373"/>
    </row>
    <row r="424" spans="1:6" ht="13.5" customHeight="1" x14ac:dyDescent="0.2">
      <c r="A424" s="372"/>
      <c r="B424" s="375"/>
      <c r="C424" s="375"/>
      <c r="D424" s="373"/>
      <c r="E424" s="322"/>
      <c r="F424" s="373"/>
    </row>
    <row r="425" spans="1:6" ht="13.5" customHeight="1" x14ac:dyDescent="0.2">
      <c r="A425" s="376"/>
      <c r="B425" s="375"/>
      <c r="C425" s="375"/>
      <c r="D425" s="373"/>
      <c r="E425" s="322"/>
      <c r="F425" s="373"/>
    </row>
    <row r="426" spans="1:6" ht="13.5" customHeight="1" x14ac:dyDescent="0.2">
      <c r="A426" s="372"/>
      <c r="B426" s="375"/>
      <c r="C426" s="375"/>
      <c r="D426" s="373"/>
      <c r="E426" s="322"/>
      <c r="F426" s="373"/>
    </row>
    <row r="427" spans="1:6" ht="13.5" customHeight="1" x14ac:dyDescent="0.2">
      <c r="A427" s="372"/>
      <c r="B427" s="375"/>
      <c r="C427" s="375"/>
      <c r="D427" s="373"/>
      <c r="E427" s="322"/>
      <c r="F427" s="373"/>
    </row>
    <row r="428" spans="1:6" ht="13.5" customHeight="1" x14ac:dyDescent="0.2">
      <c r="A428" s="372"/>
      <c r="B428" s="375"/>
      <c r="C428" s="375"/>
      <c r="D428" s="373"/>
      <c r="E428" s="322"/>
      <c r="F428" s="373"/>
    </row>
    <row r="429" spans="1:6" ht="13.5" customHeight="1" x14ac:dyDescent="0.2">
      <c r="A429" s="377"/>
      <c r="B429" s="378"/>
      <c r="C429" s="378"/>
      <c r="D429" s="373"/>
      <c r="E429" s="322"/>
      <c r="F429" s="373"/>
    </row>
    <row r="430" spans="1:6" ht="13.5" customHeight="1" x14ac:dyDescent="0.2">
      <c r="A430" s="379"/>
      <c r="B430" s="375"/>
      <c r="C430" s="375"/>
      <c r="D430" s="373"/>
      <c r="E430" s="322"/>
      <c r="F430" s="373"/>
    </row>
    <row r="431" spans="1:6" ht="13.5" customHeight="1" x14ac:dyDescent="0.2">
      <c r="A431" s="379"/>
      <c r="B431" s="375"/>
      <c r="C431" s="375"/>
      <c r="D431" s="373"/>
      <c r="E431" s="322"/>
      <c r="F431" s="373"/>
    </row>
    <row r="432" spans="1:6" ht="13.5" customHeight="1" x14ac:dyDescent="0.2">
      <c r="A432" s="380"/>
      <c r="B432" s="375"/>
      <c r="C432" s="375"/>
      <c r="D432" s="373"/>
      <c r="E432" s="322"/>
      <c r="F432" s="373"/>
    </row>
    <row r="433" spans="1:6" ht="13.5" customHeight="1" x14ac:dyDescent="0.2">
      <c r="A433" s="372"/>
      <c r="B433" s="375"/>
      <c r="C433" s="375"/>
      <c r="D433" s="373"/>
      <c r="E433" s="322"/>
      <c r="F433" s="373"/>
    </row>
    <row r="434" spans="1:6" ht="13.5" customHeight="1" x14ac:dyDescent="0.2">
      <c r="A434" s="372"/>
      <c r="B434" s="375"/>
      <c r="C434" s="375"/>
      <c r="D434" s="373"/>
      <c r="E434" s="322"/>
      <c r="F434" s="373"/>
    </row>
    <row r="435" spans="1:6" ht="13.5" customHeight="1" x14ac:dyDescent="0.2">
      <c r="A435" s="372"/>
      <c r="B435" s="375"/>
      <c r="C435" s="375"/>
      <c r="D435" s="373"/>
      <c r="E435" s="322"/>
      <c r="F435" s="373"/>
    </row>
    <row r="436" spans="1:6" ht="13.5" customHeight="1" x14ac:dyDescent="0.2">
      <c r="A436" s="379"/>
      <c r="B436" s="375"/>
      <c r="C436" s="375"/>
      <c r="D436" s="373"/>
      <c r="E436" s="322"/>
      <c r="F436" s="373"/>
    </row>
    <row r="437" spans="1:6" ht="13.5" customHeight="1" x14ac:dyDescent="0.2">
      <c r="A437" s="379"/>
      <c r="B437" s="375"/>
      <c r="C437" s="375"/>
      <c r="D437" s="373"/>
      <c r="E437" s="322"/>
      <c r="F437" s="373"/>
    </row>
    <row r="438" spans="1:6" ht="13.5" customHeight="1" x14ac:dyDescent="0.2">
      <c r="A438" s="379"/>
      <c r="B438" s="375"/>
      <c r="C438" s="375"/>
      <c r="D438" s="373"/>
      <c r="E438" s="322"/>
      <c r="F438" s="373"/>
    </row>
    <row r="439" spans="1:6" ht="13.5" customHeight="1" x14ac:dyDescent="0.2">
      <c r="A439" s="372"/>
      <c r="B439" s="375"/>
      <c r="C439" s="375"/>
      <c r="D439" s="373"/>
      <c r="E439" s="322"/>
      <c r="F439" s="373"/>
    </row>
    <row r="440" spans="1:6" ht="13.5" customHeight="1" x14ac:dyDescent="0.2">
      <c r="A440" s="372"/>
      <c r="B440" s="375"/>
      <c r="C440" s="375"/>
      <c r="D440" s="373"/>
      <c r="E440" s="322"/>
      <c r="F440" s="373"/>
    </row>
    <row r="441" spans="1:6" ht="13.5" customHeight="1" x14ac:dyDescent="0.2">
      <c r="A441" s="372"/>
      <c r="B441" s="375"/>
      <c r="C441" s="375"/>
      <c r="D441" s="373"/>
      <c r="E441" s="322"/>
      <c r="F441" s="373"/>
    </row>
    <row r="442" spans="1:6" ht="13.5" customHeight="1" x14ac:dyDescent="0.2">
      <c r="A442" s="372"/>
      <c r="B442" s="375"/>
      <c r="C442" s="375"/>
      <c r="D442" s="373"/>
      <c r="E442" s="322"/>
      <c r="F442" s="373"/>
    </row>
    <row r="443" spans="1:6" ht="13.5" customHeight="1" x14ac:dyDescent="0.2">
      <c r="A443" s="372"/>
      <c r="B443" s="375"/>
      <c r="C443" s="375"/>
      <c r="D443" s="373"/>
      <c r="E443" s="322"/>
      <c r="F443" s="373"/>
    </row>
    <row r="444" spans="1:6" ht="13.5" customHeight="1" x14ac:dyDescent="0.2">
      <c r="A444" s="379"/>
      <c r="B444" s="375"/>
      <c r="C444" s="375"/>
      <c r="D444" s="373"/>
      <c r="E444" s="322"/>
      <c r="F444" s="373"/>
    </row>
    <row r="445" spans="1:6" ht="13.5" customHeight="1" x14ac:dyDescent="0.25">
      <c r="A445" s="381"/>
      <c r="B445" s="378"/>
      <c r="C445" s="378"/>
      <c r="D445" s="373"/>
      <c r="E445" s="322"/>
      <c r="F445" s="373"/>
    </row>
    <row r="446" spans="1:6" ht="13.5" customHeight="1" x14ac:dyDescent="0.2">
      <c r="A446" s="372"/>
      <c r="B446" s="375"/>
      <c r="C446" s="375"/>
      <c r="D446" s="373"/>
      <c r="E446" s="322"/>
      <c r="F446" s="373"/>
    </row>
    <row r="447" spans="1:6" ht="13.5" customHeight="1" x14ac:dyDescent="0.25">
      <c r="A447" s="382"/>
      <c r="B447" s="375"/>
      <c r="C447" s="375"/>
      <c r="D447" s="373"/>
      <c r="E447" s="322"/>
      <c r="F447" s="373"/>
    </row>
    <row r="448" spans="1:6" ht="13.5" customHeight="1" x14ac:dyDescent="0.2">
      <c r="A448" s="379"/>
      <c r="B448" s="375"/>
      <c r="C448" s="375"/>
      <c r="D448" s="373"/>
      <c r="E448" s="322"/>
      <c r="F448" s="373"/>
    </row>
    <row r="449" spans="1:6" ht="13.5" customHeight="1" x14ac:dyDescent="0.2">
      <c r="A449" s="379"/>
      <c r="B449" s="375"/>
      <c r="C449" s="375"/>
      <c r="D449" s="373"/>
      <c r="E449" s="322"/>
      <c r="F449" s="373"/>
    </row>
    <row r="450" spans="1:6" ht="13.5" customHeight="1" x14ac:dyDescent="0.2">
      <c r="A450" s="379"/>
      <c r="B450" s="375"/>
      <c r="C450" s="375"/>
      <c r="D450" s="373"/>
      <c r="E450" s="322"/>
      <c r="F450" s="373"/>
    </row>
    <row r="451" spans="1:6" ht="13.5" customHeight="1" x14ac:dyDescent="0.2">
      <c r="A451" s="372"/>
      <c r="B451" s="375"/>
      <c r="C451" s="375"/>
      <c r="D451" s="373"/>
      <c r="E451" s="322"/>
      <c r="F451" s="373"/>
    </row>
    <row r="452" spans="1:6" ht="13.5" customHeight="1" x14ac:dyDescent="0.2">
      <c r="A452" s="372"/>
      <c r="B452" s="375"/>
      <c r="C452" s="375"/>
      <c r="D452" s="373"/>
      <c r="E452" s="322"/>
      <c r="F452" s="373"/>
    </row>
    <row r="453" spans="1:6" ht="13.5" customHeight="1" x14ac:dyDescent="0.2">
      <c r="A453" s="372"/>
      <c r="B453" s="375"/>
      <c r="C453" s="375"/>
      <c r="D453" s="373"/>
      <c r="E453" s="322"/>
      <c r="F453" s="373"/>
    </row>
    <row r="454" spans="1:6" ht="13.5" customHeight="1" x14ac:dyDescent="0.2">
      <c r="A454" s="372"/>
      <c r="B454" s="375"/>
      <c r="C454" s="375"/>
      <c r="D454" s="373"/>
      <c r="E454" s="322"/>
      <c r="F454" s="373"/>
    </row>
    <row r="455" spans="1:6" ht="13.5" customHeight="1" x14ac:dyDescent="0.2">
      <c r="A455" s="372"/>
      <c r="B455" s="375"/>
      <c r="C455" s="375"/>
      <c r="D455" s="373"/>
      <c r="E455" s="322"/>
      <c r="F455" s="373"/>
    </row>
    <row r="456" spans="1:6" ht="13.5" customHeight="1" x14ac:dyDescent="0.2">
      <c r="A456" s="372"/>
      <c r="B456" s="375"/>
      <c r="C456" s="375"/>
      <c r="D456" s="373"/>
      <c r="E456" s="322"/>
      <c r="F456" s="373"/>
    </row>
    <row r="457" spans="1:6" ht="13.5" customHeight="1" x14ac:dyDescent="0.2">
      <c r="A457" s="372"/>
      <c r="B457" s="375"/>
      <c r="C457" s="375"/>
      <c r="D457" s="373"/>
      <c r="E457" s="322"/>
      <c r="F457" s="373"/>
    </row>
    <row r="458" spans="1:6" ht="13.5" customHeight="1" x14ac:dyDescent="0.2">
      <c r="A458" s="372"/>
      <c r="B458" s="375"/>
      <c r="C458" s="375"/>
      <c r="D458" s="373"/>
      <c r="E458" s="322"/>
      <c r="F458" s="373"/>
    </row>
    <row r="459" spans="1:6" ht="13.5" customHeight="1" x14ac:dyDescent="0.2">
      <c r="A459" s="372"/>
      <c r="B459" s="375"/>
      <c r="C459" s="375"/>
      <c r="D459" s="373"/>
      <c r="E459" s="322"/>
      <c r="F459" s="373"/>
    </row>
    <row r="460" spans="1:6" ht="13.5" customHeight="1" x14ac:dyDescent="0.2">
      <c r="A460" s="372"/>
      <c r="B460" s="375"/>
      <c r="C460" s="375"/>
      <c r="D460" s="373"/>
      <c r="E460" s="322"/>
      <c r="F460" s="373"/>
    </row>
    <row r="461" spans="1:6" ht="13.5" customHeight="1" x14ac:dyDescent="0.2">
      <c r="A461" s="372"/>
      <c r="B461" s="375"/>
      <c r="C461" s="375"/>
      <c r="D461" s="373"/>
      <c r="E461" s="322"/>
      <c r="F461" s="373"/>
    </row>
    <row r="462" spans="1:6" ht="13.5" customHeight="1" x14ac:dyDescent="0.2">
      <c r="A462" s="372"/>
      <c r="B462" s="375"/>
      <c r="C462" s="375"/>
      <c r="D462" s="373"/>
      <c r="E462" s="322"/>
      <c r="F462" s="373"/>
    </row>
    <row r="463" spans="1:6" ht="13.5" customHeight="1" x14ac:dyDescent="0.2">
      <c r="A463" s="372"/>
      <c r="B463" s="375"/>
      <c r="C463" s="375"/>
      <c r="D463" s="373"/>
      <c r="E463" s="322"/>
      <c r="F463" s="373"/>
    </row>
    <row r="464" spans="1:6" ht="13.5" customHeight="1" x14ac:dyDescent="0.2">
      <c r="A464" s="372"/>
      <c r="B464" s="375"/>
      <c r="C464" s="375"/>
      <c r="D464" s="373"/>
      <c r="E464" s="322"/>
      <c r="F464" s="373"/>
    </row>
    <row r="465" spans="1:6" ht="13.5" customHeight="1" x14ac:dyDescent="0.2">
      <c r="A465" s="376"/>
      <c r="B465" s="375"/>
      <c r="C465" s="375"/>
      <c r="D465" s="373"/>
      <c r="E465" s="322"/>
      <c r="F465" s="373"/>
    </row>
    <row r="466" spans="1:6" ht="13.5" customHeight="1" x14ac:dyDescent="0.2">
      <c r="A466" s="372"/>
      <c r="B466" s="375"/>
      <c r="C466" s="375"/>
      <c r="D466" s="373"/>
      <c r="E466" s="322"/>
      <c r="F466" s="373"/>
    </row>
    <row r="467" spans="1:6" ht="13.5" customHeight="1" x14ac:dyDescent="0.2">
      <c r="A467" s="372"/>
      <c r="B467" s="375"/>
      <c r="C467" s="375"/>
      <c r="D467" s="373"/>
      <c r="E467" s="322"/>
      <c r="F467" s="373"/>
    </row>
    <row r="468" spans="1:6" ht="13.5" customHeight="1" x14ac:dyDescent="0.2">
      <c r="A468" s="372"/>
      <c r="B468" s="375"/>
      <c r="C468" s="375"/>
      <c r="D468" s="373"/>
      <c r="E468" s="322"/>
      <c r="F468" s="373"/>
    </row>
    <row r="469" spans="1:6" ht="13.5" customHeight="1" x14ac:dyDescent="0.2">
      <c r="A469" s="377"/>
      <c r="B469" s="375"/>
      <c r="C469" s="375"/>
      <c r="D469" s="373"/>
      <c r="E469" s="322"/>
      <c r="F469" s="373"/>
    </row>
    <row r="470" spans="1:6" ht="13.5" customHeight="1" x14ac:dyDescent="0.2">
      <c r="A470" s="379"/>
      <c r="B470" s="375"/>
      <c r="C470" s="375"/>
      <c r="D470" s="373"/>
      <c r="E470" s="322"/>
      <c r="F470" s="373"/>
    </row>
    <row r="471" spans="1:6" ht="13.5" customHeight="1" x14ac:dyDescent="0.2">
      <c r="A471" s="379"/>
      <c r="B471" s="375"/>
      <c r="C471" s="375"/>
      <c r="D471" s="373"/>
      <c r="E471" s="322"/>
      <c r="F471" s="373"/>
    </row>
    <row r="472" spans="1:6" ht="13.5" customHeight="1" x14ac:dyDescent="0.2">
      <c r="A472" s="380"/>
      <c r="B472" s="375"/>
      <c r="C472" s="375"/>
      <c r="D472" s="373"/>
      <c r="E472" s="322"/>
      <c r="F472" s="373"/>
    </row>
    <row r="473" spans="1:6" ht="13.5" customHeight="1" x14ac:dyDescent="0.2">
      <c r="A473" s="372"/>
      <c r="B473" s="375"/>
      <c r="C473" s="375"/>
      <c r="D473" s="373"/>
      <c r="E473" s="322"/>
      <c r="F473" s="373"/>
    </row>
    <row r="474" spans="1:6" ht="13.5" customHeight="1" x14ac:dyDescent="0.2">
      <c r="A474" s="372"/>
      <c r="B474" s="375"/>
      <c r="C474" s="375"/>
      <c r="D474" s="373"/>
      <c r="E474" s="322"/>
      <c r="F474" s="373"/>
    </row>
    <row r="475" spans="1:6" ht="13.5" customHeight="1" x14ac:dyDescent="0.2">
      <c r="A475" s="372"/>
      <c r="B475" s="375"/>
      <c r="C475" s="375"/>
      <c r="D475" s="373"/>
      <c r="E475" s="322"/>
      <c r="F475" s="373"/>
    </row>
    <row r="476" spans="1:6" ht="13.5" customHeight="1" x14ac:dyDescent="0.2">
      <c r="A476" s="379"/>
      <c r="B476" s="375"/>
      <c r="C476" s="375"/>
      <c r="D476" s="373"/>
      <c r="E476" s="322"/>
      <c r="F476" s="373"/>
    </row>
    <row r="477" spans="1:6" ht="13.5" customHeight="1" x14ac:dyDescent="0.2">
      <c r="A477" s="379"/>
      <c r="B477" s="375"/>
      <c r="C477" s="375"/>
      <c r="D477" s="373"/>
      <c r="E477" s="322"/>
      <c r="F477" s="373"/>
    </row>
    <row r="478" spans="1:6" ht="13.5" customHeight="1" x14ac:dyDescent="0.2">
      <c r="A478" s="379"/>
      <c r="B478" s="375"/>
      <c r="C478" s="375"/>
      <c r="D478" s="373"/>
      <c r="E478" s="322"/>
      <c r="F478" s="373"/>
    </row>
    <row r="479" spans="1:6" ht="13.5" customHeight="1" x14ac:dyDescent="0.2">
      <c r="A479" s="372"/>
      <c r="B479" s="375"/>
      <c r="C479" s="375"/>
      <c r="D479" s="373"/>
      <c r="E479" s="322"/>
      <c r="F479" s="373"/>
    </row>
    <row r="480" spans="1:6" s="248" customFormat="1" ht="13.5" customHeight="1" x14ac:dyDescent="0.2">
      <c r="A480" s="372"/>
      <c r="B480" s="378"/>
      <c r="C480" s="378"/>
      <c r="D480" s="383"/>
      <c r="E480" s="355"/>
      <c r="F480" s="383"/>
    </row>
    <row r="481" spans="1:6" s="248" customFormat="1" ht="13.5" customHeight="1" x14ac:dyDescent="0.2">
      <c r="A481" s="372"/>
      <c r="B481" s="378"/>
      <c r="C481" s="378"/>
      <c r="D481" s="383"/>
      <c r="E481" s="355"/>
      <c r="F481" s="383"/>
    </row>
    <row r="482" spans="1:6" s="248" customFormat="1" ht="13.5" customHeight="1" x14ac:dyDescent="0.2">
      <c r="A482" s="372"/>
      <c r="B482" s="378"/>
      <c r="C482" s="378"/>
      <c r="D482" s="383"/>
      <c r="E482" s="355"/>
      <c r="F482" s="383"/>
    </row>
    <row r="483" spans="1:6" s="248" customFormat="1" ht="13.5" customHeight="1" x14ac:dyDescent="0.2">
      <c r="A483" s="372"/>
      <c r="B483" s="378"/>
      <c r="C483" s="378"/>
      <c r="D483" s="383"/>
      <c r="E483" s="355"/>
      <c r="F483" s="383"/>
    </row>
    <row r="484" spans="1:6" s="248" customFormat="1" ht="13.5" customHeight="1" x14ac:dyDescent="0.2">
      <c r="A484" s="379"/>
      <c r="B484" s="378"/>
      <c r="C484" s="378"/>
      <c r="D484" s="383"/>
      <c r="E484" s="355"/>
      <c r="F484" s="383"/>
    </row>
    <row r="485" spans="1:6" s="248" customFormat="1" ht="13.5" customHeight="1" x14ac:dyDescent="0.25">
      <c r="A485" s="381"/>
      <c r="B485" s="378"/>
      <c r="C485" s="378"/>
      <c r="D485" s="383"/>
      <c r="E485" s="355"/>
      <c r="F485" s="383"/>
    </row>
    <row r="486" spans="1:6" s="248" customFormat="1" ht="13.5" customHeight="1" x14ac:dyDescent="0.25">
      <c r="A486" s="381"/>
      <c r="B486" s="378"/>
      <c r="C486" s="378"/>
      <c r="D486" s="383"/>
      <c r="E486" s="355"/>
      <c r="F486" s="383"/>
    </row>
    <row r="487" spans="1:6" s="248" customFormat="1" ht="13.5" customHeight="1" x14ac:dyDescent="0.2">
      <c r="A487" s="384"/>
      <c r="B487" s="378"/>
      <c r="C487" s="378"/>
      <c r="D487" s="383"/>
      <c r="E487" s="355"/>
      <c r="F487" s="383"/>
    </row>
    <row r="488" spans="1:6" s="248" customFormat="1" ht="13.5" customHeight="1" x14ac:dyDescent="0.2">
      <c r="A488" s="384"/>
      <c r="B488" s="378"/>
      <c r="C488" s="378"/>
      <c r="D488" s="383"/>
      <c r="E488" s="355"/>
      <c r="F488" s="383"/>
    </row>
    <row r="489" spans="1:6" s="248" customFormat="1" ht="13.5" customHeight="1" x14ac:dyDescent="0.2">
      <c r="A489" s="384"/>
      <c r="B489" s="378"/>
      <c r="C489" s="378"/>
      <c r="D489" s="383"/>
      <c r="E489" s="355"/>
      <c r="F489" s="383"/>
    </row>
    <row r="490" spans="1:6" s="248" customFormat="1" ht="13.5" customHeight="1" x14ac:dyDescent="0.2">
      <c r="A490" s="384"/>
      <c r="B490" s="378"/>
      <c r="C490" s="378"/>
      <c r="D490" s="383"/>
      <c r="E490" s="355"/>
      <c r="F490" s="383"/>
    </row>
    <row r="491" spans="1:6" s="248" customFormat="1" ht="13.5" customHeight="1" x14ac:dyDescent="0.2">
      <c r="A491" s="384"/>
      <c r="B491" s="378"/>
      <c r="C491" s="378"/>
      <c r="D491" s="383"/>
      <c r="E491" s="355"/>
      <c r="F491" s="383"/>
    </row>
    <row r="492" spans="1:6" s="248" customFormat="1" ht="13.5" customHeight="1" x14ac:dyDescent="0.2">
      <c r="A492" s="384"/>
      <c r="B492" s="378"/>
      <c r="C492" s="378"/>
      <c r="D492" s="383"/>
      <c r="E492" s="355"/>
      <c r="F492" s="383"/>
    </row>
    <row r="493" spans="1:6" s="248" customFormat="1" ht="13.5" customHeight="1" x14ac:dyDescent="0.2">
      <c r="A493" s="384"/>
      <c r="B493" s="378"/>
      <c r="C493" s="378"/>
      <c r="D493" s="383"/>
      <c r="E493" s="355"/>
      <c r="F493" s="383"/>
    </row>
    <row r="494" spans="1:6" s="248" customFormat="1" ht="13.5" customHeight="1" x14ac:dyDescent="0.2">
      <c r="A494" s="384"/>
      <c r="B494" s="378"/>
      <c r="C494" s="378"/>
      <c r="D494" s="383"/>
      <c r="E494" s="355"/>
      <c r="F494" s="383"/>
    </row>
    <row r="495" spans="1:6" s="248" customFormat="1" ht="13.5" customHeight="1" x14ac:dyDescent="0.2">
      <c r="A495" s="384"/>
      <c r="B495" s="378"/>
      <c r="C495" s="378"/>
      <c r="D495" s="383"/>
      <c r="E495" s="355"/>
      <c r="F495" s="383"/>
    </row>
    <row r="496" spans="1:6" s="248" customFormat="1" ht="13.5" customHeight="1" x14ac:dyDescent="0.2">
      <c r="A496" s="384"/>
      <c r="B496" s="378"/>
      <c r="C496" s="378"/>
      <c r="D496" s="383"/>
      <c r="E496" s="355"/>
      <c r="F496" s="383"/>
    </row>
    <row r="497" spans="1:6" s="248" customFormat="1" ht="13.5" customHeight="1" x14ac:dyDescent="0.2">
      <c r="A497" s="384"/>
      <c r="B497" s="378"/>
      <c r="C497" s="378"/>
      <c r="D497" s="383"/>
      <c r="E497" s="355"/>
      <c r="F497" s="383"/>
    </row>
    <row r="498" spans="1:6" s="248" customFormat="1" ht="13.5" customHeight="1" x14ac:dyDescent="0.2">
      <c r="A498" s="384"/>
      <c r="B498" s="378"/>
      <c r="C498" s="378"/>
      <c r="D498" s="383"/>
      <c r="E498" s="355"/>
      <c r="F498" s="383"/>
    </row>
    <row r="499" spans="1:6" s="248" customFormat="1" ht="13.5" customHeight="1" x14ac:dyDescent="0.2">
      <c r="A499" s="384"/>
      <c r="B499" s="378"/>
      <c r="C499" s="378"/>
      <c r="D499" s="383"/>
      <c r="E499" s="355"/>
      <c r="F499" s="383"/>
    </row>
    <row r="500" spans="1:6" s="248" customFormat="1" ht="13.5" customHeight="1" x14ac:dyDescent="0.2">
      <c r="A500" s="384"/>
      <c r="B500" s="378"/>
      <c r="C500" s="378"/>
      <c r="D500" s="383"/>
      <c r="E500" s="355"/>
      <c r="F500" s="383"/>
    </row>
    <row r="501" spans="1:6" s="248" customFormat="1" ht="13.5" customHeight="1" x14ac:dyDescent="0.2">
      <c r="A501" s="384"/>
      <c r="B501" s="378"/>
      <c r="C501" s="378"/>
      <c r="D501" s="383"/>
      <c r="E501" s="355"/>
      <c r="F501" s="383"/>
    </row>
    <row r="502" spans="1:6" s="248" customFormat="1" ht="13.5" customHeight="1" x14ac:dyDescent="0.2">
      <c r="A502" s="384"/>
      <c r="B502" s="378"/>
      <c r="C502" s="378"/>
      <c r="D502" s="383"/>
      <c r="E502" s="355"/>
      <c r="F502" s="383"/>
    </row>
    <row r="503" spans="1:6" s="248" customFormat="1" ht="13.5" customHeight="1" x14ac:dyDescent="0.2">
      <c r="A503" s="384"/>
      <c r="B503" s="378"/>
      <c r="C503" s="378"/>
      <c r="D503" s="383"/>
      <c r="E503" s="355"/>
      <c r="F503" s="383"/>
    </row>
    <row r="504" spans="1:6" s="248" customFormat="1" ht="13.5" customHeight="1" x14ac:dyDescent="0.2">
      <c r="A504" s="384"/>
      <c r="B504" s="378"/>
      <c r="C504" s="378"/>
      <c r="D504" s="383"/>
      <c r="E504" s="355"/>
      <c r="F504" s="383"/>
    </row>
    <row r="505" spans="1:6" s="248" customFormat="1" ht="13.5" customHeight="1" x14ac:dyDescent="0.2">
      <c r="A505" s="385"/>
      <c r="B505" s="378"/>
      <c r="C505" s="378"/>
      <c r="D505" s="383"/>
      <c r="E505" s="355"/>
      <c r="F505" s="383"/>
    </row>
    <row r="506" spans="1:6" s="248" customFormat="1" ht="13.5" customHeight="1" x14ac:dyDescent="0.2">
      <c r="A506" s="384"/>
      <c r="B506" s="378"/>
      <c r="C506" s="378"/>
      <c r="D506" s="383"/>
      <c r="E506" s="355"/>
      <c r="F506" s="383"/>
    </row>
    <row r="507" spans="1:6" s="248" customFormat="1" ht="13.5" customHeight="1" x14ac:dyDescent="0.2">
      <c r="A507" s="384"/>
      <c r="B507" s="378"/>
      <c r="C507" s="378"/>
      <c r="D507" s="386"/>
      <c r="E507" s="355"/>
      <c r="F507" s="386"/>
    </row>
    <row r="508" spans="1:6" s="248" customFormat="1" ht="13.5" customHeight="1" x14ac:dyDescent="0.2">
      <c r="A508" s="384"/>
      <c r="B508" s="378"/>
      <c r="C508" s="378"/>
      <c r="D508" s="386"/>
      <c r="E508" s="355"/>
      <c r="F508" s="386"/>
    </row>
    <row r="509" spans="1:6" s="248" customFormat="1" ht="13.5" customHeight="1" x14ac:dyDescent="0.2">
      <c r="A509" s="387"/>
      <c r="B509" s="378"/>
      <c r="C509" s="378"/>
      <c r="D509" s="386"/>
      <c r="E509" s="355"/>
      <c r="F509" s="386"/>
    </row>
    <row r="510" spans="1:6" s="248" customFormat="1" ht="13.5" customHeight="1" x14ac:dyDescent="0.2">
      <c r="A510" s="384"/>
      <c r="B510" s="378"/>
      <c r="C510" s="378"/>
      <c r="D510" s="386"/>
      <c r="E510" s="355"/>
      <c r="F510" s="386"/>
    </row>
    <row r="511" spans="1:6" s="248" customFormat="1" ht="13.5" customHeight="1" x14ac:dyDescent="0.2">
      <c r="A511" s="384"/>
      <c r="B511" s="378"/>
      <c r="C511" s="378"/>
      <c r="D511" s="386"/>
      <c r="E511" s="355"/>
      <c r="F511" s="386"/>
    </row>
    <row r="512" spans="1:6" s="248" customFormat="1" ht="13.5" customHeight="1" x14ac:dyDescent="0.2">
      <c r="A512" s="388"/>
      <c r="B512" s="378"/>
      <c r="C512" s="378"/>
      <c r="D512" s="386"/>
      <c r="E512" s="355"/>
      <c r="F512" s="386"/>
    </row>
    <row r="513" spans="1:6" s="248" customFormat="1" ht="13.5" customHeight="1" x14ac:dyDescent="0.2">
      <c r="A513" s="384"/>
      <c r="B513" s="378"/>
      <c r="C513" s="378"/>
      <c r="D513" s="386"/>
      <c r="E513" s="355"/>
      <c r="F513" s="386"/>
    </row>
    <row r="514" spans="1:6" s="248" customFormat="1" ht="13.5" customHeight="1" x14ac:dyDescent="0.2">
      <c r="A514" s="384"/>
      <c r="B514" s="378"/>
      <c r="C514" s="378"/>
      <c r="D514" s="386"/>
      <c r="E514" s="355"/>
      <c r="F514" s="386"/>
    </row>
    <row r="515" spans="1:6" s="248" customFormat="1" ht="13.5" customHeight="1" x14ac:dyDescent="0.2">
      <c r="A515" s="384"/>
      <c r="B515" s="378"/>
      <c r="C515" s="378"/>
      <c r="D515" s="386"/>
      <c r="E515" s="355"/>
      <c r="F515" s="386"/>
    </row>
    <row r="516" spans="1:6" s="248" customFormat="1" ht="13.5" customHeight="1" x14ac:dyDescent="0.2">
      <c r="A516" s="384"/>
      <c r="B516" s="378"/>
      <c r="C516" s="378"/>
      <c r="D516" s="386"/>
      <c r="E516" s="355"/>
      <c r="F516" s="386"/>
    </row>
    <row r="517" spans="1:6" s="248" customFormat="1" ht="13.5" customHeight="1" x14ac:dyDescent="0.2">
      <c r="A517" s="384"/>
      <c r="B517" s="378"/>
      <c r="C517" s="378"/>
      <c r="D517" s="386"/>
      <c r="E517" s="355"/>
      <c r="F517" s="386"/>
    </row>
    <row r="518" spans="1:6" s="248" customFormat="1" ht="13.5" customHeight="1" x14ac:dyDescent="0.2">
      <c r="A518" s="384"/>
      <c r="B518" s="378"/>
      <c r="C518" s="378"/>
      <c r="D518" s="386"/>
      <c r="E518" s="355"/>
      <c r="F518" s="386"/>
    </row>
    <row r="519" spans="1:6" s="248" customFormat="1" ht="13.5" customHeight="1" x14ac:dyDescent="0.2">
      <c r="A519" s="384"/>
      <c r="B519" s="378"/>
      <c r="C519" s="378"/>
      <c r="D519" s="386"/>
      <c r="E519" s="355"/>
      <c r="F519" s="386"/>
    </row>
    <row r="520" spans="1:6" s="248" customFormat="1" ht="13.5" customHeight="1" x14ac:dyDescent="0.2">
      <c r="A520" s="384"/>
      <c r="B520" s="378"/>
      <c r="C520" s="378"/>
      <c r="D520" s="386"/>
      <c r="E520" s="355"/>
      <c r="F520" s="386"/>
    </row>
    <row r="521" spans="1:6" s="248" customFormat="1" ht="13.5" customHeight="1" x14ac:dyDescent="0.2">
      <c r="A521" s="384"/>
      <c r="B521" s="378"/>
      <c r="C521" s="378"/>
      <c r="D521" s="386"/>
      <c r="E521" s="355"/>
      <c r="F521" s="386"/>
    </row>
    <row r="522" spans="1:6" ht="13.5" customHeight="1" x14ac:dyDescent="0.2">
      <c r="A522" s="384"/>
      <c r="B522" s="378"/>
      <c r="C522" s="378"/>
      <c r="D522" s="374"/>
      <c r="E522" s="322"/>
      <c r="F522" s="374"/>
    </row>
    <row r="523" spans="1:6" ht="13.5" customHeight="1" x14ac:dyDescent="0.2">
      <c r="A523" s="384"/>
      <c r="B523" s="378"/>
      <c r="C523" s="378"/>
      <c r="D523" s="374"/>
      <c r="E523" s="322"/>
      <c r="F523" s="374"/>
    </row>
    <row r="524" spans="1:6" ht="13.5" customHeight="1" x14ac:dyDescent="0.2">
      <c r="A524" s="384"/>
      <c r="B524" s="378"/>
      <c r="C524" s="378"/>
      <c r="D524" s="374"/>
      <c r="E524" s="322"/>
      <c r="F524" s="374"/>
    </row>
    <row r="525" spans="1:6" ht="13.5" customHeight="1" x14ac:dyDescent="0.2">
      <c r="A525" s="389"/>
      <c r="B525" s="378"/>
      <c r="C525" s="378"/>
      <c r="D525" s="374"/>
      <c r="E525" s="322"/>
      <c r="F525" s="374"/>
    </row>
    <row r="526" spans="1:6" ht="13.5" customHeight="1" x14ac:dyDescent="0.2">
      <c r="A526" s="372"/>
      <c r="B526" s="375"/>
      <c r="C526" s="375"/>
      <c r="D526" s="374"/>
      <c r="E526" s="322"/>
      <c r="F526" s="374"/>
    </row>
    <row r="527" spans="1:6" ht="13.5" customHeight="1" x14ac:dyDescent="0.2">
      <c r="A527" s="384"/>
      <c r="B527" s="375"/>
      <c r="C527" s="375"/>
      <c r="D527" s="374"/>
      <c r="E527" s="322"/>
      <c r="F527" s="374"/>
    </row>
    <row r="528" spans="1:6" ht="13.5" customHeight="1" x14ac:dyDescent="0.2">
      <c r="A528" s="379"/>
      <c r="B528" s="375"/>
      <c r="C528" s="375"/>
      <c r="D528" s="374"/>
      <c r="E528" s="322"/>
      <c r="F528" s="374"/>
    </row>
    <row r="529" spans="1:6" ht="13.5" customHeight="1" x14ac:dyDescent="0.2">
      <c r="A529" s="379"/>
      <c r="B529" s="375"/>
      <c r="C529" s="375"/>
      <c r="D529" s="374"/>
      <c r="E529" s="322"/>
      <c r="F529" s="374"/>
    </row>
    <row r="530" spans="1:6" ht="13.5" customHeight="1" x14ac:dyDescent="0.2">
      <c r="A530" s="379"/>
      <c r="B530" s="375"/>
      <c r="C530" s="375"/>
      <c r="D530" s="374"/>
      <c r="E530" s="322"/>
      <c r="F530" s="374"/>
    </row>
    <row r="531" spans="1:6" ht="13.5" customHeight="1" x14ac:dyDescent="0.2">
      <c r="A531" s="372"/>
      <c r="B531" s="375"/>
      <c r="C531" s="375"/>
      <c r="D531" s="374"/>
      <c r="E531" s="322"/>
      <c r="F531" s="374"/>
    </row>
    <row r="532" spans="1:6" ht="13.5" customHeight="1" x14ac:dyDescent="0.2">
      <c r="A532" s="372"/>
      <c r="B532" s="375"/>
      <c r="C532" s="375"/>
      <c r="D532" s="374"/>
      <c r="E532" s="322"/>
      <c r="F532" s="374"/>
    </row>
    <row r="533" spans="1:6" ht="13.5" customHeight="1" x14ac:dyDescent="0.2">
      <c r="A533" s="372"/>
      <c r="B533" s="375"/>
      <c r="C533" s="375"/>
      <c r="D533" s="374"/>
      <c r="E533" s="322"/>
      <c r="F533" s="374"/>
    </row>
    <row r="534" spans="1:6" ht="13.5" customHeight="1" x14ac:dyDescent="0.2">
      <c r="A534" s="372"/>
      <c r="B534" s="375"/>
      <c r="C534" s="375"/>
      <c r="D534" s="374"/>
      <c r="E534" s="322"/>
      <c r="F534" s="374"/>
    </row>
    <row r="535" spans="1:6" ht="13.5" customHeight="1" x14ac:dyDescent="0.2">
      <c r="A535" s="372"/>
      <c r="B535" s="375"/>
      <c r="C535" s="375"/>
      <c r="D535" s="374"/>
      <c r="E535" s="322"/>
      <c r="F535" s="374"/>
    </row>
    <row r="536" spans="1:6" ht="13.5" customHeight="1" x14ac:dyDescent="0.2">
      <c r="A536" s="372"/>
      <c r="B536" s="375"/>
      <c r="C536" s="375"/>
      <c r="D536" s="374"/>
      <c r="E536" s="322"/>
      <c r="F536" s="374"/>
    </row>
    <row r="537" spans="1:6" ht="13.5" customHeight="1" x14ac:dyDescent="0.2">
      <c r="A537" s="372"/>
      <c r="B537" s="375"/>
      <c r="C537" s="375"/>
      <c r="D537" s="374"/>
      <c r="E537" s="322"/>
      <c r="F537" s="374"/>
    </row>
    <row r="538" spans="1:6" ht="13.5" customHeight="1" x14ac:dyDescent="0.2">
      <c r="A538" s="372"/>
      <c r="B538" s="375"/>
      <c r="C538" s="375"/>
      <c r="D538" s="374"/>
      <c r="E538" s="322"/>
      <c r="F538" s="374"/>
    </row>
    <row r="539" spans="1:6" ht="13.5" customHeight="1" x14ac:dyDescent="0.2">
      <c r="A539" s="372"/>
      <c r="B539" s="375"/>
      <c r="C539" s="375"/>
      <c r="D539" s="374"/>
      <c r="E539" s="322"/>
      <c r="F539" s="374"/>
    </row>
    <row r="540" spans="1:6" ht="13.5" customHeight="1" x14ac:dyDescent="0.2">
      <c r="A540" s="372"/>
      <c r="B540" s="375"/>
      <c r="C540" s="375"/>
      <c r="D540" s="374"/>
      <c r="E540" s="322"/>
      <c r="F540" s="374"/>
    </row>
    <row r="541" spans="1:6" ht="13.5" customHeight="1" x14ac:dyDescent="0.2">
      <c r="A541" s="372"/>
      <c r="B541" s="375"/>
      <c r="C541" s="375"/>
      <c r="D541" s="374"/>
      <c r="E541" s="322"/>
      <c r="F541" s="374"/>
    </row>
    <row r="542" spans="1:6" ht="13.5" customHeight="1" x14ac:dyDescent="0.2">
      <c r="A542" s="372"/>
      <c r="B542" s="375"/>
      <c r="C542" s="375"/>
      <c r="D542" s="374"/>
      <c r="E542" s="322"/>
      <c r="F542" s="374"/>
    </row>
    <row r="543" spans="1:6" ht="13.5" customHeight="1" x14ac:dyDescent="0.2">
      <c r="A543" s="372"/>
      <c r="B543" s="375"/>
      <c r="C543" s="375"/>
      <c r="D543" s="374"/>
      <c r="E543" s="322"/>
      <c r="F543" s="374"/>
    </row>
    <row r="544" spans="1:6" ht="13.5" customHeight="1" x14ac:dyDescent="0.2">
      <c r="A544" s="372"/>
      <c r="B544" s="375"/>
      <c r="C544" s="375"/>
      <c r="D544" s="374"/>
      <c r="E544" s="322"/>
      <c r="F544" s="374"/>
    </row>
    <row r="545" spans="1:6" ht="13.5" customHeight="1" x14ac:dyDescent="0.2">
      <c r="A545" s="376"/>
      <c r="B545" s="375"/>
      <c r="C545" s="375"/>
      <c r="D545" s="374"/>
      <c r="E545" s="322"/>
      <c r="F545" s="374"/>
    </row>
    <row r="546" spans="1:6" ht="13.5" customHeight="1" x14ac:dyDescent="0.2">
      <c r="A546" s="372"/>
      <c r="B546" s="375"/>
      <c r="C546" s="375"/>
      <c r="D546" s="374"/>
      <c r="E546" s="322"/>
      <c r="F546" s="374"/>
    </row>
    <row r="547" spans="1:6" ht="13.5" customHeight="1" x14ac:dyDescent="0.2">
      <c r="A547" s="372"/>
      <c r="B547" s="375"/>
      <c r="C547" s="375"/>
      <c r="D547" s="374"/>
      <c r="E547" s="322"/>
      <c r="F547" s="374"/>
    </row>
    <row r="548" spans="1:6" ht="13.5" customHeight="1" x14ac:dyDescent="0.2">
      <c r="A548" s="372"/>
      <c r="B548" s="375"/>
      <c r="C548" s="375"/>
      <c r="D548" s="374"/>
      <c r="E548" s="322"/>
      <c r="F548" s="374"/>
    </row>
    <row r="549" spans="1:6" ht="13.5" customHeight="1" x14ac:dyDescent="0.2">
      <c r="A549" s="377"/>
      <c r="B549" s="375"/>
      <c r="C549" s="375"/>
      <c r="D549" s="374"/>
      <c r="E549" s="322"/>
      <c r="F549" s="374"/>
    </row>
    <row r="550" spans="1:6" ht="13.5" customHeight="1" x14ac:dyDescent="0.2">
      <c r="A550" s="379"/>
      <c r="B550" s="375"/>
      <c r="C550" s="375"/>
      <c r="D550" s="374"/>
      <c r="E550" s="322"/>
      <c r="F550" s="374"/>
    </row>
    <row r="551" spans="1:6" ht="13.5" customHeight="1" x14ac:dyDescent="0.2">
      <c r="A551" s="379"/>
      <c r="B551" s="375"/>
      <c r="C551" s="375"/>
      <c r="D551" s="374"/>
      <c r="E551" s="322"/>
      <c r="F551" s="374"/>
    </row>
    <row r="552" spans="1:6" ht="13.5" customHeight="1" x14ac:dyDescent="0.2">
      <c r="A552" s="380"/>
      <c r="B552" s="375"/>
      <c r="C552" s="375"/>
      <c r="D552" s="374"/>
      <c r="E552" s="322"/>
      <c r="F552" s="374"/>
    </row>
    <row r="553" spans="1:6" ht="13.5" customHeight="1" x14ac:dyDescent="0.2">
      <c r="A553" s="372"/>
      <c r="B553" s="375"/>
      <c r="C553" s="375"/>
      <c r="D553" s="374"/>
      <c r="E553" s="322"/>
      <c r="F553" s="374"/>
    </row>
    <row r="554" spans="1:6" ht="13.5" customHeight="1" x14ac:dyDescent="0.2">
      <c r="A554" s="372"/>
      <c r="B554" s="375"/>
      <c r="C554" s="375"/>
      <c r="D554" s="374"/>
      <c r="E554" s="322"/>
      <c r="F554" s="374"/>
    </row>
    <row r="555" spans="1:6" ht="13.5" customHeight="1" x14ac:dyDescent="0.2">
      <c r="A555" s="372"/>
      <c r="B555" s="375"/>
      <c r="C555" s="375"/>
      <c r="D555" s="374"/>
      <c r="E555" s="322"/>
      <c r="F555" s="374"/>
    </row>
    <row r="556" spans="1:6" ht="13.5" customHeight="1" x14ac:dyDescent="0.2">
      <c r="A556" s="379"/>
      <c r="B556" s="375"/>
      <c r="C556" s="375"/>
      <c r="D556" s="374"/>
      <c r="E556" s="322"/>
      <c r="F556" s="374"/>
    </row>
    <row r="557" spans="1:6" ht="13.5" customHeight="1" x14ac:dyDescent="0.2">
      <c r="A557" s="379"/>
      <c r="B557" s="375"/>
      <c r="C557" s="375"/>
      <c r="D557" s="374"/>
      <c r="E557" s="322"/>
      <c r="F557" s="374"/>
    </row>
    <row r="558" spans="1:6" ht="13.5" customHeight="1" x14ac:dyDescent="0.2">
      <c r="A558" s="379"/>
      <c r="B558" s="375"/>
      <c r="C558" s="375"/>
      <c r="D558" s="374"/>
      <c r="E558" s="322"/>
      <c r="F558" s="374"/>
    </row>
    <row r="559" spans="1:6" ht="13.5" customHeight="1" x14ac:dyDescent="0.2">
      <c r="A559" s="372"/>
      <c r="B559" s="375"/>
      <c r="C559" s="375"/>
      <c r="D559" s="374"/>
      <c r="E559" s="322"/>
      <c r="F559" s="374"/>
    </row>
    <row r="560" spans="1:6" ht="13.5" customHeight="1" x14ac:dyDescent="0.2">
      <c r="A560" s="372"/>
      <c r="B560" s="375"/>
      <c r="C560" s="375"/>
      <c r="D560" s="374"/>
      <c r="E560" s="322"/>
      <c r="F560" s="374"/>
    </row>
    <row r="561" spans="1:6" ht="13.5" customHeight="1" x14ac:dyDescent="0.2">
      <c r="A561" s="372"/>
      <c r="B561" s="375"/>
      <c r="C561" s="375"/>
      <c r="D561" s="374"/>
      <c r="E561" s="322"/>
      <c r="F561" s="374"/>
    </row>
    <row r="562" spans="1:6" ht="13.5" customHeight="1" x14ac:dyDescent="0.2">
      <c r="A562" s="372"/>
      <c r="B562" s="375"/>
      <c r="C562" s="375"/>
      <c r="D562" s="374"/>
      <c r="E562" s="322"/>
      <c r="F562" s="374"/>
    </row>
    <row r="563" spans="1:6" ht="13.5" customHeight="1" x14ac:dyDescent="0.2">
      <c r="A563" s="372"/>
      <c r="B563" s="375"/>
      <c r="C563" s="375"/>
      <c r="D563" s="374"/>
      <c r="E563" s="322"/>
      <c r="F563" s="374"/>
    </row>
    <row r="564" spans="1:6" ht="13.5" customHeight="1" x14ac:dyDescent="0.2">
      <c r="A564" s="379"/>
      <c r="B564" s="375"/>
      <c r="C564" s="375"/>
      <c r="D564" s="374"/>
      <c r="E564" s="322"/>
      <c r="F564" s="374"/>
    </row>
    <row r="565" spans="1:6" ht="13.5" customHeight="1" x14ac:dyDescent="0.25">
      <c r="A565" s="381"/>
      <c r="B565" s="375"/>
      <c r="C565" s="375"/>
      <c r="D565" s="374"/>
      <c r="E565" s="322"/>
      <c r="F565" s="374"/>
    </row>
    <row r="566" spans="1:6" ht="13.5" customHeight="1" x14ac:dyDescent="0.2">
      <c r="A566" s="384"/>
      <c r="B566" s="375"/>
      <c r="C566" s="375"/>
      <c r="D566" s="374"/>
      <c r="E566" s="322"/>
      <c r="F566" s="374"/>
    </row>
    <row r="567" spans="1:6" ht="13.5" customHeight="1" x14ac:dyDescent="0.2">
      <c r="A567" s="384"/>
      <c r="B567" s="375"/>
      <c r="C567" s="375"/>
      <c r="D567" s="374"/>
      <c r="E567" s="322"/>
      <c r="F567" s="374"/>
    </row>
    <row r="568" spans="1:6" ht="13.5" customHeight="1" x14ac:dyDescent="0.2">
      <c r="A568" s="379"/>
      <c r="B568" s="375"/>
      <c r="C568" s="375"/>
      <c r="D568" s="374"/>
      <c r="E568" s="322"/>
      <c r="F568" s="374"/>
    </row>
    <row r="569" spans="1:6" ht="13.5" customHeight="1" x14ac:dyDescent="0.2">
      <c r="A569" s="379"/>
      <c r="B569" s="375"/>
      <c r="C569" s="375"/>
      <c r="D569" s="374"/>
      <c r="E569" s="322"/>
      <c r="F569" s="374"/>
    </row>
    <row r="570" spans="1:6" ht="13.5" customHeight="1" x14ac:dyDescent="0.2">
      <c r="A570" s="379"/>
      <c r="B570" s="375"/>
      <c r="C570" s="375"/>
      <c r="D570" s="374"/>
      <c r="E570" s="322"/>
      <c r="F570" s="374"/>
    </row>
    <row r="571" spans="1:6" ht="13.5" customHeight="1" x14ac:dyDescent="0.2">
      <c r="A571" s="372"/>
      <c r="B571" s="375"/>
      <c r="C571" s="375"/>
      <c r="D571" s="374"/>
      <c r="E571" s="322"/>
      <c r="F571" s="374"/>
    </row>
    <row r="572" spans="1:6" ht="13.5" customHeight="1" x14ac:dyDescent="0.2">
      <c r="A572" s="372"/>
      <c r="B572" s="375"/>
      <c r="C572" s="375"/>
      <c r="D572" s="374"/>
      <c r="E572" s="322"/>
      <c r="F572" s="374"/>
    </row>
    <row r="573" spans="1:6" ht="13.5" customHeight="1" x14ac:dyDescent="0.2">
      <c r="A573" s="372"/>
      <c r="B573" s="375"/>
      <c r="C573" s="375"/>
      <c r="D573" s="374"/>
      <c r="E573" s="322"/>
      <c r="F573" s="374"/>
    </row>
    <row r="574" spans="1:6" ht="13.5" customHeight="1" x14ac:dyDescent="0.2">
      <c r="A574" s="372"/>
      <c r="B574" s="375"/>
      <c r="C574" s="375"/>
      <c r="D574" s="374"/>
      <c r="E574" s="322"/>
      <c r="F574" s="374"/>
    </row>
    <row r="575" spans="1:6" ht="13.5" customHeight="1" x14ac:dyDescent="0.2">
      <c r="A575" s="372"/>
      <c r="B575" s="375"/>
      <c r="C575" s="375"/>
      <c r="D575" s="374"/>
      <c r="E575" s="322"/>
      <c r="F575" s="374"/>
    </row>
    <row r="576" spans="1:6" ht="13.5" customHeight="1" x14ac:dyDescent="0.2">
      <c r="A576" s="372"/>
      <c r="B576" s="375"/>
      <c r="C576" s="375"/>
      <c r="D576" s="374"/>
      <c r="E576" s="322"/>
      <c r="F576" s="374"/>
    </row>
    <row r="577" spans="1:6" ht="13.5" customHeight="1" x14ac:dyDescent="0.2">
      <c r="A577" s="372"/>
      <c r="B577" s="375"/>
      <c r="C577" s="375"/>
      <c r="D577" s="374"/>
      <c r="E577" s="322"/>
      <c r="F577" s="374"/>
    </row>
    <row r="578" spans="1:6" ht="13.5" customHeight="1" x14ac:dyDescent="0.2">
      <c r="A578" s="372"/>
      <c r="B578" s="375"/>
      <c r="C578" s="375"/>
      <c r="D578" s="374"/>
      <c r="E578" s="322"/>
      <c r="F578" s="374"/>
    </row>
    <row r="579" spans="1:6" ht="13.5" customHeight="1" x14ac:dyDescent="0.2">
      <c r="A579" s="372"/>
      <c r="B579" s="375"/>
      <c r="C579" s="375"/>
      <c r="D579" s="374"/>
      <c r="E579" s="322"/>
      <c r="F579" s="374"/>
    </row>
    <row r="580" spans="1:6" ht="13.5" customHeight="1" x14ac:dyDescent="0.2">
      <c r="A580" s="372"/>
      <c r="B580" s="375"/>
      <c r="C580" s="375"/>
      <c r="D580" s="374"/>
      <c r="E580" s="322"/>
      <c r="F580" s="374"/>
    </row>
    <row r="581" spans="1:6" ht="13.5" customHeight="1" x14ac:dyDescent="0.2">
      <c r="A581" s="372"/>
      <c r="B581" s="375"/>
      <c r="C581" s="375"/>
      <c r="D581" s="374"/>
      <c r="E581" s="322"/>
      <c r="F581" s="374"/>
    </row>
    <row r="582" spans="1:6" ht="13.5" customHeight="1" x14ac:dyDescent="0.2">
      <c r="A582" s="372"/>
      <c r="B582" s="375"/>
      <c r="C582" s="375"/>
      <c r="D582" s="374"/>
      <c r="E582" s="322"/>
      <c r="F582" s="374"/>
    </row>
    <row r="583" spans="1:6" ht="13.5" customHeight="1" x14ac:dyDescent="0.2">
      <c r="A583" s="372"/>
      <c r="B583" s="375"/>
      <c r="C583" s="375"/>
      <c r="D583" s="374"/>
      <c r="E583" s="322"/>
      <c r="F583" s="374"/>
    </row>
    <row r="584" spans="1:6" ht="13.5" customHeight="1" x14ac:dyDescent="0.2">
      <c r="A584" s="372"/>
      <c r="B584" s="375"/>
      <c r="C584" s="375"/>
      <c r="D584" s="374"/>
      <c r="E584" s="322"/>
      <c r="F584" s="374"/>
    </row>
    <row r="585" spans="1:6" ht="13.5" customHeight="1" x14ac:dyDescent="0.2">
      <c r="A585" s="376"/>
      <c r="B585" s="375"/>
      <c r="C585" s="375"/>
      <c r="D585" s="374"/>
      <c r="E585" s="322"/>
      <c r="F585" s="374"/>
    </row>
    <row r="586" spans="1:6" ht="13.5" customHeight="1" x14ac:dyDescent="0.2">
      <c r="A586" s="372"/>
      <c r="B586" s="375"/>
      <c r="C586" s="375"/>
      <c r="D586" s="374"/>
      <c r="E586" s="322"/>
      <c r="F586" s="374"/>
    </row>
    <row r="587" spans="1:6" ht="13.5" customHeight="1" x14ac:dyDescent="0.2">
      <c r="A587" s="372"/>
      <c r="B587" s="375"/>
      <c r="C587" s="375"/>
      <c r="D587" s="374"/>
      <c r="E587" s="322"/>
      <c r="F587" s="374"/>
    </row>
    <row r="588" spans="1:6" ht="13.5" customHeight="1" x14ac:dyDescent="0.2">
      <c r="A588" s="372"/>
      <c r="B588" s="375"/>
      <c r="C588" s="375"/>
      <c r="D588" s="374"/>
      <c r="E588" s="322"/>
      <c r="F588" s="374"/>
    </row>
    <row r="589" spans="1:6" ht="13.5" customHeight="1" x14ac:dyDescent="0.2">
      <c r="A589" s="377"/>
      <c r="B589" s="375"/>
      <c r="C589" s="375"/>
      <c r="D589" s="374"/>
      <c r="E589" s="322"/>
      <c r="F589" s="374"/>
    </row>
    <row r="590" spans="1:6" ht="13.5" customHeight="1" x14ac:dyDescent="0.2">
      <c r="A590" s="379"/>
      <c r="B590" s="375"/>
      <c r="C590" s="375"/>
      <c r="D590" s="374"/>
      <c r="E590" s="322"/>
      <c r="F590" s="374"/>
    </row>
    <row r="591" spans="1:6" ht="13.5" customHeight="1" x14ac:dyDescent="0.2">
      <c r="A591" s="379"/>
      <c r="B591" s="375"/>
      <c r="C591" s="375"/>
      <c r="D591" s="374"/>
      <c r="E591" s="322"/>
      <c r="F591" s="374"/>
    </row>
    <row r="592" spans="1:6" ht="13.5" customHeight="1" x14ac:dyDescent="0.2">
      <c r="A592" s="380"/>
      <c r="B592" s="375"/>
      <c r="C592" s="375"/>
      <c r="D592" s="374"/>
      <c r="E592" s="322"/>
      <c r="F592" s="374"/>
    </row>
    <row r="593" spans="1:6" ht="13.5" customHeight="1" x14ac:dyDescent="0.2">
      <c r="A593" s="372"/>
      <c r="B593" s="375"/>
      <c r="C593" s="375"/>
      <c r="D593" s="374"/>
      <c r="E593" s="322"/>
      <c r="F593" s="374"/>
    </row>
    <row r="594" spans="1:6" ht="13.5" customHeight="1" x14ac:dyDescent="0.2">
      <c r="A594" s="372"/>
      <c r="B594" s="375"/>
      <c r="C594" s="375"/>
      <c r="D594" s="374"/>
      <c r="E594" s="322"/>
      <c r="F594" s="374"/>
    </row>
    <row r="595" spans="1:6" ht="13.5" customHeight="1" x14ac:dyDescent="0.2">
      <c r="A595" s="372"/>
      <c r="B595" s="375"/>
      <c r="C595" s="375"/>
      <c r="D595" s="374"/>
      <c r="E595" s="322"/>
      <c r="F595" s="374"/>
    </row>
    <row r="596" spans="1:6" ht="13.5" customHeight="1" x14ac:dyDescent="0.2">
      <c r="A596" s="379"/>
      <c r="B596" s="375"/>
      <c r="C596" s="375"/>
      <c r="D596" s="374"/>
      <c r="E596" s="322"/>
      <c r="F596" s="374"/>
    </row>
    <row r="597" spans="1:6" ht="13.5" customHeight="1" x14ac:dyDescent="0.2">
      <c r="A597" s="379"/>
      <c r="B597" s="375"/>
      <c r="C597" s="375"/>
      <c r="D597" s="374"/>
      <c r="E597" s="322"/>
      <c r="F597" s="374"/>
    </row>
    <row r="598" spans="1:6" ht="13.5" customHeight="1" x14ac:dyDescent="0.2">
      <c r="A598" s="379"/>
      <c r="B598" s="375"/>
      <c r="C598" s="375"/>
      <c r="D598" s="374"/>
      <c r="E598" s="322"/>
      <c r="F598" s="374"/>
    </row>
    <row r="599" spans="1:6" ht="13.5" customHeight="1" x14ac:dyDescent="0.2">
      <c r="A599" s="372"/>
      <c r="B599" s="375"/>
      <c r="C599" s="375"/>
      <c r="D599" s="374"/>
      <c r="E599" s="322"/>
      <c r="F599" s="374"/>
    </row>
    <row r="600" spans="1:6" ht="13.5" customHeight="1" x14ac:dyDescent="0.2">
      <c r="A600" s="372"/>
      <c r="B600" s="375"/>
      <c r="C600" s="375"/>
      <c r="D600" s="374"/>
      <c r="E600" s="322"/>
      <c r="F600" s="374"/>
    </row>
    <row r="601" spans="1:6" ht="13.5" customHeight="1" x14ac:dyDescent="0.2">
      <c r="A601" s="372"/>
      <c r="B601" s="375"/>
      <c r="C601" s="375"/>
      <c r="D601" s="374"/>
      <c r="E601" s="322"/>
      <c r="F601" s="374"/>
    </row>
    <row r="602" spans="1:6" s="248" customFormat="1" ht="13.5" customHeight="1" x14ac:dyDescent="0.2">
      <c r="A602" s="372"/>
      <c r="B602" s="378"/>
      <c r="C602" s="378"/>
      <c r="D602" s="386"/>
      <c r="E602" s="355"/>
      <c r="F602" s="386"/>
    </row>
    <row r="603" spans="1:6" s="248" customFormat="1" ht="13.5" customHeight="1" x14ac:dyDescent="0.2">
      <c r="A603" s="372"/>
      <c r="B603" s="378"/>
      <c r="C603" s="378"/>
      <c r="D603" s="386"/>
      <c r="E603" s="355"/>
      <c r="F603" s="386"/>
    </row>
    <row r="604" spans="1:6" s="248" customFormat="1" ht="13.5" customHeight="1" x14ac:dyDescent="0.2">
      <c r="A604" s="379"/>
      <c r="B604" s="378"/>
      <c r="C604" s="378"/>
      <c r="D604" s="386"/>
      <c r="E604" s="355"/>
      <c r="F604" s="386"/>
    </row>
    <row r="605" spans="1:6" s="248" customFormat="1" ht="13.5" customHeight="1" x14ac:dyDescent="0.25">
      <c r="A605" s="381"/>
      <c r="B605" s="378"/>
      <c r="C605" s="378"/>
      <c r="D605" s="386"/>
      <c r="E605" s="355"/>
      <c r="F605" s="386"/>
    </row>
    <row r="606" spans="1:6" s="248" customFormat="1" ht="13.5" customHeight="1" x14ac:dyDescent="0.2">
      <c r="A606" s="372"/>
      <c r="B606" s="378"/>
      <c r="C606" s="378"/>
      <c r="D606" s="386"/>
      <c r="E606" s="355"/>
      <c r="F606" s="386"/>
    </row>
    <row r="607" spans="1:6" s="248" customFormat="1" ht="13.5" customHeight="1" x14ac:dyDescent="0.2">
      <c r="A607" s="384"/>
      <c r="B607" s="378"/>
      <c r="C607" s="378"/>
      <c r="D607" s="386"/>
      <c r="E607" s="355"/>
      <c r="F607" s="386"/>
    </row>
    <row r="608" spans="1:6" s="248" customFormat="1" ht="13.5" customHeight="1" x14ac:dyDescent="0.2">
      <c r="A608" s="384"/>
      <c r="B608" s="378"/>
      <c r="C608" s="378"/>
      <c r="D608" s="386"/>
      <c r="E608" s="355"/>
      <c r="F608" s="386"/>
    </row>
    <row r="609" spans="1:6" s="248" customFormat="1" ht="13.5" customHeight="1" x14ac:dyDescent="0.2">
      <c r="A609" s="384"/>
      <c r="B609" s="378"/>
      <c r="C609" s="378"/>
      <c r="D609" s="386"/>
      <c r="E609" s="355"/>
      <c r="F609" s="386"/>
    </row>
    <row r="610" spans="1:6" s="248" customFormat="1" ht="13.5" customHeight="1" x14ac:dyDescent="0.2">
      <c r="A610" s="384"/>
      <c r="B610" s="378"/>
      <c r="C610" s="378"/>
      <c r="D610" s="386"/>
      <c r="E610" s="355"/>
      <c r="F610" s="386"/>
    </row>
    <row r="611" spans="1:6" s="248" customFormat="1" ht="13.5" customHeight="1" x14ac:dyDescent="0.2">
      <c r="A611" s="384"/>
      <c r="B611" s="378"/>
      <c r="C611" s="378"/>
      <c r="D611" s="386"/>
      <c r="E611" s="355"/>
      <c r="F611" s="386"/>
    </row>
    <row r="612" spans="1:6" s="248" customFormat="1" ht="13.5" customHeight="1" x14ac:dyDescent="0.2">
      <c r="A612" s="384"/>
      <c r="B612" s="378"/>
      <c r="C612" s="378"/>
      <c r="D612" s="386"/>
      <c r="E612" s="355"/>
      <c r="F612" s="386"/>
    </row>
    <row r="613" spans="1:6" s="248" customFormat="1" ht="13.5" customHeight="1" x14ac:dyDescent="0.2">
      <c r="A613" s="384"/>
      <c r="B613" s="378"/>
      <c r="C613" s="378"/>
      <c r="D613" s="386"/>
      <c r="E613" s="355"/>
      <c r="F613" s="386"/>
    </row>
    <row r="614" spans="1:6" s="248" customFormat="1" ht="13.5" customHeight="1" x14ac:dyDescent="0.2">
      <c r="A614" s="384"/>
      <c r="B614" s="378"/>
      <c r="C614" s="378"/>
      <c r="D614" s="386"/>
      <c r="E614" s="355"/>
      <c r="F614" s="386"/>
    </row>
    <row r="615" spans="1:6" s="248" customFormat="1" ht="13.5" customHeight="1" x14ac:dyDescent="0.2">
      <c r="A615" s="384"/>
      <c r="B615" s="378"/>
      <c r="C615" s="378"/>
      <c r="D615" s="386"/>
      <c r="E615" s="355"/>
      <c r="F615" s="386"/>
    </row>
    <row r="616" spans="1:6" s="248" customFormat="1" ht="13.5" customHeight="1" x14ac:dyDescent="0.2">
      <c r="A616" s="384"/>
      <c r="B616" s="378"/>
      <c r="C616" s="378"/>
      <c r="D616" s="386"/>
      <c r="E616" s="355"/>
      <c r="F616" s="386"/>
    </row>
    <row r="617" spans="1:6" s="248" customFormat="1" ht="13.5" customHeight="1" x14ac:dyDescent="0.2">
      <c r="A617" s="384"/>
      <c r="B617" s="378"/>
      <c r="C617" s="378"/>
      <c r="D617" s="386"/>
      <c r="E617" s="355"/>
      <c r="F617" s="386"/>
    </row>
    <row r="618" spans="1:6" s="248" customFormat="1" ht="13.5" customHeight="1" x14ac:dyDescent="0.2">
      <c r="A618" s="384"/>
      <c r="B618" s="378"/>
      <c r="C618" s="378"/>
      <c r="D618" s="386"/>
      <c r="E618" s="355"/>
      <c r="F618" s="386"/>
    </row>
    <row r="619" spans="1:6" s="248" customFormat="1" ht="13.5" customHeight="1" x14ac:dyDescent="0.2">
      <c r="A619" s="384"/>
      <c r="B619" s="378"/>
      <c r="C619" s="378"/>
      <c r="D619" s="386"/>
      <c r="E619" s="355"/>
      <c r="F619" s="386"/>
    </row>
    <row r="620" spans="1:6" s="248" customFormat="1" ht="13.5" customHeight="1" x14ac:dyDescent="0.2">
      <c r="A620" s="384"/>
      <c r="B620" s="378"/>
      <c r="C620" s="378"/>
      <c r="D620" s="386"/>
      <c r="E620" s="355"/>
      <c r="F620" s="386"/>
    </row>
    <row r="621" spans="1:6" s="248" customFormat="1" ht="13.5" customHeight="1" x14ac:dyDescent="0.2">
      <c r="A621" s="384"/>
      <c r="B621" s="378"/>
      <c r="C621" s="378"/>
      <c r="D621" s="386"/>
      <c r="E621" s="355"/>
      <c r="F621" s="386"/>
    </row>
    <row r="622" spans="1:6" s="248" customFormat="1" ht="13.5" customHeight="1" x14ac:dyDescent="0.2">
      <c r="A622" s="384"/>
      <c r="B622" s="378"/>
      <c r="C622" s="378"/>
      <c r="D622" s="386"/>
      <c r="E622" s="355"/>
      <c r="F622" s="386"/>
    </row>
    <row r="623" spans="1:6" s="248" customFormat="1" ht="13.5" customHeight="1" x14ac:dyDescent="0.2">
      <c r="A623" s="384"/>
      <c r="B623" s="378"/>
      <c r="C623" s="378"/>
      <c r="D623" s="386"/>
      <c r="E623" s="355"/>
      <c r="F623" s="386"/>
    </row>
    <row r="624" spans="1:6" s="248" customFormat="1" ht="13.5" customHeight="1" x14ac:dyDescent="0.2">
      <c r="A624" s="384"/>
      <c r="B624" s="378"/>
      <c r="C624" s="378"/>
      <c r="D624" s="386"/>
      <c r="E624" s="355"/>
      <c r="F624" s="386"/>
    </row>
    <row r="625" spans="1:6" s="248" customFormat="1" ht="13.5" customHeight="1" x14ac:dyDescent="0.2">
      <c r="A625" s="385"/>
      <c r="B625" s="378"/>
      <c r="C625" s="378"/>
      <c r="D625" s="386"/>
      <c r="E625" s="355"/>
      <c r="F625" s="386"/>
    </row>
    <row r="626" spans="1:6" s="248" customFormat="1" ht="13.5" customHeight="1" x14ac:dyDescent="0.2">
      <c r="A626" s="384"/>
      <c r="B626" s="378"/>
      <c r="C626" s="378"/>
      <c r="D626" s="386"/>
      <c r="E626" s="355"/>
      <c r="F626" s="386"/>
    </row>
    <row r="627" spans="1:6" s="248" customFormat="1" ht="13.5" customHeight="1" x14ac:dyDescent="0.2">
      <c r="A627" s="384"/>
      <c r="B627" s="378"/>
      <c r="C627" s="378"/>
      <c r="D627" s="386"/>
      <c r="E627" s="355"/>
      <c r="F627" s="386"/>
    </row>
    <row r="628" spans="1:6" s="248" customFormat="1" ht="13.5" customHeight="1" x14ac:dyDescent="0.2">
      <c r="A628" s="384"/>
      <c r="B628" s="378"/>
      <c r="C628" s="378"/>
      <c r="D628" s="386"/>
      <c r="E628" s="355"/>
      <c r="F628" s="386"/>
    </row>
    <row r="629" spans="1:6" s="248" customFormat="1" ht="13.5" customHeight="1" x14ac:dyDescent="0.2">
      <c r="A629" s="387"/>
      <c r="B629" s="378"/>
      <c r="C629" s="378"/>
      <c r="D629" s="386"/>
      <c r="E629" s="355"/>
      <c r="F629" s="386"/>
    </row>
    <row r="630" spans="1:6" s="248" customFormat="1" ht="13.5" customHeight="1" x14ac:dyDescent="0.2">
      <c r="A630" s="384"/>
      <c r="B630" s="378"/>
      <c r="C630" s="378"/>
      <c r="D630" s="386"/>
      <c r="E630" s="355"/>
      <c r="F630" s="386"/>
    </row>
    <row r="631" spans="1:6" s="248" customFormat="1" ht="13.5" customHeight="1" x14ac:dyDescent="0.2">
      <c r="A631" s="384"/>
      <c r="B631" s="378"/>
      <c r="C631" s="378"/>
      <c r="D631" s="386"/>
      <c r="E631" s="355"/>
      <c r="F631" s="386"/>
    </row>
    <row r="632" spans="1:6" s="248" customFormat="1" ht="13.5" customHeight="1" x14ac:dyDescent="0.2">
      <c r="A632" s="388"/>
      <c r="B632" s="378"/>
      <c r="C632" s="378"/>
      <c r="D632" s="386"/>
      <c r="E632" s="355"/>
      <c r="F632" s="386"/>
    </row>
    <row r="633" spans="1:6" s="248" customFormat="1" ht="13.5" customHeight="1" x14ac:dyDescent="0.2">
      <c r="A633" s="384"/>
      <c r="B633" s="378"/>
      <c r="C633" s="378"/>
      <c r="D633" s="386"/>
      <c r="E633" s="355"/>
      <c r="F633" s="386"/>
    </row>
    <row r="634" spans="1:6" s="248" customFormat="1" ht="13.5" customHeight="1" x14ac:dyDescent="0.2">
      <c r="A634" s="384"/>
      <c r="B634" s="378"/>
      <c r="C634" s="378"/>
      <c r="D634" s="386"/>
      <c r="E634" s="355"/>
      <c r="F634" s="386"/>
    </row>
    <row r="635" spans="1:6" s="248" customFormat="1" ht="13.5" customHeight="1" x14ac:dyDescent="0.2">
      <c r="A635" s="384"/>
      <c r="B635" s="378"/>
      <c r="C635" s="378"/>
      <c r="D635" s="386"/>
      <c r="E635" s="355"/>
      <c r="F635" s="386"/>
    </row>
    <row r="636" spans="1:6" s="248" customFormat="1" ht="13.5" customHeight="1" x14ac:dyDescent="0.2">
      <c r="A636" s="384"/>
      <c r="B636" s="378"/>
      <c r="C636" s="378"/>
      <c r="D636" s="386"/>
      <c r="E636" s="355"/>
      <c r="F636" s="386"/>
    </row>
    <row r="637" spans="1:6" s="248" customFormat="1" ht="13.5" customHeight="1" x14ac:dyDescent="0.2">
      <c r="A637" s="384"/>
      <c r="B637" s="378"/>
      <c r="C637" s="378"/>
      <c r="D637" s="386"/>
      <c r="E637" s="355"/>
      <c r="F637" s="386"/>
    </row>
    <row r="638" spans="1:6" s="248" customFormat="1" ht="13.5" customHeight="1" x14ac:dyDescent="0.2">
      <c r="A638" s="384"/>
      <c r="B638" s="378"/>
      <c r="C638" s="378"/>
      <c r="D638" s="386"/>
      <c r="E638" s="355"/>
      <c r="F638" s="386"/>
    </row>
    <row r="639" spans="1:6" ht="13.5" customHeight="1" x14ac:dyDescent="0.2">
      <c r="A639" s="384"/>
      <c r="B639" s="378"/>
      <c r="C639" s="378"/>
      <c r="D639" s="374"/>
      <c r="E639" s="322"/>
      <c r="F639" s="374"/>
    </row>
    <row r="640" spans="1:6" ht="13.5" customHeight="1" x14ac:dyDescent="0.2">
      <c r="A640" s="384"/>
      <c r="B640" s="378"/>
      <c r="C640" s="378"/>
      <c r="D640" s="374"/>
      <c r="E640" s="322"/>
      <c r="F640" s="374"/>
    </row>
    <row r="641" spans="1:6" ht="13.5" customHeight="1" x14ac:dyDescent="0.2">
      <c r="A641" s="384"/>
      <c r="B641" s="378"/>
      <c r="C641" s="378"/>
      <c r="D641" s="374"/>
      <c r="E641" s="322"/>
      <c r="F641" s="374"/>
    </row>
    <row r="642" spans="1:6" ht="13.5" customHeight="1" x14ac:dyDescent="0.2">
      <c r="A642" s="384"/>
      <c r="B642" s="378"/>
      <c r="C642" s="378"/>
      <c r="D642" s="374"/>
      <c r="E642" s="322"/>
      <c r="F642" s="374"/>
    </row>
    <row r="643" spans="1:6" ht="13.5" customHeight="1" x14ac:dyDescent="0.2">
      <c r="A643" s="384"/>
      <c r="B643" s="378"/>
      <c r="C643" s="378"/>
      <c r="D643" s="374"/>
      <c r="E643" s="322"/>
      <c r="F643" s="374"/>
    </row>
    <row r="644" spans="1:6" ht="13.5" customHeight="1" x14ac:dyDescent="0.2">
      <c r="A644" s="384"/>
      <c r="B644" s="378"/>
      <c r="C644" s="378"/>
      <c r="D644" s="374"/>
      <c r="E644" s="322"/>
      <c r="F644" s="374"/>
    </row>
    <row r="645" spans="1:6" ht="13.5" customHeight="1" x14ac:dyDescent="0.25">
      <c r="A645" s="381"/>
      <c r="B645" s="378"/>
      <c r="C645" s="378"/>
      <c r="D645" s="374"/>
      <c r="E645" s="322"/>
      <c r="F645" s="374"/>
    </row>
    <row r="646" spans="1:6" ht="13.5" customHeight="1" x14ac:dyDescent="0.25">
      <c r="A646" s="372"/>
      <c r="B646" s="374"/>
      <c r="C646" s="374"/>
      <c r="D646" s="374"/>
      <c r="F646" s="374"/>
    </row>
    <row r="647" spans="1:6" ht="13.5" customHeight="1" x14ac:dyDescent="0.25">
      <c r="A647" s="372"/>
      <c r="B647" s="374"/>
      <c r="C647" s="374"/>
      <c r="D647" s="374"/>
      <c r="F647" s="374"/>
    </row>
    <row r="648" spans="1:6" ht="13.5" customHeight="1" x14ac:dyDescent="0.25">
      <c r="A648" s="372"/>
      <c r="B648" s="374"/>
      <c r="C648" s="374"/>
      <c r="D648" s="374"/>
      <c r="F648" s="374"/>
    </row>
    <row r="649" spans="1:6" ht="13.5" customHeight="1" x14ac:dyDescent="0.25">
      <c r="A649" s="372"/>
      <c r="B649" s="374"/>
      <c r="C649" s="374"/>
      <c r="D649" s="374"/>
      <c r="F649" s="374"/>
    </row>
    <row r="650" spans="1:6" ht="13.5" customHeight="1" x14ac:dyDescent="0.25">
      <c r="A650" s="372"/>
      <c r="B650" s="374"/>
      <c r="C650" s="374"/>
      <c r="D650" s="374"/>
      <c r="F650" s="374"/>
    </row>
    <row r="651" spans="1:6" ht="13.5" customHeight="1" x14ac:dyDescent="0.25">
      <c r="A651" s="372"/>
      <c r="B651" s="374"/>
      <c r="C651" s="374"/>
      <c r="D651" s="374"/>
      <c r="F651" s="374"/>
    </row>
    <row r="652" spans="1:6" ht="13.5" customHeight="1" x14ac:dyDescent="0.25">
      <c r="A652" s="372"/>
      <c r="B652" s="374"/>
      <c r="C652" s="374"/>
      <c r="D652" s="374"/>
      <c r="F652" s="374"/>
    </row>
    <row r="653" spans="1:6" ht="13.5" customHeight="1" x14ac:dyDescent="0.25">
      <c r="A653" s="372"/>
      <c r="B653" s="374"/>
      <c r="C653" s="374"/>
      <c r="D653" s="374"/>
      <c r="F653" s="374"/>
    </row>
    <row r="654" spans="1:6" ht="13.5" customHeight="1" x14ac:dyDescent="0.25">
      <c r="A654" s="372"/>
      <c r="B654" s="374"/>
      <c r="C654" s="374"/>
      <c r="D654" s="374"/>
      <c r="F654" s="374"/>
    </row>
    <row r="655" spans="1:6" ht="13.5" customHeight="1" x14ac:dyDescent="0.25">
      <c r="A655" s="372"/>
      <c r="B655" s="374"/>
      <c r="C655" s="374"/>
      <c r="D655" s="374"/>
      <c r="F655" s="374"/>
    </row>
    <row r="656" spans="1:6" ht="13.5" customHeight="1" x14ac:dyDescent="0.25">
      <c r="A656" s="372"/>
      <c r="B656" s="374"/>
      <c r="C656" s="374"/>
      <c r="D656" s="374"/>
      <c r="F656" s="374"/>
    </row>
    <row r="657" spans="1:6" ht="13.5" customHeight="1" x14ac:dyDescent="0.25">
      <c r="A657" s="372"/>
      <c r="B657" s="374"/>
      <c r="C657" s="374"/>
      <c r="D657" s="374"/>
      <c r="F657" s="374"/>
    </row>
    <row r="658" spans="1:6" ht="13.5" customHeight="1" x14ac:dyDescent="0.25">
      <c r="A658" s="372"/>
      <c r="B658" s="374"/>
      <c r="C658" s="374"/>
      <c r="D658" s="374"/>
      <c r="F658" s="374"/>
    </row>
    <row r="659" spans="1:6" ht="13.5" customHeight="1" x14ac:dyDescent="0.25">
      <c r="A659" s="372"/>
      <c r="B659" s="374"/>
      <c r="C659" s="374"/>
      <c r="D659" s="374"/>
      <c r="F659" s="374"/>
    </row>
    <row r="660" spans="1:6" ht="13.5" customHeight="1" x14ac:dyDescent="0.25">
      <c r="A660" s="372"/>
      <c r="B660" s="374"/>
      <c r="C660" s="374"/>
      <c r="D660" s="374"/>
      <c r="F660" s="374"/>
    </row>
    <row r="661" spans="1:6" ht="13.5" customHeight="1" x14ac:dyDescent="0.25">
      <c r="A661" s="372"/>
      <c r="B661" s="374"/>
      <c r="C661" s="374"/>
      <c r="D661" s="374"/>
      <c r="F661" s="374"/>
    </row>
    <row r="662" spans="1:6" ht="13.5" customHeight="1" x14ac:dyDescent="0.25">
      <c r="A662" s="372"/>
      <c r="B662" s="374"/>
      <c r="C662" s="374"/>
      <c r="D662" s="374"/>
      <c r="F662" s="374"/>
    </row>
    <row r="663" spans="1:6" ht="13.5" customHeight="1" x14ac:dyDescent="0.25">
      <c r="A663" s="372"/>
      <c r="B663" s="374"/>
      <c r="C663" s="374"/>
      <c r="D663" s="374"/>
      <c r="F663" s="374"/>
    </row>
    <row r="664" spans="1:6" ht="13.5" customHeight="1" x14ac:dyDescent="0.25">
      <c r="A664" s="372"/>
      <c r="B664" s="374"/>
      <c r="C664" s="374"/>
      <c r="D664" s="374"/>
      <c r="F664" s="374"/>
    </row>
    <row r="665" spans="1:6" ht="13.5" customHeight="1" x14ac:dyDescent="0.25">
      <c r="A665" s="372"/>
      <c r="B665" s="374"/>
      <c r="C665" s="374"/>
      <c r="D665" s="374"/>
      <c r="F665" s="374"/>
    </row>
    <row r="666" spans="1:6" ht="13.5" customHeight="1" x14ac:dyDescent="0.25">
      <c r="A666" s="372"/>
      <c r="B666" s="374"/>
      <c r="C666" s="374"/>
      <c r="D666" s="374"/>
      <c r="F666" s="374"/>
    </row>
    <row r="667" spans="1:6" ht="13.5" customHeight="1" x14ac:dyDescent="0.25">
      <c r="A667" s="372"/>
      <c r="B667" s="374"/>
      <c r="C667" s="374"/>
      <c r="D667" s="374"/>
      <c r="F667" s="374"/>
    </row>
    <row r="668" spans="1:6" ht="13.5" customHeight="1" x14ac:dyDescent="0.25">
      <c r="A668" s="372"/>
      <c r="B668" s="374"/>
      <c r="C668" s="374"/>
      <c r="D668" s="374"/>
      <c r="F668" s="374"/>
    </row>
    <row r="669" spans="1:6" ht="13.5" customHeight="1" x14ac:dyDescent="0.25">
      <c r="A669" s="372"/>
      <c r="B669" s="374"/>
      <c r="C669" s="374"/>
      <c r="D669" s="374"/>
      <c r="F669" s="374"/>
    </row>
    <row r="670" spans="1:6" ht="13.5" customHeight="1" x14ac:dyDescent="0.25">
      <c r="A670" s="372"/>
      <c r="B670" s="374"/>
      <c r="C670" s="374"/>
      <c r="D670" s="374"/>
      <c r="F670" s="374"/>
    </row>
    <row r="671" spans="1:6" ht="13.5" customHeight="1" x14ac:dyDescent="0.25">
      <c r="A671" s="372"/>
      <c r="B671" s="374"/>
      <c r="C671" s="374"/>
      <c r="D671" s="374"/>
      <c r="F671" s="374"/>
    </row>
    <row r="672" spans="1:6" ht="13.5" customHeight="1" x14ac:dyDescent="0.25">
      <c r="A672" s="372"/>
      <c r="B672" s="374"/>
      <c r="C672" s="374"/>
      <c r="D672" s="374"/>
      <c r="F672" s="374"/>
    </row>
    <row r="673" spans="1:6" ht="13.5" customHeight="1" x14ac:dyDescent="0.25">
      <c r="A673" s="372"/>
      <c r="B673" s="374"/>
      <c r="C673" s="374"/>
      <c r="D673" s="374"/>
      <c r="F673" s="374"/>
    </row>
    <row r="674" spans="1:6" ht="13.5" customHeight="1" x14ac:dyDescent="0.25">
      <c r="A674" s="372"/>
      <c r="B674" s="374"/>
      <c r="C674" s="374"/>
      <c r="D674" s="374"/>
      <c r="F674" s="374"/>
    </row>
    <row r="675" spans="1:6" ht="13.5" customHeight="1" x14ac:dyDescent="0.25">
      <c r="A675" s="372"/>
      <c r="B675" s="374"/>
      <c r="C675" s="374"/>
      <c r="D675" s="374"/>
      <c r="F675" s="374"/>
    </row>
    <row r="676" spans="1:6" ht="13.5" customHeight="1" x14ac:dyDescent="0.25">
      <c r="A676" s="372"/>
      <c r="B676" s="374"/>
      <c r="C676" s="374"/>
      <c r="D676" s="374"/>
      <c r="F676" s="374"/>
    </row>
    <row r="677" spans="1:6" ht="13.5" customHeight="1" x14ac:dyDescent="0.25">
      <c r="A677" s="372"/>
      <c r="B677" s="374"/>
      <c r="C677" s="374"/>
      <c r="D677" s="374"/>
      <c r="F677" s="374"/>
    </row>
    <row r="678" spans="1:6" ht="13.5" customHeight="1" x14ac:dyDescent="0.25">
      <c r="A678" s="372"/>
      <c r="B678" s="374"/>
      <c r="C678" s="374"/>
      <c r="D678" s="374"/>
      <c r="F678" s="374"/>
    </row>
    <row r="679" spans="1:6" ht="13.5" customHeight="1" x14ac:dyDescent="0.25">
      <c r="A679" s="372"/>
      <c r="B679" s="374"/>
      <c r="C679" s="374"/>
      <c r="D679" s="374"/>
      <c r="F679" s="374"/>
    </row>
    <row r="680" spans="1:6" ht="13.5" customHeight="1" x14ac:dyDescent="0.25">
      <c r="A680" s="372"/>
      <c r="B680" s="374"/>
      <c r="C680" s="374"/>
      <c r="D680" s="374"/>
      <c r="F680" s="374"/>
    </row>
    <row r="681" spans="1:6" ht="13.5" customHeight="1" x14ac:dyDescent="0.25">
      <c r="A681" s="372"/>
      <c r="B681" s="374"/>
      <c r="C681" s="374"/>
      <c r="D681" s="374"/>
      <c r="F681" s="374"/>
    </row>
    <row r="682" spans="1:6" ht="13.5" customHeight="1" x14ac:dyDescent="0.25">
      <c r="A682" s="372"/>
      <c r="B682" s="374"/>
      <c r="C682" s="374"/>
      <c r="D682" s="374"/>
      <c r="F682" s="374"/>
    </row>
    <row r="683" spans="1:6" ht="13.5" customHeight="1" x14ac:dyDescent="0.25">
      <c r="A683" s="372"/>
      <c r="B683" s="374"/>
      <c r="C683" s="374"/>
      <c r="D683" s="374"/>
      <c r="F683" s="374"/>
    </row>
    <row r="684" spans="1:6" ht="13.5" customHeight="1" x14ac:dyDescent="0.25">
      <c r="A684" s="372"/>
      <c r="B684" s="374"/>
      <c r="C684" s="374"/>
      <c r="D684" s="374"/>
      <c r="F684" s="374"/>
    </row>
    <row r="685" spans="1:6" ht="13.5" customHeight="1" x14ac:dyDescent="0.25">
      <c r="A685" s="372"/>
      <c r="B685" s="374"/>
      <c r="C685" s="374"/>
      <c r="D685" s="374"/>
      <c r="F685" s="374"/>
    </row>
    <row r="686" spans="1:6" ht="13.5" customHeight="1" x14ac:dyDescent="0.25">
      <c r="A686" s="372"/>
      <c r="B686" s="374"/>
      <c r="C686" s="374"/>
      <c r="D686" s="374"/>
      <c r="F686" s="374"/>
    </row>
    <row r="687" spans="1:6" ht="13.5" customHeight="1" x14ac:dyDescent="0.25">
      <c r="A687" s="372"/>
      <c r="B687" s="374"/>
      <c r="C687" s="374"/>
      <c r="D687" s="374"/>
      <c r="F687" s="374"/>
    </row>
    <row r="688" spans="1:6" ht="13.5" customHeight="1" x14ac:dyDescent="0.25">
      <c r="A688" s="372"/>
      <c r="B688" s="374"/>
      <c r="C688" s="374"/>
      <c r="D688" s="374"/>
      <c r="F688" s="374"/>
    </row>
    <row r="689" spans="1:6" ht="13.5" customHeight="1" x14ac:dyDescent="0.25">
      <c r="A689" s="372"/>
      <c r="B689" s="374"/>
      <c r="C689" s="374"/>
      <c r="D689" s="374"/>
      <c r="F689" s="374"/>
    </row>
    <row r="690" spans="1:6" ht="13.5" customHeight="1" x14ac:dyDescent="0.25">
      <c r="A690" s="372"/>
      <c r="B690" s="374"/>
      <c r="C690" s="374"/>
      <c r="D690" s="374"/>
      <c r="F690" s="374"/>
    </row>
    <row r="691" spans="1:6" ht="13.5" customHeight="1" x14ac:dyDescent="0.25">
      <c r="A691" s="372"/>
      <c r="B691" s="374"/>
      <c r="C691" s="374"/>
      <c r="D691" s="374"/>
      <c r="F691" s="374"/>
    </row>
    <row r="692" spans="1:6" ht="13.5" customHeight="1" x14ac:dyDescent="0.25">
      <c r="A692" s="372"/>
      <c r="B692" s="374"/>
      <c r="C692" s="374"/>
      <c r="D692" s="374"/>
      <c r="F692" s="374"/>
    </row>
    <row r="693" spans="1:6" ht="13.5" customHeight="1" x14ac:dyDescent="0.25">
      <c r="A693" s="372"/>
      <c r="B693" s="374"/>
      <c r="C693" s="374"/>
      <c r="D693" s="374"/>
      <c r="F693" s="374"/>
    </row>
    <row r="694" spans="1:6" ht="13.5" customHeight="1" x14ac:dyDescent="0.25">
      <c r="A694" s="372"/>
      <c r="B694" s="374"/>
      <c r="C694" s="374"/>
      <c r="D694" s="374"/>
      <c r="F694" s="374"/>
    </row>
    <row r="695" spans="1:6" ht="13.5" customHeight="1" x14ac:dyDescent="0.25">
      <c r="A695" s="372"/>
      <c r="B695" s="374"/>
      <c r="C695" s="374"/>
      <c r="D695" s="374"/>
      <c r="F695" s="374"/>
    </row>
    <row r="696" spans="1:6" ht="13.5" customHeight="1" x14ac:dyDescent="0.25">
      <c r="A696" s="372"/>
      <c r="B696" s="374"/>
      <c r="C696" s="374"/>
      <c r="D696" s="374"/>
      <c r="F696" s="374"/>
    </row>
    <row r="697" spans="1:6" ht="13.5" customHeight="1" x14ac:dyDescent="0.25">
      <c r="A697" s="372"/>
      <c r="B697" s="374"/>
      <c r="C697" s="374"/>
      <c r="D697" s="374"/>
      <c r="F697" s="374"/>
    </row>
    <row r="698" spans="1:6" ht="13.5" customHeight="1" x14ac:dyDescent="0.25">
      <c r="A698" s="372"/>
      <c r="B698" s="374"/>
      <c r="C698" s="374"/>
      <c r="D698" s="374"/>
      <c r="F698" s="374"/>
    </row>
    <row r="699" spans="1:6" ht="13.5" customHeight="1" x14ac:dyDescent="0.25">
      <c r="A699" s="372"/>
      <c r="B699" s="374"/>
      <c r="C699" s="374"/>
      <c r="D699" s="374"/>
      <c r="F699" s="374"/>
    </row>
    <row r="700" spans="1:6" ht="13.5" customHeight="1" x14ac:dyDescent="0.25">
      <c r="A700" s="372"/>
      <c r="B700" s="374"/>
      <c r="C700" s="374"/>
      <c r="D700" s="374"/>
      <c r="F700" s="374"/>
    </row>
    <row r="701" spans="1:6" ht="13.5" customHeight="1" x14ac:dyDescent="0.25">
      <c r="A701" s="372"/>
      <c r="B701" s="374"/>
      <c r="C701" s="374"/>
      <c r="D701" s="374"/>
      <c r="F701" s="374"/>
    </row>
    <row r="702" spans="1:6" ht="13.5" customHeight="1" x14ac:dyDescent="0.25">
      <c r="A702" s="372"/>
      <c r="B702" s="374"/>
      <c r="C702" s="374"/>
      <c r="D702" s="374"/>
      <c r="F702" s="374"/>
    </row>
    <row r="703" spans="1:6" ht="13.5" customHeight="1" x14ac:dyDescent="0.25">
      <c r="A703" s="372"/>
      <c r="B703" s="374"/>
      <c r="C703" s="374"/>
      <c r="D703" s="374"/>
      <c r="F703" s="374"/>
    </row>
    <row r="704" spans="1:6" ht="13.5" customHeight="1" x14ac:dyDescent="0.25">
      <c r="A704" s="372"/>
      <c r="B704" s="374"/>
      <c r="C704" s="374"/>
      <c r="D704" s="374"/>
      <c r="F704" s="374"/>
    </row>
    <row r="705" spans="1:6" ht="13.5" customHeight="1" x14ac:dyDescent="0.25">
      <c r="A705" s="372"/>
      <c r="B705" s="374"/>
      <c r="C705" s="374"/>
      <c r="D705" s="374"/>
      <c r="F705" s="374"/>
    </row>
    <row r="706" spans="1:6" ht="13.5" customHeight="1" x14ac:dyDescent="0.25">
      <c r="A706" s="372"/>
      <c r="B706" s="374"/>
      <c r="C706" s="374"/>
      <c r="D706" s="374"/>
      <c r="F706" s="374"/>
    </row>
    <row r="707" spans="1:6" ht="13.5" customHeight="1" x14ac:dyDescent="0.25">
      <c r="A707" s="372"/>
      <c r="B707" s="374"/>
      <c r="C707" s="374"/>
      <c r="D707" s="374"/>
      <c r="F707" s="374"/>
    </row>
    <row r="708" spans="1:6" ht="13.5" customHeight="1" x14ac:dyDescent="0.25">
      <c r="A708" s="372"/>
      <c r="B708" s="374"/>
      <c r="C708" s="374"/>
      <c r="D708" s="374"/>
      <c r="F708" s="374"/>
    </row>
    <row r="709" spans="1:6" ht="13.5" customHeight="1" x14ac:dyDescent="0.25">
      <c r="A709" s="372"/>
      <c r="B709" s="374"/>
      <c r="C709" s="374"/>
      <c r="D709" s="374"/>
      <c r="F709" s="374"/>
    </row>
    <row r="710" spans="1:6" ht="13.5" customHeight="1" x14ac:dyDescent="0.25">
      <c r="A710" s="372"/>
      <c r="B710" s="374"/>
      <c r="C710" s="374"/>
      <c r="D710" s="374"/>
      <c r="F710" s="374"/>
    </row>
    <row r="711" spans="1:6" ht="13.5" customHeight="1" x14ac:dyDescent="0.25">
      <c r="A711" s="372"/>
      <c r="B711" s="374"/>
      <c r="C711" s="374"/>
      <c r="D711" s="374"/>
      <c r="F711" s="374"/>
    </row>
    <row r="712" spans="1:6" ht="13.5" customHeight="1" x14ac:dyDescent="0.25">
      <c r="A712" s="372"/>
      <c r="B712" s="374"/>
      <c r="C712" s="374"/>
      <c r="D712" s="374"/>
      <c r="F712" s="374"/>
    </row>
    <row r="713" spans="1:6" ht="13.5" customHeight="1" x14ac:dyDescent="0.25">
      <c r="A713" s="372"/>
      <c r="B713" s="374"/>
      <c r="C713" s="374"/>
      <c r="D713" s="374"/>
      <c r="F713" s="374"/>
    </row>
    <row r="714" spans="1:6" ht="13.5" customHeight="1" x14ac:dyDescent="0.25">
      <c r="A714" s="372"/>
      <c r="B714" s="374"/>
      <c r="C714" s="374"/>
      <c r="D714" s="374"/>
      <c r="F714" s="374"/>
    </row>
    <row r="715" spans="1:6" ht="13.5" customHeight="1" x14ac:dyDescent="0.25">
      <c r="A715" s="372"/>
      <c r="B715" s="374"/>
      <c r="C715" s="374"/>
      <c r="D715" s="374"/>
      <c r="F715" s="374"/>
    </row>
    <row r="716" spans="1:6" ht="13.5" customHeight="1" x14ac:dyDescent="0.25">
      <c r="A716" s="372"/>
      <c r="B716" s="374"/>
      <c r="C716" s="374"/>
      <c r="D716" s="374"/>
      <c r="F716" s="374"/>
    </row>
    <row r="717" spans="1:6" ht="13.5" customHeight="1" x14ac:dyDescent="0.25">
      <c r="A717" s="372"/>
      <c r="B717" s="374"/>
      <c r="C717" s="374"/>
      <c r="D717" s="374"/>
      <c r="F717" s="374"/>
    </row>
    <row r="718" spans="1:6" ht="13.5" customHeight="1" x14ac:dyDescent="0.25">
      <c r="A718" s="372"/>
      <c r="B718" s="374"/>
      <c r="C718" s="374"/>
      <c r="D718" s="374"/>
      <c r="F718" s="374"/>
    </row>
    <row r="719" spans="1:6" ht="13.5" customHeight="1" x14ac:dyDescent="0.25">
      <c r="A719" s="372"/>
      <c r="B719" s="374"/>
      <c r="C719" s="374"/>
      <c r="D719" s="374"/>
      <c r="F719" s="374"/>
    </row>
    <row r="720" spans="1:6" ht="13.5" customHeight="1" x14ac:dyDescent="0.25">
      <c r="A720" s="372"/>
      <c r="B720" s="374"/>
      <c r="C720" s="374"/>
      <c r="D720" s="374"/>
      <c r="F720" s="374"/>
    </row>
    <row r="721" spans="1:6" ht="13.5" customHeight="1" x14ac:dyDescent="0.25">
      <c r="A721" s="372"/>
      <c r="B721" s="374"/>
      <c r="C721" s="374"/>
      <c r="D721" s="374"/>
      <c r="F721" s="374"/>
    </row>
    <row r="722" spans="1:6" ht="13.5" customHeight="1" x14ac:dyDescent="0.25">
      <c r="A722" s="372"/>
      <c r="B722" s="374"/>
      <c r="C722" s="374"/>
      <c r="D722" s="374"/>
      <c r="F722" s="374"/>
    </row>
    <row r="723" spans="1:6" ht="13.5" customHeight="1" x14ac:dyDescent="0.25">
      <c r="A723" s="372"/>
      <c r="B723" s="374"/>
      <c r="C723" s="374"/>
      <c r="D723" s="374"/>
      <c r="F723" s="374"/>
    </row>
    <row r="724" spans="1:6" ht="13.5" customHeight="1" x14ac:dyDescent="0.25">
      <c r="A724" s="372"/>
      <c r="B724" s="374"/>
      <c r="C724" s="374"/>
      <c r="D724" s="374"/>
      <c r="F724" s="374"/>
    </row>
    <row r="725" spans="1:6" ht="13.5" customHeight="1" x14ac:dyDescent="0.25">
      <c r="A725" s="372"/>
      <c r="B725" s="374"/>
      <c r="C725" s="374"/>
      <c r="D725" s="374"/>
      <c r="F725" s="374"/>
    </row>
    <row r="726" spans="1:6" ht="13.5" customHeight="1" x14ac:dyDescent="0.25">
      <c r="A726" s="372"/>
      <c r="B726" s="374"/>
      <c r="C726" s="374"/>
      <c r="D726" s="374"/>
      <c r="F726" s="374"/>
    </row>
    <row r="727" spans="1:6" ht="13.5" customHeight="1" x14ac:dyDescent="0.25">
      <c r="A727" s="372"/>
      <c r="B727" s="374"/>
      <c r="C727" s="374"/>
      <c r="D727" s="374"/>
      <c r="F727" s="374"/>
    </row>
    <row r="728" spans="1:6" ht="13.5" customHeight="1" x14ac:dyDescent="0.25">
      <c r="A728" s="372"/>
      <c r="B728" s="374"/>
      <c r="C728" s="374"/>
      <c r="D728" s="374"/>
      <c r="F728" s="374"/>
    </row>
    <row r="729" spans="1:6" ht="13.5" customHeight="1" x14ac:dyDescent="0.25">
      <c r="A729" s="372"/>
      <c r="B729" s="374"/>
      <c r="C729" s="374"/>
      <c r="D729" s="374"/>
      <c r="F729" s="374"/>
    </row>
    <row r="730" spans="1:6" ht="13.5" customHeight="1" x14ac:dyDescent="0.25">
      <c r="A730" s="372"/>
      <c r="B730" s="374"/>
      <c r="C730" s="374"/>
      <c r="D730" s="374"/>
      <c r="F730" s="374"/>
    </row>
    <row r="731" spans="1:6" ht="13.5" customHeight="1" x14ac:dyDescent="0.25">
      <c r="A731" s="372"/>
      <c r="B731" s="374"/>
      <c r="C731" s="374"/>
      <c r="D731" s="374"/>
      <c r="F731" s="374"/>
    </row>
    <row r="732" spans="1:6" ht="13.5" customHeight="1" x14ac:dyDescent="0.25">
      <c r="A732" s="372"/>
      <c r="B732" s="374"/>
      <c r="C732" s="374"/>
      <c r="D732" s="374"/>
      <c r="F732" s="374"/>
    </row>
    <row r="733" spans="1:6" ht="13.5" customHeight="1" x14ac:dyDescent="0.25">
      <c r="A733" s="372"/>
      <c r="B733" s="374"/>
      <c r="C733" s="374"/>
      <c r="D733" s="374"/>
      <c r="F733" s="374"/>
    </row>
    <row r="734" spans="1:6" ht="13.5" customHeight="1" x14ac:dyDescent="0.25">
      <c r="A734" s="372"/>
      <c r="B734" s="374"/>
      <c r="C734" s="374"/>
      <c r="D734" s="374"/>
      <c r="F734" s="374"/>
    </row>
    <row r="735" spans="1:6" ht="13.5" customHeight="1" x14ac:dyDescent="0.25">
      <c r="A735" s="372"/>
      <c r="B735" s="374"/>
      <c r="C735" s="374"/>
      <c r="D735" s="374"/>
      <c r="F735" s="374"/>
    </row>
    <row r="736" spans="1:6" ht="13.5" customHeight="1" x14ac:dyDescent="0.25">
      <c r="A736" s="372"/>
      <c r="B736" s="374"/>
      <c r="C736" s="374"/>
      <c r="D736" s="374"/>
      <c r="F736" s="374"/>
    </row>
    <row r="737" spans="1:6" ht="13.5" customHeight="1" x14ac:dyDescent="0.25">
      <c r="A737" s="372"/>
      <c r="B737" s="374"/>
      <c r="C737" s="374"/>
      <c r="D737" s="374"/>
      <c r="F737" s="374"/>
    </row>
    <row r="738" spans="1:6" ht="13.5" customHeight="1" x14ac:dyDescent="0.25">
      <c r="A738" s="372"/>
      <c r="B738" s="374"/>
      <c r="C738" s="374"/>
      <c r="D738" s="374"/>
      <c r="F738" s="374"/>
    </row>
    <row r="739" spans="1:6" ht="13.5" customHeight="1" x14ac:dyDescent="0.25">
      <c r="A739" s="372"/>
      <c r="B739" s="374"/>
      <c r="C739" s="374"/>
      <c r="D739" s="374"/>
      <c r="F739" s="374"/>
    </row>
    <row r="740" spans="1:6" ht="13.5" customHeight="1" x14ac:dyDescent="0.25">
      <c r="A740" s="372"/>
      <c r="B740" s="374"/>
      <c r="C740" s="374"/>
      <c r="D740" s="374"/>
      <c r="F740" s="374"/>
    </row>
    <row r="741" spans="1:6" ht="13.5" customHeight="1" x14ac:dyDescent="0.25">
      <c r="A741" s="372"/>
      <c r="B741" s="374"/>
      <c r="C741" s="374"/>
      <c r="D741" s="374"/>
      <c r="F741" s="374"/>
    </row>
    <row r="742" spans="1:6" ht="13.5" customHeight="1" x14ac:dyDescent="0.25">
      <c r="A742" s="372"/>
      <c r="B742" s="374"/>
      <c r="C742" s="374"/>
      <c r="D742" s="374"/>
      <c r="F742" s="374"/>
    </row>
    <row r="743" spans="1:6" ht="13.5" customHeight="1" x14ac:dyDescent="0.25">
      <c r="A743" s="372"/>
      <c r="B743" s="374"/>
      <c r="C743" s="374"/>
      <c r="D743" s="374"/>
      <c r="F743" s="374"/>
    </row>
    <row r="744" spans="1:6" ht="13.5" customHeight="1" x14ac:dyDescent="0.25">
      <c r="A744" s="372"/>
      <c r="B744" s="374"/>
      <c r="C744" s="374"/>
      <c r="D744" s="374"/>
      <c r="F744" s="374"/>
    </row>
    <row r="745" spans="1:6" ht="13.5" customHeight="1" x14ac:dyDescent="0.25">
      <c r="A745" s="372"/>
      <c r="B745" s="374"/>
      <c r="C745" s="374"/>
      <c r="D745" s="374"/>
      <c r="F745" s="374"/>
    </row>
    <row r="746" spans="1:6" ht="13.5" customHeight="1" x14ac:dyDescent="0.25">
      <c r="A746" s="372"/>
      <c r="B746" s="374"/>
      <c r="C746" s="374"/>
      <c r="D746" s="374"/>
      <c r="F746" s="374"/>
    </row>
    <row r="747" spans="1:6" ht="13.5" customHeight="1" x14ac:dyDescent="0.25">
      <c r="A747" s="372"/>
      <c r="B747" s="374"/>
      <c r="C747" s="374"/>
      <c r="D747" s="374"/>
      <c r="F747" s="374"/>
    </row>
    <row r="748" spans="1:6" ht="13.5" customHeight="1" x14ac:dyDescent="0.25">
      <c r="A748" s="372"/>
      <c r="B748" s="374"/>
      <c r="C748" s="374"/>
      <c r="D748" s="374"/>
      <c r="F748" s="374"/>
    </row>
    <row r="749" spans="1:6" ht="13.5" customHeight="1" x14ac:dyDescent="0.25">
      <c r="A749" s="372"/>
      <c r="B749" s="374"/>
      <c r="C749" s="374"/>
      <c r="D749" s="374"/>
      <c r="F749" s="374"/>
    </row>
    <row r="750" spans="1:6" ht="13.5" customHeight="1" x14ac:dyDescent="0.25">
      <c r="A750" s="372"/>
      <c r="B750" s="374"/>
      <c r="C750" s="374"/>
      <c r="D750" s="374"/>
      <c r="F750" s="374"/>
    </row>
    <row r="751" spans="1:6" ht="13.5" customHeight="1" x14ac:dyDescent="0.25">
      <c r="A751" s="372"/>
      <c r="B751" s="374"/>
      <c r="C751" s="374"/>
      <c r="D751" s="374"/>
      <c r="F751" s="374"/>
    </row>
    <row r="752" spans="1:6" ht="13.5" customHeight="1" x14ac:dyDescent="0.25">
      <c r="A752" s="372"/>
      <c r="B752" s="374"/>
      <c r="C752" s="374"/>
      <c r="D752" s="374"/>
      <c r="F752" s="374"/>
    </row>
    <row r="753" spans="1:6" ht="13.5" customHeight="1" x14ac:dyDescent="0.25">
      <c r="A753" s="372"/>
      <c r="B753" s="374"/>
      <c r="C753" s="374"/>
      <c r="D753" s="374"/>
      <c r="F753" s="374"/>
    </row>
    <row r="754" spans="1:6" ht="13.5" customHeight="1" x14ac:dyDescent="0.25">
      <c r="A754" s="372"/>
      <c r="B754" s="374"/>
      <c r="C754" s="374"/>
      <c r="D754" s="374"/>
      <c r="F754" s="374"/>
    </row>
    <row r="755" spans="1:6" ht="13.5" customHeight="1" x14ac:dyDescent="0.25">
      <c r="A755" s="372"/>
      <c r="B755" s="374"/>
      <c r="C755" s="374"/>
      <c r="D755" s="374"/>
      <c r="F755" s="374"/>
    </row>
    <row r="756" spans="1:6" ht="13.5" customHeight="1" x14ac:dyDescent="0.25">
      <c r="A756" s="372"/>
      <c r="B756" s="374"/>
      <c r="C756" s="374"/>
      <c r="D756" s="374"/>
      <c r="F756" s="374"/>
    </row>
    <row r="757" spans="1:6" ht="13.5" customHeight="1" x14ac:dyDescent="0.25">
      <c r="A757" s="372"/>
      <c r="B757" s="374"/>
      <c r="C757" s="374"/>
      <c r="D757" s="374"/>
      <c r="F757" s="374"/>
    </row>
    <row r="758" spans="1:6" ht="13.5" customHeight="1" x14ac:dyDescent="0.25">
      <c r="A758" s="372"/>
      <c r="B758" s="374"/>
      <c r="C758" s="374"/>
      <c r="D758" s="374"/>
      <c r="F758" s="374"/>
    </row>
    <row r="759" spans="1:6" ht="13.5" customHeight="1" x14ac:dyDescent="0.25">
      <c r="A759" s="372"/>
      <c r="B759" s="374"/>
      <c r="C759" s="374"/>
      <c r="D759" s="374"/>
      <c r="F759" s="374"/>
    </row>
    <row r="760" spans="1:6" ht="13.5" customHeight="1" x14ac:dyDescent="0.25">
      <c r="A760" s="372"/>
      <c r="B760" s="374"/>
      <c r="C760" s="374"/>
      <c r="D760" s="374"/>
      <c r="F760" s="374"/>
    </row>
    <row r="761" spans="1:6" ht="13.5" customHeight="1" x14ac:dyDescent="0.25">
      <c r="A761" s="372"/>
      <c r="B761" s="374"/>
      <c r="C761" s="374"/>
      <c r="D761" s="374"/>
      <c r="F761" s="374"/>
    </row>
    <row r="762" spans="1:6" ht="13.5" customHeight="1" x14ac:dyDescent="0.25">
      <c r="A762" s="372"/>
      <c r="B762" s="374"/>
      <c r="C762" s="374"/>
      <c r="D762" s="374"/>
      <c r="F762" s="374"/>
    </row>
    <row r="763" spans="1:6" ht="13.5" customHeight="1" x14ac:dyDescent="0.25">
      <c r="A763" s="372"/>
      <c r="B763" s="374"/>
      <c r="C763" s="374"/>
      <c r="D763" s="374"/>
      <c r="F763" s="374"/>
    </row>
    <row r="764" spans="1:6" ht="13.5" customHeight="1" x14ac:dyDescent="0.25">
      <c r="A764" s="372"/>
      <c r="B764" s="374"/>
      <c r="C764" s="374"/>
      <c r="D764" s="374"/>
      <c r="F764" s="374"/>
    </row>
    <row r="765" spans="1:6" ht="13.5" customHeight="1" x14ac:dyDescent="0.25">
      <c r="A765" s="372"/>
      <c r="B765" s="374"/>
      <c r="C765" s="374"/>
      <c r="D765" s="374"/>
      <c r="F765" s="374"/>
    </row>
    <row r="766" spans="1:6" ht="13.5" customHeight="1" x14ac:dyDescent="0.25">
      <c r="A766" s="372"/>
      <c r="B766" s="374"/>
      <c r="C766" s="374"/>
      <c r="D766" s="374"/>
      <c r="F766" s="374"/>
    </row>
    <row r="767" spans="1:6" ht="13.5" customHeight="1" x14ac:dyDescent="0.25">
      <c r="A767" s="372"/>
      <c r="B767" s="374"/>
      <c r="C767" s="374"/>
      <c r="D767" s="374"/>
      <c r="F767" s="374"/>
    </row>
    <row r="768" spans="1:6" ht="13.5" customHeight="1" x14ac:dyDescent="0.25">
      <c r="A768" s="372"/>
      <c r="B768" s="374"/>
      <c r="C768" s="374"/>
      <c r="D768" s="374"/>
      <c r="F768" s="374"/>
    </row>
    <row r="769" spans="1:6" ht="13.5" customHeight="1" x14ac:dyDescent="0.25">
      <c r="A769" s="372"/>
      <c r="B769" s="374"/>
      <c r="C769" s="374"/>
      <c r="D769" s="374"/>
      <c r="F769" s="374"/>
    </row>
    <row r="770" spans="1:6" ht="13.5" customHeight="1" x14ac:dyDescent="0.25">
      <c r="A770" s="372"/>
      <c r="B770" s="374"/>
      <c r="C770" s="374"/>
      <c r="D770" s="374"/>
      <c r="F770" s="374"/>
    </row>
    <row r="771" spans="1:6" ht="13.5" customHeight="1" x14ac:dyDescent="0.25">
      <c r="A771" s="372"/>
      <c r="B771" s="374"/>
      <c r="C771" s="374"/>
      <c r="D771" s="374"/>
      <c r="F771" s="374"/>
    </row>
    <row r="772" spans="1:6" ht="13.5" customHeight="1" x14ac:dyDescent="0.25">
      <c r="A772" s="372"/>
      <c r="B772" s="374"/>
      <c r="C772" s="374"/>
      <c r="D772" s="374"/>
      <c r="F772" s="374"/>
    </row>
    <row r="773" spans="1:6" ht="13.5" customHeight="1" x14ac:dyDescent="0.25">
      <c r="A773" s="372"/>
      <c r="B773" s="374"/>
      <c r="C773" s="374"/>
      <c r="D773" s="374"/>
      <c r="F773" s="374"/>
    </row>
    <row r="774" spans="1:6" ht="13.5" customHeight="1" x14ac:dyDescent="0.25">
      <c r="A774" s="372"/>
      <c r="B774" s="374"/>
      <c r="C774" s="374"/>
      <c r="D774" s="374"/>
      <c r="F774" s="374"/>
    </row>
    <row r="775" spans="1:6" ht="13.5" customHeight="1" x14ac:dyDescent="0.25">
      <c r="A775" s="372"/>
      <c r="B775" s="374"/>
      <c r="C775" s="374"/>
      <c r="D775" s="374"/>
      <c r="F775" s="374"/>
    </row>
    <row r="776" spans="1:6" ht="13.5" customHeight="1" x14ac:dyDescent="0.25">
      <c r="A776" s="372"/>
      <c r="B776" s="374"/>
      <c r="C776" s="374"/>
      <c r="D776" s="374"/>
      <c r="F776" s="374"/>
    </row>
    <row r="777" spans="1:6" ht="13.5" customHeight="1" x14ac:dyDescent="0.25">
      <c r="A777" s="372"/>
      <c r="B777" s="374"/>
      <c r="C777" s="374"/>
      <c r="D777" s="374"/>
      <c r="F777" s="374"/>
    </row>
    <row r="778" spans="1:6" ht="13.5" customHeight="1" x14ac:dyDescent="0.25">
      <c r="A778" s="372"/>
      <c r="B778" s="374"/>
      <c r="C778" s="374"/>
      <c r="D778" s="374"/>
      <c r="F778" s="374"/>
    </row>
    <row r="779" spans="1:6" ht="13.5" customHeight="1" x14ac:dyDescent="0.25">
      <c r="A779" s="372"/>
      <c r="B779" s="374"/>
      <c r="C779" s="374"/>
      <c r="D779" s="374"/>
      <c r="F779" s="374"/>
    </row>
    <row r="780" spans="1:6" ht="13.5" customHeight="1" x14ac:dyDescent="0.25">
      <c r="A780" s="372"/>
      <c r="B780" s="374"/>
      <c r="C780" s="374"/>
      <c r="D780" s="374"/>
      <c r="F780" s="374"/>
    </row>
    <row r="781" spans="1:6" ht="13.5" customHeight="1" x14ac:dyDescent="0.25">
      <c r="A781" s="372"/>
      <c r="B781" s="374"/>
      <c r="C781" s="374"/>
      <c r="D781" s="374"/>
      <c r="F781" s="374"/>
    </row>
    <row r="782" spans="1:6" ht="13.5" customHeight="1" x14ac:dyDescent="0.25">
      <c r="A782" s="372"/>
      <c r="B782" s="374"/>
      <c r="C782" s="374"/>
      <c r="D782" s="374"/>
      <c r="F782" s="374"/>
    </row>
    <row r="783" spans="1:6" ht="13.5" customHeight="1" x14ac:dyDescent="0.25">
      <c r="A783" s="372"/>
      <c r="B783" s="374"/>
      <c r="C783" s="374"/>
      <c r="D783" s="374"/>
      <c r="F783" s="374"/>
    </row>
    <row r="784" spans="1:6" ht="13.5" customHeight="1" x14ac:dyDescent="0.25">
      <c r="A784" s="372"/>
      <c r="B784" s="374"/>
      <c r="C784" s="374"/>
      <c r="D784" s="374"/>
      <c r="F784" s="374"/>
    </row>
    <row r="785" spans="1:6" ht="13.5" customHeight="1" x14ac:dyDescent="0.25">
      <c r="A785" s="372"/>
      <c r="B785" s="374"/>
      <c r="C785" s="374"/>
      <c r="D785" s="374"/>
      <c r="F785" s="374"/>
    </row>
    <row r="786" spans="1:6" ht="13.5" customHeight="1" x14ac:dyDescent="0.25">
      <c r="A786" s="372"/>
      <c r="B786" s="374"/>
      <c r="C786" s="374"/>
      <c r="D786" s="374"/>
      <c r="F786" s="374"/>
    </row>
    <row r="787" spans="1:6" ht="13.5" customHeight="1" x14ac:dyDescent="0.25">
      <c r="A787" s="372"/>
      <c r="B787" s="374"/>
      <c r="C787" s="374"/>
      <c r="D787" s="374"/>
      <c r="F787" s="374"/>
    </row>
    <row r="788" spans="1:6" ht="13.5" customHeight="1" x14ac:dyDescent="0.25">
      <c r="A788" s="372"/>
      <c r="B788" s="374"/>
      <c r="C788" s="374"/>
      <c r="D788" s="374"/>
      <c r="F788" s="374"/>
    </row>
    <row r="789" spans="1:6" ht="13.5" customHeight="1" x14ac:dyDescent="0.25">
      <c r="A789" s="372"/>
      <c r="B789" s="374"/>
      <c r="C789" s="374"/>
      <c r="D789" s="374"/>
      <c r="F789" s="374"/>
    </row>
    <row r="790" spans="1:6" ht="13.5" customHeight="1" x14ac:dyDescent="0.25">
      <c r="A790" s="372"/>
      <c r="B790" s="374"/>
      <c r="C790" s="374"/>
      <c r="D790" s="374"/>
      <c r="F790" s="374"/>
    </row>
    <row r="791" spans="1:6" ht="13.5" customHeight="1" x14ac:dyDescent="0.25">
      <c r="A791" s="372"/>
      <c r="B791" s="374"/>
      <c r="C791" s="374"/>
      <c r="D791" s="374"/>
      <c r="F791" s="374"/>
    </row>
    <row r="792" spans="1:6" ht="13.5" customHeight="1" x14ac:dyDescent="0.25">
      <c r="A792" s="372"/>
      <c r="B792" s="374"/>
      <c r="C792" s="374"/>
      <c r="D792" s="374"/>
      <c r="F792" s="374"/>
    </row>
    <row r="793" spans="1:6" ht="13.5" customHeight="1" x14ac:dyDescent="0.25">
      <c r="A793" s="372"/>
      <c r="B793" s="374"/>
      <c r="C793" s="374"/>
      <c r="D793" s="374"/>
      <c r="F793" s="374"/>
    </row>
    <row r="794" spans="1:6" ht="13.5" customHeight="1" x14ac:dyDescent="0.25">
      <c r="A794" s="372"/>
      <c r="B794" s="374"/>
      <c r="C794" s="374"/>
      <c r="D794" s="374"/>
      <c r="F794" s="374"/>
    </row>
    <row r="795" spans="1:6" ht="13.5" customHeight="1" x14ac:dyDescent="0.25">
      <c r="A795" s="372"/>
      <c r="B795" s="374"/>
      <c r="C795" s="374"/>
      <c r="D795" s="374"/>
      <c r="F795" s="374"/>
    </row>
    <row r="796" spans="1:6" ht="13.5" customHeight="1" x14ac:dyDescent="0.25">
      <c r="A796" s="372"/>
      <c r="B796" s="374"/>
      <c r="C796" s="374"/>
      <c r="D796" s="374"/>
      <c r="F796" s="374"/>
    </row>
    <row r="797" spans="1:6" ht="13.5" customHeight="1" x14ac:dyDescent="0.25">
      <c r="A797" s="372"/>
      <c r="B797" s="374"/>
      <c r="C797" s="374"/>
      <c r="D797" s="374"/>
      <c r="F797" s="374"/>
    </row>
    <row r="798" spans="1:6" ht="13.5" customHeight="1" x14ac:dyDescent="0.25">
      <c r="A798" s="372"/>
      <c r="B798" s="374"/>
      <c r="C798" s="374"/>
      <c r="D798" s="374"/>
      <c r="F798" s="374"/>
    </row>
    <row r="799" spans="1:6" ht="13.5" customHeight="1" x14ac:dyDescent="0.25">
      <c r="A799" s="372"/>
      <c r="B799" s="374"/>
      <c r="C799" s="374"/>
      <c r="D799" s="374"/>
      <c r="F799" s="374"/>
    </row>
    <row r="800" spans="1:6" ht="13.5" customHeight="1" x14ac:dyDescent="0.25">
      <c r="A800" s="372"/>
      <c r="B800" s="374"/>
      <c r="C800" s="374"/>
      <c r="D800" s="374"/>
      <c r="F800" s="374"/>
    </row>
    <row r="801" spans="1:6" ht="13.5" customHeight="1" x14ac:dyDescent="0.25">
      <c r="A801" s="372"/>
      <c r="B801" s="374"/>
      <c r="C801" s="374"/>
      <c r="D801" s="374"/>
      <c r="F801" s="374"/>
    </row>
    <row r="802" spans="1:6" ht="13.5" customHeight="1" x14ac:dyDescent="0.25">
      <c r="A802" s="372"/>
      <c r="B802" s="374"/>
      <c r="C802" s="374"/>
      <c r="D802" s="374"/>
      <c r="F802" s="374"/>
    </row>
    <row r="803" spans="1:6" ht="13.5" customHeight="1" x14ac:dyDescent="0.25">
      <c r="A803" s="372"/>
      <c r="B803" s="374"/>
      <c r="C803" s="374"/>
      <c r="D803" s="374"/>
      <c r="F803" s="374"/>
    </row>
    <row r="804" spans="1:6" ht="13.5" customHeight="1" x14ac:dyDescent="0.25">
      <c r="A804" s="372"/>
      <c r="B804" s="374"/>
      <c r="C804" s="374"/>
      <c r="D804" s="374"/>
      <c r="F804" s="374"/>
    </row>
    <row r="805" spans="1:6" ht="13.5" customHeight="1" x14ac:dyDescent="0.25">
      <c r="A805" s="372"/>
      <c r="B805" s="374"/>
      <c r="C805" s="374"/>
      <c r="D805" s="374"/>
      <c r="F805" s="374"/>
    </row>
    <row r="806" spans="1:6" ht="13.5" customHeight="1" x14ac:dyDescent="0.25">
      <c r="A806" s="372"/>
      <c r="B806" s="374"/>
      <c r="C806" s="374"/>
      <c r="D806" s="374"/>
      <c r="F806" s="374"/>
    </row>
    <row r="807" spans="1:6" ht="13.5" customHeight="1" x14ac:dyDescent="0.25">
      <c r="A807" s="372"/>
      <c r="B807" s="374"/>
      <c r="C807" s="374"/>
      <c r="D807" s="374"/>
      <c r="F807" s="374"/>
    </row>
    <row r="808" spans="1:6" ht="13.5" customHeight="1" x14ac:dyDescent="0.25">
      <c r="A808" s="372"/>
      <c r="B808" s="374"/>
      <c r="C808" s="374"/>
      <c r="D808" s="374"/>
      <c r="F808" s="374"/>
    </row>
    <row r="809" spans="1:6" ht="13.5" customHeight="1" x14ac:dyDescent="0.25">
      <c r="A809" s="372"/>
      <c r="B809" s="374"/>
      <c r="C809" s="374"/>
      <c r="D809" s="374"/>
      <c r="F809" s="374"/>
    </row>
    <row r="810" spans="1:6" ht="13.5" customHeight="1" x14ac:dyDescent="0.25">
      <c r="A810" s="372"/>
      <c r="B810" s="374"/>
      <c r="C810" s="374"/>
      <c r="D810" s="374"/>
      <c r="F810" s="374"/>
    </row>
    <row r="811" spans="1:6" ht="13.5" customHeight="1" x14ac:dyDescent="0.25">
      <c r="A811" s="372"/>
      <c r="B811" s="374"/>
      <c r="C811" s="374"/>
      <c r="D811" s="374"/>
      <c r="F811" s="374"/>
    </row>
    <row r="812" spans="1:6" ht="13.5" customHeight="1" x14ac:dyDescent="0.25">
      <c r="A812" s="372"/>
      <c r="B812" s="374"/>
      <c r="C812" s="374"/>
      <c r="D812" s="374"/>
      <c r="F812" s="374"/>
    </row>
    <row r="813" spans="1:6" ht="13.5" customHeight="1" x14ac:dyDescent="0.25">
      <c r="A813" s="372"/>
      <c r="B813" s="374"/>
      <c r="C813" s="374"/>
      <c r="D813" s="374"/>
      <c r="F813" s="374"/>
    </row>
    <row r="814" spans="1:6" ht="13.5" customHeight="1" x14ac:dyDescent="0.25">
      <c r="A814" s="372"/>
      <c r="B814" s="374"/>
      <c r="C814" s="374"/>
      <c r="D814" s="374"/>
      <c r="F814" s="374"/>
    </row>
    <row r="815" spans="1:6" ht="13.5" customHeight="1" x14ac:dyDescent="0.25">
      <c r="A815" s="372"/>
      <c r="B815" s="374"/>
      <c r="C815" s="374"/>
      <c r="D815" s="374"/>
      <c r="F815" s="374"/>
    </row>
    <row r="816" spans="1:6" ht="13.5" customHeight="1" x14ac:dyDescent="0.25">
      <c r="A816" s="372"/>
      <c r="B816" s="374"/>
      <c r="C816" s="374"/>
      <c r="D816" s="374"/>
      <c r="F816" s="374"/>
    </row>
    <row r="817" spans="1:6" ht="13.5" customHeight="1" x14ac:dyDescent="0.25">
      <c r="A817" s="372"/>
      <c r="B817" s="374"/>
      <c r="C817" s="374"/>
      <c r="D817" s="374"/>
      <c r="F817" s="374"/>
    </row>
    <row r="818" spans="1:6" ht="13.5" customHeight="1" x14ac:dyDescent="0.25">
      <c r="A818" s="372"/>
      <c r="B818" s="374"/>
      <c r="C818" s="374"/>
      <c r="D818" s="374"/>
      <c r="F818" s="374"/>
    </row>
    <row r="819" spans="1:6" ht="13.5" customHeight="1" x14ac:dyDescent="0.25">
      <c r="A819" s="372"/>
      <c r="B819" s="374"/>
      <c r="C819" s="374"/>
      <c r="D819" s="374"/>
      <c r="F819" s="374"/>
    </row>
    <row r="820" spans="1:6" ht="13.5" customHeight="1" x14ac:dyDescent="0.25">
      <c r="A820" s="372"/>
      <c r="B820" s="374"/>
      <c r="C820" s="374"/>
      <c r="D820" s="374"/>
      <c r="F820" s="374"/>
    </row>
    <row r="821" spans="1:6" ht="13.5" customHeight="1" x14ac:dyDescent="0.25">
      <c r="A821" s="372"/>
      <c r="B821" s="374"/>
      <c r="C821" s="374"/>
      <c r="D821" s="374"/>
      <c r="F821" s="374"/>
    </row>
    <row r="822" spans="1:6" ht="13.5" customHeight="1" x14ac:dyDescent="0.25">
      <c r="A822" s="372"/>
      <c r="B822" s="374"/>
      <c r="C822" s="374"/>
      <c r="D822" s="374"/>
      <c r="F822" s="374"/>
    </row>
    <row r="823" spans="1:6" ht="13.5" customHeight="1" x14ac:dyDescent="0.25">
      <c r="A823" s="372"/>
      <c r="B823" s="374"/>
      <c r="C823" s="374"/>
      <c r="D823" s="374"/>
      <c r="F823" s="374"/>
    </row>
    <row r="824" spans="1:6" ht="13.5" customHeight="1" x14ac:dyDescent="0.25">
      <c r="A824" s="372"/>
      <c r="B824" s="374"/>
      <c r="C824" s="374"/>
      <c r="D824" s="374"/>
      <c r="F824" s="374"/>
    </row>
    <row r="825" spans="1:6" ht="13.5" customHeight="1" x14ac:dyDescent="0.25">
      <c r="A825" s="372"/>
      <c r="B825" s="374"/>
      <c r="C825" s="374"/>
      <c r="D825" s="374"/>
      <c r="F825" s="374"/>
    </row>
    <row r="826" spans="1:6" ht="13.5" customHeight="1" x14ac:dyDescent="0.25">
      <c r="A826" s="372"/>
      <c r="B826" s="374"/>
      <c r="C826" s="374"/>
      <c r="D826" s="374"/>
      <c r="F826" s="374"/>
    </row>
    <row r="827" spans="1:6" ht="13.5" customHeight="1" x14ac:dyDescent="0.25">
      <c r="A827" s="372"/>
      <c r="B827" s="374"/>
      <c r="C827" s="374"/>
      <c r="D827" s="374"/>
      <c r="F827" s="374"/>
    </row>
    <row r="828" spans="1:6" ht="13.5" customHeight="1" x14ac:dyDescent="0.25">
      <c r="A828" s="372"/>
      <c r="B828" s="374"/>
      <c r="C828" s="374"/>
      <c r="D828" s="374"/>
      <c r="F828" s="374"/>
    </row>
    <row r="829" spans="1:6" ht="13.5" customHeight="1" x14ac:dyDescent="0.25">
      <c r="A829" s="372"/>
      <c r="B829" s="374"/>
      <c r="C829" s="374"/>
      <c r="D829" s="374"/>
      <c r="F829" s="374"/>
    </row>
    <row r="830" spans="1:6" ht="13.5" customHeight="1" x14ac:dyDescent="0.25">
      <c r="A830" s="372"/>
      <c r="B830" s="374"/>
      <c r="C830" s="374"/>
      <c r="D830" s="374"/>
      <c r="F830" s="374"/>
    </row>
    <row r="831" spans="1:6" ht="13.5" customHeight="1" x14ac:dyDescent="0.25">
      <c r="A831" s="372"/>
      <c r="B831" s="374"/>
      <c r="C831" s="374"/>
      <c r="D831" s="374"/>
      <c r="F831" s="374"/>
    </row>
    <row r="832" spans="1:6" ht="13.5" customHeight="1" x14ac:dyDescent="0.25">
      <c r="A832" s="372"/>
      <c r="B832" s="374"/>
      <c r="C832" s="374"/>
      <c r="D832" s="374"/>
      <c r="F832" s="374"/>
    </row>
    <row r="833" spans="1:6" ht="13.5" customHeight="1" x14ac:dyDescent="0.25">
      <c r="A833" s="372"/>
      <c r="B833" s="374"/>
      <c r="C833" s="374"/>
      <c r="D833" s="374"/>
      <c r="F833" s="374"/>
    </row>
    <row r="834" spans="1:6" ht="13.5" customHeight="1" x14ac:dyDescent="0.25">
      <c r="A834" s="372"/>
      <c r="B834" s="374"/>
      <c r="C834" s="374"/>
      <c r="D834" s="374"/>
      <c r="F834" s="374"/>
    </row>
    <row r="835" spans="1:6" ht="13.5" customHeight="1" x14ac:dyDescent="0.25">
      <c r="A835" s="372"/>
      <c r="B835" s="374"/>
      <c r="C835" s="374"/>
      <c r="D835" s="374"/>
      <c r="F835" s="374"/>
    </row>
    <row r="836" spans="1:6" ht="13.5" customHeight="1" x14ac:dyDescent="0.25">
      <c r="A836" s="372"/>
      <c r="B836" s="374"/>
      <c r="C836" s="374"/>
      <c r="D836" s="374"/>
      <c r="F836" s="374"/>
    </row>
    <row r="837" spans="1:6" ht="13.5" customHeight="1" x14ac:dyDescent="0.25">
      <c r="A837" s="372"/>
      <c r="B837" s="374"/>
      <c r="C837" s="374"/>
      <c r="D837" s="374"/>
      <c r="F837" s="374"/>
    </row>
    <row r="838" spans="1:6" ht="13.5" customHeight="1" x14ac:dyDescent="0.25">
      <c r="A838" s="372"/>
      <c r="B838" s="374"/>
      <c r="C838" s="374"/>
      <c r="D838" s="374"/>
      <c r="F838" s="374"/>
    </row>
    <row r="839" spans="1:6" ht="13.5" customHeight="1" x14ac:dyDescent="0.25">
      <c r="A839" s="372"/>
      <c r="B839" s="374"/>
      <c r="C839" s="374"/>
      <c r="D839" s="374"/>
      <c r="F839" s="374"/>
    </row>
    <row r="840" spans="1:6" ht="13.5" customHeight="1" x14ac:dyDescent="0.25">
      <c r="A840" s="372"/>
      <c r="B840" s="374"/>
      <c r="C840" s="374"/>
      <c r="D840" s="374"/>
      <c r="F840" s="374"/>
    </row>
    <row r="841" spans="1:6" ht="13.5" customHeight="1" x14ac:dyDescent="0.25">
      <c r="A841" s="372"/>
      <c r="B841" s="374"/>
      <c r="C841" s="374"/>
      <c r="D841" s="374"/>
      <c r="F841" s="374"/>
    </row>
    <row r="842" spans="1:6" ht="13.5" customHeight="1" x14ac:dyDescent="0.25">
      <c r="A842" s="372"/>
      <c r="B842" s="374"/>
      <c r="C842" s="374"/>
      <c r="D842" s="374"/>
      <c r="F842" s="374"/>
    </row>
    <row r="843" spans="1:6" ht="13.5" customHeight="1" x14ac:dyDescent="0.25">
      <c r="A843" s="372"/>
      <c r="B843" s="374"/>
      <c r="C843" s="374"/>
      <c r="D843" s="374"/>
      <c r="F843" s="374"/>
    </row>
    <row r="844" spans="1:6" ht="13.5" customHeight="1" x14ac:dyDescent="0.25">
      <c r="A844" s="372"/>
      <c r="B844" s="374"/>
      <c r="C844" s="374"/>
      <c r="D844" s="374"/>
      <c r="F844" s="374"/>
    </row>
    <row r="845" spans="1:6" ht="13.5" customHeight="1" x14ac:dyDescent="0.25">
      <c r="A845" s="372"/>
      <c r="B845" s="374"/>
      <c r="C845" s="374"/>
      <c r="D845" s="374"/>
      <c r="F845" s="374"/>
    </row>
    <row r="846" spans="1:6" ht="13.5" customHeight="1" x14ac:dyDescent="0.25">
      <c r="A846" s="372"/>
      <c r="B846" s="374"/>
      <c r="C846" s="374"/>
      <c r="D846" s="374"/>
      <c r="F846" s="374"/>
    </row>
    <row r="847" spans="1:6" ht="13.5" customHeight="1" x14ac:dyDescent="0.25">
      <c r="A847" s="372"/>
      <c r="B847" s="374"/>
      <c r="C847" s="374"/>
      <c r="D847" s="374"/>
      <c r="F847" s="374"/>
    </row>
    <row r="848" spans="1:6" ht="13.5" customHeight="1" x14ac:dyDescent="0.25">
      <c r="A848" s="372"/>
      <c r="B848" s="374"/>
      <c r="C848" s="374"/>
      <c r="D848" s="374"/>
      <c r="F848" s="374"/>
    </row>
    <row r="849" spans="1:6" ht="13.5" customHeight="1" x14ac:dyDescent="0.25">
      <c r="A849" s="372"/>
      <c r="B849" s="374"/>
      <c r="C849" s="374"/>
      <c r="D849" s="374"/>
      <c r="F849" s="374"/>
    </row>
    <row r="850" spans="1:6" ht="13.5" customHeight="1" x14ac:dyDescent="0.25">
      <c r="A850" s="372"/>
      <c r="B850" s="374"/>
      <c r="C850" s="374"/>
      <c r="D850" s="374"/>
      <c r="F850" s="374"/>
    </row>
    <row r="851" spans="1:6" ht="13.5" customHeight="1" x14ac:dyDescent="0.25">
      <c r="A851" s="372"/>
      <c r="B851" s="374"/>
      <c r="C851" s="374"/>
      <c r="D851" s="374"/>
      <c r="F851" s="374"/>
    </row>
    <row r="852" spans="1:6" ht="13.5" customHeight="1" x14ac:dyDescent="0.25">
      <c r="A852" s="372"/>
      <c r="B852" s="374"/>
      <c r="C852" s="374"/>
      <c r="D852" s="374"/>
      <c r="F852" s="374"/>
    </row>
    <row r="853" spans="1:6" ht="13.5" customHeight="1" x14ac:dyDescent="0.25">
      <c r="A853" s="372"/>
      <c r="B853" s="374"/>
      <c r="C853" s="374"/>
      <c r="D853" s="374"/>
      <c r="F853" s="374"/>
    </row>
    <row r="854" spans="1:6" ht="13.5" customHeight="1" x14ac:dyDescent="0.25">
      <c r="A854" s="372"/>
      <c r="B854" s="374"/>
      <c r="C854" s="374"/>
      <c r="D854" s="374"/>
      <c r="F854" s="374"/>
    </row>
    <row r="855" spans="1:6" ht="13.5" customHeight="1" x14ac:dyDescent="0.25">
      <c r="A855" s="372"/>
      <c r="B855" s="374"/>
      <c r="C855" s="374"/>
      <c r="D855" s="374"/>
      <c r="F855" s="374"/>
    </row>
    <row r="856" spans="1:6" ht="13.5" customHeight="1" x14ac:dyDescent="0.25">
      <c r="A856" s="372"/>
      <c r="B856" s="374"/>
      <c r="C856" s="374"/>
      <c r="D856" s="374"/>
      <c r="F856" s="374"/>
    </row>
    <row r="857" spans="1:6" ht="13.5" customHeight="1" x14ac:dyDescent="0.25">
      <c r="A857" s="372"/>
      <c r="B857" s="374"/>
      <c r="C857" s="374"/>
      <c r="D857" s="374"/>
      <c r="F857" s="374"/>
    </row>
    <row r="858" spans="1:6" ht="13.5" customHeight="1" x14ac:dyDescent="0.25">
      <c r="A858" s="372"/>
      <c r="B858" s="374"/>
      <c r="C858" s="374"/>
      <c r="D858" s="374"/>
      <c r="F858" s="374"/>
    </row>
    <row r="859" spans="1:6" ht="13.5" customHeight="1" x14ac:dyDescent="0.25">
      <c r="A859" s="372"/>
      <c r="B859" s="374"/>
      <c r="C859" s="374"/>
      <c r="D859" s="374"/>
      <c r="F859" s="374"/>
    </row>
    <row r="860" spans="1:6" ht="13.5" customHeight="1" x14ac:dyDescent="0.25">
      <c r="A860" s="372"/>
      <c r="B860" s="374"/>
      <c r="C860" s="374"/>
      <c r="D860" s="374"/>
      <c r="F860" s="374"/>
    </row>
    <row r="861" spans="1:6" ht="13.5" customHeight="1" x14ac:dyDescent="0.25">
      <c r="A861" s="372"/>
      <c r="B861" s="374"/>
      <c r="C861" s="374"/>
      <c r="D861" s="374"/>
      <c r="F861" s="374"/>
    </row>
    <row r="862" spans="1:6" ht="13.5" customHeight="1" x14ac:dyDescent="0.25">
      <c r="A862" s="372"/>
      <c r="B862" s="374"/>
      <c r="C862" s="374"/>
      <c r="D862" s="374"/>
      <c r="F862" s="374"/>
    </row>
    <row r="863" spans="1:6" ht="13.5" customHeight="1" x14ac:dyDescent="0.25">
      <c r="A863" s="372"/>
      <c r="B863" s="374"/>
      <c r="C863" s="374"/>
      <c r="D863" s="374"/>
      <c r="F863" s="374"/>
    </row>
    <row r="864" spans="1:6" ht="13.5" customHeight="1" x14ac:dyDescent="0.25">
      <c r="A864" s="372"/>
      <c r="B864" s="374"/>
      <c r="C864" s="374"/>
      <c r="D864" s="374"/>
      <c r="F864" s="374"/>
    </row>
    <row r="865" spans="1:6" ht="13.5" customHeight="1" x14ac:dyDescent="0.25">
      <c r="A865" s="372"/>
      <c r="B865" s="374"/>
      <c r="C865" s="374"/>
      <c r="D865" s="374"/>
      <c r="F865" s="374"/>
    </row>
    <row r="866" spans="1:6" ht="13.5" customHeight="1" x14ac:dyDescent="0.25">
      <c r="A866" s="372"/>
      <c r="B866" s="374"/>
      <c r="C866" s="374"/>
      <c r="D866" s="374"/>
      <c r="F866" s="374"/>
    </row>
    <row r="867" spans="1:6" ht="13.5" customHeight="1" x14ac:dyDescent="0.25">
      <c r="A867" s="372"/>
      <c r="B867" s="374"/>
      <c r="C867" s="374"/>
      <c r="D867" s="374"/>
      <c r="F867" s="374"/>
    </row>
    <row r="868" spans="1:6" ht="13.5" customHeight="1" x14ac:dyDescent="0.25">
      <c r="A868" s="372"/>
      <c r="B868" s="374"/>
      <c r="C868" s="374"/>
      <c r="D868" s="374"/>
      <c r="F868" s="374"/>
    </row>
    <row r="869" spans="1:6" ht="13.5" customHeight="1" x14ac:dyDescent="0.25">
      <c r="A869" s="372"/>
      <c r="B869" s="374"/>
      <c r="C869" s="374"/>
      <c r="D869" s="374"/>
      <c r="F869" s="374"/>
    </row>
    <row r="870" spans="1:6" ht="13.5" customHeight="1" x14ac:dyDescent="0.25">
      <c r="A870" s="372"/>
      <c r="B870" s="374"/>
      <c r="C870" s="374"/>
      <c r="D870" s="374"/>
      <c r="F870" s="374"/>
    </row>
    <row r="871" spans="1:6" ht="13.5" customHeight="1" x14ac:dyDescent="0.25">
      <c r="A871" s="372"/>
      <c r="B871" s="374"/>
      <c r="C871" s="374"/>
      <c r="D871" s="374"/>
      <c r="F871" s="374"/>
    </row>
    <row r="872" spans="1:6" ht="13.5" customHeight="1" x14ac:dyDescent="0.25">
      <c r="A872" s="372"/>
      <c r="B872" s="374"/>
      <c r="C872" s="374"/>
      <c r="D872" s="374"/>
      <c r="F872" s="374"/>
    </row>
    <row r="873" spans="1:6" ht="13.5" customHeight="1" x14ac:dyDescent="0.25">
      <c r="A873" s="372"/>
      <c r="B873" s="374"/>
      <c r="C873" s="374"/>
      <c r="D873" s="374"/>
      <c r="F873" s="374"/>
    </row>
    <row r="874" spans="1:6" ht="13.5" customHeight="1" x14ac:dyDescent="0.25">
      <c r="A874" s="372"/>
      <c r="B874" s="374"/>
      <c r="C874" s="374"/>
      <c r="D874" s="374"/>
      <c r="F874" s="374"/>
    </row>
    <row r="875" spans="1:6" ht="13.5" customHeight="1" x14ac:dyDescent="0.25">
      <c r="A875" s="372"/>
      <c r="B875" s="374"/>
      <c r="C875" s="374"/>
      <c r="D875" s="374"/>
      <c r="F875" s="374"/>
    </row>
    <row r="876" spans="1:6" ht="13.5" customHeight="1" x14ac:dyDescent="0.25">
      <c r="A876" s="372"/>
      <c r="B876" s="374"/>
      <c r="C876" s="374"/>
      <c r="D876" s="374"/>
      <c r="F876" s="374"/>
    </row>
    <row r="877" spans="1:6" ht="13.5" customHeight="1" x14ac:dyDescent="0.25">
      <c r="A877" s="372"/>
      <c r="B877" s="374"/>
      <c r="C877" s="374"/>
      <c r="D877" s="374"/>
      <c r="F877" s="374"/>
    </row>
    <row r="878" spans="1:6" ht="13.5" customHeight="1" x14ac:dyDescent="0.25">
      <c r="A878" s="372"/>
      <c r="B878" s="374"/>
      <c r="C878" s="374"/>
      <c r="D878" s="374"/>
      <c r="F878" s="374"/>
    </row>
    <row r="879" spans="1:6" ht="13.5" customHeight="1" x14ac:dyDescent="0.25">
      <c r="A879" s="372"/>
      <c r="B879" s="374"/>
      <c r="C879" s="374"/>
      <c r="D879" s="374"/>
      <c r="F879" s="374"/>
    </row>
    <row r="880" spans="1:6" ht="13.5" customHeight="1" x14ac:dyDescent="0.25">
      <c r="A880" s="372"/>
      <c r="B880" s="374"/>
      <c r="C880" s="374"/>
      <c r="D880" s="374"/>
      <c r="F880" s="374"/>
    </row>
    <row r="881" spans="1:6" ht="13.5" customHeight="1" x14ac:dyDescent="0.25">
      <c r="A881" s="372"/>
      <c r="B881" s="374"/>
      <c r="C881" s="374"/>
      <c r="D881" s="374"/>
      <c r="F881" s="374"/>
    </row>
    <row r="882" spans="1:6" ht="13.5" customHeight="1" x14ac:dyDescent="0.25">
      <c r="A882" s="372"/>
      <c r="B882" s="374"/>
      <c r="C882" s="374"/>
      <c r="D882" s="374"/>
      <c r="F882" s="374"/>
    </row>
    <row r="883" spans="1:6" ht="13.5" customHeight="1" x14ac:dyDescent="0.25">
      <c r="A883" s="372"/>
      <c r="B883" s="374"/>
      <c r="C883" s="374"/>
      <c r="D883" s="374"/>
      <c r="F883" s="374"/>
    </row>
    <row r="884" spans="1:6" ht="13.5" customHeight="1" x14ac:dyDescent="0.25">
      <c r="A884" s="372"/>
      <c r="B884" s="374"/>
      <c r="C884" s="374"/>
      <c r="D884" s="374"/>
      <c r="F884" s="374"/>
    </row>
    <row r="885" spans="1:6" ht="13.5" customHeight="1" x14ac:dyDescent="0.25">
      <c r="A885" s="372"/>
      <c r="B885" s="374"/>
      <c r="C885" s="374"/>
      <c r="D885" s="374"/>
      <c r="F885" s="374"/>
    </row>
    <row r="886" spans="1:6" ht="13.5" customHeight="1" x14ac:dyDescent="0.25">
      <c r="A886" s="372"/>
      <c r="B886" s="374"/>
      <c r="C886" s="374"/>
      <c r="D886" s="374"/>
      <c r="F886" s="374"/>
    </row>
    <row r="887" spans="1:6" ht="13.5" customHeight="1" x14ac:dyDescent="0.25">
      <c r="A887" s="372"/>
      <c r="B887" s="374"/>
      <c r="C887" s="374"/>
      <c r="D887" s="374"/>
      <c r="F887" s="374"/>
    </row>
    <row r="888" spans="1:6" ht="13.5" customHeight="1" x14ac:dyDescent="0.25">
      <c r="A888" s="372"/>
      <c r="B888" s="374"/>
      <c r="C888" s="374"/>
      <c r="D888" s="374"/>
      <c r="F888" s="374"/>
    </row>
    <row r="889" spans="1:6" ht="13.5" customHeight="1" x14ac:dyDescent="0.25">
      <c r="A889" s="372"/>
      <c r="B889" s="374"/>
      <c r="C889" s="374"/>
      <c r="D889" s="374"/>
      <c r="F889" s="374"/>
    </row>
    <row r="890" spans="1:6" ht="13.5" customHeight="1" x14ac:dyDescent="0.25">
      <c r="A890" s="372"/>
      <c r="B890" s="374"/>
      <c r="C890" s="374"/>
      <c r="D890" s="374"/>
      <c r="F890" s="374"/>
    </row>
    <row r="891" spans="1:6" ht="13.5" customHeight="1" x14ac:dyDescent="0.25">
      <c r="A891" s="372"/>
      <c r="B891" s="374"/>
      <c r="C891" s="374"/>
      <c r="D891" s="374"/>
      <c r="F891" s="374"/>
    </row>
    <row r="892" spans="1:6" ht="13.5" customHeight="1" x14ac:dyDescent="0.25">
      <c r="A892" s="372"/>
      <c r="B892" s="374"/>
      <c r="C892" s="374"/>
      <c r="D892" s="374"/>
      <c r="F892" s="374"/>
    </row>
    <row r="893" spans="1:6" ht="13.5" customHeight="1" x14ac:dyDescent="0.25">
      <c r="A893" s="372"/>
      <c r="B893" s="374"/>
      <c r="C893" s="374"/>
      <c r="D893" s="374"/>
      <c r="F893" s="374"/>
    </row>
    <row r="894" spans="1:6" ht="13.5" customHeight="1" x14ac:dyDescent="0.25">
      <c r="A894" s="372"/>
      <c r="B894" s="374"/>
      <c r="C894" s="374"/>
      <c r="D894" s="374"/>
      <c r="F894" s="374"/>
    </row>
    <row r="895" spans="1:6" ht="13.5" customHeight="1" x14ac:dyDescent="0.25">
      <c r="A895" s="372"/>
      <c r="B895" s="374"/>
      <c r="C895" s="374"/>
      <c r="D895" s="374"/>
      <c r="F895" s="374"/>
    </row>
    <row r="896" spans="1:6" ht="13.5" customHeight="1" x14ac:dyDescent="0.25">
      <c r="A896" s="372"/>
      <c r="B896" s="374"/>
      <c r="C896" s="374"/>
      <c r="D896" s="374"/>
      <c r="F896" s="374"/>
    </row>
    <row r="897" spans="1:6" ht="13.5" customHeight="1" x14ac:dyDescent="0.25">
      <c r="A897" s="372"/>
      <c r="B897" s="374"/>
      <c r="C897" s="374"/>
      <c r="D897" s="374"/>
      <c r="F897" s="374"/>
    </row>
    <row r="898" spans="1:6" ht="13.5" customHeight="1" x14ac:dyDescent="0.25">
      <c r="A898" s="372"/>
      <c r="B898" s="374"/>
      <c r="C898" s="374"/>
      <c r="D898" s="374"/>
      <c r="F898" s="374"/>
    </row>
    <row r="899" spans="1:6" ht="13.5" customHeight="1" x14ac:dyDescent="0.25">
      <c r="A899" s="372"/>
      <c r="B899" s="374"/>
      <c r="C899" s="374"/>
      <c r="D899" s="374"/>
      <c r="F899" s="374"/>
    </row>
    <row r="900" spans="1:6" ht="13.5" customHeight="1" x14ac:dyDescent="0.25">
      <c r="A900" s="372"/>
      <c r="B900" s="374"/>
      <c r="C900" s="374"/>
      <c r="D900" s="374"/>
      <c r="F900" s="374"/>
    </row>
    <row r="901" spans="1:6" ht="13.5" customHeight="1" x14ac:dyDescent="0.25">
      <c r="A901" s="372"/>
      <c r="B901" s="374"/>
      <c r="C901" s="374"/>
      <c r="D901" s="374"/>
      <c r="F901" s="374"/>
    </row>
    <row r="902" spans="1:6" ht="13.5" customHeight="1" x14ac:dyDescent="0.25">
      <c r="A902" s="372"/>
      <c r="B902" s="374"/>
      <c r="C902" s="374"/>
      <c r="D902" s="374"/>
      <c r="F902" s="374"/>
    </row>
    <row r="903" spans="1:6" ht="13.5" customHeight="1" x14ac:dyDescent="0.25">
      <c r="A903" s="372"/>
      <c r="B903" s="374"/>
      <c r="C903" s="374"/>
      <c r="D903" s="374"/>
      <c r="F903" s="374"/>
    </row>
    <row r="904" spans="1:6" ht="13.5" customHeight="1" x14ac:dyDescent="0.25">
      <c r="A904" s="372"/>
      <c r="B904" s="374"/>
      <c r="C904" s="374"/>
      <c r="D904" s="374"/>
      <c r="F904" s="374"/>
    </row>
    <row r="905" spans="1:6" ht="13.5" customHeight="1" x14ac:dyDescent="0.25">
      <c r="A905" s="372"/>
      <c r="B905" s="374"/>
      <c r="C905" s="374"/>
      <c r="D905" s="374"/>
      <c r="F905" s="374"/>
    </row>
    <row r="906" spans="1:6" ht="13.5" customHeight="1" x14ac:dyDescent="0.25">
      <c r="A906" s="372"/>
      <c r="B906" s="374"/>
      <c r="C906" s="374"/>
      <c r="D906" s="374"/>
      <c r="F906" s="374"/>
    </row>
    <row r="907" spans="1:6" ht="13.5" customHeight="1" x14ac:dyDescent="0.25">
      <c r="A907" s="372"/>
      <c r="B907" s="374"/>
      <c r="C907" s="374"/>
      <c r="D907" s="374"/>
      <c r="F907" s="374"/>
    </row>
    <row r="908" spans="1:6" ht="13.5" customHeight="1" x14ac:dyDescent="0.25">
      <c r="A908" s="372"/>
      <c r="B908" s="374"/>
      <c r="C908" s="374"/>
      <c r="D908" s="374"/>
      <c r="F908" s="374"/>
    </row>
    <row r="909" spans="1:6" ht="13.5" customHeight="1" x14ac:dyDescent="0.25">
      <c r="A909" s="372"/>
      <c r="B909" s="374"/>
      <c r="C909" s="374"/>
      <c r="D909" s="374"/>
      <c r="F909" s="374"/>
    </row>
    <row r="910" spans="1:6" ht="13.5" customHeight="1" x14ac:dyDescent="0.25">
      <c r="A910" s="372"/>
      <c r="B910" s="374"/>
      <c r="C910" s="374"/>
      <c r="D910" s="374"/>
      <c r="F910" s="374"/>
    </row>
    <row r="911" spans="1:6" ht="13.5" customHeight="1" x14ac:dyDescent="0.25">
      <c r="A911" s="372"/>
      <c r="B911" s="374"/>
      <c r="C911" s="374"/>
      <c r="D911" s="374"/>
      <c r="F911" s="374"/>
    </row>
    <row r="912" spans="1:6" ht="13.5" customHeight="1" x14ac:dyDescent="0.25">
      <c r="A912" s="372"/>
      <c r="B912" s="374"/>
      <c r="C912" s="374"/>
      <c r="D912" s="374"/>
      <c r="F912" s="374"/>
    </row>
    <row r="913" spans="1:6" ht="13.5" customHeight="1" x14ac:dyDescent="0.25">
      <c r="A913" s="372"/>
      <c r="B913" s="374"/>
      <c r="C913" s="374"/>
      <c r="D913" s="374"/>
      <c r="F913" s="374"/>
    </row>
    <row r="914" spans="1:6" ht="13.5" customHeight="1" x14ac:dyDescent="0.25">
      <c r="A914" s="372"/>
      <c r="B914" s="374"/>
      <c r="C914" s="374"/>
      <c r="D914" s="374"/>
      <c r="F914" s="374"/>
    </row>
    <row r="915" spans="1:6" ht="13.5" customHeight="1" x14ac:dyDescent="0.25">
      <c r="A915" s="372"/>
      <c r="B915" s="374"/>
      <c r="C915" s="374"/>
      <c r="D915" s="374"/>
      <c r="F915" s="374"/>
    </row>
    <row r="916" spans="1:6" ht="13.5" customHeight="1" x14ac:dyDescent="0.25">
      <c r="A916" s="372"/>
      <c r="B916" s="374"/>
      <c r="C916" s="374"/>
      <c r="D916" s="374"/>
      <c r="F916" s="374"/>
    </row>
    <row r="917" spans="1:6" ht="13.5" customHeight="1" x14ac:dyDescent="0.25">
      <c r="A917" s="372"/>
      <c r="B917" s="374"/>
      <c r="C917" s="374"/>
      <c r="D917" s="374"/>
      <c r="F917" s="374"/>
    </row>
    <row r="918" spans="1:6" ht="13.5" customHeight="1" x14ac:dyDescent="0.25">
      <c r="A918" s="372"/>
      <c r="B918" s="374"/>
      <c r="C918" s="374"/>
      <c r="D918" s="374"/>
      <c r="F918" s="374"/>
    </row>
    <row r="919" spans="1:6" ht="13.5" customHeight="1" x14ac:dyDescent="0.25">
      <c r="A919" s="372"/>
      <c r="B919" s="374"/>
      <c r="C919" s="374"/>
      <c r="D919" s="374"/>
      <c r="F919" s="374"/>
    </row>
    <row r="920" spans="1:6" ht="13.5" customHeight="1" x14ac:dyDescent="0.25">
      <c r="A920" s="372"/>
      <c r="B920" s="374"/>
      <c r="C920" s="374"/>
      <c r="D920" s="374"/>
      <c r="F920" s="374"/>
    </row>
    <row r="921" spans="1:6" ht="13.5" customHeight="1" x14ac:dyDescent="0.25">
      <c r="A921" s="372"/>
      <c r="B921" s="374"/>
      <c r="C921" s="374"/>
      <c r="D921" s="374"/>
      <c r="F921" s="374"/>
    </row>
    <row r="922" spans="1:6" ht="13.5" customHeight="1" x14ac:dyDescent="0.25">
      <c r="A922" s="372"/>
      <c r="B922" s="374"/>
      <c r="C922" s="374"/>
      <c r="D922" s="374"/>
      <c r="F922" s="374"/>
    </row>
    <row r="923" spans="1:6" ht="13.5" customHeight="1" x14ac:dyDescent="0.25">
      <c r="A923" s="372"/>
      <c r="B923" s="374"/>
      <c r="C923" s="374"/>
      <c r="D923" s="374"/>
      <c r="F923" s="374"/>
    </row>
    <row r="924" spans="1:6" ht="13.5" customHeight="1" x14ac:dyDescent="0.25">
      <c r="A924" s="372"/>
      <c r="B924" s="374"/>
      <c r="C924" s="374"/>
      <c r="D924" s="374"/>
      <c r="F924" s="374"/>
    </row>
    <row r="925" spans="1:6" ht="13.5" customHeight="1" x14ac:dyDescent="0.25">
      <c r="A925" s="372"/>
      <c r="B925" s="374"/>
      <c r="C925" s="374"/>
      <c r="D925" s="374"/>
      <c r="F925" s="374"/>
    </row>
    <row r="926" spans="1:6" ht="13.5" customHeight="1" x14ac:dyDescent="0.25">
      <c r="A926" s="372"/>
      <c r="B926" s="374"/>
      <c r="C926" s="374"/>
      <c r="D926" s="374"/>
      <c r="F926" s="374"/>
    </row>
    <row r="927" spans="1:6" ht="13.5" customHeight="1" x14ac:dyDescent="0.25">
      <c r="A927" s="372"/>
      <c r="B927" s="374"/>
      <c r="C927" s="374"/>
      <c r="D927" s="374"/>
      <c r="F927" s="374"/>
    </row>
    <row r="928" spans="1:6" ht="13.5" customHeight="1" x14ac:dyDescent="0.25">
      <c r="A928" s="372"/>
      <c r="B928" s="374"/>
      <c r="C928" s="374"/>
      <c r="D928" s="374"/>
      <c r="F928" s="374"/>
    </row>
    <row r="929" spans="1:6" ht="13.5" customHeight="1" x14ac:dyDescent="0.25">
      <c r="A929" s="372"/>
      <c r="B929" s="374"/>
      <c r="C929" s="374"/>
      <c r="D929" s="374"/>
      <c r="F929" s="374"/>
    </row>
    <row r="930" spans="1:6" ht="13.5" customHeight="1" x14ac:dyDescent="0.25">
      <c r="A930" s="372"/>
      <c r="B930" s="374"/>
      <c r="C930" s="374"/>
      <c r="D930" s="374"/>
      <c r="F930" s="374"/>
    </row>
    <row r="931" spans="1:6" ht="13.5" customHeight="1" x14ac:dyDescent="0.25">
      <c r="A931" s="372"/>
      <c r="B931" s="374"/>
      <c r="C931" s="374"/>
      <c r="D931" s="374"/>
      <c r="F931" s="374"/>
    </row>
    <row r="932" spans="1:6" ht="13.5" customHeight="1" x14ac:dyDescent="0.25">
      <c r="A932" s="372"/>
      <c r="B932" s="374"/>
      <c r="C932" s="374"/>
      <c r="D932" s="374"/>
      <c r="F932" s="374"/>
    </row>
    <row r="933" spans="1:6" ht="13.5" customHeight="1" x14ac:dyDescent="0.25">
      <c r="A933" s="372"/>
      <c r="B933" s="374"/>
      <c r="C933" s="374"/>
      <c r="D933" s="374"/>
      <c r="F933" s="374"/>
    </row>
    <row r="934" spans="1:6" ht="13.5" customHeight="1" x14ac:dyDescent="0.25">
      <c r="A934" s="372"/>
      <c r="B934" s="374"/>
      <c r="C934" s="374"/>
      <c r="D934" s="374"/>
      <c r="F934" s="374"/>
    </row>
    <row r="935" spans="1:6" ht="13.5" customHeight="1" x14ac:dyDescent="0.25">
      <c r="A935" s="372"/>
      <c r="B935" s="374"/>
      <c r="C935" s="374"/>
      <c r="D935" s="374"/>
      <c r="F935" s="374"/>
    </row>
    <row r="936" spans="1:6" ht="13.5" customHeight="1" x14ac:dyDescent="0.25">
      <c r="A936" s="372"/>
      <c r="B936" s="374"/>
      <c r="C936" s="374"/>
      <c r="D936" s="374"/>
      <c r="F936" s="374"/>
    </row>
    <row r="937" spans="1:6" ht="13.5" customHeight="1" x14ac:dyDescent="0.25">
      <c r="A937" s="372"/>
      <c r="B937" s="374"/>
      <c r="C937" s="374"/>
      <c r="D937" s="374"/>
      <c r="F937" s="374"/>
    </row>
    <row r="938" spans="1:6" ht="13.5" customHeight="1" x14ac:dyDescent="0.25">
      <c r="A938" s="372"/>
      <c r="B938" s="374"/>
      <c r="C938" s="374"/>
      <c r="D938" s="374"/>
      <c r="F938" s="374"/>
    </row>
    <row r="939" spans="1:6" ht="13.5" customHeight="1" x14ac:dyDescent="0.25">
      <c r="A939" s="372"/>
      <c r="B939" s="374"/>
      <c r="C939" s="374"/>
      <c r="D939" s="374"/>
      <c r="F939" s="374"/>
    </row>
    <row r="940" spans="1:6" ht="13.5" customHeight="1" x14ac:dyDescent="0.25">
      <c r="A940" s="372"/>
      <c r="B940" s="374"/>
      <c r="C940" s="374"/>
      <c r="D940" s="374"/>
      <c r="F940" s="374"/>
    </row>
    <row r="941" spans="1:6" ht="13.5" customHeight="1" x14ac:dyDescent="0.25">
      <c r="A941" s="372"/>
      <c r="B941" s="374"/>
      <c r="C941" s="374"/>
      <c r="D941" s="374"/>
      <c r="F941" s="374"/>
    </row>
    <row r="942" spans="1:6" ht="13.5" customHeight="1" x14ac:dyDescent="0.25">
      <c r="A942" s="372"/>
      <c r="B942" s="374"/>
      <c r="C942" s="374"/>
      <c r="D942" s="374"/>
      <c r="F942" s="374"/>
    </row>
    <row r="943" spans="1:6" ht="13.5" customHeight="1" x14ac:dyDescent="0.25">
      <c r="A943" s="372"/>
      <c r="B943" s="374"/>
      <c r="C943" s="374"/>
      <c r="D943" s="374"/>
      <c r="F943" s="374"/>
    </row>
    <row r="944" spans="1:6" ht="13.5" customHeight="1" x14ac:dyDescent="0.25">
      <c r="A944" s="372"/>
      <c r="B944" s="374"/>
      <c r="C944" s="374"/>
      <c r="D944" s="374"/>
      <c r="F944" s="374"/>
    </row>
    <row r="945" spans="1:6" ht="13.5" customHeight="1" x14ac:dyDescent="0.25">
      <c r="A945" s="372"/>
      <c r="B945" s="374"/>
      <c r="C945" s="374"/>
      <c r="D945" s="374"/>
      <c r="F945" s="374"/>
    </row>
    <row r="946" spans="1:6" ht="13.5" customHeight="1" x14ac:dyDescent="0.25">
      <c r="A946" s="372"/>
      <c r="B946" s="374"/>
      <c r="C946" s="374"/>
      <c r="D946" s="374"/>
      <c r="F946" s="374"/>
    </row>
    <row r="947" spans="1:6" ht="13.5" customHeight="1" x14ac:dyDescent="0.25">
      <c r="A947" s="372"/>
      <c r="B947" s="374"/>
      <c r="C947" s="374"/>
      <c r="D947" s="374"/>
      <c r="F947" s="374"/>
    </row>
    <row r="948" spans="1:6" ht="13.5" customHeight="1" x14ac:dyDescent="0.25">
      <c r="A948" s="372"/>
      <c r="B948" s="374"/>
      <c r="C948" s="374"/>
      <c r="D948" s="374"/>
      <c r="F948" s="374"/>
    </row>
    <row r="949" spans="1:6" ht="13.5" customHeight="1" x14ac:dyDescent="0.25">
      <c r="A949" s="372"/>
      <c r="B949" s="374"/>
      <c r="C949" s="374"/>
      <c r="D949" s="374"/>
      <c r="F949" s="374"/>
    </row>
    <row r="950" spans="1:6" ht="13.5" customHeight="1" x14ac:dyDescent="0.25">
      <c r="A950" s="372"/>
      <c r="B950" s="374"/>
      <c r="C950" s="374"/>
      <c r="D950" s="374"/>
      <c r="F950" s="374"/>
    </row>
    <row r="951" spans="1:6" ht="13.5" customHeight="1" x14ac:dyDescent="0.25">
      <c r="A951" s="372"/>
      <c r="B951" s="374"/>
      <c r="C951" s="374"/>
      <c r="D951" s="374"/>
      <c r="F951" s="374"/>
    </row>
    <row r="952" spans="1:6" ht="13.5" customHeight="1" x14ac:dyDescent="0.25">
      <c r="A952" s="372"/>
      <c r="B952" s="374"/>
      <c r="C952" s="374"/>
      <c r="D952" s="374"/>
      <c r="F952" s="374"/>
    </row>
    <row r="953" spans="1:6" ht="13.5" customHeight="1" x14ac:dyDescent="0.25">
      <c r="A953" s="372"/>
      <c r="B953" s="374"/>
      <c r="C953" s="374"/>
      <c r="D953" s="374"/>
      <c r="F953" s="374"/>
    </row>
    <row r="954" spans="1:6" ht="13.5" customHeight="1" x14ac:dyDescent="0.25">
      <c r="A954" s="372"/>
      <c r="B954" s="374"/>
      <c r="C954" s="374"/>
      <c r="D954" s="374"/>
      <c r="F954" s="374"/>
    </row>
    <row r="955" spans="1:6" ht="13.5" customHeight="1" x14ac:dyDescent="0.25">
      <c r="A955" s="372"/>
      <c r="B955" s="374"/>
      <c r="C955" s="374"/>
      <c r="D955" s="374"/>
      <c r="F955" s="374"/>
    </row>
    <row r="956" spans="1:6" ht="13.5" customHeight="1" x14ac:dyDescent="0.25">
      <c r="A956" s="372"/>
      <c r="B956" s="374"/>
      <c r="C956" s="374"/>
      <c r="D956" s="374"/>
      <c r="F956" s="374"/>
    </row>
    <row r="957" spans="1:6" ht="13.5" customHeight="1" x14ac:dyDescent="0.25">
      <c r="A957" s="372"/>
      <c r="B957" s="374"/>
      <c r="C957" s="374"/>
      <c r="D957" s="374"/>
      <c r="F957" s="374"/>
    </row>
    <row r="958" spans="1:6" ht="13.5" customHeight="1" x14ac:dyDescent="0.25">
      <c r="A958" s="372"/>
      <c r="B958" s="374"/>
      <c r="C958" s="374"/>
      <c r="D958" s="374"/>
      <c r="F958" s="374"/>
    </row>
    <row r="959" spans="1:6" ht="13.5" customHeight="1" x14ac:dyDescent="0.25">
      <c r="A959" s="372"/>
      <c r="B959" s="374"/>
      <c r="C959" s="374"/>
      <c r="D959" s="374"/>
      <c r="F959" s="374"/>
    </row>
    <row r="960" spans="1:6" ht="13.5" customHeight="1" x14ac:dyDescent="0.25">
      <c r="A960" s="372"/>
      <c r="B960" s="374"/>
      <c r="C960" s="374"/>
      <c r="D960" s="374"/>
      <c r="F960" s="374"/>
    </row>
    <row r="961" spans="1:6" ht="13.5" customHeight="1" x14ac:dyDescent="0.25">
      <c r="A961" s="372"/>
      <c r="B961" s="374"/>
      <c r="C961" s="374"/>
      <c r="D961" s="374"/>
      <c r="F961" s="374"/>
    </row>
    <row r="962" spans="1:6" ht="13.5" customHeight="1" x14ac:dyDescent="0.25">
      <c r="A962" s="372"/>
      <c r="B962" s="374"/>
      <c r="C962" s="374"/>
      <c r="D962" s="374"/>
      <c r="F962" s="374"/>
    </row>
    <row r="963" spans="1:6" ht="13.5" customHeight="1" x14ac:dyDescent="0.25">
      <c r="A963" s="372"/>
      <c r="B963" s="374"/>
      <c r="C963" s="374"/>
      <c r="D963" s="374"/>
      <c r="F963" s="374"/>
    </row>
    <row r="964" spans="1:6" ht="13.5" customHeight="1" x14ac:dyDescent="0.25">
      <c r="A964" s="372"/>
      <c r="B964" s="374"/>
      <c r="C964" s="374"/>
      <c r="D964" s="374"/>
      <c r="F964" s="374"/>
    </row>
    <row r="965" spans="1:6" ht="13.5" customHeight="1" x14ac:dyDescent="0.25">
      <c r="A965" s="372"/>
      <c r="B965" s="374"/>
      <c r="C965" s="374"/>
      <c r="D965" s="374"/>
      <c r="F965" s="374"/>
    </row>
    <row r="966" spans="1:6" ht="13.5" customHeight="1" x14ac:dyDescent="0.25">
      <c r="A966" s="372"/>
      <c r="B966" s="374"/>
      <c r="C966" s="374"/>
      <c r="D966" s="374"/>
      <c r="F966" s="374"/>
    </row>
    <row r="967" spans="1:6" ht="13.5" customHeight="1" x14ac:dyDescent="0.25">
      <c r="A967" s="372"/>
      <c r="B967" s="374"/>
      <c r="C967" s="374"/>
      <c r="D967" s="374"/>
      <c r="F967" s="374"/>
    </row>
    <row r="968" spans="1:6" ht="13.5" customHeight="1" x14ac:dyDescent="0.25">
      <c r="A968" s="372"/>
      <c r="B968" s="374"/>
      <c r="C968" s="374"/>
      <c r="D968" s="374"/>
      <c r="F968" s="374"/>
    </row>
    <row r="969" spans="1:6" ht="13.5" customHeight="1" x14ac:dyDescent="0.25">
      <c r="A969" s="372"/>
      <c r="B969" s="374"/>
      <c r="C969" s="374"/>
      <c r="D969" s="374"/>
      <c r="F969" s="374"/>
    </row>
    <row r="970" spans="1:6" ht="13.5" customHeight="1" x14ac:dyDescent="0.25">
      <c r="A970" s="372"/>
      <c r="B970" s="374"/>
      <c r="C970" s="374"/>
      <c r="D970" s="374"/>
      <c r="F970" s="374"/>
    </row>
    <row r="971" spans="1:6" ht="13.5" customHeight="1" x14ac:dyDescent="0.25">
      <c r="A971" s="372"/>
      <c r="B971" s="374"/>
      <c r="C971" s="374"/>
      <c r="D971" s="374"/>
      <c r="F971" s="374"/>
    </row>
    <row r="972" spans="1:6" ht="13.5" customHeight="1" x14ac:dyDescent="0.25">
      <c r="A972" s="372"/>
      <c r="B972" s="374"/>
      <c r="C972" s="374"/>
      <c r="D972" s="374"/>
      <c r="F972" s="374"/>
    </row>
    <row r="973" spans="1:6" ht="13.5" customHeight="1" x14ac:dyDescent="0.25">
      <c r="A973" s="372"/>
      <c r="B973" s="374"/>
      <c r="C973" s="374"/>
      <c r="D973" s="374"/>
      <c r="F973" s="374"/>
    </row>
    <row r="974" spans="1:6" ht="13.5" customHeight="1" x14ac:dyDescent="0.25">
      <c r="A974" s="372"/>
      <c r="B974" s="374"/>
      <c r="C974" s="374"/>
      <c r="D974" s="374"/>
      <c r="F974" s="374"/>
    </row>
    <row r="975" spans="1:6" ht="13.5" customHeight="1" x14ac:dyDescent="0.25">
      <c r="A975" s="372"/>
      <c r="B975" s="374"/>
      <c r="C975" s="374"/>
      <c r="D975" s="374"/>
      <c r="F975" s="374"/>
    </row>
    <row r="976" spans="1:6" ht="13.5" customHeight="1" x14ac:dyDescent="0.25">
      <c r="A976" s="372"/>
      <c r="B976" s="374"/>
      <c r="C976" s="374"/>
      <c r="D976" s="374"/>
      <c r="F976" s="374"/>
    </row>
    <row r="977" spans="1:6" ht="13.5" customHeight="1" x14ac:dyDescent="0.25">
      <c r="A977" s="372"/>
      <c r="B977" s="374"/>
      <c r="C977" s="374"/>
      <c r="D977" s="374"/>
      <c r="F977" s="374"/>
    </row>
    <row r="978" spans="1:6" ht="13.5" customHeight="1" x14ac:dyDescent="0.25">
      <c r="A978" s="372"/>
      <c r="B978" s="374"/>
      <c r="C978" s="374"/>
      <c r="D978" s="374"/>
      <c r="F978" s="374"/>
    </row>
    <row r="979" spans="1:6" ht="13.5" customHeight="1" x14ac:dyDescent="0.25">
      <c r="A979" s="372"/>
      <c r="B979" s="374"/>
      <c r="C979" s="374"/>
      <c r="D979" s="374"/>
      <c r="F979" s="374"/>
    </row>
    <row r="980" spans="1:6" ht="13.5" customHeight="1" x14ac:dyDescent="0.25">
      <c r="A980" s="372"/>
      <c r="B980" s="374"/>
      <c r="C980" s="374"/>
      <c r="D980" s="374"/>
      <c r="F980" s="374"/>
    </row>
    <row r="981" spans="1:6" ht="13.5" customHeight="1" x14ac:dyDescent="0.25">
      <c r="A981" s="372"/>
      <c r="B981" s="374"/>
      <c r="C981" s="374"/>
      <c r="D981" s="374"/>
      <c r="F981" s="374"/>
    </row>
    <row r="982" spans="1:6" ht="13.5" customHeight="1" x14ac:dyDescent="0.25">
      <c r="A982" s="372"/>
      <c r="B982" s="374"/>
      <c r="C982" s="374"/>
      <c r="D982" s="374"/>
      <c r="F982" s="374"/>
    </row>
    <row r="983" spans="1:6" ht="13.5" customHeight="1" x14ac:dyDescent="0.25">
      <c r="A983" s="372"/>
      <c r="B983" s="374"/>
      <c r="C983" s="374"/>
      <c r="D983" s="374"/>
      <c r="F983" s="374"/>
    </row>
    <row r="984" spans="1:6" ht="13.5" customHeight="1" x14ac:dyDescent="0.25">
      <c r="A984" s="372"/>
      <c r="B984" s="374"/>
      <c r="C984" s="374"/>
      <c r="D984" s="374"/>
      <c r="F984" s="374"/>
    </row>
    <row r="985" spans="1:6" ht="13.5" customHeight="1" x14ac:dyDescent="0.25">
      <c r="A985" s="372"/>
      <c r="B985" s="374"/>
      <c r="C985" s="374"/>
      <c r="D985" s="374"/>
      <c r="F985" s="374"/>
    </row>
    <row r="986" spans="1:6" ht="13.5" customHeight="1" x14ac:dyDescent="0.25">
      <c r="A986" s="372"/>
      <c r="B986" s="374"/>
      <c r="C986" s="374"/>
      <c r="D986" s="374"/>
      <c r="F986" s="374"/>
    </row>
    <row r="987" spans="1:6" ht="13.5" customHeight="1" x14ac:dyDescent="0.25">
      <c r="A987" s="372"/>
      <c r="B987" s="374"/>
      <c r="C987" s="374"/>
      <c r="D987" s="374"/>
      <c r="F987" s="374"/>
    </row>
    <row r="988" spans="1:6" ht="13.5" customHeight="1" x14ac:dyDescent="0.25">
      <c r="A988" s="372"/>
      <c r="B988" s="374"/>
      <c r="C988" s="374"/>
      <c r="D988" s="374"/>
      <c r="F988" s="374"/>
    </row>
    <row r="989" spans="1:6" ht="13.5" customHeight="1" x14ac:dyDescent="0.25">
      <c r="A989" s="372"/>
      <c r="B989" s="374"/>
      <c r="C989" s="374"/>
      <c r="D989" s="374"/>
      <c r="F989" s="374"/>
    </row>
    <row r="990" spans="1:6" ht="13.5" customHeight="1" x14ac:dyDescent="0.25">
      <c r="A990" s="372"/>
      <c r="B990" s="374"/>
      <c r="C990" s="374"/>
      <c r="D990" s="374"/>
      <c r="F990" s="374"/>
    </row>
    <row r="991" spans="1:6" ht="13.5" customHeight="1" x14ac:dyDescent="0.25">
      <c r="A991" s="372"/>
      <c r="B991" s="374"/>
      <c r="C991" s="374"/>
      <c r="D991" s="374"/>
      <c r="F991" s="374"/>
    </row>
    <row r="992" spans="1:6" ht="13.5" customHeight="1" x14ac:dyDescent="0.25">
      <c r="A992" s="372"/>
      <c r="B992" s="374"/>
      <c r="C992" s="374"/>
      <c r="D992" s="374"/>
      <c r="F992" s="374"/>
    </row>
    <row r="993" spans="1:6" ht="13.5" customHeight="1" x14ac:dyDescent="0.25">
      <c r="A993" s="372"/>
      <c r="B993" s="374"/>
      <c r="C993" s="374"/>
      <c r="D993" s="374"/>
      <c r="F993" s="374"/>
    </row>
    <row r="994" spans="1:6" ht="13.5" customHeight="1" x14ac:dyDescent="0.25">
      <c r="A994" s="372"/>
      <c r="B994" s="374"/>
      <c r="C994" s="374"/>
      <c r="D994" s="374"/>
      <c r="F994" s="374"/>
    </row>
    <row r="995" spans="1:6" ht="13.5" customHeight="1" x14ac:dyDescent="0.25">
      <c r="A995" s="372"/>
      <c r="B995" s="374"/>
      <c r="C995" s="374"/>
      <c r="D995" s="374"/>
      <c r="F995" s="374"/>
    </row>
    <row r="996" spans="1:6" ht="13.5" customHeight="1" x14ac:dyDescent="0.25">
      <c r="A996" s="372"/>
      <c r="B996" s="374"/>
      <c r="C996" s="374"/>
      <c r="D996" s="374"/>
      <c r="F996" s="374"/>
    </row>
    <row r="997" spans="1:6" ht="13.5" customHeight="1" x14ac:dyDescent="0.25">
      <c r="A997" s="372"/>
      <c r="B997" s="374"/>
      <c r="C997" s="374"/>
      <c r="D997" s="374"/>
      <c r="F997" s="374"/>
    </row>
    <row r="998" spans="1:6" ht="13.5" customHeight="1" x14ac:dyDescent="0.25">
      <c r="A998" s="372"/>
      <c r="B998" s="374"/>
      <c r="C998" s="374"/>
      <c r="D998" s="374"/>
      <c r="F998" s="374"/>
    </row>
    <row r="999" spans="1:6" ht="13.5" customHeight="1" x14ac:dyDescent="0.25">
      <c r="A999" s="372"/>
      <c r="B999" s="374"/>
      <c r="C999" s="374"/>
      <c r="D999" s="374"/>
      <c r="F999" s="374"/>
    </row>
    <row r="1000" spans="1:6" ht="13.5" customHeight="1" x14ac:dyDescent="0.25">
      <c r="A1000" s="372"/>
      <c r="B1000" s="374"/>
      <c r="C1000" s="374"/>
      <c r="D1000" s="374"/>
      <c r="F1000" s="374"/>
    </row>
    <row r="1001" spans="1:6" ht="13.5" customHeight="1" x14ac:dyDescent="0.25">
      <c r="A1001" s="372"/>
      <c r="B1001" s="374"/>
      <c r="C1001" s="374"/>
      <c r="D1001" s="374"/>
      <c r="F1001" s="374"/>
    </row>
    <row r="1002" spans="1:6" ht="13.5" customHeight="1" x14ac:dyDescent="0.25">
      <c r="A1002" s="372"/>
      <c r="B1002" s="374"/>
      <c r="C1002" s="374"/>
      <c r="D1002" s="374"/>
      <c r="F1002" s="374"/>
    </row>
    <row r="1003" spans="1:6" ht="13.5" customHeight="1" x14ac:dyDescent="0.25">
      <c r="A1003" s="372"/>
      <c r="B1003" s="374"/>
      <c r="C1003" s="374"/>
      <c r="D1003" s="374"/>
      <c r="F1003" s="374"/>
    </row>
    <row r="1004" spans="1:6" ht="13.5" customHeight="1" x14ac:dyDescent="0.25">
      <c r="A1004" s="372"/>
      <c r="B1004" s="374"/>
      <c r="C1004" s="374"/>
      <c r="D1004" s="374"/>
      <c r="F1004" s="374"/>
    </row>
    <row r="1005" spans="1:6" ht="13.5" customHeight="1" x14ac:dyDescent="0.25">
      <c r="A1005" s="372"/>
      <c r="B1005" s="374"/>
      <c r="C1005" s="374"/>
      <c r="D1005" s="374"/>
      <c r="F1005" s="374"/>
    </row>
    <row r="1006" spans="1:6" ht="13.5" customHeight="1" x14ac:dyDescent="0.25">
      <c r="A1006" s="372"/>
      <c r="B1006" s="374"/>
      <c r="C1006" s="374"/>
      <c r="D1006" s="374"/>
      <c r="F1006" s="374"/>
    </row>
    <row r="1007" spans="1:6" ht="13.5" customHeight="1" x14ac:dyDescent="0.25">
      <c r="A1007" s="372"/>
      <c r="B1007" s="374"/>
      <c r="C1007" s="374"/>
      <c r="D1007" s="374"/>
      <c r="F1007" s="374"/>
    </row>
    <row r="1008" spans="1:6" ht="13.5" customHeight="1" x14ac:dyDescent="0.25">
      <c r="A1008" s="372"/>
      <c r="B1008" s="374"/>
      <c r="C1008" s="374"/>
      <c r="D1008" s="374"/>
      <c r="F1008" s="374"/>
    </row>
    <row r="1009" spans="1:6" ht="13.5" customHeight="1" x14ac:dyDescent="0.25">
      <c r="A1009" s="372"/>
      <c r="B1009" s="374"/>
      <c r="C1009" s="374"/>
      <c r="D1009" s="374"/>
      <c r="F1009" s="374"/>
    </row>
    <row r="1010" spans="1:6" ht="13.5" customHeight="1" x14ac:dyDescent="0.25">
      <c r="A1010" s="372"/>
      <c r="B1010" s="374"/>
      <c r="C1010" s="374"/>
      <c r="D1010" s="374"/>
      <c r="F1010" s="374"/>
    </row>
    <row r="1011" spans="1:6" ht="13.5" customHeight="1" x14ac:dyDescent="0.25">
      <c r="A1011" s="372"/>
      <c r="B1011" s="374"/>
      <c r="C1011" s="374"/>
      <c r="D1011" s="374"/>
      <c r="F1011" s="374"/>
    </row>
    <row r="1012" spans="1:6" ht="13.5" customHeight="1" x14ac:dyDescent="0.25">
      <c r="A1012" s="372"/>
      <c r="B1012" s="374"/>
      <c r="C1012" s="374"/>
      <c r="D1012" s="374"/>
      <c r="F1012" s="374"/>
    </row>
    <row r="1013" spans="1:6" ht="13.5" customHeight="1" x14ac:dyDescent="0.25">
      <c r="A1013" s="372"/>
      <c r="B1013" s="374"/>
      <c r="C1013" s="374"/>
      <c r="D1013" s="374"/>
      <c r="F1013" s="374"/>
    </row>
    <row r="1014" spans="1:6" ht="13.5" customHeight="1" x14ac:dyDescent="0.25">
      <c r="A1014" s="372"/>
      <c r="B1014" s="374"/>
      <c r="C1014" s="374"/>
      <c r="D1014" s="374"/>
      <c r="F1014" s="374"/>
    </row>
    <row r="1015" spans="1:6" ht="13.5" customHeight="1" x14ac:dyDescent="0.25">
      <c r="A1015" s="372"/>
      <c r="B1015" s="374"/>
      <c r="C1015" s="374"/>
      <c r="D1015" s="374"/>
      <c r="F1015" s="374"/>
    </row>
    <row r="1016" spans="1:6" ht="13.5" customHeight="1" x14ac:dyDescent="0.25">
      <c r="A1016" s="372"/>
      <c r="B1016" s="374"/>
      <c r="C1016" s="374"/>
      <c r="D1016" s="374"/>
      <c r="F1016" s="374"/>
    </row>
    <row r="1017" spans="1:6" ht="13.5" customHeight="1" x14ac:dyDescent="0.25">
      <c r="A1017" s="372"/>
      <c r="B1017" s="374"/>
      <c r="C1017" s="374"/>
      <c r="D1017" s="374"/>
      <c r="F1017" s="374"/>
    </row>
    <row r="1018" spans="1:6" ht="13.5" customHeight="1" x14ac:dyDescent="0.25">
      <c r="A1018" s="372"/>
      <c r="B1018" s="374"/>
      <c r="C1018" s="374"/>
      <c r="D1018" s="374"/>
      <c r="F1018" s="374"/>
    </row>
    <row r="1019" spans="1:6" ht="13.5" customHeight="1" x14ac:dyDescent="0.25">
      <c r="A1019" s="372"/>
      <c r="B1019" s="374"/>
      <c r="C1019" s="374"/>
      <c r="D1019" s="374"/>
      <c r="F1019" s="374"/>
    </row>
    <row r="1020" spans="1:6" ht="13.5" customHeight="1" x14ac:dyDescent="0.25">
      <c r="A1020" s="372"/>
      <c r="B1020" s="374"/>
      <c r="C1020" s="374"/>
      <c r="D1020" s="374"/>
      <c r="F1020" s="374"/>
    </row>
    <row r="1021" spans="1:6" ht="13.5" customHeight="1" x14ac:dyDescent="0.25">
      <c r="A1021" s="372"/>
      <c r="B1021" s="374"/>
      <c r="C1021" s="374"/>
      <c r="D1021" s="374"/>
      <c r="F1021" s="374"/>
    </row>
    <row r="1022" spans="1:6" ht="13.5" customHeight="1" x14ac:dyDescent="0.25">
      <c r="A1022" s="372"/>
      <c r="B1022" s="374"/>
      <c r="C1022" s="374"/>
      <c r="D1022" s="374"/>
      <c r="F1022" s="374"/>
    </row>
    <row r="1023" spans="1:6" ht="13.5" customHeight="1" x14ac:dyDescent="0.25">
      <c r="A1023" s="372"/>
      <c r="B1023" s="374"/>
      <c r="C1023" s="374"/>
      <c r="D1023" s="374"/>
      <c r="F1023" s="374"/>
    </row>
    <row r="1024" spans="1:6" ht="13.5" customHeight="1" x14ac:dyDescent="0.25">
      <c r="A1024" s="372"/>
      <c r="B1024" s="374"/>
      <c r="C1024" s="374"/>
      <c r="D1024" s="374"/>
      <c r="F1024" s="374"/>
    </row>
    <row r="1025" spans="1:6" ht="13.5" customHeight="1" x14ac:dyDescent="0.25">
      <c r="A1025" s="372"/>
      <c r="B1025" s="374"/>
      <c r="C1025" s="374"/>
      <c r="D1025" s="374"/>
      <c r="F1025" s="374"/>
    </row>
    <row r="1026" spans="1:6" ht="13.5" customHeight="1" x14ac:dyDescent="0.25">
      <c r="A1026" s="372"/>
      <c r="B1026" s="374"/>
      <c r="C1026" s="374"/>
      <c r="D1026" s="374"/>
      <c r="F1026" s="374"/>
    </row>
    <row r="1027" spans="1:6" ht="13.5" customHeight="1" x14ac:dyDescent="0.25">
      <c r="A1027" s="372"/>
      <c r="B1027" s="374"/>
      <c r="C1027" s="374"/>
      <c r="D1027" s="374"/>
      <c r="F1027" s="374"/>
    </row>
    <row r="1028" spans="1:6" ht="13.5" customHeight="1" x14ac:dyDescent="0.25">
      <c r="A1028" s="372"/>
      <c r="B1028" s="374"/>
      <c r="C1028" s="374"/>
      <c r="D1028" s="374"/>
      <c r="F1028" s="374"/>
    </row>
    <row r="1029" spans="1:6" ht="13.5" customHeight="1" x14ac:dyDescent="0.25">
      <c r="A1029" s="372"/>
      <c r="B1029" s="374"/>
      <c r="C1029" s="374"/>
      <c r="D1029" s="374"/>
      <c r="F1029" s="374"/>
    </row>
    <row r="1030" spans="1:6" ht="13.5" customHeight="1" x14ac:dyDescent="0.25">
      <c r="A1030" s="372"/>
      <c r="B1030" s="374"/>
      <c r="C1030" s="374"/>
      <c r="D1030" s="374"/>
      <c r="F1030" s="374"/>
    </row>
    <row r="1031" spans="1:6" ht="13.5" customHeight="1" x14ac:dyDescent="0.25">
      <c r="A1031" s="372"/>
      <c r="B1031" s="374"/>
      <c r="C1031" s="374"/>
      <c r="D1031" s="374"/>
      <c r="F1031" s="374"/>
    </row>
    <row r="1032" spans="1:6" ht="13.5" customHeight="1" x14ac:dyDescent="0.25">
      <c r="A1032" s="372"/>
      <c r="B1032" s="374"/>
      <c r="C1032" s="374"/>
      <c r="D1032" s="374"/>
      <c r="F1032" s="374"/>
    </row>
    <row r="1033" spans="1:6" ht="13.5" customHeight="1" x14ac:dyDescent="0.25">
      <c r="A1033" s="372"/>
      <c r="B1033" s="374"/>
      <c r="C1033" s="374"/>
      <c r="D1033" s="374"/>
      <c r="F1033" s="374"/>
    </row>
    <row r="1034" spans="1:6" ht="13.5" customHeight="1" x14ac:dyDescent="0.25">
      <c r="A1034" s="372"/>
      <c r="B1034" s="374"/>
      <c r="C1034" s="374"/>
      <c r="D1034" s="374"/>
      <c r="F1034" s="374"/>
    </row>
    <row r="1035" spans="1:6" ht="13.5" customHeight="1" x14ac:dyDescent="0.25">
      <c r="A1035" s="372"/>
      <c r="B1035" s="374"/>
      <c r="C1035" s="374"/>
      <c r="D1035" s="374"/>
      <c r="F1035" s="374"/>
    </row>
    <row r="1036" spans="1:6" ht="13.5" customHeight="1" x14ac:dyDescent="0.25">
      <c r="A1036" s="372"/>
      <c r="B1036" s="374"/>
      <c r="C1036" s="374"/>
      <c r="D1036" s="374"/>
      <c r="F1036" s="374"/>
    </row>
    <row r="1037" spans="1:6" ht="13.5" customHeight="1" x14ac:dyDescent="0.25">
      <c r="A1037" s="372"/>
      <c r="B1037" s="374"/>
      <c r="C1037" s="374"/>
      <c r="D1037" s="374"/>
      <c r="F1037" s="374"/>
    </row>
    <row r="1038" spans="1:6" ht="13.5" customHeight="1" x14ac:dyDescent="0.25">
      <c r="A1038" s="372"/>
      <c r="B1038" s="374"/>
      <c r="C1038" s="374"/>
      <c r="D1038" s="374"/>
      <c r="F1038" s="374"/>
    </row>
    <row r="1039" spans="1:6" ht="13.5" customHeight="1" x14ac:dyDescent="0.25">
      <c r="A1039" s="372"/>
      <c r="B1039" s="374"/>
      <c r="C1039" s="374"/>
      <c r="D1039" s="374"/>
      <c r="F1039" s="374"/>
    </row>
    <row r="1040" spans="1:6" ht="13.5" customHeight="1" x14ac:dyDescent="0.25">
      <c r="A1040" s="372"/>
      <c r="B1040" s="374"/>
      <c r="C1040" s="374"/>
      <c r="D1040" s="374"/>
      <c r="F1040" s="374"/>
    </row>
    <row r="1041" spans="1:6" ht="13.5" customHeight="1" x14ac:dyDescent="0.25">
      <c r="A1041" s="372"/>
      <c r="B1041" s="374"/>
      <c r="C1041" s="374"/>
      <c r="D1041" s="374"/>
      <c r="F1041" s="374"/>
    </row>
    <row r="1042" spans="1:6" ht="13.5" customHeight="1" x14ac:dyDescent="0.25">
      <c r="A1042" s="372"/>
      <c r="B1042" s="374"/>
      <c r="C1042" s="374"/>
      <c r="D1042" s="374"/>
      <c r="F1042" s="374"/>
    </row>
    <row r="1043" spans="1:6" ht="13.5" customHeight="1" x14ac:dyDescent="0.25">
      <c r="A1043" s="372"/>
      <c r="B1043" s="374"/>
      <c r="C1043" s="374"/>
      <c r="D1043" s="374"/>
      <c r="F1043" s="374"/>
    </row>
    <row r="1044" spans="1:6" ht="13.5" customHeight="1" x14ac:dyDescent="0.25">
      <c r="A1044" s="372"/>
      <c r="B1044" s="374"/>
      <c r="C1044" s="374"/>
      <c r="D1044" s="374"/>
      <c r="F1044" s="374"/>
    </row>
    <row r="1045" spans="1:6" ht="13.5" customHeight="1" x14ac:dyDescent="0.25">
      <c r="A1045" s="372"/>
      <c r="B1045" s="374"/>
      <c r="C1045" s="374"/>
      <c r="D1045" s="374"/>
      <c r="F1045" s="374"/>
    </row>
    <row r="1046" spans="1:6" ht="13.5" customHeight="1" x14ac:dyDescent="0.25">
      <c r="A1046" s="372"/>
      <c r="B1046" s="374"/>
      <c r="C1046" s="374"/>
      <c r="D1046" s="374"/>
      <c r="F1046" s="374"/>
    </row>
    <row r="1047" spans="1:6" ht="13.5" customHeight="1" x14ac:dyDescent="0.25">
      <c r="A1047" s="372"/>
      <c r="B1047" s="374"/>
      <c r="C1047" s="374"/>
      <c r="D1047" s="374"/>
      <c r="F1047" s="374"/>
    </row>
    <row r="1048" spans="1:6" ht="13.5" customHeight="1" x14ac:dyDescent="0.25">
      <c r="A1048" s="372"/>
      <c r="B1048" s="374"/>
      <c r="C1048" s="374"/>
      <c r="D1048" s="374"/>
      <c r="F1048" s="374"/>
    </row>
    <row r="1049" spans="1:6" ht="13.5" customHeight="1" x14ac:dyDescent="0.25">
      <c r="A1049" s="372"/>
      <c r="B1049" s="374"/>
      <c r="C1049" s="374"/>
      <c r="D1049" s="374"/>
      <c r="F1049" s="374"/>
    </row>
    <row r="1050" spans="1:6" ht="13.5" customHeight="1" x14ac:dyDescent="0.25">
      <c r="A1050" s="372"/>
      <c r="B1050" s="374"/>
      <c r="C1050" s="374"/>
      <c r="D1050" s="374"/>
      <c r="F1050" s="374"/>
    </row>
    <row r="1051" spans="1:6" ht="13.5" customHeight="1" x14ac:dyDescent="0.25">
      <c r="A1051" s="372"/>
      <c r="B1051" s="374"/>
      <c r="C1051" s="374"/>
      <c r="D1051" s="374"/>
      <c r="F1051" s="374"/>
    </row>
    <row r="1052" spans="1:6" ht="13.5" customHeight="1" x14ac:dyDescent="0.25">
      <c r="A1052" s="372"/>
      <c r="B1052" s="374"/>
      <c r="C1052" s="374"/>
      <c r="D1052" s="374"/>
      <c r="F1052" s="374"/>
    </row>
    <row r="1053" spans="1:6" ht="13.5" customHeight="1" x14ac:dyDescent="0.25">
      <c r="A1053" s="372"/>
      <c r="B1053" s="374"/>
      <c r="C1053" s="374"/>
      <c r="D1053" s="374"/>
      <c r="F1053" s="374"/>
    </row>
    <row r="1054" spans="1:6" ht="13.5" customHeight="1" x14ac:dyDescent="0.25">
      <c r="A1054" s="372"/>
      <c r="B1054" s="374"/>
      <c r="C1054" s="374"/>
      <c r="D1054" s="374"/>
      <c r="F1054" s="374"/>
    </row>
    <row r="1055" spans="1:6" ht="13.5" customHeight="1" x14ac:dyDescent="0.25">
      <c r="A1055" s="372"/>
      <c r="B1055" s="374"/>
      <c r="C1055" s="374"/>
      <c r="D1055" s="374"/>
      <c r="F1055" s="374"/>
    </row>
    <row r="1056" spans="1:6" ht="13.5" customHeight="1" x14ac:dyDescent="0.25">
      <c r="A1056" s="372"/>
      <c r="B1056" s="374"/>
      <c r="C1056" s="374"/>
      <c r="D1056" s="374"/>
      <c r="F1056" s="374"/>
    </row>
    <row r="1057" spans="1:6" ht="13.5" customHeight="1" x14ac:dyDescent="0.25">
      <c r="A1057" s="372"/>
      <c r="B1057" s="374"/>
      <c r="C1057" s="374"/>
      <c r="D1057" s="374"/>
      <c r="F1057" s="374"/>
    </row>
    <row r="1058" spans="1:6" ht="13.5" customHeight="1" x14ac:dyDescent="0.25">
      <c r="A1058" s="372"/>
      <c r="B1058" s="374"/>
      <c r="C1058" s="374"/>
      <c r="D1058" s="374"/>
      <c r="F1058" s="374"/>
    </row>
    <row r="1059" spans="1:6" ht="13.5" customHeight="1" x14ac:dyDescent="0.25">
      <c r="A1059" s="372"/>
      <c r="B1059" s="374"/>
      <c r="C1059" s="374"/>
      <c r="D1059" s="374"/>
      <c r="F1059" s="374"/>
    </row>
    <row r="1060" spans="1:6" ht="13.5" customHeight="1" x14ac:dyDescent="0.25">
      <c r="A1060" s="372"/>
      <c r="B1060" s="374"/>
      <c r="C1060" s="374"/>
      <c r="D1060" s="374"/>
      <c r="F1060" s="374"/>
    </row>
    <row r="1061" spans="1:6" ht="13.5" customHeight="1" x14ac:dyDescent="0.25">
      <c r="A1061" s="372"/>
      <c r="B1061" s="374"/>
      <c r="C1061" s="374"/>
      <c r="D1061" s="374"/>
      <c r="F1061" s="374"/>
    </row>
    <row r="1062" spans="1:6" ht="13.5" customHeight="1" x14ac:dyDescent="0.25">
      <c r="A1062" s="372"/>
      <c r="B1062" s="374"/>
      <c r="C1062" s="374"/>
      <c r="D1062" s="374"/>
      <c r="F1062" s="374"/>
    </row>
    <row r="1063" spans="1:6" ht="13.5" customHeight="1" x14ac:dyDescent="0.25">
      <c r="A1063" s="372"/>
      <c r="B1063" s="374"/>
      <c r="C1063" s="374"/>
      <c r="D1063" s="374"/>
      <c r="F1063" s="374"/>
    </row>
    <row r="1064" spans="1:6" ht="13.5" customHeight="1" x14ac:dyDescent="0.25">
      <c r="A1064" s="372"/>
      <c r="B1064" s="374"/>
      <c r="C1064" s="374"/>
      <c r="D1064" s="374"/>
      <c r="F1064" s="374"/>
    </row>
    <row r="1065" spans="1:6" ht="13.5" customHeight="1" x14ac:dyDescent="0.25">
      <c r="A1065" s="372"/>
      <c r="B1065" s="374"/>
      <c r="C1065" s="374"/>
      <c r="D1065" s="374"/>
      <c r="F1065" s="374"/>
    </row>
    <row r="1066" spans="1:6" ht="13.5" customHeight="1" x14ac:dyDescent="0.25">
      <c r="A1066" s="372"/>
      <c r="B1066" s="374"/>
      <c r="C1066" s="374"/>
      <c r="D1066" s="374"/>
      <c r="F1066" s="374"/>
    </row>
    <row r="1067" spans="1:6" ht="13.5" customHeight="1" x14ac:dyDescent="0.25">
      <c r="A1067" s="372"/>
      <c r="B1067" s="374"/>
      <c r="C1067" s="374"/>
      <c r="D1067" s="374"/>
      <c r="F1067" s="374"/>
    </row>
    <row r="1068" spans="1:6" ht="13.5" customHeight="1" x14ac:dyDescent="0.25">
      <c r="A1068" s="372"/>
      <c r="B1068" s="374"/>
      <c r="C1068" s="374"/>
      <c r="D1068" s="374"/>
      <c r="F1068" s="374"/>
    </row>
    <row r="1069" spans="1:6" ht="13.5" customHeight="1" x14ac:dyDescent="0.25">
      <c r="A1069" s="372"/>
      <c r="B1069" s="374"/>
      <c r="C1069" s="374"/>
      <c r="D1069" s="374"/>
      <c r="F1069" s="374"/>
    </row>
    <row r="1070" spans="1:6" ht="13.5" customHeight="1" x14ac:dyDescent="0.25">
      <c r="A1070" s="372"/>
      <c r="B1070" s="374"/>
      <c r="C1070" s="374"/>
      <c r="D1070" s="374"/>
      <c r="F1070" s="374"/>
    </row>
    <row r="1071" spans="1:6" ht="13.5" customHeight="1" x14ac:dyDescent="0.25">
      <c r="A1071" s="372"/>
      <c r="B1071" s="374"/>
      <c r="C1071" s="374"/>
      <c r="D1071" s="374"/>
      <c r="F1071" s="374"/>
    </row>
    <row r="1072" spans="1:6" ht="13.5" customHeight="1" x14ac:dyDescent="0.25">
      <c r="A1072" s="372"/>
      <c r="B1072" s="374"/>
      <c r="C1072" s="374"/>
      <c r="D1072" s="374"/>
      <c r="F1072" s="374"/>
    </row>
    <row r="1073" spans="1:6" ht="13.5" customHeight="1" x14ac:dyDescent="0.25">
      <c r="A1073" s="372"/>
      <c r="B1073" s="374"/>
      <c r="C1073" s="374"/>
      <c r="D1073" s="374"/>
      <c r="F1073" s="374"/>
    </row>
    <row r="1074" spans="1:6" ht="13.5" customHeight="1" x14ac:dyDescent="0.25">
      <c r="A1074" s="372"/>
      <c r="B1074" s="374"/>
      <c r="C1074" s="374"/>
      <c r="D1074" s="374"/>
      <c r="F1074" s="374"/>
    </row>
    <row r="1075" spans="1:6" ht="13.5" customHeight="1" x14ac:dyDescent="0.25">
      <c r="A1075" s="372"/>
      <c r="B1075" s="374"/>
      <c r="C1075" s="374"/>
      <c r="D1075" s="374"/>
      <c r="F1075" s="374"/>
    </row>
    <row r="1076" spans="1:6" ht="13.5" customHeight="1" x14ac:dyDescent="0.25">
      <c r="A1076" s="372"/>
      <c r="B1076" s="374"/>
      <c r="C1076" s="374"/>
      <c r="D1076" s="374"/>
      <c r="F1076" s="374"/>
    </row>
    <row r="1077" spans="1:6" ht="13.5" customHeight="1" x14ac:dyDescent="0.25">
      <c r="A1077" s="372"/>
      <c r="B1077" s="374"/>
      <c r="C1077" s="374"/>
      <c r="D1077" s="374"/>
      <c r="F1077" s="374"/>
    </row>
    <row r="1078" spans="1:6" ht="13.5" customHeight="1" x14ac:dyDescent="0.25">
      <c r="A1078" s="372"/>
      <c r="B1078" s="374"/>
      <c r="C1078" s="374"/>
      <c r="D1078" s="374"/>
      <c r="F1078" s="374"/>
    </row>
    <row r="1079" spans="1:6" ht="13.5" customHeight="1" x14ac:dyDescent="0.25">
      <c r="A1079" s="372"/>
      <c r="B1079" s="374"/>
      <c r="C1079" s="374"/>
      <c r="D1079" s="374"/>
      <c r="F1079" s="374"/>
    </row>
    <row r="1080" spans="1:6" ht="13.5" customHeight="1" x14ac:dyDescent="0.25">
      <c r="A1080" s="372"/>
      <c r="B1080" s="374"/>
      <c r="C1080" s="374"/>
      <c r="D1080" s="374"/>
      <c r="F1080" s="374"/>
    </row>
    <row r="1081" spans="1:6" ht="13.5" customHeight="1" x14ac:dyDescent="0.25">
      <c r="A1081" s="372"/>
      <c r="B1081" s="374"/>
      <c r="C1081" s="374"/>
      <c r="D1081" s="374"/>
      <c r="F1081" s="374"/>
    </row>
    <row r="1082" spans="1:6" ht="13.5" customHeight="1" x14ac:dyDescent="0.25">
      <c r="A1082" s="372"/>
      <c r="B1082" s="374"/>
      <c r="C1082" s="374"/>
      <c r="D1082" s="374"/>
      <c r="F1082" s="374"/>
    </row>
    <row r="1083" spans="1:6" ht="13.5" customHeight="1" x14ac:dyDescent="0.25">
      <c r="A1083" s="372"/>
      <c r="B1083" s="374"/>
      <c r="C1083" s="374"/>
      <c r="D1083" s="374"/>
      <c r="F1083" s="374"/>
    </row>
    <row r="1084" spans="1:6" ht="13.5" customHeight="1" x14ac:dyDescent="0.25">
      <c r="A1084" s="372"/>
      <c r="B1084" s="374"/>
      <c r="C1084" s="374"/>
      <c r="D1084" s="374"/>
      <c r="F1084" s="374"/>
    </row>
    <row r="1085" spans="1:6" ht="13.5" customHeight="1" x14ac:dyDescent="0.25">
      <c r="A1085" s="372"/>
      <c r="B1085" s="374"/>
      <c r="C1085" s="374"/>
      <c r="D1085" s="374"/>
      <c r="F1085" s="374"/>
    </row>
    <row r="1086" spans="1:6" ht="13.5" customHeight="1" x14ac:dyDescent="0.25">
      <c r="A1086" s="372"/>
      <c r="B1086" s="374"/>
      <c r="C1086" s="374"/>
      <c r="D1086" s="374"/>
      <c r="F1086" s="374"/>
    </row>
    <row r="1087" spans="1:6" ht="13.5" customHeight="1" x14ac:dyDescent="0.25">
      <c r="A1087" s="372"/>
      <c r="B1087" s="374"/>
      <c r="C1087" s="374"/>
      <c r="D1087" s="374"/>
      <c r="F1087" s="374"/>
    </row>
    <row r="1088" spans="1:6" ht="13.5" customHeight="1" x14ac:dyDescent="0.25">
      <c r="A1088" s="372"/>
      <c r="B1088" s="374"/>
      <c r="C1088" s="374"/>
      <c r="D1088" s="374"/>
      <c r="F1088" s="374"/>
    </row>
    <row r="1089" spans="1:6" ht="13.5" customHeight="1" x14ac:dyDescent="0.25">
      <c r="A1089" s="372"/>
      <c r="B1089" s="374"/>
      <c r="C1089" s="374"/>
      <c r="D1089" s="374"/>
      <c r="F1089" s="374"/>
    </row>
    <row r="1090" spans="1:6" ht="13.5" customHeight="1" x14ac:dyDescent="0.25">
      <c r="A1090" s="372"/>
      <c r="B1090" s="374"/>
      <c r="C1090" s="374"/>
      <c r="D1090" s="374"/>
      <c r="F1090" s="374"/>
    </row>
    <row r="1091" spans="1:6" ht="13.5" customHeight="1" x14ac:dyDescent="0.25">
      <c r="A1091" s="372"/>
      <c r="B1091" s="374"/>
      <c r="C1091" s="374"/>
      <c r="D1091" s="374"/>
      <c r="F1091" s="374"/>
    </row>
    <row r="1092" spans="1:6" ht="13.5" customHeight="1" x14ac:dyDescent="0.25">
      <c r="A1092" s="372"/>
      <c r="B1092" s="374"/>
      <c r="C1092" s="374"/>
      <c r="D1092" s="374"/>
      <c r="F1092" s="374"/>
    </row>
    <row r="1093" spans="1:6" ht="13.5" customHeight="1" x14ac:dyDescent="0.25">
      <c r="A1093" s="372"/>
      <c r="B1093" s="374"/>
      <c r="C1093" s="374"/>
      <c r="D1093" s="374"/>
      <c r="F1093" s="374"/>
    </row>
    <row r="1094" spans="1:6" ht="13.5" customHeight="1" x14ac:dyDescent="0.25">
      <c r="A1094" s="372"/>
      <c r="B1094" s="374"/>
      <c r="C1094" s="374"/>
      <c r="D1094" s="374"/>
      <c r="F1094" s="374"/>
    </row>
    <row r="1095" spans="1:6" ht="13.5" customHeight="1" x14ac:dyDescent="0.25">
      <c r="A1095" s="372"/>
      <c r="B1095" s="374"/>
      <c r="C1095" s="374"/>
      <c r="D1095" s="374"/>
      <c r="F1095" s="374"/>
    </row>
    <row r="1096" spans="1:6" ht="13.5" customHeight="1" x14ac:dyDescent="0.25">
      <c r="A1096" s="372"/>
      <c r="B1096" s="374"/>
      <c r="C1096" s="374"/>
      <c r="D1096" s="374"/>
      <c r="F1096" s="374"/>
    </row>
    <row r="1097" spans="1:6" ht="13.5" customHeight="1" x14ac:dyDescent="0.25">
      <c r="A1097" s="372"/>
      <c r="B1097" s="374"/>
      <c r="C1097" s="374"/>
      <c r="D1097" s="374"/>
      <c r="F1097" s="374"/>
    </row>
    <row r="1098" spans="1:6" ht="13.5" customHeight="1" x14ac:dyDescent="0.25">
      <c r="A1098" s="372"/>
      <c r="B1098" s="374"/>
      <c r="C1098" s="374"/>
      <c r="D1098" s="374"/>
      <c r="F1098" s="374"/>
    </row>
    <row r="1099" spans="1:6" ht="13.5" customHeight="1" x14ac:dyDescent="0.25">
      <c r="A1099" s="372"/>
      <c r="B1099" s="374"/>
      <c r="C1099" s="374"/>
      <c r="D1099" s="374"/>
      <c r="F1099" s="374"/>
    </row>
    <row r="1100" spans="1:6" ht="13.5" customHeight="1" x14ac:dyDescent="0.25">
      <c r="A1100" s="372"/>
      <c r="B1100" s="374"/>
      <c r="C1100" s="374"/>
      <c r="D1100" s="374"/>
      <c r="F1100" s="374"/>
    </row>
    <row r="1101" spans="1:6" ht="13.5" customHeight="1" x14ac:dyDescent="0.25">
      <c r="A1101" s="372"/>
      <c r="B1101" s="374"/>
      <c r="C1101" s="374"/>
      <c r="D1101" s="374"/>
      <c r="F1101" s="374"/>
    </row>
    <row r="1102" spans="1:6" ht="13.5" customHeight="1" x14ac:dyDescent="0.25">
      <c r="A1102" s="372"/>
      <c r="B1102" s="374"/>
      <c r="C1102" s="374"/>
      <c r="D1102" s="374"/>
      <c r="F1102" s="374"/>
    </row>
    <row r="1103" spans="1:6" ht="13.5" customHeight="1" x14ac:dyDescent="0.25">
      <c r="A1103" s="372"/>
      <c r="B1103" s="374"/>
      <c r="C1103" s="374"/>
      <c r="D1103" s="374"/>
      <c r="F1103" s="374"/>
    </row>
    <row r="1104" spans="1:6" ht="13.5" customHeight="1" x14ac:dyDescent="0.25">
      <c r="A1104" s="372"/>
      <c r="B1104" s="374"/>
      <c r="C1104" s="374"/>
      <c r="D1104" s="374"/>
      <c r="F1104" s="374"/>
    </row>
    <row r="1105" spans="1:6" ht="13.5" customHeight="1" x14ac:dyDescent="0.25">
      <c r="A1105" s="372"/>
      <c r="B1105" s="374"/>
      <c r="C1105" s="374"/>
      <c r="D1105" s="374"/>
      <c r="F1105" s="374"/>
    </row>
    <row r="1106" spans="1:6" ht="13.5" customHeight="1" x14ac:dyDescent="0.25">
      <c r="A1106" s="372"/>
      <c r="B1106" s="374"/>
      <c r="C1106" s="374"/>
      <c r="D1106" s="374"/>
      <c r="F1106" s="374"/>
    </row>
    <row r="1107" spans="1:6" ht="13.5" customHeight="1" x14ac:dyDescent="0.25">
      <c r="A1107" s="372"/>
      <c r="B1107" s="374"/>
      <c r="C1107" s="374"/>
      <c r="D1107" s="374"/>
      <c r="F1107" s="374"/>
    </row>
    <row r="1108" spans="1:6" ht="13.5" customHeight="1" x14ac:dyDescent="0.25">
      <c r="A1108" s="372"/>
      <c r="B1108" s="374"/>
      <c r="C1108" s="374"/>
      <c r="D1108" s="374"/>
      <c r="F1108" s="374"/>
    </row>
    <row r="1109" spans="1:6" ht="13.5" customHeight="1" x14ac:dyDescent="0.25">
      <c r="A1109" s="372"/>
      <c r="B1109" s="374"/>
      <c r="C1109" s="374"/>
      <c r="D1109" s="374"/>
      <c r="F1109" s="374"/>
    </row>
    <row r="1110" spans="1:6" ht="13.5" customHeight="1" x14ac:dyDescent="0.25">
      <c r="A1110" s="372"/>
      <c r="B1110" s="374"/>
      <c r="C1110" s="374"/>
      <c r="D1110" s="374"/>
      <c r="F1110" s="374"/>
    </row>
    <row r="1111" spans="1:6" ht="13.5" customHeight="1" x14ac:dyDescent="0.25">
      <c r="A1111" s="372"/>
      <c r="B1111" s="374"/>
      <c r="C1111" s="374"/>
      <c r="D1111" s="374"/>
      <c r="F1111" s="374"/>
    </row>
    <row r="1112" spans="1:6" ht="13.5" customHeight="1" x14ac:dyDescent="0.25">
      <c r="A1112" s="372"/>
      <c r="B1112" s="374"/>
      <c r="C1112" s="374"/>
      <c r="D1112" s="374"/>
      <c r="F1112" s="374"/>
    </row>
    <row r="1113" spans="1:6" ht="13.5" customHeight="1" x14ac:dyDescent="0.25">
      <c r="A1113" s="372"/>
      <c r="B1113" s="374"/>
      <c r="C1113" s="374"/>
      <c r="D1113" s="374"/>
      <c r="F1113" s="374"/>
    </row>
    <row r="1114" spans="1:6" ht="13.5" customHeight="1" x14ac:dyDescent="0.25">
      <c r="A1114" s="372"/>
      <c r="B1114" s="374"/>
      <c r="C1114" s="374"/>
      <c r="D1114" s="374"/>
      <c r="F1114" s="374"/>
    </row>
    <row r="1115" spans="1:6" ht="13.5" customHeight="1" x14ac:dyDescent="0.25">
      <c r="A1115" s="372"/>
      <c r="B1115" s="374"/>
      <c r="C1115" s="374"/>
      <c r="D1115" s="374"/>
      <c r="F1115" s="374"/>
    </row>
    <row r="1116" spans="1:6" ht="13.5" customHeight="1" x14ac:dyDescent="0.25">
      <c r="A1116" s="372"/>
      <c r="B1116" s="374"/>
      <c r="C1116" s="374"/>
      <c r="D1116" s="374"/>
      <c r="F1116" s="374"/>
    </row>
    <row r="1117" spans="1:6" ht="13.5" customHeight="1" x14ac:dyDescent="0.25">
      <c r="A1117" s="372"/>
      <c r="B1117" s="374"/>
      <c r="C1117" s="374"/>
      <c r="D1117" s="374"/>
      <c r="F1117" s="374"/>
    </row>
    <row r="1118" spans="1:6" ht="13.5" customHeight="1" x14ac:dyDescent="0.25">
      <c r="A1118" s="372"/>
      <c r="B1118" s="374"/>
      <c r="C1118" s="374"/>
      <c r="D1118" s="374"/>
      <c r="F1118" s="374"/>
    </row>
    <row r="1119" spans="1:6" ht="13.5" customHeight="1" x14ac:dyDescent="0.25">
      <c r="A1119" s="372"/>
      <c r="B1119" s="374"/>
      <c r="C1119" s="374"/>
      <c r="D1119" s="374"/>
      <c r="F1119" s="374"/>
    </row>
    <row r="1120" spans="1:6" ht="13.5" customHeight="1" x14ac:dyDescent="0.25">
      <c r="A1120" s="372"/>
      <c r="B1120" s="374"/>
      <c r="C1120" s="374"/>
      <c r="D1120" s="374"/>
      <c r="F1120" s="374"/>
    </row>
    <row r="1121" spans="1:6" ht="13.5" customHeight="1" x14ac:dyDescent="0.25">
      <c r="A1121" s="372"/>
      <c r="B1121" s="374"/>
      <c r="C1121" s="374"/>
      <c r="D1121" s="374"/>
      <c r="F1121" s="374"/>
    </row>
    <row r="1122" spans="1:6" ht="13.5" customHeight="1" x14ac:dyDescent="0.25">
      <c r="A1122" s="372"/>
      <c r="B1122" s="374"/>
      <c r="C1122" s="374"/>
      <c r="D1122" s="374"/>
      <c r="F1122" s="374"/>
    </row>
    <row r="1123" spans="1:6" ht="13.5" customHeight="1" x14ac:dyDescent="0.25">
      <c r="A1123" s="372"/>
      <c r="B1123" s="374"/>
      <c r="C1123" s="374"/>
      <c r="D1123" s="374"/>
      <c r="F1123" s="374"/>
    </row>
    <row r="1124" spans="1:6" ht="13.5" customHeight="1" x14ac:dyDescent="0.25">
      <c r="A1124" s="372"/>
      <c r="B1124" s="374"/>
      <c r="C1124" s="374"/>
      <c r="D1124" s="374"/>
      <c r="F1124" s="374"/>
    </row>
    <row r="1125" spans="1:6" ht="13.5" customHeight="1" x14ac:dyDescent="0.25">
      <c r="A1125" s="372"/>
      <c r="B1125" s="374"/>
      <c r="C1125" s="374"/>
      <c r="D1125" s="374"/>
      <c r="F1125" s="374"/>
    </row>
    <row r="1126" spans="1:6" ht="13.5" customHeight="1" x14ac:dyDescent="0.25">
      <c r="A1126" s="372"/>
      <c r="B1126" s="374"/>
      <c r="C1126" s="374"/>
      <c r="D1126" s="374"/>
      <c r="F1126" s="374"/>
    </row>
    <row r="1127" spans="1:6" ht="13.5" customHeight="1" x14ac:dyDescent="0.25">
      <c r="A1127" s="372"/>
      <c r="B1127" s="374"/>
      <c r="C1127" s="374"/>
      <c r="D1127" s="374"/>
      <c r="F1127" s="374"/>
    </row>
    <row r="1128" spans="1:6" ht="13.5" customHeight="1" x14ac:dyDescent="0.25">
      <c r="A1128" s="372"/>
      <c r="B1128" s="374"/>
      <c r="C1128" s="374"/>
      <c r="D1128" s="374"/>
      <c r="F1128" s="374"/>
    </row>
    <row r="1129" spans="1:6" ht="13.5" customHeight="1" x14ac:dyDescent="0.25">
      <c r="A1129" s="372"/>
      <c r="B1129" s="374"/>
      <c r="C1129" s="374"/>
      <c r="D1129" s="374"/>
      <c r="F1129" s="374"/>
    </row>
    <row r="1130" spans="1:6" ht="13.5" customHeight="1" x14ac:dyDescent="0.25">
      <c r="A1130" s="372"/>
      <c r="B1130" s="374"/>
      <c r="C1130" s="374"/>
      <c r="D1130" s="374"/>
      <c r="F1130" s="374"/>
    </row>
    <row r="1131" spans="1:6" ht="13.5" customHeight="1" x14ac:dyDescent="0.25">
      <c r="A1131" s="372"/>
      <c r="B1131" s="374"/>
      <c r="C1131" s="374"/>
      <c r="D1131" s="374"/>
      <c r="F1131" s="374"/>
    </row>
    <row r="1132" spans="1:6" ht="13.5" customHeight="1" x14ac:dyDescent="0.25">
      <c r="A1132" s="372"/>
      <c r="B1132" s="374"/>
      <c r="C1132" s="374"/>
      <c r="D1132" s="374"/>
      <c r="F1132" s="374"/>
    </row>
    <row r="1133" spans="1:6" ht="13.5" customHeight="1" x14ac:dyDescent="0.25">
      <c r="A1133" s="372"/>
      <c r="B1133" s="374"/>
      <c r="C1133" s="374"/>
      <c r="D1133" s="374"/>
      <c r="F1133" s="374"/>
    </row>
    <row r="1134" spans="1:6" ht="13.5" customHeight="1" x14ac:dyDescent="0.25">
      <c r="A1134" s="372"/>
      <c r="B1134" s="374"/>
      <c r="C1134" s="374"/>
      <c r="D1134" s="374"/>
      <c r="F1134" s="374"/>
    </row>
    <row r="1135" spans="1:6" ht="13.5" customHeight="1" x14ac:dyDescent="0.25">
      <c r="A1135" s="372"/>
      <c r="B1135" s="374"/>
      <c r="C1135" s="374"/>
      <c r="D1135" s="374"/>
      <c r="F1135" s="374"/>
    </row>
    <row r="1136" spans="1:6" ht="13.5" customHeight="1" x14ac:dyDescent="0.25">
      <c r="A1136" s="372"/>
      <c r="B1136" s="374"/>
      <c r="C1136" s="374"/>
      <c r="D1136" s="374"/>
      <c r="F1136" s="374"/>
    </row>
    <row r="1137" spans="1:6" ht="13.5" customHeight="1" x14ac:dyDescent="0.25">
      <c r="A1137" s="372"/>
      <c r="B1137" s="374"/>
      <c r="C1137" s="374"/>
      <c r="D1137" s="374"/>
      <c r="F1137" s="374"/>
    </row>
    <row r="1138" spans="1:6" ht="13.5" customHeight="1" x14ac:dyDescent="0.25">
      <c r="A1138" s="372"/>
      <c r="B1138" s="374"/>
      <c r="C1138" s="374"/>
      <c r="D1138" s="374"/>
      <c r="F1138" s="374"/>
    </row>
    <row r="1139" spans="1:6" ht="13.5" customHeight="1" x14ac:dyDescent="0.25">
      <c r="A1139" s="372"/>
      <c r="B1139" s="374"/>
      <c r="C1139" s="374"/>
      <c r="D1139" s="374"/>
      <c r="F1139" s="374"/>
    </row>
    <row r="1140" spans="1:6" ht="13.5" customHeight="1" x14ac:dyDescent="0.25">
      <c r="A1140" s="372"/>
      <c r="B1140" s="374"/>
      <c r="C1140" s="374"/>
      <c r="D1140" s="374"/>
      <c r="F1140" s="374"/>
    </row>
    <row r="1141" spans="1:6" ht="13.5" customHeight="1" x14ac:dyDescent="0.25">
      <c r="A1141" s="372"/>
      <c r="B1141" s="374"/>
      <c r="C1141" s="374"/>
      <c r="D1141" s="374"/>
      <c r="F1141" s="374"/>
    </row>
    <row r="1142" spans="1:6" ht="13.5" customHeight="1" x14ac:dyDescent="0.25">
      <c r="A1142" s="372"/>
      <c r="B1142" s="374"/>
      <c r="C1142" s="374"/>
      <c r="D1142" s="374"/>
      <c r="F1142" s="374"/>
    </row>
    <row r="1143" spans="1:6" ht="13.5" customHeight="1" x14ac:dyDescent="0.25">
      <c r="A1143" s="372"/>
      <c r="B1143" s="374"/>
      <c r="C1143" s="374"/>
      <c r="D1143" s="374"/>
      <c r="F1143" s="374"/>
    </row>
    <row r="1144" spans="1:6" ht="13.5" customHeight="1" x14ac:dyDescent="0.25">
      <c r="A1144" s="372"/>
      <c r="B1144" s="374"/>
      <c r="C1144" s="374"/>
      <c r="D1144" s="374"/>
      <c r="F1144" s="374"/>
    </row>
    <row r="1145" spans="1:6" ht="13.5" customHeight="1" x14ac:dyDescent="0.25">
      <c r="A1145" s="372"/>
      <c r="B1145" s="374"/>
      <c r="C1145" s="374"/>
      <c r="D1145" s="374"/>
      <c r="F1145" s="374"/>
    </row>
    <row r="1146" spans="1:6" ht="13.5" customHeight="1" x14ac:dyDescent="0.25">
      <c r="A1146" s="372"/>
      <c r="B1146" s="374"/>
      <c r="C1146" s="374"/>
      <c r="D1146" s="374"/>
      <c r="F1146" s="374"/>
    </row>
    <row r="1147" spans="1:6" ht="13.5" customHeight="1" x14ac:dyDescent="0.25">
      <c r="A1147" s="372"/>
      <c r="B1147" s="374"/>
      <c r="C1147" s="374"/>
      <c r="D1147" s="374"/>
      <c r="F1147" s="374"/>
    </row>
    <row r="1148" spans="1:6" ht="13.5" customHeight="1" x14ac:dyDescent="0.25">
      <c r="A1148" s="372"/>
      <c r="B1148" s="374"/>
      <c r="C1148" s="374"/>
      <c r="D1148" s="374"/>
      <c r="F1148" s="374"/>
    </row>
    <row r="1149" spans="1:6" ht="13.5" customHeight="1" x14ac:dyDescent="0.25">
      <c r="A1149" s="372"/>
      <c r="B1149" s="374"/>
      <c r="C1149" s="374"/>
      <c r="D1149" s="374"/>
      <c r="F1149" s="374"/>
    </row>
    <row r="1150" spans="1:6" ht="13.5" customHeight="1" x14ac:dyDescent="0.25">
      <c r="A1150" s="372"/>
      <c r="B1150" s="374"/>
      <c r="C1150" s="374"/>
      <c r="D1150" s="374"/>
      <c r="F1150" s="374"/>
    </row>
    <row r="1151" spans="1:6" ht="13.5" customHeight="1" x14ac:dyDescent="0.25">
      <c r="A1151" s="372"/>
      <c r="B1151" s="374"/>
      <c r="C1151" s="374"/>
      <c r="D1151" s="374"/>
      <c r="F1151" s="374"/>
    </row>
    <row r="1152" spans="1:6" ht="13.5" customHeight="1" x14ac:dyDescent="0.25">
      <c r="A1152" s="372"/>
      <c r="B1152" s="374"/>
      <c r="C1152" s="374"/>
      <c r="D1152" s="374"/>
      <c r="F1152" s="374"/>
    </row>
    <row r="1153" spans="1:6" ht="13.5" customHeight="1" x14ac:dyDescent="0.25">
      <c r="A1153" s="372"/>
      <c r="B1153" s="374"/>
      <c r="C1153" s="374"/>
      <c r="D1153" s="374"/>
      <c r="F1153" s="374"/>
    </row>
    <row r="1154" spans="1:6" ht="13.5" customHeight="1" x14ac:dyDescent="0.25">
      <c r="A1154" s="372"/>
      <c r="B1154" s="374"/>
      <c r="C1154" s="374"/>
      <c r="D1154" s="374"/>
      <c r="F1154" s="374"/>
    </row>
    <row r="1155" spans="1:6" ht="13.5" customHeight="1" x14ac:dyDescent="0.25">
      <c r="A1155" s="372"/>
      <c r="B1155" s="374"/>
      <c r="C1155" s="374"/>
      <c r="D1155" s="374"/>
      <c r="F1155" s="374"/>
    </row>
    <row r="1156" spans="1:6" ht="13.5" customHeight="1" x14ac:dyDescent="0.25">
      <c r="A1156" s="372"/>
      <c r="B1156" s="374"/>
      <c r="C1156" s="374"/>
      <c r="D1156" s="374"/>
      <c r="F1156" s="374"/>
    </row>
    <row r="1157" spans="1:6" ht="13.5" customHeight="1" x14ac:dyDescent="0.25">
      <c r="A1157" s="372"/>
      <c r="B1157" s="374"/>
      <c r="C1157" s="374"/>
      <c r="D1157" s="374"/>
      <c r="F1157" s="374"/>
    </row>
    <row r="1158" spans="1:6" ht="13.5" customHeight="1" x14ac:dyDescent="0.25">
      <c r="A1158" s="372"/>
      <c r="B1158" s="374"/>
      <c r="C1158" s="374"/>
      <c r="D1158" s="374"/>
      <c r="F1158" s="374"/>
    </row>
    <row r="1159" spans="1:6" ht="13.5" customHeight="1" x14ac:dyDescent="0.25">
      <c r="A1159" s="372"/>
      <c r="B1159" s="374"/>
      <c r="C1159" s="374"/>
      <c r="D1159" s="374"/>
      <c r="F1159" s="374"/>
    </row>
    <row r="1160" spans="1:6" ht="13.5" customHeight="1" x14ac:dyDescent="0.25">
      <c r="A1160" s="372"/>
      <c r="B1160" s="374"/>
      <c r="C1160" s="374"/>
      <c r="D1160" s="374"/>
      <c r="F1160" s="374"/>
    </row>
    <row r="1161" spans="1:6" ht="13.5" customHeight="1" x14ac:dyDescent="0.25">
      <c r="A1161" s="372"/>
      <c r="B1161" s="374"/>
      <c r="C1161" s="374"/>
      <c r="D1161" s="374"/>
      <c r="F1161" s="374"/>
    </row>
    <row r="1162" spans="1:6" ht="13.5" customHeight="1" x14ac:dyDescent="0.25">
      <c r="A1162" s="372"/>
      <c r="B1162" s="374"/>
      <c r="C1162" s="374"/>
      <c r="D1162" s="374"/>
      <c r="F1162" s="374"/>
    </row>
    <row r="1163" spans="1:6" ht="13.5" customHeight="1" x14ac:dyDescent="0.25">
      <c r="A1163" s="372"/>
      <c r="B1163" s="374"/>
      <c r="C1163" s="374"/>
      <c r="D1163" s="374"/>
      <c r="F1163" s="374"/>
    </row>
    <row r="1164" spans="1:6" ht="13.5" customHeight="1" x14ac:dyDescent="0.25">
      <c r="A1164" s="372"/>
      <c r="B1164" s="374"/>
      <c r="C1164" s="374"/>
      <c r="D1164" s="374"/>
      <c r="F1164" s="374"/>
    </row>
    <row r="1165" spans="1:6" ht="13.5" customHeight="1" x14ac:dyDescent="0.25">
      <c r="A1165" s="372"/>
      <c r="B1165" s="374"/>
      <c r="C1165" s="374"/>
      <c r="D1165" s="374"/>
      <c r="F1165" s="374"/>
    </row>
    <row r="1166" spans="1:6" ht="13.5" customHeight="1" x14ac:dyDescent="0.25">
      <c r="A1166" s="372"/>
      <c r="B1166" s="374"/>
      <c r="C1166" s="374"/>
      <c r="D1166" s="374"/>
      <c r="F1166" s="374"/>
    </row>
    <row r="1167" spans="1:6" ht="13.5" customHeight="1" x14ac:dyDescent="0.25">
      <c r="A1167" s="372"/>
      <c r="B1167" s="374"/>
      <c r="C1167" s="374"/>
      <c r="D1167" s="374"/>
      <c r="F1167" s="374"/>
    </row>
    <row r="1168" spans="1:6" ht="13.5" customHeight="1" x14ac:dyDescent="0.25">
      <c r="A1168" s="372"/>
      <c r="B1168" s="374"/>
      <c r="C1168" s="374"/>
      <c r="D1168" s="374"/>
      <c r="F1168" s="374"/>
    </row>
    <row r="1169" spans="1:6" ht="13.5" customHeight="1" x14ac:dyDescent="0.25">
      <c r="A1169" s="372"/>
      <c r="B1169" s="374"/>
      <c r="C1169" s="374"/>
      <c r="D1169" s="374"/>
      <c r="F1169" s="374"/>
    </row>
    <row r="1170" spans="1:6" ht="13.5" customHeight="1" x14ac:dyDescent="0.25">
      <c r="A1170" s="372"/>
      <c r="B1170" s="374"/>
      <c r="C1170" s="374"/>
      <c r="D1170" s="374"/>
      <c r="F1170" s="374"/>
    </row>
    <row r="1171" spans="1:6" ht="13.5" customHeight="1" x14ac:dyDescent="0.25">
      <c r="A1171" s="372"/>
      <c r="B1171" s="374"/>
      <c r="C1171" s="374"/>
      <c r="D1171" s="374"/>
      <c r="F1171" s="374"/>
    </row>
    <row r="1172" spans="1:6" ht="13.5" customHeight="1" x14ac:dyDescent="0.25">
      <c r="A1172" s="372"/>
      <c r="B1172" s="374"/>
      <c r="C1172" s="374"/>
      <c r="D1172" s="374"/>
      <c r="F1172" s="374"/>
    </row>
    <row r="1173" spans="1:6" ht="13.5" customHeight="1" x14ac:dyDescent="0.25">
      <c r="A1173" s="372"/>
      <c r="B1173" s="374"/>
      <c r="C1173" s="374"/>
      <c r="D1173" s="374"/>
      <c r="F1173" s="374"/>
    </row>
    <row r="1174" spans="1:6" ht="13.5" customHeight="1" x14ac:dyDescent="0.25">
      <c r="A1174" s="372"/>
      <c r="B1174" s="374"/>
      <c r="C1174" s="374"/>
      <c r="D1174" s="374"/>
      <c r="F1174" s="374"/>
    </row>
    <row r="1175" spans="1:6" ht="13.5" customHeight="1" x14ac:dyDescent="0.25">
      <c r="A1175" s="372"/>
      <c r="B1175" s="374"/>
      <c r="C1175" s="374"/>
      <c r="D1175" s="374"/>
      <c r="F1175" s="374"/>
    </row>
    <row r="1176" spans="1:6" ht="13.5" customHeight="1" x14ac:dyDescent="0.25">
      <c r="A1176" s="372"/>
      <c r="B1176" s="374"/>
      <c r="C1176" s="374"/>
      <c r="D1176" s="374"/>
      <c r="F1176" s="374"/>
    </row>
    <row r="1177" spans="1:6" ht="13.5" customHeight="1" x14ac:dyDescent="0.25">
      <c r="A1177" s="372"/>
      <c r="B1177" s="374"/>
      <c r="C1177" s="374"/>
      <c r="D1177" s="374"/>
      <c r="F1177" s="374"/>
    </row>
    <row r="1178" spans="1:6" ht="13.5" customHeight="1" x14ac:dyDescent="0.25">
      <c r="A1178" s="372"/>
      <c r="B1178" s="374"/>
      <c r="C1178" s="374"/>
      <c r="D1178" s="374"/>
      <c r="F1178" s="374"/>
    </row>
    <row r="1179" spans="1:6" ht="13.5" customHeight="1" x14ac:dyDescent="0.25">
      <c r="A1179" s="372"/>
      <c r="B1179" s="374"/>
      <c r="C1179" s="374"/>
      <c r="D1179" s="374"/>
      <c r="F1179" s="374"/>
    </row>
    <row r="1180" spans="1:6" ht="13.5" customHeight="1" x14ac:dyDescent="0.25">
      <c r="A1180" s="372"/>
      <c r="B1180" s="374"/>
      <c r="C1180" s="374"/>
      <c r="D1180" s="374"/>
      <c r="F1180" s="374"/>
    </row>
    <row r="1181" spans="1:6" ht="13.5" customHeight="1" x14ac:dyDescent="0.25">
      <c r="A1181" s="372"/>
      <c r="B1181" s="374"/>
      <c r="C1181" s="374"/>
      <c r="D1181" s="374"/>
      <c r="F1181" s="374"/>
    </row>
    <row r="1182" spans="1:6" ht="13.5" customHeight="1" x14ac:dyDescent="0.25">
      <c r="A1182" s="372"/>
      <c r="B1182" s="374"/>
      <c r="C1182" s="374"/>
      <c r="D1182" s="374"/>
      <c r="F1182" s="374"/>
    </row>
    <row r="1183" spans="1:6" ht="13.5" customHeight="1" x14ac:dyDescent="0.25">
      <c r="A1183" s="372"/>
      <c r="B1183" s="374"/>
      <c r="C1183" s="374"/>
      <c r="D1183" s="374"/>
      <c r="F1183" s="374"/>
    </row>
    <row r="1184" spans="1:6" ht="13.5" customHeight="1" x14ac:dyDescent="0.25">
      <c r="A1184" s="372"/>
      <c r="B1184" s="374"/>
      <c r="C1184" s="374"/>
      <c r="D1184" s="374"/>
      <c r="F1184" s="374"/>
    </row>
    <row r="1185" spans="1:6" ht="13.5" customHeight="1" x14ac:dyDescent="0.25">
      <c r="A1185" s="372"/>
      <c r="B1185" s="374"/>
      <c r="C1185" s="374"/>
      <c r="D1185" s="374"/>
      <c r="F1185" s="374"/>
    </row>
    <row r="1186" spans="1:6" ht="13.5" customHeight="1" x14ac:dyDescent="0.25">
      <c r="A1186" s="372"/>
      <c r="B1186" s="374"/>
      <c r="C1186" s="374"/>
      <c r="D1186" s="374"/>
      <c r="F1186" s="374"/>
    </row>
    <row r="1187" spans="1:6" ht="13.5" customHeight="1" x14ac:dyDescent="0.25">
      <c r="A1187" s="372"/>
      <c r="B1187" s="374"/>
      <c r="C1187" s="374"/>
      <c r="D1187" s="374"/>
      <c r="F1187" s="374"/>
    </row>
    <row r="1188" spans="1:6" ht="13.5" customHeight="1" x14ac:dyDescent="0.25">
      <c r="A1188" s="372"/>
      <c r="B1188" s="374"/>
      <c r="C1188" s="374"/>
      <c r="D1188" s="374"/>
      <c r="F1188" s="374"/>
    </row>
    <row r="1189" spans="1:6" ht="13.5" customHeight="1" x14ac:dyDescent="0.25">
      <c r="A1189" s="372"/>
      <c r="B1189" s="374"/>
      <c r="C1189" s="374"/>
      <c r="D1189" s="374"/>
      <c r="F1189" s="374"/>
    </row>
    <row r="1190" spans="1:6" ht="13.5" customHeight="1" x14ac:dyDescent="0.25">
      <c r="A1190" s="372"/>
      <c r="B1190" s="374"/>
      <c r="C1190" s="374"/>
      <c r="D1190" s="374"/>
      <c r="F1190" s="374"/>
    </row>
    <row r="1191" spans="1:6" ht="13.5" customHeight="1" x14ac:dyDescent="0.25">
      <c r="A1191" s="372"/>
      <c r="B1191" s="374"/>
      <c r="C1191" s="374"/>
      <c r="D1191" s="374"/>
      <c r="F1191" s="374"/>
    </row>
    <row r="1192" spans="1:6" ht="13.5" customHeight="1" x14ac:dyDescent="0.25">
      <c r="A1192" s="372"/>
      <c r="B1192" s="374"/>
      <c r="C1192" s="374"/>
      <c r="D1192" s="374"/>
      <c r="F1192" s="374"/>
    </row>
    <row r="1193" spans="1:6" ht="13.5" customHeight="1" x14ac:dyDescent="0.25">
      <c r="A1193" s="372"/>
      <c r="B1193" s="374"/>
      <c r="C1193" s="374"/>
      <c r="D1193" s="374"/>
      <c r="F1193" s="374"/>
    </row>
    <row r="1194" spans="1:6" ht="13.5" customHeight="1" x14ac:dyDescent="0.25">
      <c r="A1194" s="372"/>
      <c r="B1194" s="374"/>
      <c r="C1194" s="374"/>
      <c r="D1194" s="374"/>
      <c r="F1194" s="374"/>
    </row>
    <row r="1195" spans="1:6" ht="13.5" customHeight="1" x14ac:dyDescent="0.25">
      <c r="A1195" s="372"/>
      <c r="B1195" s="374"/>
      <c r="C1195" s="374"/>
      <c r="D1195" s="374"/>
      <c r="F1195" s="374"/>
    </row>
    <row r="1196" spans="1:6" ht="13.5" customHeight="1" x14ac:dyDescent="0.25">
      <c r="A1196" s="372"/>
      <c r="B1196" s="374"/>
      <c r="C1196" s="374"/>
      <c r="D1196" s="374"/>
      <c r="F1196" s="374"/>
    </row>
    <row r="1197" spans="1:6" ht="13.5" customHeight="1" x14ac:dyDescent="0.25">
      <c r="A1197" s="372"/>
      <c r="B1197" s="374"/>
      <c r="C1197" s="374"/>
      <c r="D1197" s="374"/>
      <c r="F1197" s="374"/>
    </row>
    <row r="1198" spans="1:6" ht="13.5" customHeight="1" x14ac:dyDescent="0.25">
      <c r="A1198" s="372"/>
      <c r="B1198" s="374"/>
      <c r="C1198" s="374"/>
      <c r="D1198" s="374"/>
      <c r="F1198" s="374"/>
    </row>
    <row r="1199" spans="1:6" ht="13.5" customHeight="1" x14ac:dyDescent="0.25">
      <c r="A1199" s="372"/>
      <c r="B1199" s="374"/>
      <c r="C1199" s="374"/>
      <c r="D1199" s="374"/>
      <c r="F1199" s="374"/>
    </row>
    <row r="1200" spans="1:6" ht="13.5" customHeight="1" x14ac:dyDescent="0.25">
      <c r="A1200" s="372"/>
      <c r="B1200" s="374"/>
      <c r="C1200" s="374"/>
      <c r="D1200" s="374"/>
      <c r="F1200" s="374"/>
    </row>
    <row r="1201" spans="1:6" ht="13.5" customHeight="1" x14ac:dyDescent="0.25">
      <c r="A1201" s="372"/>
      <c r="B1201" s="374"/>
      <c r="C1201" s="374"/>
      <c r="D1201" s="374"/>
      <c r="F1201" s="374"/>
    </row>
    <row r="1202" spans="1:6" ht="13.5" customHeight="1" x14ac:dyDescent="0.25">
      <c r="A1202" s="372"/>
      <c r="B1202" s="374"/>
      <c r="C1202" s="374"/>
      <c r="D1202" s="374"/>
      <c r="F1202" s="374"/>
    </row>
    <row r="1203" spans="1:6" ht="13.5" customHeight="1" x14ac:dyDescent="0.25">
      <c r="A1203" s="372"/>
      <c r="B1203" s="374"/>
      <c r="C1203" s="374"/>
      <c r="D1203" s="374"/>
      <c r="F1203" s="374"/>
    </row>
    <row r="1204" spans="1:6" ht="13.5" customHeight="1" x14ac:dyDescent="0.25">
      <c r="A1204" s="372"/>
      <c r="B1204" s="374"/>
      <c r="C1204" s="374"/>
      <c r="D1204" s="374"/>
      <c r="F1204" s="374"/>
    </row>
    <row r="1205" spans="1:6" ht="13.5" customHeight="1" x14ac:dyDescent="0.25">
      <c r="A1205" s="372"/>
      <c r="B1205" s="374"/>
      <c r="C1205" s="374"/>
      <c r="D1205" s="374"/>
      <c r="F1205" s="374"/>
    </row>
    <row r="1206" spans="1:6" ht="13.5" customHeight="1" x14ac:dyDescent="0.25">
      <c r="A1206" s="372"/>
      <c r="B1206" s="374"/>
      <c r="C1206" s="374"/>
      <c r="D1206" s="374"/>
      <c r="F1206" s="374"/>
    </row>
    <row r="1207" spans="1:6" ht="13.5" customHeight="1" x14ac:dyDescent="0.25">
      <c r="A1207" s="372"/>
      <c r="B1207" s="374"/>
      <c r="C1207" s="374"/>
      <c r="D1207" s="374"/>
      <c r="F1207" s="374"/>
    </row>
    <row r="1208" spans="1:6" ht="13.5" customHeight="1" x14ac:dyDescent="0.25">
      <c r="A1208" s="372"/>
      <c r="B1208" s="374"/>
      <c r="C1208" s="374"/>
      <c r="D1208" s="374"/>
      <c r="F1208" s="374"/>
    </row>
    <row r="1209" spans="1:6" ht="13.5" customHeight="1" x14ac:dyDescent="0.25">
      <c r="A1209" s="372"/>
      <c r="B1209" s="374"/>
      <c r="C1209" s="374"/>
      <c r="D1209" s="374"/>
      <c r="F1209" s="374"/>
    </row>
    <row r="1210" spans="1:6" ht="13.5" customHeight="1" x14ac:dyDescent="0.25">
      <c r="A1210" s="372"/>
      <c r="B1210" s="374"/>
      <c r="C1210" s="374"/>
      <c r="D1210" s="374"/>
      <c r="F1210" s="374"/>
    </row>
    <row r="1211" spans="1:6" ht="13.5" customHeight="1" x14ac:dyDescent="0.25">
      <c r="A1211" s="372"/>
      <c r="B1211" s="374"/>
      <c r="C1211" s="374"/>
      <c r="D1211" s="374"/>
      <c r="F1211" s="374"/>
    </row>
    <row r="1212" spans="1:6" ht="13.5" customHeight="1" x14ac:dyDescent="0.25">
      <c r="A1212" s="372"/>
      <c r="B1212" s="374"/>
      <c r="C1212" s="374"/>
      <c r="D1212" s="374"/>
      <c r="F1212" s="374"/>
    </row>
    <row r="1213" spans="1:6" ht="13.5" customHeight="1" x14ac:dyDescent="0.25">
      <c r="A1213" s="372"/>
      <c r="B1213" s="374"/>
      <c r="C1213" s="374"/>
      <c r="D1213" s="374"/>
      <c r="F1213" s="374"/>
    </row>
    <row r="1214" spans="1:6" ht="13.5" customHeight="1" x14ac:dyDescent="0.25">
      <c r="A1214" s="372"/>
      <c r="B1214" s="374"/>
      <c r="C1214" s="374"/>
      <c r="D1214" s="374"/>
      <c r="F1214" s="374"/>
    </row>
    <row r="1215" spans="1:6" ht="13.5" customHeight="1" x14ac:dyDescent="0.25">
      <c r="A1215" s="372"/>
      <c r="B1215" s="374"/>
      <c r="C1215" s="374"/>
      <c r="D1215" s="374"/>
      <c r="F1215" s="374"/>
    </row>
    <row r="1216" spans="1:6" ht="13.5" customHeight="1" x14ac:dyDescent="0.25">
      <c r="A1216" s="372"/>
      <c r="B1216" s="374"/>
      <c r="C1216" s="374"/>
      <c r="D1216" s="374"/>
      <c r="F1216" s="374"/>
    </row>
    <row r="1217" spans="1:6" ht="13.5" customHeight="1" x14ac:dyDescent="0.25">
      <c r="A1217" s="372"/>
      <c r="B1217" s="374"/>
      <c r="C1217" s="374"/>
      <c r="D1217" s="374"/>
      <c r="F1217" s="374"/>
    </row>
    <row r="1218" spans="1:6" ht="13.5" customHeight="1" x14ac:dyDescent="0.25">
      <c r="A1218" s="372"/>
      <c r="B1218" s="374"/>
      <c r="C1218" s="374"/>
      <c r="D1218" s="374"/>
      <c r="F1218" s="374"/>
    </row>
    <row r="1219" spans="1:6" ht="13.5" customHeight="1" x14ac:dyDescent="0.25">
      <c r="A1219" s="372"/>
      <c r="B1219" s="374"/>
      <c r="C1219" s="374"/>
      <c r="D1219" s="374"/>
      <c r="F1219" s="374"/>
    </row>
    <row r="1220" spans="1:6" ht="13.5" customHeight="1" x14ac:dyDescent="0.25">
      <c r="A1220" s="372"/>
      <c r="B1220" s="374"/>
      <c r="C1220" s="374"/>
      <c r="D1220" s="374"/>
      <c r="F1220" s="374"/>
    </row>
    <row r="1221" spans="1:6" ht="13.5" customHeight="1" x14ac:dyDescent="0.25">
      <c r="A1221" s="372"/>
      <c r="B1221" s="374"/>
      <c r="C1221" s="374"/>
      <c r="D1221" s="374"/>
      <c r="F1221" s="374"/>
    </row>
    <row r="1222" spans="1:6" ht="13.5" customHeight="1" x14ac:dyDescent="0.25">
      <c r="A1222" s="372"/>
      <c r="B1222" s="374"/>
      <c r="C1222" s="374"/>
      <c r="D1222" s="374"/>
      <c r="F1222" s="374"/>
    </row>
    <row r="1223" spans="1:6" ht="13.5" customHeight="1" x14ac:dyDescent="0.25">
      <c r="A1223" s="372"/>
      <c r="B1223" s="374"/>
      <c r="C1223" s="374"/>
      <c r="D1223" s="374"/>
      <c r="F1223" s="374"/>
    </row>
    <row r="1224" spans="1:6" ht="13.5" customHeight="1" x14ac:dyDescent="0.25">
      <c r="A1224" s="372"/>
      <c r="B1224" s="374"/>
      <c r="C1224" s="374"/>
      <c r="D1224" s="374"/>
      <c r="F1224" s="374"/>
    </row>
    <row r="1225" spans="1:6" ht="13.5" customHeight="1" x14ac:dyDescent="0.25">
      <c r="A1225" s="372"/>
      <c r="B1225" s="374"/>
      <c r="C1225" s="374"/>
      <c r="D1225" s="374"/>
      <c r="F1225" s="374"/>
    </row>
    <row r="1226" spans="1:6" ht="13.5" customHeight="1" x14ac:dyDescent="0.25">
      <c r="A1226" s="372"/>
      <c r="B1226" s="374"/>
      <c r="C1226" s="374"/>
      <c r="D1226" s="374"/>
      <c r="F1226" s="374"/>
    </row>
    <row r="1227" spans="1:6" ht="13.5" customHeight="1" x14ac:dyDescent="0.25">
      <c r="A1227" s="372"/>
      <c r="B1227" s="374"/>
      <c r="C1227" s="374"/>
      <c r="D1227" s="374"/>
      <c r="F1227" s="374"/>
    </row>
    <row r="1228" spans="1:6" ht="13.5" customHeight="1" x14ac:dyDescent="0.25">
      <c r="A1228" s="372"/>
      <c r="B1228" s="374"/>
      <c r="C1228" s="374"/>
      <c r="D1228" s="374"/>
      <c r="F1228" s="374"/>
    </row>
    <row r="1229" spans="1:6" ht="13.5" customHeight="1" x14ac:dyDescent="0.25">
      <c r="A1229" s="372"/>
      <c r="B1229" s="374"/>
      <c r="C1229" s="374"/>
      <c r="D1229" s="374"/>
      <c r="F1229" s="374"/>
    </row>
    <row r="1230" spans="1:6" ht="13.5" customHeight="1" x14ac:dyDescent="0.25">
      <c r="A1230" s="372"/>
      <c r="B1230" s="374"/>
      <c r="C1230" s="374"/>
      <c r="D1230" s="374"/>
      <c r="F1230" s="374"/>
    </row>
    <row r="1231" spans="1:6" ht="13.5" customHeight="1" x14ac:dyDescent="0.25">
      <c r="A1231" s="372"/>
      <c r="B1231" s="374"/>
      <c r="C1231" s="374"/>
      <c r="D1231" s="374"/>
      <c r="F1231" s="374"/>
    </row>
    <row r="1232" spans="1:6" ht="13.5" customHeight="1" x14ac:dyDescent="0.25">
      <c r="A1232" s="372"/>
      <c r="B1232" s="374"/>
      <c r="C1232" s="374"/>
      <c r="D1232" s="374"/>
      <c r="F1232" s="374"/>
    </row>
    <row r="1233" spans="1:6" ht="13.5" customHeight="1" x14ac:dyDescent="0.25">
      <c r="A1233" s="372"/>
      <c r="B1233" s="374"/>
      <c r="C1233" s="374"/>
      <c r="D1233" s="374"/>
      <c r="F1233" s="374"/>
    </row>
    <row r="1234" spans="1:6" ht="13.5" customHeight="1" x14ac:dyDescent="0.25">
      <c r="A1234" s="372"/>
      <c r="B1234" s="374"/>
      <c r="C1234" s="374"/>
      <c r="D1234" s="374"/>
      <c r="F1234" s="374"/>
    </row>
    <row r="1235" spans="1:6" ht="13.5" customHeight="1" x14ac:dyDescent="0.25">
      <c r="A1235" s="372"/>
      <c r="B1235" s="374"/>
      <c r="C1235" s="374"/>
      <c r="D1235" s="374"/>
      <c r="F1235" s="374"/>
    </row>
    <row r="1236" spans="1:6" ht="13.5" customHeight="1" x14ac:dyDescent="0.25">
      <c r="A1236" s="372"/>
      <c r="B1236" s="374"/>
      <c r="C1236" s="374"/>
      <c r="D1236" s="374"/>
      <c r="F1236" s="374"/>
    </row>
    <row r="1237" spans="1:6" ht="13.5" customHeight="1" x14ac:dyDescent="0.25">
      <c r="A1237" s="372"/>
      <c r="B1237" s="374"/>
      <c r="C1237" s="374"/>
      <c r="D1237" s="374"/>
      <c r="F1237" s="374"/>
    </row>
    <row r="1238" spans="1:6" ht="13.5" customHeight="1" x14ac:dyDescent="0.25">
      <c r="A1238" s="372"/>
      <c r="B1238" s="374"/>
      <c r="C1238" s="374"/>
      <c r="D1238" s="374"/>
      <c r="F1238" s="374"/>
    </row>
    <row r="1239" spans="1:6" ht="13.5" customHeight="1" x14ac:dyDescent="0.25">
      <c r="A1239" s="372"/>
      <c r="B1239" s="374"/>
      <c r="C1239" s="374"/>
      <c r="D1239" s="374"/>
      <c r="F1239" s="374"/>
    </row>
    <row r="1240" spans="1:6" ht="13.5" customHeight="1" x14ac:dyDescent="0.25">
      <c r="A1240" s="372"/>
      <c r="B1240" s="374"/>
      <c r="C1240" s="374"/>
      <c r="D1240" s="374"/>
      <c r="F1240" s="374"/>
    </row>
    <row r="1241" spans="1:6" ht="13.5" customHeight="1" x14ac:dyDescent="0.25">
      <c r="A1241" s="372"/>
      <c r="B1241" s="374"/>
      <c r="C1241" s="374"/>
      <c r="D1241" s="374"/>
      <c r="F1241" s="374"/>
    </row>
    <row r="1242" spans="1:6" ht="13.5" customHeight="1" x14ac:dyDescent="0.25">
      <c r="A1242" s="372"/>
      <c r="B1242" s="374"/>
      <c r="C1242" s="374"/>
      <c r="D1242" s="374"/>
      <c r="F1242" s="374"/>
    </row>
    <row r="1243" spans="1:6" ht="13.5" customHeight="1" x14ac:dyDescent="0.25">
      <c r="A1243" s="372"/>
      <c r="B1243" s="374"/>
      <c r="C1243" s="374"/>
      <c r="D1243" s="374"/>
      <c r="F1243" s="374"/>
    </row>
    <row r="1244" spans="1:6" ht="13.5" customHeight="1" x14ac:dyDescent="0.25">
      <c r="A1244" s="372"/>
      <c r="B1244" s="374"/>
      <c r="C1244" s="374"/>
      <c r="D1244" s="374"/>
      <c r="F1244" s="374"/>
    </row>
    <row r="1245" spans="1:6" ht="13.5" customHeight="1" x14ac:dyDescent="0.25">
      <c r="A1245" s="372"/>
      <c r="B1245" s="374"/>
      <c r="C1245" s="374"/>
      <c r="D1245" s="374"/>
      <c r="F1245" s="374"/>
    </row>
    <row r="1246" spans="1:6" ht="13.5" customHeight="1" x14ac:dyDescent="0.25">
      <c r="A1246" s="372"/>
      <c r="B1246" s="374"/>
      <c r="C1246" s="374"/>
      <c r="D1246" s="374"/>
      <c r="F1246" s="374"/>
    </row>
    <row r="1247" spans="1:6" ht="13.5" customHeight="1" x14ac:dyDescent="0.25">
      <c r="A1247" s="372"/>
      <c r="B1247" s="374"/>
      <c r="C1247" s="374"/>
      <c r="D1247" s="374"/>
      <c r="F1247" s="374"/>
    </row>
    <row r="1248" spans="1:6" ht="13.5" customHeight="1" x14ac:dyDescent="0.25">
      <c r="A1248" s="372"/>
      <c r="B1248" s="374"/>
      <c r="C1248" s="374"/>
      <c r="D1248" s="374"/>
      <c r="F1248" s="374"/>
    </row>
    <row r="1249" spans="1:6" ht="13.5" customHeight="1" x14ac:dyDescent="0.25">
      <c r="A1249" s="372"/>
      <c r="B1249" s="374"/>
      <c r="C1249" s="374"/>
      <c r="D1249" s="374"/>
      <c r="F1249" s="374"/>
    </row>
    <row r="1250" spans="1:6" ht="13.5" customHeight="1" x14ac:dyDescent="0.25">
      <c r="A1250" s="372"/>
      <c r="B1250" s="374"/>
      <c r="C1250" s="374"/>
      <c r="D1250" s="374"/>
      <c r="F1250" s="374"/>
    </row>
    <row r="1251" spans="1:6" ht="13.5" customHeight="1" x14ac:dyDescent="0.25">
      <c r="A1251" s="372"/>
      <c r="B1251" s="374"/>
      <c r="C1251" s="374"/>
      <c r="D1251" s="374"/>
      <c r="F1251" s="374"/>
    </row>
    <row r="1252" spans="1:6" ht="13.5" customHeight="1" x14ac:dyDescent="0.25">
      <c r="A1252" s="372"/>
      <c r="B1252" s="374"/>
      <c r="C1252" s="374"/>
      <c r="D1252" s="374"/>
      <c r="F1252" s="374"/>
    </row>
    <row r="1253" spans="1:6" ht="13.5" customHeight="1" x14ac:dyDescent="0.25">
      <c r="A1253" s="372"/>
      <c r="B1253" s="374"/>
      <c r="C1253" s="374"/>
      <c r="D1253" s="374"/>
      <c r="F1253" s="374"/>
    </row>
    <row r="1254" spans="1:6" ht="13.5" customHeight="1" x14ac:dyDescent="0.25">
      <c r="A1254" s="372"/>
      <c r="B1254" s="374"/>
      <c r="C1254" s="374"/>
      <c r="D1254" s="374"/>
      <c r="F1254" s="374"/>
    </row>
    <row r="1255" spans="1:6" ht="13.5" customHeight="1" x14ac:dyDescent="0.25">
      <c r="A1255" s="372"/>
      <c r="B1255" s="374"/>
      <c r="C1255" s="374"/>
      <c r="D1255" s="374"/>
      <c r="F1255" s="374"/>
    </row>
    <row r="1256" spans="1:6" ht="13.5" customHeight="1" x14ac:dyDescent="0.25">
      <c r="A1256" s="372"/>
      <c r="B1256" s="374"/>
      <c r="C1256" s="374"/>
      <c r="D1256" s="374"/>
      <c r="F1256" s="374"/>
    </row>
    <row r="1257" spans="1:6" ht="13.5" customHeight="1" x14ac:dyDescent="0.25">
      <c r="A1257" s="372"/>
      <c r="B1257" s="374"/>
      <c r="C1257" s="374"/>
      <c r="D1257" s="374"/>
      <c r="F1257" s="374"/>
    </row>
    <row r="1258" spans="1:6" ht="13.5" customHeight="1" x14ac:dyDescent="0.25">
      <c r="A1258" s="372"/>
      <c r="B1258" s="374"/>
      <c r="C1258" s="374"/>
      <c r="D1258" s="374"/>
      <c r="F1258" s="374"/>
    </row>
    <row r="1259" spans="1:6" ht="13.5" customHeight="1" x14ac:dyDescent="0.25">
      <c r="A1259" s="372"/>
      <c r="B1259" s="374"/>
      <c r="C1259" s="374"/>
      <c r="D1259" s="374"/>
      <c r="F1259" s="374"/>
    </row>
    <row r="1260" spans="1:6" ht="13.5" customHeight="1" x14ac:dyDescent="0.25">
      <c r="A1260" s="372"/>
      <c r="B1260" s="374"/>
      <c r="C1260" s="374"/>
      <c r="D1260" s="374"/>
      <c r="F1260" s="374"/>
    </row>
    <row r="1261" spans="1:6" ht="13.5" customHeight="1" x14ac:dyDescent="0.25">
      <c r="A1261" s="372"/>
      <c r="B1261" s="374"/>
      <c r="C1261" s="374"/>
      <c r="D1261" s="374"/>
      <c r="F1261" s="374"/>
    </row>
    <row r="1262" spans="1:6" ht="13.5" customHeight="1" x14ac:dyDescent="0.25">
      <c r="A1262" s="372"/>
      <c r="B1262" s="374"/>
      <c r="C1262" s="374"/>
      <c r="D1262" s="374"/>
      <c r="F1262" s="374"/>
    </row>
    <row r="1263" spans="1:6" ht="13.5" customHeight="1" x14ac:dyDescent="0.25">
      <c r="A1263" s="372"/>
      <c r="B1263" s="374"/>
      <c r="C1263" s="374"/>
      <c r="D1263" s="374"/>
      <c r="F1263" s="374"/>
    </row>
    <row r="1264" spans="1:6" ht="13.5" customHeight="1" x14ac:dyDescent="0.25">
      <c r="A1264" s="372"/>
      <c r="B1264" s="374"/>
      <c r="C1264" s="374"/>
      <c r="D1264" s="374"/>
      <c r="F1264" s="374"/>
    </row>
    <row r="1265" spans="1:6" ht="13.5" customHeight="1" x14ac:dyDescent="0.25">
      <c r="A1265" s="372"/>
      <c r="B1265" s="374"/>
      <c r="C1265" s="374"/>
      <c r="D1265" s="374"/>
      <c r="F1265" s="374"/>
    </row>
    <row r="1266" spans="1:6" ht="13.5" customHeight="1" x14ac:dyDescent="0.25">
      <c r="A1266" s="372"/>
      <c r="B1266" s="374"/>
      <c r="C1266" s="374"/>
      <c r="D1266" s="374"/>
      <c r="F1266" s="374"/>
    </row>
    <row r="1267" spans="1:6" ht="13.5" customHeight="1" x14ac:dyDescent="0.25">
      <c r="A1267" s="372"/>
      <c r="B1267" s="374"/>
      <c r="C1267" s="374"/>
      <c r="D1267" s="374"/>
      <c r="F1267" s="374"/>
    </row>
    <row r="1268" spans="1:6" ht="13.5" customHeight="1" x14ac:dyDescent="0.25">
      <c r="A1268" s="372"/>
      <c r="B1268" s="374"/>
      <c r="C1268" s="374"/>
      <c r="D1268" s="374"/>
      <c r="F1268" s="374"/>
    </row>
    <row r="1269" spans="1:6" ht="13.5" customHeight="1" x14ac:dyDescent="0.25">
      <c r="A1269" s="372"/>
      <c r="B1269" s="374"/>
      <c r="C1269" s="374"/>
      <c r="D1269" s="374"/>
      <c r="F1269" s="374"/>
    </row>
    <row r="1270" spans="1:6" ht="13.5" customHeight="1" x14ac:dyDescent="0.25">
      <c r="A1270" s="372"/>
      <c r="B1270" s="374"/>
      <c r="C1270" s="374"/>
      <c r="D1270" s="374"/>
      <c r="F1270" s="374"/>
    </row>
    <row r="1271" spans="1:6" ht="13.5" customHeight="1" x14ac:dyDescent="0.25">
      <c r="A1271" s="372"/>
      <c r="B1271" s="374"/>
      <c r="C1271" s="374"/>
      <c r="D1271" s="374"/>
      <c r="F1271" s="374"/>
    </row>
    <row r="1272" spans="1:6" ht="13.5" customHeight="1" x14ac:dyDescent="0.25">
      <c r="A1272" s="372"/>
      <c r="B1272" s="374"/>
      <c r="C1272" s="374"/>
      <c r="D1272" s="374"/>
      <c r="F1272" s="374"/>
    </row>
    <row r="1273" spans="1:6" ht="13.5" customHeight="1" x14ac:dyDescent="0.25">
      <c r="A1273" s="372"/>
      <c r="B1273" s="374"/>
      <c r="C1273" s="374"/>
      <c r="D1273" s="374"/>
      <c r="F1273" s="374"/>
    </row>
    <row r="1274" spans="1:6" ht="13.5" customHeight="1" x14ac:dyDescent="0.25">
      <c r="A1274" s="372"/>
      <c r="B1274" s="374"/>
      <c r="C1274" s="374"/>
      <c r="D1274" s="374"/>
      <c r="F1274" s="374"/>
    </row>
    <row r="1275" spans="1:6" ht="13.5" customHeight="1" x14ac:dyDescent="0.25">
      <c r="A1275" s="372"/>
      <c r="B1275" s="374"/>
      <c r="C1275" s="374"/>
      <c r="D1275" s="374"/>
      <c r="F1275" s="374"/>
    </row>
    <row r="1276" spans="1:6" ht="13.5" customHeight="1" x14ac:dyDescent="0.25">
      <c r="A1276" s="372"/>
      <c r="B1276" s="374"/>
      <c r="C1276" s="374"/>
      <c r="D1276" s="374"/>
      <c r="F1276" s="374"/>
    </row>
    <row r="1277" spans="1:6" ht="13.5" customHeight="1" x14ac:dyDescent="0.25">
      <c r="A1277" s="372"/>
      <c r="B1277" s="374"/>
      <c r="C1277" s="374"/>
      <c r="D1277" s="374"/>
      <c r="F1277" s="374"/>
    </row>
    <row r="1278" spans="1:6" ht="13.5" customHeight="1" x14ac:dyDescent="0.25">
      <c r="A1278" s="372"/>
      <c r="B1278" s="374"/>
      <c r="C1278" s="374"/>
      <c r="D1278" s="374"/>
      <c r="F1278" s="374"/>
    </row>
    <row r="1279" spans="1:6" ht="13.5" customHeight="1" x14ac:dyDescent="0.25">
      <c r="A1279" s="372"/>
      <c r="B1279" s="374"/>
      <c r="C1279" s="374"/>
      <c r="D1279" s="374"/>
      <c r="F1279" s="374"/>
    </row>
    <row r="1280" spans="1:6" ht="13.5" customHeight="1" x14ac:dyDescent="0.25">
      <c r="A1280" s="372"/>
      <c r="B1280" s="374"/>
      <c r="C1280" s="374"/>
      <c r="D1280" s="374"/>
      <c r="F1280" s="374"/>
    </row>
    <row r="1281" spans="1:6" ht="13.5" customHeight="1" x14ac:dyDescent="0.25">
      <c r="A1281" s="372"/>
      <c r="B1281" s="374"/>
      <c r="C1281" s="374"/>
      <c r="D1281" s="374"/>
      <c r="F1281" s="374"/>
    </row>
    <row r="1282" spans="1:6" ht="13.5" customHeight="1" x14ac:dyDescent="0.25">
      <c r="A1282" s="372"/>
      <c r="B1282" s="374"/>
      <c r="C1282" s="374"/>
      <c r="D1282" s="374"/>
      <c r="F1282" s="374"/>
    </row>
    <row r="1283" spans="1:6" ht="13.5" customHeight="1" x14ac:dyDescent="0.25">
      <c r="A1283" s="372"/>
      <c r="B1283" s="374"/>
      <c r="C1283" s="374"/>
      <c r="D1283" s="374"/>
      <c r="F1283" s="374"/>
    </row>
    <row r="1284" spans="1:6" ht="13.5" customHeight="1" x14ac:dyDescent="0.25">
      <c r="A1284" s="372"/>
      <c r="B1284" s="374"/>
      <c r="C1284" s="374"/>
      <c r="D1284" s="374"/>
      <c r="F1284" s="374"/>
    </row>
    <row r="1285" spans="1:6" ht="13.5" customHeight="1" x14ac:dyDescent="0.25">
      <c r="A1285" s="372"/>
      <c r="B1285" s="374"/>
      <c r="C1285" s="374"/>
      <c r="D1285" s="374"/>
      <c r="F1285" s="374"/>
    </row>
    <row r="1286" spans="1:6" ht="13.5" customHeight="1" x14ac:dyDescent="0.25">
      <c r="A1286" s="372"/>
      <c r="B1286" s="374"/>
      <c r="C1286" s="374"/>
      <c r="D1286" s="374"/>
      <c r="F1286" s="374"/>
    </row>
    <row r="1287" spans="1:6" ht="13.5" customHeight="1" x14ac:dyDescent="0.25">
      <c r="A1287" s="372"/>
      <c r="B1287" s="374"/>
      <c r="C1287" s="374"/>
      <c r="D1287" s="374"/>
      <c r="F1287" s="374"/>
    </row>
    <row r="1288" spans="1:6" ht="13.5" customHeight="1" x14ac:dyDescent="0.25">
      <c r="A1288" s="372"/>
      <c r="B1288" s="374"/>
      <c r="C1288" s="374"/>
      <c r="D1288" s="374"/>
      <c r="F1288" s="374"/>
    </row>
    <row r="1289" spans="1:6" ht="13.5" customHeight="1" x14ac:dyDescent="0.25">
      <c r="A1289" s="372"/>
      <c r="B1289" s="374"/>
      <c r="C1289" s="374"/>
      <c r="D1289" s="374"/>
      <c r="F1289" s="374"/>
    </row>
    <row r="1290" spans="1:6" ht="13.5" customHeight="1" x14ac:dyDescent="0.25">
      <c r="A1290" s="372"/>
      <c r="B1290" s="374"/>
      <c r="C1290" s="374"/>
      <c r="D1290" s="374"/>
      <c r="F1290" s="374"/>
    </row>
    <row r="1291" spans="1:6" ht="13.5" customHeight="1" x14ac:dyDescent="0.25">
      <c r="A1291" s="372"/>
      <c r="B1291" s="374"/>
      <c r="C1291" s="374"/>
      <c r="D1291" s="374"/>
      <c r="F1291" s="374"/>
    </row>
    <row r="1292" spans="1:6" ht="13.5" customHeight="1" x14ac:dyDescent="0.25">
      <c r="A1292" s="372"/>
      <c r="B1292" s="374"/>
      <c r="C1292" s="374"/>
      <c r="D1292" s="374"/>
      <c r="F1292" s="374"/>
    </row>
    <row r="1293" spans="1:6" ht="13.5" customHeight="1" x14ac:dyDescent="0.25">
      <c r="A1293" s="372"/>
      <c r="B1293" s="374"/>
      <c r="C1293" s="374"/>
      <c r="D1293" s="374"/>
      <c r="F1293" s="374"/>
    </row>
    <row r="1294" spans="1:6" ht="13.5" customHeight="1" x14ac:dyDescent="0.25">
      <c r="A1294" s="372"/>
      <c r="B1294" s="374"/>
      <c r="C1294" s="374"/>
      <c r="D1294" s="374"/>
      <c r="F1294" s="374"/>
    </row>
    <row r="1295" spans="1:6" ht="13.5" customHeight="1" x14ac:dyDescent="0.25">
      <c r="A1295" s="372"/>
      <c r="B1295" s="374"/>
      <c r="C1295" s="374"/>
      <c r="D1295" s="374"/>
      <c r="F1295" s="374"/>
    </row>
    <row r="1296" spans="1:6" ht="13.5" customHeight="1" x14ac:dyDescent="0.25">
      <c r="A1296" s="372"/>
      <c r="B1296" s="374"/>
      <c r="C1296" s="374"/>
      <c r="D1296" s="374"/>
      <c r="F1296" s="374"/>
    </row>
    <row r="1297" spans="1:6" ht="13.5" customHeight="1" x14ac:dyDescent="0.25">
      <c r="A1297" s="372"/>
      <c r="B1297" s="374"/>
      <c r="C1297" s="374"/>
      <c r="D1297" s="374"/>
      <c r="F1297" s="374"/>
    </row>
    <row r="1298" spans="1:6" ht="13.5" customHeight="1" x14ac:dyDescent="0.25">
      <c r="A1298" s="372"/>
      <c r="B1298" s="374"/>
      <c r="C1298" s="374"/>
      <c r="D1298" s="374"/>
      <c r="F1298" s="374"/>
    </row>
    <row r="1299" spans="1:6" ht="13.5" customHeight="1" x14ac:dyDescent="0.25">
      <c r="A1299" s="372"/>
      <c r="B1299" s="374"/>
      <c r="C1299" s="374"/>
      <c r="D1299" s="374"/>
      <c r="F1299" s="374"/>
    </row>
    <row r="1300" spans="1:6" ht="13.5" customHeight="1" x14ac:dyDescent="0.25">
      <c r="A1300" s="372"/>
      <c r="B1300" s="374"/>
      <c r="C1300" s="374"/>
      <c r="D1300" s="374"/>
      <c r="F1300" s="374"/>
    </row>
    <row r="1301" spans="1:6" ht="13.5" customHeight="1" x14ac:dyDescent="0.25">
      <c r="A1301" s="372"/>
      <c r="B1301" s="374"/>
      <c r="C1301" s="374"/>
      <c r="D1301" s="374"/>
      <c r="F1301" s="374"/>
    </row>
    <row r="1302" spans="1:6" ht="13.5" customHeight="1" x14ac:dyDescent="0.25">
      <c r="A1302" s="372"/>
      <c r="B1302" s="374"/>
      <c r="C1302" s="374"/>
      <c r="D1302" s="374"/>
      <c r="F1302" s="374"/>
    </row>
    <row r="1303" spans="1:6" ht="13.5" customHeight="1" x14ac:dyDescent="0.25">
      <c r="A1303" s="372"/>
      <c r="B1303" s="374"/>
      <c r="C1303" s="374"/>
      <c r="D1303" s="374"/>
      <c r="F1303" s="374"/>
    </row>
    <row r="1304" spans="1:6" ht="13.5" customHeight="1" x14ac:dyDescent="0.25">
      <c r="A1304" s="372"/>
      <c r="B1304" s="374"/>
      <c r="C1304" s="374"/>
      <c r="D1304" s="374"/>
      <c r="F1304" s="374"/>
    </row>
    <row r="1305" spans="1:6" ht="13.5" customHeight="1" x14ac:dyDescent="0.25">
      <c r="A1305" s="372"/>
      <c r="B1305" s="374"/>
      <c r="C1305" s="374"/>
      <c r="D1305" s="374"/>
      <c r="F1305" s="374"/>
    </row>
    <row r="1306" spans="1:6" ht="13.5" customHeight="1" x14ac:dyDescent="0.25">
      <c r="A1306" s="372"/>
      <c r="B1306" s="374"/>
      <c r="C1306" s="374"/>
      <c r="D1306" s="374"/>
      <c r="F1306" s="374"/>
    </row>
    <row r="1307" spans="1:6" ht="13.5" customHeight="1" x14ac:dyDescent="0.25">
      <c r="A1307" s="372"/>
      <c r="B1307" s="374"/>
      <c r="C1307" s="374"/>
      <c r="D1307" s="374"/>
      <c r="F1307" s="374"/>
    </row>
    <row r="1308" spans="1:6" ht="13.5" customHeight="1" x14ac:dyDescent="0.25">
      <c r="A1308" s="372"/>
      <c r="B1308" s="374"/>
      <c r="C1308" s="374"/>
      <c r="D1308" s="374"/>
      <c r="F1308" s="374"/>
    </row>
    <row r="1309" spans="1:6" ht="13.5" customHeight="1" x14ac:dyDescent="0.25">
      <c r="A1309" s="372"/>
      <c r="B1309" s="374"/>
      <c r="C1309" s="374"/>
      <c r="D1309" s="374"/>
      <c r="F1309" s="374"/>
    </row>
    <row r="1310" spans="1:6" ht="13.5" customHeight="1" x14ac:dyDescent="0.25">
      <c r="A1310" s="372"/>
      <c r="B1310" s="374"/>
      <c r="C1310" s="374"/>
      <c r="D1310" s="374"/>
      <c r="F1310" s="374"/>
    </row>
    <row r="1311" spans="1:6" ht="13.5" customHeight="1" x14ac:dyDescent="0.25">
      <c r="A1311" s="372"/>
      <c r="B1311" s="374"/>
      <c r="C1311" s="374"/>
      <c r="D1311" s="374"/>
      <c r="F1311" s="374"/>
    </row>
    <row r="1312" spans="1:6" ht="13.5" customHeight="1" x14ac:dyDescent="0.25">
      <c r="A1312" s="372"/>
      <c r="B1312" s="374"/>
      <c r="C1312" s="374"/>
      <c r="D1312" s="374"/>
      <c r="F1312" s="374"/>
    </row>
    <row r="1313" spans="1:6" ht="13.5" customHeight="1" x14ac:dyDescent="0.25">
      <c r="A1313" s="372"/>
      <c r="B1313" s="374"/>
      <c r="C1313" s="374"/>
      <c r="D1313" s="374"/>
      <c r="F1313" s="374"/>
    </row>
    <row r="1314" spans="1:6" ht="13.5" customHeight="1" x14ac:dyDescent="0.25">
      <c r="A1314" s="372"/>
      <c r="B1314" s="374"/>
      <c r="C1314" s="374"/>
      <c r="D1314" s="374"/>
      <c r="F1314" s="374"/>
    </row>
    <row r="1315" spans="1:6" ht="13.5" customHeight="1" x14ac:dyDescent="0.25">
      <c r="A1315" s="372"/>
      <c r="B1315" s="374"/>
      <c r="C1315" s="374"/>
      <c r="D1315" s="374"/>
      <c r="F1315" s="374"/>
    </row>
    <row r="1316" spans="1:6" ht="13.5" customHeight="1" x14ac:dyDescent="0.25">
      <c r="A1316" s="372"/>
      <c r="B1316" s="374"/>
      <c r="C1316" s="374"/>
      <c r="D1316" s="374"/>
      <c r="F1316" s="374"/>
    </row>
    <row r="1317" spans="1:6" ht="13.5" customHeight="1" x14ac:dyDescent="0.25">
      <c r="A1317" s="372"/>
      <c r="B1317" s="374"/>
      <c r="C1317" s="374"/>
      <c r="D1317" s="374"/>
      <c r="F1317" s="374"/>
    </row>
    <row r="1318" spans="1:6" ht="13.5" customHeight="1" x14ac:dyDescent="0.25">
      <c r="A1318" s="372"/>
      <c r="B1318" s="374"/>
      <c r="C1318" s="374"/>
      <c r="D1318" s="374"/>
      <c r="F1318" s="374"/>
    </row>
    <row r="1319" spans="1:6" ht="13.5" customHeight="1" x14ac:dyDescent="0.25">
      <c r="A1319" s="372"/>
      <c r="B1319" s="374"/>
      <c r="C1319" s="374"/>
      <c r="D1319" s="374"/>
      <c r="F1319" s="374"/>
    </row>
    <row r="1320" spans="1:6" ht="13.5" customHeight="1" x14ac:dyDescent="0.25">
      <c r="A1320" s="372"/>
      <c r="B1320" s="374"/>
      <c r="C1320" s="374"/>
      <c r="D1320" s="374"/>
      <c r="F1320" s="374"/>
    </row>
    <row r="1321" spans="1:6" ht="13.5" customHeight="1" x14ac:dyDescent="0.25">
      <c r="A1321" s="372"/>
      <c r="B1321" s="374"/>
      <c r="C1321" s="374"/>
      <c r="D1321" s="374"/>
      <c r="F1321" s="374"/>
    </row>
    <row r="1322" spans="1:6" ht="13.5" customHeight="1" x14ac:dyDescent="0.25">
      <c r="A1322" s="372"/>
      <c r="B1322" s="374"/>
      <c r="C1322" s="374"/>
      <c r="D1322" s="374"/>
      <c r="F1322" s="374"/>
    </row>
    <row r="1323" spans="1:6" ht="13.5" customHeight="1" x14ac:dyDescent="0.25">
      <c r="A1323" s="372"/>
      <c r="B1323" s="374"/>
      <c r="C1323" s="374"/>
      <c r="D1323" s="374"/>
      <c r="F1323" s="374"/>
    </row>
    <row r="1324" spans="1:6" ht="13.5" customHeight="1" x14ac:dyDescent="0.25">
      <c r="A1324" s="372"/>
      <c r="B1324" s="374"/>
      <c r="C1324" s="374"/>
      <c r="D1324" s="374"/>
      <c r="F1324" s="374"/>
    </row>
    <row r="1325" spans="1:6" ht="13.5" customHeight="1" x14ac:dyDescent="0.25">
      <c r="A1325" s="372"/>
      <c r="B1325" s="374"/>
      <c r="C1325" s="374"/>
      <c r="D1325" s="374"/>
      <c r="F1325" s="374"/>
    </row>
    <row r="1326" spans="1:6" ht="13.5" customHeight="1" x14ac:dyDescent="0.25">
      <c r="A1326" s="372"/>
      <c r="B1326" s="374"/>
      <c r="C1326" s="374"/>
      <c r="D1326" s="374"/>
      <c r="F1326" s="374"/>
    </row>
    <row r="1327" spans="1:6" ht="13.5" customHeight="1" x14ac:dyDescent="0.25">
      <c r="A1327" s="372"/>
      <c r="B1327" s="374"/>
      <c r="C1327" s="374"/>
      <c r="D1327" s="374"/>
      <c r="F1327" s="374"/>
    </row>
    <row r="1328" spans="1:6" ht="13.5" customHeight="1" x14ac:dyDescent="0.25">
      <c r="A1328" s="372"/>
      <c r="B1328" s="374"/>
      <c r="C1328" s="374"/>
      <c r="D1328" s="374"/>
      <c r="F1328" s="374"/>
    </row>
    <row r="1329" spans="1:6" ht="13.5" customHeight="1" x14ac:dyDescent="0.25">
      <c r="A1329" s="372"/>
      <c r="B1329" s="374"/>
      <c r="C1329" s="374"/>
      <c r="D1329" s="374"/>
      <c r="F1329" s="374"/>
    </row>
    <row r="1330" spans="1:6" ht="13.5" customHeight="1" x14ac:dyDescent="0.25">
      <c r="A1330" s="372"/>
      <c r="B1330" s="374"/>
      <c r="C1330" s="374"/>
      <c r="D1330" s="374"/>
      <c r="F1330" s="374"/>
    </row>
    <row r="1331" spans="1:6" ht="13.5" customHeight="1" x14ac:dyDescent="0.25">
      <c r="A1331" s="372"/>
      <c r="B1331" s="374"/>
      <c r="C1331" s="374"/>
      <c r="D1331" s="374"/>
      <c r="F1331" s="374"/>
    </row>
    <row r="1332" spans="1:6" ht="13.5" customHeight="1" x14ac:dyDescent="0.25">
      <c r="A1332" s="372"/>
      <c r="B1332" s="374"/>
      <c r="C1332" s="374"/>
      <c r="D1332" s="374"/>
      <c r="F1332" s="374"/>
    </row>
    <row r="1333" spans="1:6" ht="13.5" customHeight="1" x14ac:dyDescent="0.25">
      <c r="A1333" s="372"/>
      <c r="B1333" s="374"/>
      <c r="C1333" s="374"/>
      <c r="D1333" s="374"/>
      <c r="F1333" s="374"/>
    </row>
    <row r="1334" spans="1:6" ht="13.5" customHeight="1" x14ac:dyDescent="0.25">
      <c r="A1334" s="372"/>
      <c r="B1334" s="374"/>
      <c r="C1334" s="374"/>
      <c r="D1334" s="374"/>
      <c r="F1334" s="374"/>
    </row>
    <row r="1335" spans="1:6" ht="13.5" customHeight="1" x14ac:dyDescent="0.25">
      <c r="A1335" s="372"/>
      <c r="B1335" s="374"/>
      <c r="C1335" s="374"/>
      <c r="D1335" s="374"/>
      <c r="F1335" s="374"/>
    </row>
    <row r="1336" spans="1:6" ht="13.5" customHeight="1" x14ac:dyDescent="0.25">
      <c r="A1336" s="372"/>
      <c r="B1336" s="374"/>
      <c r="C1336" s="374"/>
      <c r="D1336" s="374"/>
      <c r="F1336" s="374"/>
    </row>
    <row r="1337" spans="1:6" ht="13.5" customHeight="1" x14ac:dyDescent="0.25">
      <c r="A1337" s="372"/>
      <c r="B1337" s="374"/>
      <c r="C1337" s="374"/>
      <c r="D1337" s="374"/>
      <c r="F1337" s="374"/>
    </row>
    <row r="1338" spans="1:6" ht="13.5" customHeight="1" x14ac:dyDescent="0.25">
      <c r="A1338" s="372"/>
      <c r="B1338" s="374"/>
      <c r="C1338" s="374"/>
      <c r="D1338" s="374"/>
      <c r="F1338" s="374"/>
    </row>
    <row r="1339" spans="1:6" ht="13.5" customHeight="1" x14ac:dyDescent="0.25">
      <c r="A1339" s="372"/>
      <c r="B1339" s="374"/>
      <c r="C1339" s="374"/>
      <c r="D1339" s="374"/>
      <c r="F1339" s="374"/>
    </row>
    <row r="1340" spans="1:6" ht="13.5" customHeight="1" x14ac:dyDescent="0.25">
      <c r="A1340" s="372"/>
      <c r="B1340" s="374"/>
      <c r="C1340" s="374"/>
      <c r="D1340" s="374"/>
      <c r="F1340" s="374"/>
    </row>
    <row r="1341" spans="1:6" ht="13.5" customHeight="1" x14ac:dyDescent="0.25">
      <c r="A1341" s="372"/>
      <c r="B1341" s="374"/>
      <c r="C1341" s="374"/>
      <c r="D1341" s="374"/>
      <c r="F1341" s="374"/>
    </row>
    <row r="1342" spans="1:6" ht="13.5" customHeight="1" x14ac:dyDescent="0.25">
      <c r="A1342" s="372"/>
      <c r="B1342" s="374"/>
      <c r="C1342" s="374"/>
      <c r="D1342" s="374"/>
      <c r="F1342" s="374"/>
    </row>
    <row r="1343" spans="1:6" ht="13.5" customHeight="1" x14ac:dyDescent="0.25">
      <c r="A1343" s="372"/>
      <c r="B1343" s="374"/>
      <c r="C1343" s="374"/>
      <c r="D1343" s="374"/>
      <c r="F1343" s="374"/>
    </row>
    <row r="1344" spans="1:6" ht="13.5" customHeight="1" x14ac:dyDescent="0.25">
      <c r="A1344" s="372"/>
      <c r="B1344" s="374"/>
      <c r="C1344" s="374"/>
      <c r="D1344" s="374"/>
      <c r="F1344" s="374"/>
    </row>
    <row r="1345" spans="1:6" ht="13.5" customHeight="1" x14ac:dyDescent="0.25">
      <c r="A1345" s="372"/>
      <c r="B1345" s="374"/>
      <c r="C1345" s="374"/>
      <c r="D1345" s="374"/>
      <c r="F1345" s="374"/>
    </row>
    <row r="1346" spans="1:6" ht="13.5" customHeight="1" x14ac:dyDescent="0.25">
      <c r="A1346" s="372"/>
      <c r="B1346" s="374"/>
      <c r="C1346" s="374"/>
      <c r="D1346" s="374"/>
      <c r="F1346" s="374"/>
    </row>
    <row r="1347" spans="1:6" ht="13.5" customHeight="1" x14ac:dyDescent="0.25">
      <c r="A1347" s="372"/>
      <c r="B1347" s="374"/>
      <c r="C1347" s="374"/>
      <c r="D1347" s="374"/>
      <c r="F1347" s="374"/>
    </row>
    <row r="1348" spans="1:6" ht="13.5" customHeight="1" x14ac:dyDescent="0.25">
      <c r="A1348" s="372"/>
      <c r="B1348" s="374"/>
      <c r="C1348" s="374"/>
      <c r="D1348" s="374"/>
      <c r="F1348" s="374"/>
    </row>
    <row r="1349" spans="1:6" ht="13.5" customHeight="1" x14ac:dyDescent="0.25">
      <c r="A1349" s="372"/>
      <c r="B1349" s="374"/>
      <c r="C1349" s="374"/>
      <c r="D1349" s="374"/>
      <c r="F1349" s="374"/>
    </row>
    <row r="1350" spans="1:6" ht="13.5" customHeight="1" x14ac:dyDescent="0.25">
      <c r="A1350" s="372"/>
      <c r="B1350" s="374"/>
      <c r="C1350" s="374"/>
      <c r="D1350" s="374"/>
      <c r="F1350" s="374"/>
    </row>
    <row r="1351" spans="1:6" ht="13.5" customHeight="1" x14ac:dyDescent="0.25">
      <c r="A1351" s="372"/>
      <c r="B1351" s="374"/>
      <c r="C1351" s="374"/>
      <c r="D1351" s="374"/>
      <c r="F1351" s="374"/>
    </row>
    <row r="1352" spans="1:6" ht="13.5" customHeight="1" x14ac:dyDescent="0.25">
      <c r="A1352" s="372"/>
      <c r="B1352" s="374"/>
      <c r="C1352" s="374"/>
      <c r="D1352" s="374"/>
      <c r="F1352" s="374"/>
    </row>
    <row r="1353" spans="1:6" ht="13.5" customHeight="1" x14ac:dyDescent="0.25">
      <c r="A1353" s="372"/>
      <c r="B1353" s="374"/>
      <c r="C1353" s="374"/>
      <c r="D1353" s="374"/>
      <c r="F1353" s="374"/>
    </row>
    <row r="1354" spans="1:6" ht="13.5" customHeight="1" x14ac:dyDescent="0.25">
      <c r="A1354" s="372"/>
      <c r="B1354" s="374"/>
      <c r="C1354" s="374"/>
      <c r="D1354" s="374"/>
      <c r="F1354" s="374"/>
    </row>
    <row r="1355" spans="1:6" ht="13.5" customHeight="1" x14ac:dyDescent="0.25">
      <c r="A1355" s="372"/>
      <c r="B1355" s="374"/>
      <c r="C1355" s="374"/>
      <c r="D1355" s="374"/>
      <c r="F1355" s="374"/>
    </row>
    <row r="1356" spans="1:6" ht="13.5" customHeight="1" x14ac:dyDescent="0.25">
      <c r="A1356" s="372"/>
      <c r="B1356" s="374"/>
      <c r="C1356" s="374"/>
      <c r="D1356" s="374"/>
      <c r="F1356" s="374"/>
    </row>
    <row r="1357" spans="1:6" ht="13.5" customHeight="1" x14ac:dyDescent="0.25">
      <c r="A1357" s="372"/>
      <c r="B1357" s="374"/>
      <c r="C1357" s="374"/>
      <c r="D1357" s="374"/>
      <c r="F1357" s="374"/>
    </row>
    <row r="1358" spans="1:6" ht="13.5" customHeight="1" x14ac:dyDescent="0.25">
      <c r="A1358" s="372"/>
      <c r="B1358" s="374"/>
      <c r="C1358" s="374"/>
      <c r="D1358" s="374"/>
      <c r="F1358" s="374"/>
    </row>
    <row r="1359" spans="1:6" ht="13.5" customHeight="1" x14ac:dyDescent="0.25">
      <c r="A1359" s="372"/>
      <c r="B1359" s="374"/>
      <c r="C1359" s="374"/>
      <c r="D1359" s="374"/>
      <c r="F1359" s="374"/>
    </row>
    <row r="1360" spans="1:6" ht="13.5" customHeight="1" x14ac:dyDescent="0.25">
      <c r="A1360" s="372"/>
      <c r="B1360" s="374"/>
      <c r="C1360" s="374"/>
      <c r="D1360" s="374"/>
      <c r="F1360" s="374"/>
    </row>
    <row r="1361" spans="1:6" ht="13.5" customHeight="1" x14ac:dyDescent="0.25">
      <c r="A1361" s="372"/>
      <c r="B1361" s="374"/>
      <c r="C1361" s="374"/>
      <c r="D1361" s="374"/>
      <c r="F1361" s="374"/>
    </row>
    <row r="1362" spans="1:6" ht="13.5" customHeight="1" x14ac:dyDescent="0.25">
      <c r="A1362" s="372"/>
      <c r="B1362" s="374"/>
      <c r="C1362" s="374"/>
      <c r="D1362" s="374"/>
      <c r="F1362" s="374"/>
    </row>
    <row r="1363" spans="1:6" ht="13.5" customHeight="1" x14ac:dyDescent="0.25">
      <c r="A1363" s="372"/>
      <c r="B1363" s="374"/>
      <c r="C1363" s="374"/>
      <c r="D1363" s="374"/>
      <c r="F1363" s="374"/>
    </row>
    <row r="1364" spans="1:6" ht="13.5" customHeight="1" x14ac:dyDescent="0.25">
      <c r="A1364" s="372"/>
      <c r="B1364" s="374"/>
      <c r="C1364" s="374"/>
      <c r="D1364" s="374"/>
      <c r="F1364" s="374"/>
    </row>
    <row r="1365" spans="1:6" ht="13.5" customHeight="1" x14ac:dyDescent="0.25">
      <c r="A1365" s="372"/>
      <c r="B1365" s="374"/>
      <c r="C1365" s="374"/>
      <c r="D1365" s="374"/>
      <c r="F1365" s="374"/>
    </row>
    <row r="1366" spans="1:6" ht="13.5" customHeight="1" x14ac:dyDescent="0.25">
      <c r="A1366" s="372"/>
      <c r="B1366" s="374"/>
      <c r="C1366" s="374"/>
      <c r="D1366" s="374"/>
      <c r="F1366" s="374"/>
    </row>
    <row r="1367" spans="1:6" ht="13.5" customHeight="1" x14ac:dyDescent="0.25">
      <c r="A1367" s="372"/>
      <c r="B1367" s="374"/>
      <c r="C1367" s="374"/>
      <c r="D1367" s="374"/>
      <c r="F1367" s="374"/>
    </row>
    <row r="1368" spans="1:6" ht="13.5" customHeight="1" x14ac:dyDescent="0.25">
      <c r="A1368" s="372"/>
      <c r="B1368" s="374"/>
      <c r="C1368" s="374"/>
      <c r="D1368" s="374"/>
      <c r="F1368" s="374"/>
    </row>
    <row r="1369" spans="1:6" ht="13.5" customHeight="1" x14ac:dyDescent="0.25">
      <c r="A1369" s="372"/>
      <c r="B1369" s="374"/>
      <c r="C1369" s="374"/>
      <c r="D1369" s="374"/>
      <c r="F1369" s="374"/>
    </row>
    <row r="1370" spans="1:6" ht="13.5" customHeight="1" x14ac:dyDescent="0.25">
      <c r="A1370" s="372"/>
      <c r="B1370" s="374"/>
      <c r="C1370" s="374"/>
      <c r="D1370" s="374"/>
      <c r="F1370" s="374"/>
    </row>
    <row r="1371" spans="1:6" ht="13.5" customHeight="1" x14ac:dyDescent="0.25">
      <c r="A1371" s="372"/>
      <c r="B1371" s="374"/>
      <c r="C1371" s="374"/>
      <c r="D1371" s="374"/>
      <c r="F1371" s="374"/>
    </row>
    <row r="1372" spans="1:6" ht="13.5" customHeight="1" x14ac:dyDescent="0.25">
      <c r="A1372" s="372"/>
      <c r="B1372" s="374"/>
      <c r="C1372" s="374"/>
      <c r="D1372" s="374"/>
      <c r="F1372" s="374"/>
    </row>
    <row r="1373" spans="1:6" ht="13.5" customHeight="1" x14ac:dyDescent="0.25">
      <c r="A1373" s="372"/>
      <c r="B1373" s="374"/>
      <c r="C1373" s="374"/>
      <c r="D1373" s="374"/>
      <c r="F1373" s="374"/>
    </row>
    <row r="1374" spans="1:6" ht="13.5" customHeight="1" x14ac:dyDescent="0.25">
      <c r="A1374" s="372"/>
      <c r="B1374" s="374"/>
      <c r="C1374" s="374"/>
      <c r="D1374" s="374"/>
      <c r="F1374" s="374"/>
    </row>
    <row r="1375" spans="1:6" ht="13.5" customHeight="1" x14ac:dyDescent="0.25">
      <c r="A1375" s="372"/>
      <c r="B1375" s="374"/>
      <c r="C1375" s="374"/>
      <c r="D1375" s="374"/>
      <c r="F1375" s="374"/>
    </row>
    <row r="1376" spans="1:6" ht="13.5" customHeight="1" x14ac:dyDescent="0.25">
      <c r="A1376" s="372"/>
      <c r="B1376" s="374"/>
      <c r="C1376" s="374"/>
      <c r="D1376" s="374"/>
      <c r="F1376" s="374"/>
    </row>
    <row r="1377" spans="1:6" ht="13.5" customHeight="1" x14ac:dyDescent="0.25">
      <c r="A1377" s="372"/>
      <c r="B1377" s="374"/>
      <c r="C1377" s="374"/>
      <c r="D1377" s="374"/>
      <c r="F1377" s="374"/>
    </row>
    <row r="1378" spans="1:6" ht="13.5" customHeight="1" x14ac:dyDescent="0.25">
      <c r="A1378" s="372"/>
      <c r="B1378" s="374"/>
      <c r="C1378" s="374"/>
      <c r="D1378" s="374"/>
      <c r="F1378" s="374"/>
    </row>
    <row r="1379" spans="1:6" ht="13.5" customHeight="1" x14ac:dyDescent="0.25">
      <c r="A1379" s="372"/>
      <c r="B1379" s="374"/>
      <c r="C1379" s="374"/>
      <c r="D1379" s="374"/>
      <c r="F1379" s="374"/>
    </row>
    <row r="1380" spans="1:6" ht="13.5" customHeight="1" x14ac:dyDescent="0.25">
      <c r="A1380" s="372"/>
      <c r="B1380" s="374"/>
      <c r="C1380" s="374"/>
      <c r="D1380" s="374"/>
      <c r="F1380" s="374"/>
    </row>
    <row r="1381" spans="1:6" ht="13.5" customHeight="1" x14ac:dyDescent="0.25">
      <c r="A1381" s="372"/>
      <c r="B1381" s="374"/>
      <c r="C1381" s="374"/>
      <c r="D1381" s="374"/>
      <c r="F1381" s="374"/>
    </row>
    <row r="1382" spans="1:6" ht="13.5" customHeight="1" x14ac:dyDescent="0.25">
      <c r="A1382" s="372"/>
      <c r="B1382" s="374"/>
      <c r="C1382" s="374"/>
      <c r="D1382" s="374"/>
      <c r="F1382" s="374"/>
    </row>
    <row r="1383" spans="1:6" ht="13.5" customHeight="1" x14ac:dyDescent="0.25">
      <c r="A1383" s="372"/>
      <c r="B1383" s="374"/>
      <c r="C1383" s="374"/>
      <c r="D1383" s="374"/>
      <c r="F1383" s="374"/>
    </row>
    <row r="1384" spans="1:6" ht="13.5" customHeight="1" x14ac:dyDescent="0.25">
      <c r="A1384" s="372"/>
      <c r="B1384" s="374"/>
      <c r="C1384" s="374"/>
      <c r="D1384" s="374"/>
      <c r="F1384" s="374"/>
    </row>
    <row r="1385" spans="1:6" ht="13.5" customHeight="1" x14ac:dyDescent="0.25">
      <c r="A1385" s="372"/>
      <c r="B1385" s="374"/>
      <c r="C1385" s="374"/>
      <c r="D1385" s="374"/>
      <c r="F1385" s="374"/>
    </row>
    <row r="1386" spans="1:6" ht="13.5" customHeight="1" x14ac:dyDescent="0.25">
      <c r="A1386" s="372"/>
      <c r="B1386" s="374"/>
      <c r="C1386" s="374"/>
      <c r="D1386" s="374"/>
      <c r="F1386" s="374"/>
    </row>
    <row r="1387" spans="1:6" ht="13.5" customHeight="1" x14ac:dyDescent="0.25">
      <c r="A1387" s="372"/>
      <c r="B1387" s="374"/>
      <c r="C1387" s="374"/>
      <c r="D1387" s="374"/>
      <c r="F1387" s="374"/>
    </row>
    <row r="1388" spans="1:6" ht="13.5" customHeight="1" x14ac:dyDescent="0.25">
      <c r="A1388" s="372"/>
      <c r="B1388" s="374"/>
      <c r="C1388" s="374"/>
      <c r="D1388" s="374"/>
      <c r="F1388" s="374"/>
    </row>
    <row r="1389" spans="1:6" ht="13.5" customHeight="1" x14ac:dyDescent="0.25">
      <c r="A1389" s="372"/>
      <c r="B1389" s="374"/>
      <c r="C1389" s="374"/>
      <c r="D1389" s="374"/>
      <c r="F1389" s="374"/>
    </row>
    <row r="1390" spans="1:6" ht="13.5" customHeight="1" x14ac:dyDescent="0.25">
      <c r="A1390" s="372"/>
      <c r="B1390" s="374"/>
      <c r="C1390" s="374"/>
      <c r="D1390" s="374"/>
      <c r="F1390" s="374"/>
    </row>
    <row r="1391" spans="1:6" ht="13.5" customHeight="1" x14ac:dyDescent="0.25">
      <c r="A1391" s="372"/>
      <c r="B1391" s="374"/>
      <c r="C1391" s="374"/>
      <c r="D1391" s="374"/>
      <c r="F1391" s="374"/>
    </row>
    <row r="1392" spans="1:6" ht="13.5" customHeight="1" x14ac:dyDescent="0.25">
      <c r="A1392" s="372"/>
      <c r="B1392" s="374"/>
      <c r="C1392" s="374"/>
      <c r="D1392" s="374"/>
      <c r="F1392" s="374"/>
    </row>
    <row r="1393" spans="1:6" ht="13.5" customHeight="1" x14ac:dyDescent="0.25">
      <c r="A1393" s="372"/>
      <c r="B1393" s="374"/>
      <c r="C1393" s="374"/>
      <c r="D1393" s="374"/>
      <c r="F1393" s="374"/>
    </row>
    <row r="1394" spans="1:6" ht="13.5" customHeight="1" x14ac:dyDescent="0.25">
      <c r="A1394" s="372"/>
      <c r="B1394" s="374"/>
      <c r="C1394" s="374"/>
      <c r="D1394" s="374"/>
      <c r="F1394" s="374"/>
    </row>
    <row r="1395" spans="1:6" ht="13.5" customHeight="1" x14ac:dyDescent="0.25">
      <c r="A1395" s="372"/>
      <c r="B1395" s="374"/>
      <c r="C1395" s="374"/>
      <c r="D1395" s="374"/>
      <c r="F1395" s="374"/>
    </row>
    <row r="1396" spans="1:6" ht="13.5" customHeight="1" x14ac:dyDescent="0.25">
      <c r="A1396" s="372"/>
      <c r="B1396" s="374"/>
      <c r="C1396" s="374"/>
      <c r="D1396" s="374"/>
      <c r="F1396" s="374"/>
    </row>
    <row r="1397" spans="1:6" ht="13.5" customHeight="1" x14ac:dyDescent="0.25">
      <c r="A1397" s="372"/>
      <c r="B1397" s="374"/>
      <c r="C1397" s="374"/>
      <c r="D1397" s="374"/>
      <c r="F1397" s="374"/>
    </row>
    <row r="1398" spans="1:6" ht="13.5" customHeight="1" x14ac:dyDescent="0.25">
      <c r="A1398" s="372"/>
      <c r="B1398" s="374"/>
      <c r="C1398" s="374"/>
      <c r="D1398" s="374"/>
      <c r="F1398" s="374"/>
    </row>
    <row r="1399" spans="1:6" ht="13.5" customHeight="1" x14ac:dyDescent="0.25">
      <c r="A1399" s="372"/>
      <c r="B1399" s="374"/>
      <c r="C1399" s="374"/>
      <c r="D1399" s="374"/>
      <c r="F1399" s="374"/>
    </row>
    <row r="1400" spans="1:6" ht="13.5" customHeight="1" x14ac:dyDescent="0.25">
      <c r="A1400" s="372"/>
      <c r="B1400" s="374"/>
      <c r="C1400" s="374"/>
      <c r="D1400" s="374"/>
      <c r="F1400" s="374"/>
    </row>
    <row r="1401" spans="1:6" ht="13.5" customHeight="1" x14ac:dyDescent="0.25">
      <c r="A1401" s="372"/>
      <c r="B1401" s="374"/>
      <c r="C1401" s="374"/>
      <c r="D1401" s="374"/>
      <c r="F1401" s="374"/>
    </row>
    <row r="1402" spans="1:6" ht="13.5" customHeight="1" x14ac:dyDescent="0.25">
      <c r="A1402" s="372"/>
      <c r="B1402" s="374"/>
      <c r="C1402" s="374"/>
      <c r="D1402" s="374"/>
      <c r="F1402" s="374"/>
    </row>
    <row r="1403" spans="1:6" ht="13.5" customHeight="1" x14ac:dyDescent="0.25">
      <c r="A1403" s="372"/>
      <c r="B1403" s="374"/>
      <c r="C1403" s="374"/>
      <c r="D1403" s="374"/>
      <c r="F1403" s="374"/>
    </row>
    <row r="1404" spans="1:6" ht="13.5" customHeight="1" x14ac:dyDescent="0.25">
      <c r="A1404" s="372"/>
      <c r="B1404" s="374"/>
      <c r="C1404" s="374"/>
      <c r="D1404" s="374"/>
      <c r="F1404" s="374"/>
    </row>
    <row r="1405" spans="1:6" ht="13.5" customHeight="1" x14ac:dyDescent="0.25">
      <c r="A1405" s="372"/>
      <c r="B1405" s="374"/>
      <c r="C1405" s="374"/>
      <c r="D1405" s="374"/>
      <c r="F1405" s="374"/>
    </row>
    <row r="1406" spans="1:6" ht="13.5" customHeight="1" x14ac:dyDescent="0.25">
      <c r="A1406" s="372"/>
      <c r="B1406" s="374"/>
      <c r="C1406" s="374"/>
      <c r="D1406" s="374"/>
      <c r="F1406" s="374"/>
    </row>
    <row r="1407" spans="1:6" ht="13.5" customHeight="1" x14ac:dyDescent="0.25">
      <c r="A1407" s="372"/>
      <c r="B1407" s="374"/>
      <c r="C1407" s="374"/>
      <c r="D1407" s="374"/>
      <c r="F1407" s="374"/>
    </row>
    <row r="1408" spans="1:6" ht="13.5" customHeight="1" x14ac:dyDescent="0.25">
      <c r="A1408" s="372"/>
      <c r="B1408" s="374"/>
      <c r="C1408" s="374"/>
      <c r="D1408" s="374"/>
      <c r="F1408" s="374"/>
    </row>
    <row r="1409" spans="1:6" ht="13.5" customHeight="1" x14ac:dyDescent="0.25">
      <c r="A1409" s="372"/>
      <c r="B1409" s="374"/>
      <c r="C1409" s="374"/>
      <c r="D1409" s="374"/>
      <c r="F1409" s="374"/>
    </row>
    <row r="1410" spans="1:6" ht="13.5" customHeight="1" x14ac:dyDescent="0.25">
      <c r="A1410" s="372"/>
      <c r="B1410" s="374"/>
      <c r="C1410" s="374"/>
      <c r="D1410" s="374"/>
      <c r="F1410" s="374"/>
    </row>
    <row r="1411" spans="1:6" ht="13.5" customHeight="1" x14ac:dyDescent="0.25">
      <c r="A1411" s="372"/>
      <c r="B1411" s="374"/>
      <c r="C1411" s="374"/>
      <c r="D1411" s="374"/>
      <c r="F1411" s="374"/>
    </row>
    <row r="1412" spans="1:6" ht="13.5" customHeight="1" x14ac:dyDescent="0.25">
      <c r="A1412" s="372"/>
      <c r="B1412" s="374"/>
      <c r="C1412" s="374"/>
      <c r="D1412" s="374"/>
      <c r="F1412" s="374"/>
    </row>
    <row r="1413" spans="1:6" ht="13.5" customHeight="1" x14ac:dyDescent="0.25">
      <c r="A1413" s="372"/>
      <c r="B1413" s="374"/>
      <c r="C1413" s="374"/>
      <c r="D1413" s="374"/>
      <c r="F1413" s="374"/>
    </row>
    <row r="1414" spans="1:6" ht="13.5" customHeight="1" x14ac:dyDescent="0.25">
      <c r="A1414" s="372"/>
      <c r="B1414" s="374"/>
      <c r="C1414" s="374"/>
      <c r="D1414" s="374"/>
      <c r="F1414" s="374"/>
    </row>
    <row r="1415" spans="1:6" ht="13.5" customHeight="1" x14ac:dyDescent="0.25">
      <c r="A1415" s="372"/>
      <c r="B1415" s="374"/>
      <c r="C1415" s="374"/>
      <c r="D1415" s="374"/>
      <c r="F1415" s="374"/>
    </row>
    <row r="1416" spans="1:6" ht="13.5" customHeight="1" x14ac:dyDescent="0.25">
      <c r="A1416" s="372"/>
      <c r="B1416" s="374"/>
      <c r="C1416" s="374"/>
      <c r="D1416" s="374"/>
      <c r="F1416" s="374"/>
    </row>
    <row r="1417" spans="1:6" ht="13.5" customHeight="1" x14ac:dyDescent="0.25">
      <c r="A1417" s="372"/>
      <c r="B1417" s="374"/>
      <c r="C1417" s="374"/>
      <c r="D1417" s="374"/>
      <c r="F1417" s="374"/>
    </row>
    <row r="1418" spans="1:6" ht="13.5" customHeight="1" x14ac:dyDescent="0.25">
      <c r="A1418" s="372"/>
      <c r="B1418" s="374"/>
      <c r="C1418" s="374"/>
      <c r="D1418" s="374"/>
      <c r="F1418" s="374"/>
    </row>
    <row r="1419" spans="1:6" ht="13.5" customHeight="1" x14ac:dyDescent="0.25">
      <c r="A1419" s="372"/>
      <c r="B1419" s="374"/>
      <c r="C1419" s="374"/>
      <c r="D1419" s="374"/>
      <c r="F1419" s="374"/>
    </row>
    <row r="1420" spans="1:6" ht="13.5" customHeight="1" x14ac:dyDescent="0.25">
      <c r="A1420" s="372"/>
      <c r="B1420" s="374"/>
      <c r="C1420" s="374"/>
      <c r="D1420" s="374"/>
      <c r="F1420" s="374"/>
    </row>
    <row r="1421" spans="1:6" ht="13.5" customHeight="1" x14ac:dyDescent="0.25">
      <c r="A1421" s="372"/>
      <c r="B1421" s="374"/>
      <c r="C1421" s="374"/>
      <c r="D1421" s="374"/>
      <c r="F1421" s="374"/>
    </row>
    <row r="1422" spans="1:6" ht="13.5" customHeight="1" x14ac:dyDescent="0.25">
      <c r="A1422" s="372"/>
      <c r="B1422" s="374"/>
      <c r="C1422" s="374"/>
      <c r="D1422" s="374"/>
      <c r="F1422" s="374"/>
    </row>
    <row r="1423" spans="1:6" ht="13.5" customHeight="1" x14ac:dyDescent="0.25">
      <c r="A1423" s="372"/>
      <c r="B1423" s="374"/>
      <c r="C1423" s="374"/>
      <c r="D1423" s="374"/>
      <c r="F1423" s="374"/>
    </row>
    <row r="1424" spans="1:6" ht="13.5" customHeight="1" x14ac:dyDescent="0.25">
      <c r="A1424" s="372"/>
      <c r="B1424" s="374"/>
      <c r="C1424" s="374"/>
      <c r="D1424" s="374"/>
      <c r="F1424" s="374"/>
    </row>
    <row r="1425" spans="1:6" ht="13.5" customHeight="1" x14ac:dyDescent="0.25">
      <c r="A1425" s="372"/>
      <c r="B1425" s="374"/>
      <c r="C1425" s="374"/>
      <c r="D1425" s="374"/>
      <c r="F1425" s="374"/>
    </row>
    <row r="1426" spans="1:6" ht="13.5" customHeight="1" x14ac:dyDescent="0.25">
      <c r="A1426" s="372"/>
      <c r="B1426" s="374"/>
      <c r="C1426" s="374"/>
      <c r="D1426" s="374"/>
      <c r="F1426" s="374"/>
    </row>
    <row r="1427" spans="1:6" ht="13.5" customHeight="1" x14ac:dyDescent="0.25">
      <c r="A1427" s="372"/>
      <c r="B1427" s="374"/>
      <c r="C1427" s="374"/>
      <c r="D1427" s="374"/>
      <c r="F1427" s="374"/>
    </row>
    <row r="1428" spans="1:6" ht="13.5" customHeight="1" x14ac:dyDescent="0.25">
      <c r="A1428" s="372"/>
      <c r="B1428" s="374"/>
      <c r="C1428" s="374"/>
      <c r="D1428" s="374"/>
      <c r="F1428" s="374"/>
    </row>
    <row r="1429" spans="1:6" ht="13.5" customHeight="1" x14ac:dyDescent="0.25">
      <c r="A1429" s="372"/>
      <c r="B1429" s="374"/>
      <c r="C1429" s="374"/>
      <c r="D1429" s="374"/>
      <c r="F1429" s="374"/>
    </row>
    <row r="1430" spans="1:6" ht="13.5" customHeight="1" x14ac:dyDescent="0.25">
      <c r="A1430" s="372"/>
      <c r="B1430" s="374"/>
      <c r="C1430" s="374"/>
      <c r="D1430" s="374"/>
      <c r="F1430" s="374"/>
    </row>
    <row r="1431" spans="1:6" ht="13.5" customHeight="1" x14ac:dyDescent="0.25">
      <c r="A1431" s="372"/>
      <c r="B1431" s="374"/>
      <c r="C1431" s="374"/>
      <c r="D1431" s="374"/>
      <c r="F1431" s="374"/>
    </row>
    <row r="1432" spans="1:6" ht="13.5" customHeight="1" x14ac:dyDescent="0.25">
      <c r="A1432" s="372"/>
      <c r="B1432" s="374"/>
      <c r="C1432" s="374"/>
      <c r="D1432" s="374"/>
      <c r="F1432" s="374"/>
    </row>
    <row r="1433" spans="1:6" ht="13.5" customHeight="1" x14ac:dyDescent="0.25">
      <c r="A1433" s="372"/>
      <c r="B1433" s="374"/>
      <c r="C1433" s="374"/>
      <c r="D1433" s="374"/>
      <c r="F1433" s="374"/>
    </row>
    <row r="1434" spans="1:6" ht="13.5" customHeight="1" x14ac:dyDescent="0.25">
      <c r="A1434" s="372"/>
      <c r="B1434" s="374"/>
      <c r="C1434" s="374"/>
      <c r="D1434" s="374"/>
      <c r="F1434" s="374"/>
    </row>
    <row r="1435" spans="1:6" ht="13.5" customHeight="1" x14ac:dyDescent="0.25">
      <c r="A1435" s="372"/>
      <c r="B1435" s="374"/>
      <c r="C1435" s="374"/>
      <c r="D1435" s="374"/>
      <c r="F1435" s="374"/>
    </row>
    <row r="1436" spans="1:6" ht="13.5" customHeight="1" x14ac:dyDescent="0.25">
      <c r="A1436" s="372"/>
      <c r="B1436" s="374"/>
      <c r="C1436" s="374"/>
      <c r="D1436" s="374"/>
      <c r="F1436" s="374"/>
    </row>
    <row r="1437" spans="1:6" ht="13.5" customHeight="1" x14ac:dyDescent="0.25">
      <c r="A1437" s="372"/>
      <c r="B1437" s="374"/>
      <c r="C1437" s="374"/>
      <c r="D1437" s="374"/>
      <c r="F1437" s="374"/>
    </row>
    <row r="1438" spans="1:6" ht="13.5" customHeight="1" x14ac:dyDescent="0.25">
      <c r="A1438" s="372"/>
      <c r="B1438" s="374"/>
      <c r="C1438" s="374"/>
      <c r="D1438" s="374"/>
      <c r="F1438" s="374"/>
    </row>
    <row r="1439" spans="1:6" ht="13.5" customHeight="1" x14ac:dyDescent="0.25">
      <c r="A1439" s="372"/>
      <c r="B1439" s="374"/>
      <c r="C1439" s="374"/>
      <c r="D1439" s="374"/>
      <c r="F1439" s="374"/>
    </row>
    <row r="1440" spans="1:6" ht="13.5" customHeight="1" x14ac:dyDescent="0.25">
      <c r="A1440" s="372"/>
      <c r="B1440" s="374"/>
      <c r="C1440" s="374"/>
      <c r="D1440" s="374"/>
      <c r="F1440" s="374"/>
    </row>
    <row r="1441" spans="1:6" ht="13.5" customHeight="1" x14ac:dyDescent="0.25">
      <c r="A1441" s="372"/>
      <c r="B1441" s="374"/>
      <c r="C1441" s="374"/>
      <c r="D1441" s="374"/>
      <c r="F1441" s="374"/>
    </row>
    <row r="1442" spans="1:6" ht="13.5" customHeight="1" x14ac:dyDescent="0.25">
      <c r="A1442" s="372"/>
      <c r="B1442" s="374"/>
      <c r="C1442" s="374"/>
      <c r="D1442" s="374"/>
      <c r="F1442" s="374"/>
    </row>
    <row r="1443" spans="1:6" ht="13.5" customHeight="1" x14ac:dyDescent="0.25">
      <c r="A1443" s="372"/>
      <c r="B1443" s="374"/>
      <c r="C1443" s="374"/>
      <c r="D1443" s="374"/>
      <c r="F1443" s="374"/>
    </row>
    <row r="1444" spans="1:6" ht="13.5" customHeight="1" x14ac:dyDescent="0.25">
      <c r="A1444" s="372"/>
      <c r="B1444" s="374"/>
      <c r="C1444" s="374"/>
      <c r="D1444" s="374"/>
      <c r="F1444" s="374"/>
    </row>
    <row r="1445" spans="1:6" ht="13.5" customHeight="1" x14ac:dyDescent="0.25">
      <c r="A1445" s="372"/>
      <c r="B1445" s="374"/>
      <c r="C1445" s="374"/>
      <c r="D1445" s="374"/>
      <c r="F1445" s="374"/>
    </row>
    <row r="1446" spans="1:6" ht="13.5" customHeight="1" x14ac:dyDescent="0.25">
      <c r="A1446" s="372"/>
      <c r="B1446" s="374"/>
      <c r="C1446" s="374"/>
      <c r="D1446" s="374"/>
      <c r="F1446" s="374"/>
    </row>
    <row r="1447" spans="1:6" ht="13.5" customHeight="1" x14ac:dyDescent="0.25">
      <c r="A1447" s="372"/>
      <c r="B1447" s="374"/>
      <c r="C1447" s="374"/>
      <c r="D1447" s="374"/>
      <c r="F1447" s="374"/>
    </row>
    <row r="1448" spans="1:6" ht="13.5" customHeight="1" x14ac:dyDescent="0.25">
      <c r="A1448" s="372"/>
      <c r="B1448" s="374"/>
      <c r="C1448" s="374"/>
      <c r="D1448" s="374"/>
      <c r="F1448" s="374"/>
    </row>
    <row r="1449" spans="1:6" ht="13.5" customHeight="1" x14ac:dyDescent="0.25">
      <c r="A1449" s="372"/>
      <c r="B1449" s="374"/>
      <c r="C1449" s="374"/>
      <c r="D1449" s="374"/>
      <c r="F1449" s="374"/>
    </row>
    <row r="1450" spans="1:6" ht="13.5" customHeight="1" x14ac:dyDescent="0.25">
      <c r="A1450" s="372"/>
      <c r="B1450" s="374"/>
      <c r="C1450" s="374"/>
      <c r="D1450" s="374"/>
      <c r="F1450" s="374"/>
    </row>
    <row r="1451" spans="1:6" ht="13.5" customHeight="1" x14ac:dyDescent="0.25">
      <c r="A1451" s="372"/>
      <c r="B1451" s="374"/>
      <c r="C1451" s="374"/>
      <c r="D1451" s="374"/>
      <c r="F1451" s="374"/>
    </row>
    <row r="1452" spans="1:6" ht="13.5" customHeight="1" x14ac:dyDescent="0.25">
      <c r="A1452" s="372"/>
      <c r="B1452" s="374"/>
      <c r="C1452" s="374"/>
      <c r="D1452" s="374"/>
      <c r="F1452" s="374"/>
    </row>
    <row r="1453" spans="1:6" ht="13.5" customHeight="1" x14ac:dyDescent="0.25">
      <c r="A1453" s="372"/>
      <c r="B1453" s="374"/>
      <c r="C1453" s="374"/>
      <c r="D1453" s="374"/>
      <c r="F1453" s="374"/>
    </row>
    <row r="1454" spans="1:6" ht="13.5" customHeight="1" x14ac:dyDescent="0.25">
      <c r="A1454" s="372"/>
      <c r="B1454" s="374"/>
      <c r="C1454" s="374"/>
      <c r="D1454" s="374"/>
      <c r="F1454" s="374"/>
    </row>
    <row r="1455" spans="1:6" ht="13.5" customHeight="1" x14ac:dyDescent="0.25">
      <c r="A1455" s="372"/>
      <c r="B1455" s="374"/>
      <c r="C1455" s="374"/>
      <c r="D1455" s="374"/>
      <c r="F1455" s="374"/>
    </row>
    <row r="1456" spans="1:6" ht="13.5" customHeight="1" x14ac:dyDescent="0.25">
      <c r="A1456" s="372"/>
      <c r="B1456" s="374"/>
      <c r="C1456" s="374"/>
      <c r="D1456" s="374"/>
      <c r="F1456" s="374"/>
    </row>
    <row r="1457" spans="1:6" ht="13.5" customHeight="1" x14ac:dyDescent="0.25">
      <c r="A1457" s="372"/>
      <c r="B1457" s="374"/>
      <c r="C1457" s="374"/>
      <c r="D1457" s="374"/>
      <c r="F1457" s="374"/>
    </row>
    <row r="1458" spans="1:6" ht="13.5" customHeight="1" x14ac:dyDescent="0.25">
      <c r="A1458" s="372"/>
      <c r="B1458" s="374"/>
      <c r="C1458" s="374"/>
      <c r="D1458" s="374"/>
      <c r="F1458" s="374"/>
    </row>
    <row r="1459" spans="1:6" ht="13.5" customHeight="1" x14ac:dyDescent="0.25">
      <c r="A1459" s="372"/>
      <c r="B1459" s="374"/>
      <c r="C1459" s="374"/>
      <c r="D1459" s="374"/>
      <c r="F1459" s="374"/>
    </row>
    <row r="1460" spans="1:6" ht="13.5" customHeight="1" x14ac:dyDescent="0.25">
      <c r="A1460" s="372"/>
      <c r="B1460" s="374"/>
      <c r="C1460" s="374"/>
      <c r="D1460" s="374"/>
      <c r="F1460" s="374"/>
    </row>
    <row r="1461" spans="1:6" ht="13.5" customHeight="1" x14ac:dyDescent="0.25">
      <c r="A1461" s="372"/>
      <c r="B1461" s="374"/>
      <c r="C1461" s="374"/>
      <c r="D1461" s="374"/>
      <c r="F1461" s="374"/>
    </row>
    <row r="1462" spans="1:6" ht="13.5" customHeight="1" x14ac:dyDescent="0.25">
      <c r="A1462" s="372"/>
      <c r="B1462" s="374"/>
      <c r="C1462" s="374"/>
      <c r="D1462" s="374"/>
      <c r="F1462" s="374"/>
    </row>
    <row r="1463" spans="1:6" ht="13.5" customHeight="1" x14ac:dyDescent="0.25">
      <c r="A1463" s="372"/>
      <c r="B1463" s="374"/>
      <c r="C1463" s="374"/>
      <c r="D1463" s="374"/>
      <c r="F1463" s="374"/>
    </row>
    <row r="1464" spans="1:6" ht="13.5" customHeight="1" x14ac:dyDescent="0.25">
      <c r="A1464" s="372"/>
      <c r="B1464" s="374"/>
      <c r="C1464" s="374"/>
      <c r="D1464" s="374"/>
      <c r="F1464" s="374"/>
    </row>
    <row r="1465" spans="1:6" ht="13.5" customHeight="1" x14ac:dyDescent="0.25">
      <c r="A1465" s="372"/>
      <c r="B1465" s="374"/>
      <c r="C1465" s="374"/>
      <c r="D1465" s="374"/>
      <c r="F1465" s="374"/>
    </row>
    <row r="1466" spans="1:6" ht="13.5" customHeight="1" x14ac:dyDescent="0.25">
      <c r="A1466" s="372"/>
      <c r="B1466" s="374"/>
      <c r="C1466" s="374"/>
      <c r="D1466" s="374"/>
      <c r="F1466" s="374"/>
    </row>
    <row r="1467" spans="1:6" ht="13.5" customHeight="1" x14ac:dyDescent="0.25">
      <c r="A1467" s="372"/>
      <c r="B1467" s="374"/>
      <c r="C1467" s="374"/>
      <c r="D1467" s="374"/>
      <c r="F1467" s="374"/>
    </row>
    <row r="1468" spans="1:6" ht="13.5" customHeight="1" x14ac:dyDescent="0.25">
      <c r="A1468" s="372"/>
      <c r="B1468" s="374"/>
      <c r="C1468" s="374"/>
      <c r="D1468" s="374"/>
      <c r="F1468" s="374"/>
    </row>
    <row r="1469" spans="1:6" ht="13.5" customHeight="1" x14ac:dyDescent="0.25">
      <c r="A1469" s="372"/>
      <c r="B1469" s="374"/>
      <c r="C1469" s="374"/>
      <c r="D1469" s="374"/>
      <c r="F1469" s="374"/>
    </row>
    <row r="1470" spans="1:6" ht="13.5" customHeight="1" x14ac:dyDescent="0.25">
      <c r="A1470" s="372"/>
      <c r="B1470" s="374"/>
      <c r="C1470" s="374"/>
      <c r="D1470" s="374"/>
      <c r="F1470" s="374"/>
    </row>
    <row r="1471" spans="1:6" ht="13.5" customHeight="1" x14ac:dyDescent="0.25">
      <c r="A1471" s="372"/>
      <c r="B1471" s="374"/>
      <c r="C1471" s="374"/>
      <c r="D1471" s="374"/>
      <c r="F1471" s="374"/>
    </row>
    <row r="1472" spans="1:6" ht="13.5" customHeight="1" x14ac:dyDescent="0.25">
      <c r="A1472" s="372"/>
      <c r="B1472" s="374"/>
      <c r="C1472" s="374"/>
      <c r="D1472" s="374"/>
      <c r="F1472" s="374"/>
    </row>
    <row r="1473" spans="1:6" ht="13.5" customHeight="1" x14ac:dyDescent="0.25">
      <c r="A1473" s="372"/>
      <c r="B1473" s="374"/>
      <c r="C1473" s="374"/>
      <c r="D1473" s="374"/>
      <c r="F1473" s="374"/>
    </row>
    <row r="1474" spans="1:6" ht="13.5" customHeight="1" x14ac:dyDescent="0.25">
      <c r="A1474" s="372"/>
      <c r="B1474" s="374"/>
      <c r="C1474" s="374"/>
      <c r="D1474" s="374"/>
      <c r="F1474" s="374"/>
    </row>
    <row r="1475" spans="1:6" ht="13.5" customHeight="1" x14ac:dyDescent="0.25">
      <c r="A1475" s="372"/>
      <c r="B1475" s="374"/>
      <c r="C1475" s="374"/>
      <c r="D1475" s="374"/>
      <c r="F1475" s="374"/>
    </row>
    <row r="1476" spans="1:6" ht="13.5" customHeight="1" x14ac:dyDescent="0.25">
      <c r="A1476" s="372"/>
      <c r="B1476" s="374"/>
      <c r="C1476" s="374"/>
      <c r="D1476" s="374"/>
      <c r="F1476" s="374"/>
    </row>
    <row r="1477" spans="1:6" ht="13.5" customHeight="1" x14ac:dyDescent="0.25">
      <c r="A1477" s="372"/>
      <c r="B1477" s="374"/>
      <c r="C1477" s="374"/>
      <c r="D1477" s="374"/>
      <c r="F1477" s="374"/>
    </row>
    <row r="1478" spans="1:6" ht="13.5" customHeight="1" x14ac:dyDescent="0.25">
      <c r="A1478" s="372"/>
      <c r="B1478" s="374"/>
      <c r="C1478" s="374"/>
      <c r="D1478" s="374"/>
      <c r="F1478" s="374"/>
    </row>
    <row r="1479" spans="1:6" ht="13.5" customHeight="1" x14ac:dyDescent="0.25">
      <c r="A1479" s="372"/>
      <c r="B1479" s="374"/>
      <c r="C1479" s="374"/>
      <c r="D1479" s="374"/>
      <c r="F1479" s="374"/>
    </row>
    <row r="1480" spans="1:6" ht="13.5" customHeight="1" x14ac:dyDescent="0.25">
      <c r="A1480" s="372"/>
      <c r="B1480" s="374"/>
      <c r="C1480" s="374"/>
      <c r="D1480" s="374"/>
      <c r="F1480" s="374"/>
    </row>
    <row r="1481" spans="1:6" ht="13.5" customHeight="1" x14ac:dyDescent="0.25">
      <c r="A1481" s="372"/>
      <c r="B1481" s="374"/>
      <c r="C1481" s="374"/>
      <c r="D1481" s="374"/>
      <c r="F1481" s="374"/>
    </row>
    <row r="1482" spans="1:6" ht="13.5" customHeight="1" x14ac:dyDescent="0.25">
      <c r="A1482" s="372"/>
      <c r="B1482" s="374"/>
      <c r="C1482" s="374"/>
      <c r="D1482" s="374"/>
      <c r="F1482" s="374"/>
    </row>
    <row r="1483" spans="1:6" ht="13.5" customHeight="1" x14ac:dyDescent="0.25">
      <c r="A1483" s="372"/>
      <c r="B1483" s="374"/>
      <c r="C1483" s="374"/>
      <c r="D1483" s="374"/>
      <c r="F1483" s="374"/>
    </row>
    <row r="1484" spans="1:6" ht="13.5" customHeight="1" x14ac:dyDescent="0.25">
      <c r="A1484" s="372"/>
      <c r="B1484" s="374"/>
      <c r="C1484" s="374"/>
      <c r="D1484" s="374"/>
      <c r="F1484" s="374"/>
    </row>
    <row r="1485" spans="1:6" ht="13.5" customHeight="1" x14ac:dyDescent="0.25">
      <c r="A1485" s="372"/>
      <c r="B1485" s="374"/>
      <c r="C1485" s="374"/>
      <c r="D1485" s="374"/>
      <c r="F1485" s="374"/>
    </row>
    <row r="1486" spans="1:6" ht="13.5" customHeight="1" x14ac:dyDescent="0.25">
      <c r="A1486" s="372"/>
      <c r="B1486" s="374"/>
      <c r="C1486" s="374"/>
      <c r="D1486" s="374"/>
      <c r="F1486" s="374"/>
    </row>
    <row r="1487" spans="1:6" ht="13.5" customHeight="1" x14ac:dyDescent="0.25">
      <c r="A1487" s="372"/>
      <c r="B1487" s="374"/>
      <c r="C1487" s="374"/>
      <c r="D1487" s="374"/>
      <c r="F1487" s="374"/>
    </row>
    <row r="1488" spans="1:6" ht="13.5" customHeight="1" x14ac:dyDescent="0.25">
      <c r="A1488" s="372"/>
      <c r="B1488" s="374"/>
      <c r="C1488" s="374"/>
      <c r="D1488" s="374"/>
      <c r="F1488" s="374"/>
    </row>
    <row r="1489" spans="1:6" ht="13.5" customHeight="1" x14ac:dyDescent="0.25">
      <c r="A1489" s="372"/>
      <c r="B1489" s="374"/>
      <c r="C1489" s="374"/>
      <c r="D1489" s="374"/>
      <c r="F1489" s="374"/>
    </row>
    <row r="1490" spans="1:6" ht="13.5" customHeight="1" x14ac:dyDescent="0.25">
      <c r="A1490" s="372"/>
      <c r="B1490" s="374"/>
      <c r="C1490" s="374"/>
      <c r="D1490" s="374"/>
      <c r="F1490" s="374"/>
    </row>
    <row r="1491" spans="1:6" ht="13.5" customHeight="1" x14ac:dyDescent="0.25">
      <c r="A1491" s="372"/>
      <c r="B1491" s="374"/>
      <c r="C1491" s="374"/>
      <c r="D1491" s="374"/>
      <c r="F1491" s="374"/>
    </row>
    <row r="1492" spans="1:6" ht="13.5" customHeight="1" x14ac:dyDescent="0.25">
      <c r="A1492" s="372"/>
      <c r="B1492" s="374"/>
      <c r="C1492" s="374"/>
      <c r="D1492" s="374"/>
      <c r="F1492" s="374"/>
    </row>
    <row r="1493" spans="1:6" ht="13.5" customHeight="1" x14ac:dyDescent="0.25">
      <c r="A1493" s="372"/>
      <c r="B1493" s="374"/>
      <c r="C1493" s="374"/>
      <c r="D1493" s="374"/>
      <c r="F1493" s="374"/>
    </row>
    <row r="1494" spans="1:6" ht="13.5" customHeight="1" x14ac:dyDescent="0.25">
      <c r="A1494" s="372"/>
      <c r="B1494" s="374"/>
      <c r="C1494" s="374"/>
      <c r="D1494" s="374"/>
      <c r="F1494" s="374"/>
    </row>
    <row r="1495" spans="1:6" ht="13.5" customHeight="1" x14ac:dyDescent="0.25">
      <c r="A1495" s="372"/>
      <c r="B1495" s="374"/>
      <c r="C1495" s="374"/>
      <c r="D1495" s="374"/>
      <c r="F1495" s="374"/>
    </row>
    <row r="1496" spans="1:6" ht="13.5" customHeight="1" x14ac:dyDescent="0.25">
      <c r="A1496" s="372"/>
      <c r="B1496" s="374"/>
      <c r="C1496" s="374"/>
      <c r="D1496" s="374"/>
      <c r="F1496" s="374"/>
    </row>
    <row r="1497" spans="1:6" ht="13.5" customHeight="1" x14ac:dyDescent="0.25">
      <c r="A1497" s="372"/>
      <c r="B1497" s="374"/>
      <c r="C1497" s="374"/>
      <c r="D1497" s="374"/>
      <c r="F1497" s="374"/>
    </row>
    <row r="1498" spans="1:6" ht="13.5" customHeight="1" x14ac:dyDescent="0.25">
      <c r="A1498" s="372"/>
      <c r="B1498" s="374"/>
      <c r="C1498" s="374"/>
      <c r="D1498" s="374"/>
      <c r="F1498" s="374"/>
    </row>
    <row r="1499" spans="1:6" ht="13.5" customHeight="1" x14ac:dyDescent="0.25">
      <c r="A1499" s="372"/>
      <c r="B1499" s="374"/>
      <c r="C1499" s="374"/>
      <c r="D1499" s="374"/>
      <c r="F1499" s="374"/>
    </row>
    <row r="1500" spans="1:6" ht="13.5" customHeight="1" x14ac:dyDescent="0.25">
      <c r="A1500" s="372"/>
      <c r="B1500" s="374"/>
      <c r="C1500" s="374"/>
      <c r="D1500" s="374"/>
      <c r="F1500" s="374"/>
    </row>
    <row r="1501" spans="1:6" ht="13.5" customHeight="1" x14ac:dyDescent="0.25">
      <c r="A1501" s="372"/>
      <c r="B1501" s="374"/>
      <c r="C1501" s="374"/>
      <c r="D1501" s="374"/>
      <c r="F1501" s="374"/>
    </row>
    <row r="1502" spans="1:6" ht="13.5" customHeight="1" x14ac:dyDescent="0.25">
      <c r="A1502" s="372"/>
      <c r="B1502" s="374"/>
      <c r="C1502" s="374"/>
      <c r="D1502" s="374"/>
      <c r="F1502" s="374"/>
    </row>
    <row r="1503" spans="1:6" ht="13.5" customHeight="1" x14ac:dyDescent="0.25">
      <c r="A1503" s="372"/>
      <c r="B1503" s="374"/>
      <c r="C1503" s="374"/>
      <c r="D1503" s="374"/>
      <c r="F1503" s="374"/>
    </row>
    <row r="1504" spans="1:6" ht="13.5" customHeight="1" x14ac:dyDescent="0.25">
      <c r="A1504" s="372"/>
      <c r="B1504" s="374"/>
      <c r="C1504" s="374"/>
      <c r="D1504" s="374"/>
      <c r="F1504" s="374"/>
    </row>
    <row r="1505" spans="1:6" ht="13.5" customHeight="1" x14ac:dyDescent="0.25">
      <c r="A1505" s="372"/>
      <c r="B1505" s="374"/>
      <c r="C1505" s="374"/>
      <c r="D1505" s="374"/>
      <c r="F1505" s="374"/>
    </row>
    <row r="1506" spans="1:6" ht="13.5" customHeight="1" x14ac:dyDescent="0.25">
      <c r="A1506" s="372"/>
      <c r="B1506" s="374"/>
      <c r="C1506" s="374"/>
      <c r="D1506" s="374"/>
      <c r="F1506" s="374"/>
    </row>
    <row r="1507" spans="1:6" ht="13.5" customHeight="1" x14ac:dyDescent="0.25">
      <c r="A1507" s="372"/>
      <c r="B1507" s="374"/>
      <c r="C1507" s="374"/>
      <c r="D1507" s="374"/>
      <c r="F1507" s="374"/>
    </row>
    <row r="1508" spans="1:6" ht="13.5" customHeight="1" x14ac:dyDescent="0.25">
      <c r="A1508" s="372"/>
      <c r="B1508" s="374"/>
      <c r="C1508" s="374"/>
      <c r="D1508" s="374"/>
      <c r="F1508" s="374"/>
    </row>
    <row r="1509" spans="1:6" ht="13.5" customHeight="1" x14ac:dyDescent="0.25">
      <c r="A1509" s="372"/>
      <c r="B1509" s="374"/>
      <c r="C1509" s="374"/>
      <c r="D1509" s="374"/>
      <c r="F1509" s="374"/>
    </row>
    <row r="1510" spans="1:6" ht="13.5" customHeight="1" x14ac:dyDescent="0.25">
      <c r="A1510" s="372"/>
      <c r="B1510" s="374"/>
      <c r="C1510" s="374"/>
      <c r="D1510" s="374"/>
      <c r="F1510" s="374"/>
    </row>
    <row r="1511" spans="1:6" ht="13.5" customHeight="1" x14ac:dyDescent="0.25">
      <c r="A1511" s="372"/>
      <c r="B1511" s="374"/>
      <c r="C1511" s="374"/>
      <c r="D1511" s="374"/>
      <c r="F1511" s="374"/>
    </row>
    <row r="1512" spans="1:6" ht="13.5" customHeight="1" x14ac:dyDescent="0.25">
      <c r="A1512" s="372"/>
      <c r="B1512" s="374"/>
      <c r="C1512" s="374"/>
      <c r="D1512" s="374"/>
      <c r="F1512" s="374"/>
    </row>
    <row r="1513" spans="1:6" ht="13.5" customHeight="1" x14ac:dyDescent="0.25">
      <c r="A1513" s="372"/>
      <c r="B1513" s="374"/>
      <c r="C1513" s="374"/>
      <c r="D1513" s="374"/>
      <c r="F1513" s="374"/>
    </row>
    <row r="1514" spans="1:6" ht="13.5" customHeight="1" x14ac:dyDescent="0.25">
      <c r="A1514" s="372"/>
      <c r="B1514" s="374"/>
      <c r="C1514" s="374"/>
      <c r="D1514" s="374"/>
      <c r="F1514" s="374"/>
    </row>
    <row r="1515" spans="1:6" ht="13.5" customHeight="1" x14ac:dyDescent="0.25">
      <c r="A1515" s="372"/>
      <c r="B1515" s="374"/>
      <c r="C1515" s="374"/>
      <c r="D1515" s="374"/>
      <c r="F1515" s="374"/>
    </row>
    <row r="1516" spans="1:6" ht="13.5" customHeight="1" x14ac:dyDescent="0.25">
      <c r="A1516" s="372"/>
      <c r="B1516" s="374"/>
      <c r="C1516" s="374"/>
      <c r="D1516" s="374"/>
      <c r="F1516" s="374"/>
    </row>
    <row r="1517" spans="1:6" ht="13.5" customHeight="1" x14ac:dyDescent="0.25">
      <c r="A1517" s="372"/>
      <c r="B1517" s="374"/>
      <c r="C1517" s="374"/>
      <c r="D1517" s="374"/>
      <c r="F1517" s="374"/>
    </row>
    <row r="1518" spans="1:6" ht="13.5" customHeight="1" x14ac:dyDescent="0.25">
      <c r="A1518" s="372"/>
      <c r="B1518" s="374"/>
      <c r="C1518" s="374"/>
      <c r="D1518" s="374"/>
      <c r="F1518" s="374"/>
    </row>
    <row r="1519" spans="1:6" ht="13.5" customHeight="1" x14ac:dyDescent="0.25">
      <c r="A1519" s="372"/>
      <c r="B1519" s="374"/>
      <c r="C1519" s="374"/>
      <c r="D1519" s="374"/>
      <c r="F1519" s="374"/>
    </row>
    <row r="1520" spans="1:6" ht="13.5" customHeight="1" x14ac:dyDescent="0.25">
      <c r="A1520" s="372"/>
      <c r="B1520" s="374"/>
      <c r="C1520" s="374"/>
      <c r="D1520" s="374"/>
      <c r="F1520" s="374"/>
    </row>
    <row r="1521" spans="1:6" ht="13.5" customHeight="1" x14ac:dyDescent="0.25">
      <c r="A1521" s="372"/>
      <c r="B1521" s="374"/>
      <c r="C1521" s="374"/>
      <c r="D1521" s="374"/>
      <c r="F1521" s="374"/>
    </row>
    <row r="1522" spans="1:6" ht="13.5" customHeight="1" x14ac:dyDescent="0.25">
      <c r="A1522" s="372"/>
      <c r="B1522" s="374"/>
      <c r="C1522" s="374"/>
      <c r="D1522" s="374"/>
      <c r="F1522" s="374"/>
    </row>
    <row r="1523" spans="1:6" ht="13.5" customHeight="1" x14ac:dyDescent="0.25">
      <c r="A1523" s="372"/>
      <c r="B1523" s="374"/>
      <c r="C1523" s="374"/>
      <c r="D1523" s="374"/>
      <c r="F1523" s="374"/>
    </row>
    <row r="1524" spans="1:6" ht="13.5" customHeight="1" x14ac:dyDescent="0.25">
      <c r="A1524" s="372"/>
      <c r="B1524" s="374"/>
      <c r="C1524" s="374"/>
      <c r="D1524" s="374"/>
      <c r="F1524" s="374"/>
    </row>
    <row r="1525" spans="1:6" ht="13.5" customHeight="1" x14ac:dyDescent="0.25">
      <c r="A1525" s="372"/>
      <c r="B1525" s="374"/>
      <c r="C1525" s="374"/>
      <c r="D1525" s="374"/>
      <c r="F1525" s="374"/>
    </row>
    <row r="1526" spans="1:6" ht="13.5" customHeight="1" x14ac:dyDescent="0.25">
      <c r="A1526" s="372"/>
      <c r="B1526" s="374"/>
      <c r="C1526" s="374"/>
      <c r="D1526" s="374"/>
      <c r="F1526" s="374"/>
    </row>
    <row r="1527" spans="1:6" ht="13.5" customHeight="1" x14ac:dyDescent="0.25">
      <c r="A1527" s="372"/>
      <c r="B1527" s="374"/>
      <c r="C1527" s="374"/>
      <c r="D1527" s="374"/>
      <c r="F1527" s="374"/>
    </row>
    <row r="1528" spans="1:6" ht="13.5" customHeight="1" x14ac:dyDescent="0.25">
      <c r="A1528" s="372"/>
      <c r="B1528" s="374"/>
      <c r="C1528" s="374"/>
      <c r="D1528" s="374"/>
      <c r="F1528" s="374"/>
    </row>
    <row r="1529" spans="1:6" ht="13.5" customHeight="1" x14ac:dyDescent="0.25">
      <c r="A1529" s="372"/>
      <c r="B1529" s="374"/>
      <c r="C1529" s="374"/>
      <c r="D1529" s="374"/>
      <c r="F1529" s="374"/>
    </row>
    <row r="1530" spans="1:6" ht="13.5" customHeight="1" x14ac:dyDescent="0.25">
      <c r="A1530" s="372"/>
      <c r="B1530" s="374"/>
      <c r="C1530" s="374"/>
      <c r="D1530" s="374"/>
      <c r="F1530" s="374"/>
    </row>
    <row r="1531" spans="1:6" ht="13.5" customHeight="1" x14ac:dyDescent="0.25">
      <c r="A1531" s="372"/>
      <c r="B1531" s="374"/>
      <c r="C1531" s="374"/>
      <c r="D1531" s="374"/>
      <c r="F1531" s="374"/>
    </row>
    <row r="1532" spans="1:6" ht="13.5" customHeight="1" x14ac:dyDescent="0.25">
      <c r="A1532" s="372"/>
      <c r="B1532" s="374"/>
      <c r="C1532" s="374"/>
      <c r="D1532" s="374"/>
      <c r="F1532" s="374"/>
    </row>
    <row r="1533" spans="1:6" ht="13.5" customHeight="1" x14ac:dyDescent="0.25">
      <c r="A1533" s="372"/>
      <c r="B1533" s="374"/>
      <c r="C1533" s="374"/>
      <c r="D1533" s="374"/>
      <c r="F1533" s="374"/>
    </row>
    <row r="1534" spans="1:6" ht="13.5" customHeight="1" x14ac:dyDescent="0.25">
      <c r="A1534" s="372"/>
      <c r="B1534" s="374"/>
      <c r="C1534" s="374"/>
      <c r="D1534" s="374"/>
      <c r="F1534" s="374"/>
    </row>
    <row r="1535" spans="1:6" ht="13.5" customHeight="1" x14ac:dyDescent="0.25">
      <c r="A1535" s="372"/>
      <c r="B1535" s="374"/>
      <c r="C1535" s="374"/>
      <c r="D1535" s="374"/>
      <c r="F1535" s="374"/>
    </row>
    <row r="1536" spans="1:6" ht="13.5" customHeight="1" x14ac:dyDescent="0.25">
      <c r="A1536" s="372"/>
      <c r="B1536" s="374"/>
      <c r="C1536" s="374"/>
      <c r="D1536" s="374"/>
      <c r="F1536" s="374"/>
    </row>
    <row r="1537" spans="1:6" ht="13.5" customHeight="1" x14ac:dyDescent="0.25">
      <c r="A1537" s="372"/>
      <c r="B1537" s="374"/>
      <c r="C1537" s="374"/>
      <c r="D1537" s="374"/>
      <c r="F1537" s="374"/>
    </row>
    <row r="1538" spans="1:6" ht="13.5" customHeight="1" x14ac:dyDescent="0.25">
      <c r="A1538" s="372"/>
      <c r="B1538" s="374"/>
      <c r="C1538" s="374"/>
      <c r="D1538" s="374"/>
      <c r="F1538" s="374"/>
    </row>
    <row r="1539" spans="1:6" ht="13.5" customHeight="1" x14ac:dyDescent="0.25">
      <c r="A1539" s="372"/>
      <c r="B1539" s="374"/>
      <c r="C1539" s="374"/>
      <c r="D1539" s="374"/>
      <c r="F1539" s="374"/>
    </row>
    <row r="1540" spans="1:6" ht="13.5" customHeight="1" x14ac:dyDescent="0.25">
      <c r="A1540" s="372"/>
      <c r="B1540" s="374"/>
      <c r="C1540" s="374"/>
      <c r="D1540" s="374"/>
      <c r="F1540" s="374"/>
    </row>
    <row r="1541" spans="1:6" ht="13.5" customHeight="1" x14ac:dyDescent="0.25">
      <c r="A1541" s="372"/>
      <c r="B1541" s="374"/>
      <c r="C1541" s="374"/>
      <c r="D1541" s="374"/>
      <c r="F1541" s="374"/>
    </row>
    <row r="1542" spans="1:6" ht="13.5" customHeight="1" x14ac:dyDescent="0.25">
      <c r="A1542" s="372"/>
      <c r="B1542" s="374"/>
      <c r="C1542" s="374"/>
      <c r="D1542" s="374"/>
      <c r="F1542" s="374"/>
    </row>
    <row r="1543" spans="1:6" ht="13.5" customHeight="1" x14ac:dyDescent="0.25">
      <c r="A1543" s="372"/>
      <c r="B1543" s="374"/>
      <c r="C1543" s="374"/>
      <c r="D1543" s="374"/>
      <c r="F1543" s="374"/>
    </row>
    <row r="1544" spans="1:6" ht="13.5" customHeight="1" x14ac:dyDescent="0.25">
      <c r="A1544" s="372"/>
      <c r="B1544" s="374"/>
      <c r="C1544" s="374"/>
      <c r="D1544" s="374"/>
      <c r="F1544" s="374"/>
    </row>
    <row r="1545" spans="1:6" ht="13.5" customHeight="1" x14ac:dyDescent="0.25">
      <c r="A1545" s="372"/>
      <c r="B1545" s="374"/>
      <c r="C1545" s="374"/>
      <c r="D1545" s="374"/>
      <c r="F1545" s="374"/>
    </row>
    <row r="1546" spans="1:6" ht="13.5" customHeight="1" x14ac:dyDescent="0.25">
      <c r="A1546" s="372"/>
      <c r="B1546" s="374"/>
      <c r="C1546" s="374"/>
      <c r="D1546" s="374"/>
      <c r="F1546" s="374"/>
    </row>
    <row r="1547" spans="1:6" ht="13.5" customHeight="1" x14ac:dyDescent="0.25">
      <c r="A1547" s="372"/>
      <c r="B1547" s="374"/>
      <c r="C1547" s="374"/>
      <c r="D1547" s="374"/>
      <c r="F1547" s="374"/>
    </row>
    <row r="1548" spans="1:6" ht="13.5" customHeight="1" x14ac:dyDescent="0.25">
      <c r="A1548" s="372"/>
      <c r="B1548" s="374"/>
      <c r="C1548" s="374"/>
      <c r="D1548" s="374"/>
      <c r="F1548" s="374"/>
    </row>
    <row r="1549" spans="1:6" ht="13.5" customHeight="1" x14ac:dyDescent="0.25">
      <c r="A1549" s="372"/>
      <c r="B1549" s="374"/>
      <c r="C1549" s="374"/>
      <c r="D1549" s="374"/>
      <c r="F1549" s="374"/>
    </row>
    <row r="1550" spans="1:6" ht="13.5" customHeight="1" x14ac:dyDescent="0.25">
      <c r="A1550" s="372"/>
      <c r="B1550" s="374"/>
      <c r="C1550" s="374"/>
      <c r="D1550" s="374"/>
      <c r="F1550" s="374"/>
    </row>
    <row r="1551" spans="1:6" ht="13.5" customHeight="1" x14ac:dyDescent="0.25">
      <c r="A1551" s="372"/>
      <c r="B1551" s="374"/>
      <c r="C1551" s="374"/>
      <c r="D1551" s="374"/>
      <c r="F1551" s="374"/>
    </row>
    <row r="1552" spans="1:6" ht="13.5" customHeight="1" x14ac:dyDescent="0.25">
      <c r="A1552" s="372"/>
      <c r="B1552" s="374"/>
      <c r="C1552" s="374"/>
      <c r="D1552" s="374"/>
      <c r="F1552" s="374"/>
    </row>
    <row r="1553" spans="1:6" ht="13.5" customHeight="1" x14ac:dyDescent="0.25">
      <c r="A1553" s="372"/>
      <c r="B1553" s="374"/>
      <c r="C1553" s="374"/>
      <c r="D1553" s="374"/>
      <c r="F1553" s="374"/>
    </row>
    <row r="1554" spans="1:6" ht="13.5" customHeight="1" x14ac:dyDescent="0.25">
      <c r="A1554" s="372"/>
      <c r="B1554" s="374"/>
      <c r="C1554" s="374"/>
      <c r="D1554" s="374"/>
      <c r="F1554" s="374"/>
    </row>
    <row r="1555" spans="1:6" ht="13.5" customHeight="1" x14ac:dyDescent="0.25">
      <c r="A1555" s="372"/>
      <c r="B1555" s="374"/>
      <c r="C1555" s="374"/>
      <c r="D1555" s="374"/>
      <c r="F1555" s="374"/>
    </row>
    <row r="1556" spans="1:6" ht="13.5" customHeight="1" x14ac:dyDescent="0.25">
      <c r="A1556" s="372"/>
      <c r="B1556" s="374"/>
      <c r="C1556" s="374"/>
      <c r="D1556" s="374"/>
      <c r="F1556" s="374"/>
    </row>
    <row r="1557" spans="1:6" ht="13.5" customHeight="1" x14ac:dyDescent="0.25">
      <c r="A1557" s="372"/>
      <c r="B1557" s="374"/>
      <c r="C1557" s="374"/>
      <c r="D1557" s="374"/>
      <c r="F1557" s="374"/>
    </row>
    <row r="1558" spans="1:6" ht="13.5" customHeight="1" x14ac:dyDescent="0.25">
      <c r="A1558" s="372"/>
      <c r="B1558" s="374"/>
      <c r="C1558" s="374"/>
      <c r="D1558" s="374"/>
      <c r="F1558" s="374"/>
    </row>
    <row r="1559" spans="1:6" ht="13.5" customHeight="1" x14ac:dyDescent="0.25">
      <c r="A1559" s="372"/>
      <c r="B1559" s="374"/>
      <c r="C1559" s="374"/>
      <c r="D1559" s="374"/>
      <c r="F1559" s="374"/>
    </row>
    <row r="1560" spans="1:6" ht="13.5" customHeight="1" x14ac:dyDescent="0.25">
      <c r="A1560" s="372"/>
      <c r="B1560" s="374"/>
      <c r="C1560" s="374"/>
      <c r="D1560" s="374"/>
      <c r="F1560" s="374"/>
    </row>
    <row r="1561" spans="1:6" ht="13.5" customHeight="1" x14ac:dyDescent="0.25">
      <c r="A1561" s="372"/>
      <c r="B1561" s="374"/>
      <c r="C1561" s="374"/>
      <c r="D1561" s="374"/>
      <c r="F1561" s="374"/>
    </row>
    <row r="1562" spans="1:6" ht="13.5" customHeight="1" x14ac:dyDescent="0.25">
      <c r="A1562" s="372"/>
      <c r="B1562" s="374"/>
      <c r="C1562" s="374"/>
      <c r="D1562" s="374"/>
      <c r="F1562" s="374"/>
    </row>
    <row r="1563" spans="1:6" ht="13.5" customHeight="1" x14ac:dyDescent="0.25">
      <c r="A1563" s="372"/>
      <c r="B1563" s="374"/>
      <c r="C1563" s="374"/>
      <c r="D1563" s="374"/>
      <c r="F1563" s="374"/>
    </row>
    <row r="1564" spans="1:6" ht="13.5" customHeight="1" x14ac:dyDescent="0.25">
      <c r="A1564" s="372"/>
      <c r="B1564" s="374"/>
      <c r="C1564" s="374"/>
      <c r="D1564" s="374"/>
      <c r="F1564" s="374"/>
    </row>
    <row r="1565" spans="1:6" ht="13.5" customHeight="1" x14ac:dyDescent="0.25">
      <c r="A1565" s="372"/>
      <c r="B1565" s="374"/>
      <c r="C1565" s="374"/>
      <c r="D1565" s="374"/>
      <c r="F1565" s="374"/>
    </row>
    <row r="1566" spans="1:6" ht="13.5" customHeight="1" x14ac:dyDescent="0.25">
      <c r="A1566" s="372"/>
      <c r="B1566" s="374"/>
      <c r="C1566" s="374"/>
      <c r="D1566" s="374"/>
      <c r="F1566" s="374"/>
    </row>
    <row r="1567" spans="1:6" ht="13.5" customHeight="1" x14ac:dyDescent="0.25">
      <c r="A1567" s="372"/>
      <c r="B1567" s="374"/>
      <c r="C1567" s="374"/>
      <c r="D1567" s="374"/>
      <c r="F1567" s="374"/>
    </row>
    <row r="1568" spans="1:6" ht="13.5" customHeight="1" x14ac:dyDescent="0.25">
      <c r="A1568" s="372"/>
      <c r="B1568" s="374"/>
      <c r="C1568" s="374"/>
      <c r="D1568" s="374"/>
      <c r="F1568" s="374"/>
    </row>
    <row r="1569" spans="1:6" ht="13.5" customHeight="1" x14ac:dyDescent="0.25">
      <c r="A1569" s="372"/>
      <c r="B1569" s="374"/>
      <c r="C1569" s="374"/>
      <c r="D1569" s="374"/>
      <c r="F1569" s="374"/>
    </row>
    <row r="1570" spans="1:6" ht="13.5" customHeight="1" x14ac:dyDescent="0.25">
      <c r="A1570" s="372"/>
      <c r="B1570" s="374"/>
      <c r="C1570" s="374"/>
      <c r="D1570" s="374"/>
      <c r="F1570" s="374"/>
    </row>
    <row r="1571" spans="1:6" ht="13.5" customHeight="1" x14ac:dyDescent="0.25">
      <c r="A1571" s="372"/>
      <c r="B1571" s="374"/>
      <c r="C1571" s="374"/>
      <c r="D1571" s="374"/>
      <c r="F1571" s="374"/>
    </row>
    <row r="1572" spans="1:6" ht="13.5" customHeight="1" x14ac:dyDescent="0.25">
      <c r="A1572" s="372"/>
      <c r="B1572" s="374"/>
      <c r="C1572" s="374"/>
      <c r="D1572" s="374"/>
      <c r="F1572" s="374"/>
    </row>
    <row r="1573" spans="1:6" ht="13.5" customHeight="1" x14ac:dyDescent="0.25">
      <c r="A1573" s="372"/>
      <c r="B1573" s="374"/>
      <c r="C1573" s="374"/>
      <c r="D1573" s="374"/>
      <c r="F1573" s="374"/>
    </row>
    <row r="1574" spans="1:6" ht="13.5" customHeight="1" x14ac:dyDescent="0.25">
      <c r="A1574" s="372"/>
      <c r="B1574" s="374"/>
      <c r="C1574" s="374"/>
      <c r="D1574" s="374"/>
      <c r="F1574" s="374"/>
    </row>
    <row r="1575" spans="1:6" ht="13.5" customHeight="1" x14ac:dyDescent="0.25">
      <c r="A1575" s="372"/>
      <c r="B1575" s="374"/>
      <c r="C1575" s="374"/>
      <c r="D1575" s="374"/>
      <c r="F1575" s="374"/>
    </row>
    <row r="1576" spans="1:6" ht="13.5" customHeight="1" x14ac:dyDescent="0.25">
      <c r="A1576" s="372"/>
      <c r="B1576" s="374"/>
      <c r="C1576" s="374"/>
      <c r="D1576" s="374"/>
      <c r="F1576" s="374"/>
    </row>
    <row r="1577" spans="1:6" ht="13.5" customHeight="1" x14ac:dyDescent="0.25">
      <c r="A1577" s="372"/>
      <c r="B1577" s="374"/>
      <c r="C1577" s="374"/>
      <c r="D1577" s="374"/>
      <c r="F1577" s="374"/>
    </row>
    <row r="1578" spans="1:6" ht="13.5" customHeight="1" x14ac:dyDescent="0.25">
      <c r="A1578" s="372"/>
      <c r="B1578" s="374"/>
      <c r="C1578" s="374"/>
      <c r="D1578" s="374"/>
      <c r="F1578" s="374"/>
    </row>
    <row r="1579" spans="1:6" ht="13.5" customHeight="1" x14ac:dyDescent="0.25">
      <c r="A1579" s="372"/>
      <c r="B1579" s="374"/>
      <c r="C1579" s="374"/>
      <c r="D1579" s="374"/>
      <c r="F1579" s="374"/>
    </row>
    <row r="1580" spans="1:6" ht="13.5" customHeight="1" x14ac:dyDescent="0.25">
      <c r="A1580" s="372"/>
      <c r="B1580" s="374"/>
      <c r="C1580" s="374"/>
      <c r="D1580" s="374"/>
      <c r="F1580" s="374"/>
    </row>
    <row r="1581" spans="1:6" ht="13.5" customHeight="1" x14ac:dyDescent="0.25">
      <c r="A1581" s="372"/>
      <c r="B1581" s="374"/>
      <c r="C1581" s="374"/>
      <c r="D1581" s="374"/>
      <c r="F1581" s="374"/>
    </row>
    <row r="1582" spans="1:6" ht="13.5" customHeight="1" x14ac:dyDescent="0.25">
      <c r="A1582" s="372"/>
      <c r="B1582" s="374"/>
      <c r="C1582" s="374"/>
      <c r="D1582" s="374"/>
      <c r="F1582" s="374"/>
    </row>
    <row r="1583" spans="1:6" ht="13.5" customHeight="1" x14ac:dyDescent="0.25">
      <c r="A1583" s="372"/>
      <c r="B1583" s="374"/>
      <c r="C1583" s="374"/>
      <c r="D1583" s="374"/>
      <c r="F1583" s="374"/>
    </row>
    <row r="1584" spans="1:6" ht="13.5" customHeight="1" x14ac:dyDescent="0.25">
      <c r="A1584" s="372"/>
      <c r="B1584" s="374"/>
      <c r="C1584" s="374"/>
      <c r="D1584" s="374"/>
      <c r="F1584" s="374"/>
    </row>
    <row r="1585" spans="1:6" ht="13.5" customHeight="1" x14ac:dyDescent="0.25">
      <c r="A1585" s="372"/>
      <c r="B1585" s="374"/>
      <c r="C1585" s="374"/>
      <c r="D1585" s="374"/>
      <c r="F1585" s="374"/>
    </row>
    <row r="1586" spans="1:6" ht="13.5" customHeight="1" x14ac:dyDescent="0.25">
      <c r="A1586" s="372"/>
      <c r="B1586" s="374"/>
      <c r="C1586" s="374"/>
      <c r="D1586" s="374"/>
      <c r="F1586" s="374"/>
    </row>
    <row r="1587" spans="1:6" ht="13.5" customHeight="1" x14ac:dyDescent="0.25">
      <c r="A1587" s="372"/>
      <c r="B1587" s="374"/>
      <c r="C1587" s="374"/>
      <c r="D1587" s="374"/>
      <c r="F1587" s="374"/>
    </row>
    <row r="1588" spans="1:6" ht="13.5" customHeight="1" x14ac:dyDescent="0.25">
      <c r="A1588" s="372"/>
      <c r="B1588" s="374"/>
      <c r="C1588" s="374"/>
      <c r="D1588" s="374"/>
      <c r="F1588" s="374"/>
    </row>
    <row r="1589" spans="1:6" ht="13.5" customHeight="1" x14ac:dyDescent="0.25">
      <c r="A1589" s="372"/>
      <c r="B1589" s="374"/>
      <c r="C1589" s="374"/>
      <c r="D1589" s="374"/>
      <c r="F1589" s="374"/>
    </row>
    <row r="1590" spans="1:6" ht="13.5" customHeight="1" x14ac:dyDescent="0.25">
      <c r="A1590" s="372"/>
      <c r="B1590" s="374"/>
      <c r="C1590" s="374"/>
      <c r="D1590" s="374"/>
      <c r="F1590" s="374"/>
    </row>
    <row r="1591" spans="1:6" ht="13.5" customHeight="1" x14ac:dyDescent="0.25">
      <c r="A1591" s="372"/>
      <c r="B1591" s="374"/>
      <c r="C1591" s="374"/>
      <c r="D1591" s="374"/>
      <c r="F1591" s="374"/>
    </row>
    <row r="1592" spans="1:6" ht="13.5" customHeight="1" x14ac:dyDescent="0.25">
      <c r="A1592" s="372"/>
      <c r="B1592" s="374"/>
      <c r="C1592" s="374"/>
      <c r="D1592" s="374"/>
      <c r="F1592" s="374"/>
    </row>
    <row r="1593" spans="1:6" ht="13.5" customHeight="1" x14ac:dyDescent="0.25">
      <c r="A1593" s="372"/>
      <c r="B1593" s="374"/>
      <c r="C1593" s="374"/>
      <c r="D1593" s="374"/>
      <c r="F1593" s="374"/>
    </row>
    <row r="1594" spans="1:6" ht="13.5" customHeight="1" x14ac:dyDescent="0.25">
      <c r="A1594" s="372"/>
      <c r="B1594" s="374"/>
      <c r="C1594" s="374"/>
      <c r="D1594" s="374"/>
      <c r="F1594" s="374"/>
    </row>
    <row r="1595" spans="1:6" ht="13.5" customHeight="1" x14ac:dyDescent="0.25">
      <c r="A1595" s="372"/>
      <c r="B1595" s="374"/>
      <c r="C1595" s="374"/>
      <c r="D1595" s="374"/>
      <c r="F1595" s="374"/>
    </row>
    <row r="1596" spans="1:6" ht="13.5" customHeight="1" x14ac:dyDescent="0.25">
      <c r="A1596" s="372"/>
      <c r="B1596" s="374"/>
      <c r="C1596" s="374"/>
      <c r="D1596" s="374"/>
      <c r="F1596" s="374"/>
    </row>
    <row r="1597" spans="1:6" ht="13.5" customHeight="1" x14ac:dyDescent="0.25">
      <c r="A1597" s="372"/>
      <c r="B1597" s="374"/>
      <c r="C1597" s="374"/>
      <c r="D1597" s="374"/>
      <c r="F1597" s="374"/>
    </row>
    <row r="1598" spans="1:6" ht="13.5" customHeight="1" x14ac:dyDescent="0.25">
      <c r="A1598" s="372"/>
      <c r="B1598" s="374"/>
      <c r="C1598" s="374"/>
      <c r="D1598" s="374"/>
      <c r="F1598" s="374"/>
    </row>
    <row r="1599" spans="1:6" ht="13.5" customHeight="1" x14ac:dyDescent="0.25">
      <c r="A1599" s="372"/>
      <c r="B1599" s="374"/>
      <c r="C1599" s="374"/>
      <c r="D1599" s="374"/>
      <c r="F1599" s="374"/>
    </row>
    <row r="1600" spans="1:6" ht="13.5" customHeight="1" x14ac:dyDescent="0.25">
      <c r="A1600" s="372"/>
      <c r="B1600" s="374"/>
      <c r="C1600" s="374"/>
      <c r="D1600" s="374"/>
      <c r="F1600" s="374"/>
    </row>
    <row r="1601" spans="1:6" ht="13.5" customHeight="1" x14ac:dyDescent="0.25">
      <c r="A1601" s="372"/>
      <c r="B1601" s="374"/>
      <c r="C1601" s="374"/>
      <c r="D1601" s="374"/>
      <c r="F1601" s="374"/>
    </row>
    <row r="1602" spans="1:6" ht="13.5" customHeight="1" x14ac:dyDescent="0.25">
      <c r="A1602" s="372"/>
      <c r="B1602" s="374"/>
      <c r="C1602" s="374"/>
      <c r="D1602" s="374"/>
      <c r="F1602" s="374"/>
    </row>
    <row r="1603" spans="1:6" ht="13.5" customHeight="1" x14ac:dyDescent="0.25">
      <c r="A1603" s="372"/>
      <c r="B1603" s="374"/>
      <c r="C1603" s="374"/>
      <c r="D1603" s="374"/>
      <c r="F1603" s="374"/>
    </row>
    <row r="1604" spans="1:6" ht="13.5" customHeight="1" x14ac:dyDescent="0.25">
      <c r="A1604" s="372"/>
      <c r="B1604" s="374"/>
      <c r="C1604" s="374"/>
      <c r="D1604" s="374"/>
      <c r="F1604" s="374"/>
    </row>
    <row r="1605" spans="1:6" ht="13.5" customHeight="1" x14ac:dyDescent="0.25">
      <c r="A1605" s="372"/>
      <c r="B1605" s="374"/>
      <c r="C1605" s="374"/>
      <c r="D1605" s="374"/>
      <c r="F1605" s="374"/>
    </row>
    <row r="1606" spans="1:6" ht="13.5" customHeight="1" x14ac:dyDescent="0.25">
      <c r="A1606" s="372"/>
      <c r="B1606" s="374"/>
      <c r="C1606" s="374"/>
      <c r="D1606" s="374"/>
      <c r="F1606" s="374"/>
    </row>
    <row r="1607" spans="1:6" ht="13.5" customHeight="1" x14ac:dyDescent="0.25">
      <c r="A1607" s="372"/>
      <c r="B1607" s="374"/>
      <c r="C1607" s="374"/>
      <c r="D1607" s="374"/>
      <c r="F1607" s="374"/>
    </row>
    <row r="1608" spans="1:6" ht="13.5" customHeight="1" x14ac:dyDescent="0.25">
      <c r="A1608" s="372"/>
      <c r="B1608" s="374"/>
      <c r="C1608" s="374"/>
      <c r="D1608" s="374"/>
      <c r="F1608" s="374"/>
    </row>
    <row r="1609" spans="1:6" ht="13.5" customHeight="1" x14ac:dyDescent="0.25">
      <c r="A1609" s="372"/>
      <c r="B1609" s="374"/>
      <c r="C1609" s="374"/>
      <c r="D1609" s="374"/>
      <c r="F1609" s="374"/>
    </row>
    <row r="1610" spans="1:6" ht="13.5" customHeight="1" x14ac:dyDescent="0.25">
      <c r="A1610" s="372"/>
      <c r="B1610" s="374"/>
      <c r="C1610" s="374"/>
      <c r="D1610" s="374"/>
      <c r="F1610" s="374"/>
    </row>
    <row r="1611" spans="1:6" ht="13.5" customHeight="1" x14ac:dyDescent="0.25">
      <c r="A1611" s="372"/>
      <c r="B1611" s="374"/>
      <c r="C1611" s="374"/>
      <c r="D1611" s="374"/>
      <c r="F1611" s="374"/>
    </row>
    <row r="1612" spans="1:6" ht="13.5" customHeight="1" x14ac:dyDescent="0.25">
      <c r="A1612" s="372"/>
      <c r="B1612" s="374"/>
      <c r="C1612" s="374"/>
      <c r="D1612" s="374"/>
      <c r="F1612" s="374"/>
    </row>
    <row r="1613" spans="1:6" ht="13.5" customHeight="1" x14ac:dyDescent="0.25">
      <c r="A1613" s="372"/>
      <c r="B1613" s="374"/>
      <c r="C1613" s="374"/>
      <c r="D1613" s="374"/>
      <c r="F1613" s="374"/>
    </row>
    <row r="1614" spans="1:6" ht="13.5" customHeight="1" x14ac:dyDescent="0.25">
      <c r="A1614" s="372"/>
      <c r="B1614" s="374"/>
      <c r="C1614" s="374"/>
      <c r="D1614" s="374"/>
      <c r="F1614" s="374"/>
    </row>
    <row r="1615" spans="1:6" ht="13.5" customHeight="1" x14ac:dyDescent="0.25">
      <c r="A1615" s="372"/>
      <c r="B1615" s="374"/>
      <c r="C1615" s="374"/>
      <c r="D1615" s="374"/>
      <c r="F1615" s="374"/>
    </row>
    <row r="1616" spans="1:6" ht="13.5" customHeight="1" x14ac:dyDescent="0.25">
      <c r="A1616" s="372"/>
      <c r="B1616" s="374"/>
      <c r="C1616" s="374"/>
      <c r="D1616" s="374"/>
      <c r="F1616" s="374"/>
    </row>
    <row r="1617" spans="1:6" ht="13.5" customHeight="1" x14ac:dyDescent="0.25">
      <c r="A1617" s="372"/>
      <c r="B1617" s="374"/>
      <c r="C1617" s="374"/>
      <c r="D1617" s="374"/>
      <c r="F1617" s="374"/>
    </row>
    <row r="1618" spans="1:6" ht="13.5" customHeight="1" x14ac:dyDescent="0.25">
      <c r="A1618" s="372"/>
      <c r="B1618" s="374"/>
      <c r="C1618" s="374"/>
      <c r="D1618" s="374"/>
      <c r="F1618" s="374"/>
    </row>
    <row r="1619" spans="1:6" ht="13.5" customHeight="1" x14ac:dyDescent="0.25">
      <c r="A1619" s="372"/>
      <c r="B1619" s="374"/>
      <c r="C1619" s="374"/>
      <c r="D1619" s="374"/>
      <c r="F1619" s="374"/>
    </row>
    <row r="1620" spans="1:6" ht="13.5" customHeight="1" x14ac:dyDescent="0.25">
      <c r="A1620" s="372"/>
      <c r="B1620" s="374"/>
      <c r="C1620" s="374"/>
      <c r="D1620" s="374"/>
      <c r="F1620" s="374"/>
    </row>
    <row r="1621" spans="1:6" ht="13.5" customHeight="1" x14ac:dyDescent="0.25">
      <c r="A1621" s="372"/>
      <c r="B1621" s="374"/>
      <c r="C1621" s="374"/>
      <c r="D1621" s="374"/>
      <c r="F1621" s="374"/>
    </row>
    <row r="1622" spans="1:6" ht="13.5" customHeight="1" x14ac:dyDescent="0.25">
      <c r="A1622" s="372"/>
      <c r="B1622" s="374"/>
      <c r="C1622" s="374"/>
      <c r="D1622" s="374"/>
      <c r="F1622" s="374"/>
    </row>
    <row r="1623" spans="1:6" ht="13.5" customHeight="1" x14ac:dyDescent="0.25">
      <c r="A1623" s="372"/>
      <c r="B1623" s="374"/>
      <c r="C1623" s="374"/>
      <c r="D1623" s="374"/>
      <c r="F1623" s="374"/>
    </row>
    <row r="1624" spans="1:6" ht="13.5" customHeight="1" x14ac:dyDescent="0.25">
      <c r="A1624" s="372"/>
      <c r="B1624" s="374"/>
      <c r="C1624" s="374"/>
      <c r="D1624" s="374"/>
      <c r="F1624" s="374"/>
    </row>
    <row r="1625" spans="1:6" ht="13.5" customHeight="1" x14ac:dyDescent="0.25">
      <c r="A1625" s="372"/>
      <c r="B1625" s="374"/>
      <c r="C1625" s="374"/>
      <c r="D1625" s="374"/>
      <c r="F1625" s="374"/>
    </row>
    <row r="1626" spans="1:6" ht="13.5" customHeight="1" x14ac:dyDescent="0.25">
      <c r="A1626" s="372"/>
      <c r="B1626" s="374"/>
      <c r="C1626" s="374"/>
      <c r="D1626" s="374"/>
      <c r="F1626" s="374"/>
    </row>
    <row r="1627" spans="1:6" ht="13.5" customHeight="1" x14ac:dyDescent="0.25">
      <c r="A1627" s="372"/>
      <c r="B1627" s="374"/>
      <c r="C1627" s="374"/>
      <c r="D1627" s="374"/>
      <c r="F1627" s="374"/>
    </row>
    <row r="1628" spans="1:6" ht="13.5" customHeight="1" x14ac:dyDescent="0.25">
      <c r="A1628" s="372"/>
      <c r="B1628" s="374"/>
      <c r="C1628" s="374"/>
      <c r="D1628" s="374"/>
      <c r="F1628" s="374"/>
    </row>
    <row r="1629" spans="1:6" ht="13.5" customHeight="1" x14ac:dyDescent="0.25">
      <c r="A1629" s="372"/>
      <c r="B1629" s="374"/>
      <c r="C1629" s="374"/>
      <c r="D1629" s="374"/>
      <c r="F1629" s="374"/>
    </row>
    <row r="1630" spans="1:6" ht="13.5" customHeight="1" x14ac:dyDescent="0.25">
      <c r="A1630" s="372"/>
      <c r="B1630" s="374"/>
      <c r="C1630" s="374"/>
      <c r="D1630" s="374"/>
      <c r="F1630" s="374"/>
    </row>
    <row r="1631" spans="1:6" ht="13.5" customHeight="1" x14ac:dyDescent="0.25">
      <c r="A1631" s="372"/>
      <c r="B1631" s="374"/>
      <c r="C1631" s="374"/>
      <c r="D1631" s="374"/>
      <c r="F1631" s="374"/>
    </row>
    <row r="1632" spans="1:6" ht="13.5" customHeight="1" x14ac:dyDescent="0.25">
      <c r="A1632" s="372"/>
      <c r="B1632" s="374"/>
      <c r="C1632" s="374"/>
      <c r="D1632" s="374"/>
      <c r="F1632" s="374"/>
    </row>
    <row r="1633" spans="1:6" ht="13.5" customHeight="1" x14ac:dyDescent="0.25">
      <c r="A1633" s="372"/>
      <c r="B1633" s="374"/>
      <c r="C1633" s="374"/>
      <c r="D1633" s="374"/>
      <c r="F1633" s="374"/>
    </row>
    <row r="1634" spans="1:6" ht="13.5" customHeight="1" x14ac:dyDescent="0.25">
      <c r="A1634" s="372"/>
      <c r="B1634" s="374"/>
      <c r="C1634" s="374"/>
      <c r="D1634" s="374"/>
      <c r="F1634" s="374"/>
    </row>
    <row r="1635" spans="1:6" ht="13.5" customHeight="1" x14ac:dyDescent="0.25">
      <c r="A1635" s="372"/>
      <c r="B1635" s="374"/>
      <c r="C1635" s="374"/>
      <c r="D1635" s="374"/>
      <c r="F1635" s="374"/>
    </row>
    <row r="1636" spans="1:6" ht="13.5" customHeight="1" x14ac:dyDescent="0.25">
      <c r="A1636" s="372"/>
      <c r="B1636" s="374"/>
      <c r="C1636" s="374"/>
      <c r="D1636" s="374"/>
      <c r="F1636" s="374"/>
    </row>
    <row r="1637" spans="1:6" ht="13.5" customHeight="1" x14ac:dyDescent="0.25">
      <c r="A1637" s="372"/>
      <c r="B1637" s="374"/>
      <c r="C1637" s="374"/>
      <c r="D1637" s="374"/>
      <c r="F1637" s="374"/>
    </row>
    <row r="1638" spans="1:6" ht="13.5" customHeight="1" x14ac:dyDescent="0.25">
      <c r="A1638" s="372"/>
      <c r="B1638" s="374"/>
      <c r="C1638" s="374"/>
      <c r="D1638" s="374"/>
      <c r="F1638" s="374"/>
    </row>
    <row r="1639" spans="1:6" ht="13.5" customHeight="1" x14ac:dyDescent="0.25">
      <c r="A1639" s="372"/>
      <c r="B1639" s="374"/>
      <c r="C1639" s="374"/>
      <c r="D1639" s="374"/>
      <c r="F1639" s="374"/>
    </row>
    <row r="1640" spans="1:6" ht="13.5" customHeight="1" x14ac:dyDescent="0.25">
      <c r="A1640" s="372"/>
      <c r="B1640" s="374"/>
      <c r="C1640" s="374"/>
      <c r="D1640" s="374"/>
      <c r="F1640" s="374"/>
    </row>
    <row r="1641" spans="1:6" ht="13.5" customHeight="1" x14ac:dyDescent="0.25">
      <c r="A1641" s="372"/>
      <c r="B1641" s="374"/>
      <c r="C1641" s="374"/>
      <c r="D1641" s="374"/>
      <c r="F1641" s="374"/>
    </row>
    <row r="1642" spans="1:6" ht="13.5" customHeight="1" x14ac:dyDescent="0.25">
      <c r="A1642" s="372"/>
      <c r="B1642" s="374"/>
      <c r="C1642" s="374"/>
      <c r="D1642" s="374"/>
      <c r="F1642" s="374"/>
    </row>
    <row r="1643" spans="1:6" ht="13.5" customHeight="1" x14ac:dyDescent="0.25">
      <c r="A1643" s="372"/>
      <c r="B1643" s="374"/>
      <c r="C1643" s="374"/>
      <c r="D1643" s="374"/>
      <c r="F1643" s="374"/>
    </row>
    <row r="1644" spans="1:6" ht="13.5" customHeight="1" x14ac:dyDescent="0.25">
      <c r="A1644" s="372"/>
      <c r="B1644" s="374"/>
      <c r="C1644" s="374"/>
      <c r="D1644" s="374"/>
      <c r="F1644" s="374"/>
    </row>
    <row r="1645" spans="1:6" ht="13.5" customHeight="1" x14ac:dyDescent="0.25">
      <c r="A1645" s="372"/>
      <c r="B1645" s="374"/>
      <c r="C1645" s="374"/>
      <c r="D1645" s="374"/>
      <c r="F1645" s="374"/>
    </row>
    <row r="1646" spans="1:6" ht="13.5" customHeight="1" x14ac:dyDescent="0.25">
      <c r="A1646" s="372"/>
      <c r="B1646" s="374"/>
      <c r="C1646" s="374"/>
      <c r="D1646" s="374"/>
      <c r="F1646" s="374"/>
    </row>
    <row r="1647" spans="1:6" ht="13.5" customHeight="1" x14ac:dyDescent="0.25">
      <c r="A1647" s="372"/>
      <c r="B1647" s="374"/>
      <c r="C1647" s="374"/>
      <c r="D1647" s="374"/>
      <c r="F1647" s="374"/>
    </row>
    <row r="1648" spans="1:6" ht="13.5" customHeight="1" x14ac:dyDescent="0.25">
      <c r="A1648" s="372"/>
      <c r="B1648" s="374"/>
      <c r="C1648" s="374"/>
      <c r="D1648" s="374"/>
      <c r="F1648" s="374"/>
    </row>
    <row r="1649" spans="1:6" ht="13.5" customHeight="1" x14ac:dyDescent="0.25">
      <c r="A1649" s="372"/>
      <c r="B1649" s="374"/>
      <c r="C1649" s="374"/>
      <c r="D1649" s="374"/>
      <c r="F1649" s="374"/>
    </row>
    <row r="1650" spans="1:6" ht="13.5" customHeight="1" x14ac:dyDescent="0.25">
      <c r="A1650" s="372"/>
      <c r="B1650" s="374"/>
      <c r="C1650" s="374"/>
      <c r="D1650" s="374"/>
      <c r="F1650" s="374"/>
    </row>
    <row r="1651" spans="1:6" ht="13.5" customHeight="1" x14ac:dyDescent="0.25">
      <c r="A1651" s="372"/>
      <c r="B1651" s="374"/>
      <c r="C1651" s="374"/>
      <c r="D1651" s="374"/>
      <c r="F1651" s="374"/>
    </row>
    <row r="1652" spans="1:6" ht="13.5" customHeight="1" x14ac:dyDescent="0.25">
      <c r="A1652" s="372"/>
      <c r="B1652" s="374"/>
      <c r="C1652" s="374"/>
      <c r="D1652" s="374"/>
      <c r="F1652" s="374"/>
    </row>
    <row r="1653" spans="1:6" ht="13.5" customHeight="1" x14ac:dyDescent="0.25">
      <c r="A1653" s="372"/>
      <c r="B1653" s="374"/>
      <c r="C1653" s="374"/>
      <c r="D1653" s="374"/>
      <c r="F1653" s="374"/>
    </row>
    <row r="1654" spans="1:6" ht="13.5" customHeight="1" x14ac:dyDescent="0.25">
      <c r="A1654" s="372"/>
      <c r="B1654" s="374"/>
      <c r="C1654" s="374"/>
      <c r="D1654" s="374"/>
      <c r="F1654" s="374"/>
    </row>
    <row r="1655" spans="1:6" ht="13.5" customHeight="1" x14ac:dyDescent="0.25">
      <c r="A1655" s="372"/>
      <c r="B1655" s="374"/>
      <c r="C1655" s="374"/>
      <c r="D1655" s="374"/>
      <c r="F1655" s="374"/>
    </row>
    <row r="1656" spans="1:6" ht="13.5" customHeight="1" x14ac:dyDescent="0.25">
      <c r="A1656" s="372"/>
      <c r="B1656" s="374"/>
      <c r="C1656" s="374"/>
      <c r="D1656" s="374"/>
      <c r="F1656" s="374"/>
    </row>
    <row r="1657" spans="1:6" ht="13.5" customHeight="1" x14ac:dyDescent="0.25">
      <c r="A1657" s="372"/>
      <c r="B1657" s="374"/>
      <c r="C1657" s="374"/>
      <c r="D1657" s="374"/>
      <c r="F1657" s="374"/>
    </row>
    <row r="1658" spans="1:6" ht="13.5" customHeight="1" x14ac:dyDescent="0.25">
      <c r="A1658" s="372"/>
      <c r="B1658" s="374"/>
      <c r="C1658" s="374"/>
      <c r="D1658" s="374"/>
      <c r="F1658" s="374"/>
    </row>
    <row r="1659" spans="1:6" ht="13.5" customHeight="1" x14ac:dyDescent="0.25">
      <c r="A1659" s="372"/>
      <c r="B1659" s="374"/>
      <c r="C1659" s="374"/>
      <c r="D1659" s="374"/>
      <c r="F1659" s="374"/>
    </row>
    <row r="1660" spans="1:6" ht="13.5" customHeight="1" x14ac:dyDescent="0.25">
      <c r="A1660" s="372"/>
      <c r="B1660" s="374"/>
      <c r="C1660" s="374"/>
      <c r="D1660" s="374"/>
      <c r="F1660" s="374"/>
    </row>
    <row r="1661" spans="1:6" ht="13.5" customHeight="1" x14ac:dyDescent="0.25">
      <c r="A1661" s="372"/>
      <c r="B1661" s="374"/>
      <c r="C1661" s="374"/>
      <c r="D1661" s="374"/>
      <c r="F1661" s="374"/>
    </row>
    <row r="1662" spans="1:6" ht="13.5" customHeight="1" x14ac:dyDescent="0.25">
      <c r="A1662" s="372"/>
      <c r="B1662" s="374"/>
      <c r="C1662" s="374"/>
      <c r="D1662" s="374"/>
      <c r="F1662" s="374"/>
    </row>
    <row r="1663" spans="1:6" ht="13.5" customHeight="1" x14ac:dyDescent="0.25">
      <c r="A1663" s="372"/>
      <c r="B1663" s="374"/>
      <c r="C1663" s="374"/>
      <c r="D1663" s="374"/>
      <c r="F1663" s="374"/>
    </row>
    <row r="1664" spans="1:6" ht="13.5" customHeight="1" x14ac:dyDescent="0.25">
      <c r="A1664" s="372"/>
      <c r="B1664" s="374"/>
      <c r="C1664" s="374"/>
      <c r="D1664" s="374"/>
      <c r="F1664" s="374"/>
    </row>
    <row r="1665" spans="1:6" ht="13.5" customHeight="1" x14ac:dyDescent="0.25">
      <c r="A1665" s="372"/>
      <c r="B1665" s="374"/>
      <c r="C1665" s="374"/>
      <c r="D1665" s="374"/>
      <c r="F1665" s="374"/>
    </row>
    <row r="1666" spans="1:6" ht="13.5" customHeight="1" x14ac:dyDescent="0.25">
      <c r="A1666" s="372"/>
      <c r="B1666" s="374"/>
      <c r="C1666" s="374"/>
      <c r="D1666" s="374"/>
      <c r="F1666" s="374"/>
    </row>
    <row r="1667" spans="1:6" ht="13.5" customHeight="1" x14ac:dyDescent="0.25">
      <c r="A1667" s="372"/>
      <c r="B1667" s="374"/>
      <c r="C1667" s="374"/>
      <c r="D1667" s="374"/>
      <c r="F1667" s="374"/>
    </row>
    <row r="1668" spans="1:6" ht="13.5" customHeight="1" x14ac:dyDescent="0.25">
      <c r="A1668" s="372"/>
      <c r="B1668" s="374"/>
      <c r="C1668" s="374"/>
      <c r="D1668" s="374"/>
      <c r="F1668" s="374"/>
    </row>
    <row r="1669" spans="1:6" ht="13.5" customHeight="1" x14ac:dyDescent="0.25">
      <c r="A1669" s="372"/>
      <c r="B1669" s="374"/>
      <c r="C1669" s="374"/>
      <c r="D1669" s="374"/>
      <c r="F1669" s="374"/>
    </row>
    <row r="1670" spans="1:6" ht="13.5" customHeight="1" x14ac:dyDescent="0.25">
      <c r="A1670" s="372"/>
      <c r="B1670" s="374"/>
      <c r="C1670" s="374"/>
      <c r="D1670" s="374"/>
      <c r="F1670" s="374"/>
    </row>
    <row r="1671" spans="1:6" ht="13.5" customHeight="1" x14ac:dyDescent="0.25">
      <c r="A1671" s="372"/>
      <c r="B1671" s="374"/>
      <c r="C1671" s="374"/>
      <c r="D1671" s="374"/>
      <c r="F1671" s="374"/>
    </row>
    <row r="1672" spans="1:6" ht="13.5" customHeight="1" x14ac:dyDescent="0.25">
      <c r="A1672" s="372"/>
      <c r="B1672" s="374"/>
      <c r="C1672" s="374"/>
      <c r="D1672" s="374"/>
      <c r="F1672" s="374"/>
    </row>
    <row r="1673" spans="1:6" ht="13.5" customHeight="1" x14ac:dyDescent="0.25">
      <c r="A1673" s="372"/>
      <c r="B1673" s="374"/>
      <c r="C1673" s="374"/>
      <c r="D1673" s="374"/>
      <c r="F1673" s="374"/>
    </row>
    <row r="1674" spans="1:6" ht="13.5" customHeight="1" x14ac:dyDescent="0.25">
      <c r="A1674" s="372"/>
      <c r="B1674" s="374"/>
      <c r="C1674" s="374"/>
      <c r="D1674" s="374"/>
      <c r="F1674" s="374"/>
    </row>
    <row r="1675" spans="1:6" ht="13.5" customHeight="1" x14ac:dyDescent="0.25">
      <c r="A1675" s="372"/>
      <c r="B1675" s="374"/>
      <c r="C1675" s="374"/>
      <c r="D1675" s="374"/>
      <c r="F1675" s="374"/>
    </row>
    <row r="1676" spans="1:6" ht="13.5" customHeight="1" x14ac:dyDescent="0.25">
      <c r="A1676" s="372"/>
      <c r="B1676" s="374"/>
      <c r="C1676" s="374"/>
      <c r="D1676" s="374"/>
      <c r="F1676" s="374"/>
    </row>
    <row r="1677" spans="1:6" ht="13.5" customHeight="1" x14ac:dyDescent="0.25">
      <c r="A1677" s="372"/>
      <c r="B1677" s="374"/>
      <c r="C1677" s="374"/>
      <c r="D1677" s="374"/>
      <c r="F1677" s="374"/>
    </row>
    <row r="1678" spans="1:6" ht="13.5" customHeight="1" x14ac:dyDescent="0.25">
      <c r="A1678" s="372"/>
      <c r="B1678" s="374"/>
      <c r="C1678" s="374"/>
      <c r="D1678" s="374"/>
      <c r="F1678" s="374"/>
    </row>
    <row r="1679" spans="1:6" ht="13.5" customHeight="1" x14ac:dyDescent="0.25">
      <c r="A1679" s="372"/>
      <c r="B1679" s="374"/>
      <c r="C1679" s="374"/>
      <c r="D1679" s="374"/>
      <c r="F1679" s="374"/>
    </row>
    <row r="1680" spans="1:6" ht="13.5" customHeight="1" x14ac:dyDescent="0.25">
      <c r="A1680" s="372"/>
      <c r="B1680" s="374"/>
      <c r="C1680" s="374"/>
      <c r="D1680" s="374"/>
      <c r="F1680" s="374"/>
    </row>
    <row r="1681" spans="1:6" ht="13.5" customHeight="1" x14ac:dyDescent="0.25">
      <c r="A1681" s="372"/>
      <c r="B1681" s="374"/>
      <c r="C1681" s="374"/>
      <c r="D1681" s="374"/>
      <c r="F1681" s="374"/>
    </row>
    <row r="1682" spans="1:6" ht="13.5" customHeight="1" x14ac:dyDescent="0.25">
      <c r="A1682" s="372"/>
      <c r="B1682" s="374"/>
      <c r="C1682" s="374"/>
      <c r="D1682" s="374"/>
      <c r="F1682" s="374"/>
    </row>
    <row r="1683" spans="1:6" ht="13.5" customHeight="1" x14ac:dyDescent="0.25">
      <c r="A1683" s="372"/>
      <c r="B1683" s="374"/>
      <c r="C1683" s="374"/>
      <c r="D1683" s="374"/>
      <c r="F1683" s="374"/>
    </row>
    <row r="1684" spans="1:6" ht="13.5" customHeight="1" x14ac:dyDescent="0.25">
      <c r="A1684" s="372"/>
      <c r="B1684" s="374"/>
      <c r="C1684" s="374"/>
      <c r="D1684" s="374"/>
      <c r="F1684" s="374"/>
    </row>
    <row r="1685" spans="1:6" ht="13.5" customHeight="1" x14ac:dyDescent="0.25">
      <c r="A1685" s="372"/>
      <c r="B1685" s="374"/>
      <c r="C1685" s="374"/>
      <c r="D1685" s="374"/>
      <c r="F1685" s="374"/>
    </row>
    <row r="1686" spans="1:6" ht="13.5" customHeight="1" x14ac:dyDescent="0.25">
      <c r="A1686" s="372"/>
      <c r="B1686" s="374"/>
      <c r="C1686" s="374"/>
      <c r="D1686" s="374"/>
      <c r="F1686" s="374"/>
    </row>
    <row r="1687" spans="1:6" ht="13.5" customHeight="1" x14ac:dyDescent="0.25">
      <c r="A1687" s="372"/>
      <c r="B1687" s="374"/>
      <c r="C1687" s="374"/>
      <c r="D1687" s="374"/>
      <c r="F1687" s="374"/>
    </row>
    <row r="1688" spans="1:6" ht="13.5" customHeight="1" x14ac:dyDescent="0.25">
      <c r="A1688" s="372"/>
      <c r="B1688" s="374"/>
      <c r="C1688" s="374"/>
      <c r="D1688" s="374"/>
      <c r="F1688" s="374"/>
    </row>
    <row r="1689" spans="1:6" ht="13.5" customHeight="1" x14ac:dyDescent="0.25">
      <c r="A1689" s="372"/>
      <c r="B1689" s="374"/>
      <c r="C1689" s="374"/>
      <c r="D1689" s="374"/>
      <c r="F1689" s="374"/>
    </row>
    <row r="1690" spans="1:6" ht="13.5" customHeight="1" x14ac:dyDescent="0.25">
      <c r="A1690" s="372"/>
      <c r="B1690" s="374"/>
      <c r="C1690" s="374"/>
      <c r="D1690" s="374"/>
      <c r="F1690" s="374"/>
    </row>
    <row r="1691" spans="1:6" ht="13.5" customHeight="1" x14ac:dyDescent="0.25">
      <c r="A1691" s="372"/>
      <c r="B1691" s="374"/>
      <c r="C1691" s="374"/>
      <c r="D1691" s="374"/>
      <c r="F1691" s="374"/>
    </row>
    <row r="1692" spans="1:6" ht="13.5" customHeight="1" x14ac:dyDescent="0.25">
      <c r="A1692" s="372"/>
      <c r="B1692" s="374"/>
      <c r="C1692" s="374"/>
      <c r="D1692" s="374"/>
      <c r="F1692" s="374"/>
    </row>
    <row r="1693" spans="1:6" ht="13.5" customHeight="1" x14ac:dyDescent="0.25">
      <c r="A1693" s="372"/>
      <c r="B1693" s="374"/>
      <c r="C1693" s="374"/>
      <c r="D1693" s="374"/>
      <c r="F1693" s="374"/>
    </row>
    <row r="1694" spans="1:6" ht="13.5" customHeight="1" x14ac:dyDescent="0.25">
      <c r="A1694" s="372"/>
      <c r="B1694" s="374"/>
      <c r="C1694" s="374"/>
      <c r="D1694" s="374"/>
      <c r="F1694" s="374"/>
    </row>
    <row r="1695" spans="1:6" ht="13.5" customHeight="1" x14ac:dyDescent="0.25">
      <c r="A1695" s="372"/>
      <c r="B1695" s="374"/>
      <c r="C1695" s="374"/>
      <c r="D1695" s="374"/>
      <c r="F1695" s="374"/>
    </row>
    <row r="1696" spans="1:6" ht="13.5" customHeight="1" x14ac:dyDescent="0.25">
      <c r="A1696" s="372"/>
      <c r="B1696" s="374"/>
      <c r="C1696" s="374"/>
      <c r="D1696" s="374"/>
      <c r="F1696" s="374"/>
    </row>
    <row r="1697" spans="1:6" ht="13.5" customHeight="1" x14ac:dyDescent="0.25">
      <c r="A1697" s="372"/>
      <c r="B1697" s="374"/>
      <c r="C1697" s="374"/>
      <c r="D1697" s="374"/>
      <c r="F1697" s="374"/>
    </row>
    <row r="1698" spans="1:6" ht="13.5" customHeight="1" x14ac:dyDescent="0.25">
      <c r="A1698" s="372"/>
      <c r="B1698" s="374"/>
      <c r="C1698" s="374"/>
      <c r="D1698" s="374"/>
      <c r="F1698" s="374"/>
    </row>
    <row r="1699" spans="1:6" ht="13.5" customHeight="1" x14ac:dyDescent="0.25">
      <c r="A1699" s="372"/>
      <c r="B1699" s="374"/>
      <c r="C1699" s="374"/>
      <c r="D1699" s="374"/>
      <c r="F1699" s="374"/>
    </row>
    <row r="1700" spans="1:6" ht="13.5" customHeight="1" x14ac:dyDescent="0.25">
      <c r="A1700" s="372"/>
      <c r="B1700" s="374"/>
      <c r="C1700" s="374"/>
      <c r="D1700" s="374"/>
      <c r="F1700" s="374"/>
    </row>
    <row r="1701" spans="1:6" ht="13.5" customHeight="1" x14ac:dyDescent="0.25">
      <c r="A1701" s="372"/>
      <c r="B1701" s="374"/>
      <c r="C1701" s="374"/>
      <c r="D1701" s="374"/>
      <c r="F1701" s="374"/>
    </row>
    <row r="1702" spans="1:6" ht="13.5" customHeight="1" x14ac:dyDescent="0.25">
      <c r="A1702" s="372"/>
      <c r="B1702" s="374"/>
      <c r="C1702" s="374"/>
      <c r="D1702" s="374"/>
      <c r="F1702" s="374"/>
    </row>
    <row r="1703" spans="1:6" ht="13.5" customHeight="1" x14ac:dyDescent="0.25">
      <c r="A1703" s="372"/>
      <c r="B1703" s="374"/>
      <c r="C1703" s="374"/>
      <c r="D1703" s="374"/>
      <c r="F1703" s="374"/>
    </row>
    <row r="1704" spans="1:6" ht="13.5" customHeight="1" x14ac:dyDescent="0.25">
      <c r="A1704" s="372"/>
      <c r="B1704" s="374"/>
      <c r="C1704" s="374"/>
      <c r="D1704" s="374"/>
      <c r="F1704" s="374"/>
    </row>
    <row r="1705" spans="1:6" ht="13.5" customHeight="1" x14ac:dyDescent="0.25">
      <c r="A1705" s="372"/>
      <c r="B1705" s="374"/>
      <c r="C1705" s="374"/>
      <c r="D1705" s="374"/>
      <c r="F1705" s="374"/>
    </row>
    <row r="1706" spans="1:6" ht="13.5" customHeight="1" x14ac:dyDescent="0.25">
      <c r="A1706" s="372"/>
      <c r="B1706" s="374"/>
      <c r="C1706" s="374"/>
      <c r="D1706" s="374"/>
      <c r="F1706" s="374"/>
    </row>
    <row r="1707" spans="1:6" ht="13.5" customHeight="1" x14ac:dyDescent="0.25">
      <c r="A1707" s="372"/>
      <c r="B1707" s="374"/>
      <c r="C1707" s="374"/>
      <c r="D1707" s="374"/>
      <c r="F1707" s="374"/>
    </row>
    <row r="1708" spans="1:6" ht="13.5" customHeight="1" x14ac:dyDescent="0.25">
      <c r="A1708" s="372"/>
      <c r="B1708" s="374"/>
      <c r="C1708" s="374"/>
      <c r="D1708" s="374"/>
      <c r="F1708" s="374"/>
    </row>
    <row r="1709" spans="1:6" ht="13.5" customHeight="1" x14ac:dyDescent="0.25">
      <c r="A1709" s="372"/>
      <c r="B1709" s="374"/>
      <c r="C1709" s="374"/>
      <c r="D1709" s="374"/>
      <c r="F1709" s="374"/>
    </row>
    <row r="1710" spans="1:6" ht="13.5" customHeight="1" x14ac:dyDescent="0.25">
      <c r="A1710" s="372"/>
      <c r="B1710" s="374"/>
      <c r="C1710" s="374"/>
      <c r="D1710" s="374"/>
      <c r="F1710" s="374"/>
    </row>
    <row r="1711" spans="1:6" ht="13.5" customHeight="1" x14ac:dyDescent="0.25">
      <c r="A1711" s="372"/>
      <c r="B1711" s="374"/>
      <c r="C1711" s="374"/>
      <c r="D1711" s="374"/>
      <c r="F1711" s="374"/>
    </row>
    <row r="1712" spans="1:6" ht="13.5" customHeight="1" x14ac:dyDescent="0.25">
      <c r="A1712" s="372"/>
      <c r="B1712" s="374"/>
      <c r="C1712" s="374"/>
      <c r="D1712" s="374"/>
      <c r="F1712" s="374"/>
    </row>
    <row r="1713" spans="1:6" ht="13.5" customHeight="1" x14ac:dyDescent="0.25">
      <c r="A1713" s="372"/>
      <c r="B1713" s="374"/>
      <c r="C1713" s="374"/>
      <c r="D1713" s="374"/>
      <c r="F1713" s="374"/>
    </row>
    <row r="1714" spans="1:6" ht="13.5" customHeight="1" x14ac:dyDescent="0.25">
      <c r="A1714" s="372"/>
      <c r="B1714" s="374"/>
      <c r="C1714" s="374"/>
      <c r="D1714" s="374"/>
      <c r="F1714" s="374"/>
    </row>
    <row r="1715" spans="1:6" ht="13.5" customHeight="1" x14ac:dyDescent="0.25">
      <c r="A1715" s="372"/>
      <c r="B1715" s="374"/>
      <c r="C1715" s="374"/>
      <c r="D1715" s="374"/>
      <c r="F1715" s="374"/>
    </row>
    <row r="1716" spans="1:6" ht="13.5" customHeight="1" x14ac:dyDescent="0.25">
      <c r="A1716" s="372"/>
      <c r="B1716" s="374"/>
      <c r="C1716" s="374"/>
      <c r="D1716" s="374"/>
      <c r="F1716" s="374"/>
    </row>
    <row r="1717" spans="1:6" ht="13.5" customHeight="1" x14ac:dyDescent="0.25">
      <c r="A1717" s="372"/>
      <c r="B1717" s="374"/>
      <c r="C1717" s="374"/>
      <c r="D1717" s="374"/>
      <c r="F1717" s="374"/>
    </row>
    <row r="1718" spans="1:6" ht="13.5" customHeight="1" x14ac:dyDescent="0.25">
      <c r="A1718" s="372"/>
      <c r="B1718" s="374"/>
      <c r="C1718" s="374"/>
      <c r="D1718" s="374"/>
      <c r="F1718" s="374"/>
    </row>
    <row r="1719" spans="1:6" ht="13.5" customHeight="1" x14ac:dyDescent="0.25">
      <c r="A1719" s="372"/>
      <c r="B1719" s="374"/>
      <c r="C1719" s="374"/>
      <c r="D1719" s="374"/>
      <c r="F1719" s="374"/>
    </row>
    <row r="1720" spans="1:6" ht="13.5" customHeight="1" x14ac:dyDescent="0.25">
      <c r="A1720" s="372"/>
      <c r="B1720" s="374"/>
      <c r="C1720" s="374"/>
      <c r="D1720" s="374"/>
      <c r="F1720" s="374"/>
    </row>
    <row r="1721" spans="1:6" ht="13.5" customHeight="1" x14ac:dyDescent="0.25">
      <c r="A1721" s="372"/>
      <c r="B1721" s="374"/>
      <c r="C1721" s="374"/>
      <c r="D1721" s="374"/>
      <c r="F1721" s="374"/>
    </row>
    <row r="1722" spans="1:6" ht="13.5" customHeight="1" x14ac:dyDescent="0.25">
      <c r="A1722" s="372"/>
      <c r="B1722" s="374"/>
      <c r="C1722" s="374"/>
      <c r="D1722" s="374"/>
      <c r="F1722" s="374"/>
    </row>
    <row r="1723" spans="1:6" ht="13.5" customHeight="1" x14ac:dyDescent="0.25">
      <c r="A1723" s="372"/>
      <c r="B1723" s="374"/>
      <c r="C1723" s="374"/>
      <c r="D1723" s="374"/>
      <c r="F1723" s="374"/>
    </row>
    <row r="1724" spans="1:6" ht="13.5" customHeight="1" x14ac:dyDescent="0.25">
      <c r="A1724" s="372"/>
      <c r="B1724" s="374"/>
      <c r="C1724" s="374"/>
      <c r="D1724" s="374"/>
      <c r="F1724" s="374"/>
    </row>
    <row r="1725" spans="1:6" ht="13.5" customHeight="1" x14ac:dyDescent="0.25">
      <c r="A1725" s="372"/>
      <c r="B1725" s="374"/>
      <c r="C1725" s="374"/>
      <c r="D1725" s="374"/>
      <c r="F1725" s="374"/>
    </row>
    <row r="1726" spans="1:6" ht="13.5" customHeight="1" x14ac:dyDescent="0.25">
      <c r="A1726" s="372"/>
      <c r="B1726" s="374"/>
      <c r="C1726" s="374"/>
      <c r="D1726" s="374"/>
      <c r="F1726" s="374"/>
    </row>
    <row r="1727" spans="1:6" ht="13.5" customHeight="1" x14ac:dyDescent="0.25">
      <c r="A1727" s="372"/>
      <c r="B1727" s="374"/>
      <c r="C1727" s="374"/>
      <c r="D1727" s="374"/>
      <c r="F1727" s="374"/>
    </row>
    <row r="1728" spans="1:6" ht="13.5" customHeight="1" x14ac:dyDescent="0.25">
      <c r="A1728" s="372"/>
      <c r="B1728" s="374"/>
      <c r="C1728" s="374"/>
      <c r="D1728" s="374"/>
      <c r="F1728" s="374"/>
    </row>
    <row r="1729" spans="1:6" ht="13.5" customHeight="1" x14ac:dyDescent="0.25">
      <c r="A1729" s="372"/>
      <c r="B1729" s="374"/>
      <c r="C1729" s="374"/>
      <c r="D1729" s="374"/>
      <c r="F1729" s="374"/>
    </row>
    <row r="1730" spans="1:6" ht="13.5" customHeight="1" x14ac:dyDescent="0.25">
      <c r="A1730" s="372"/>
      <c r="B1730" s="374"/>
      <c r="C1730" s="374"/>
      <c r="D1730" s="374"/>
      <c r="F1730" s="374"/>
    </row>
    <row r="1731" spans="1:6" ht="13.5" customHeight="1" x14ac:dyDescent="0.25">
      <c r="A1731" s="372"/>
      <c r="B1731" s="374"/>
      <c r="C1731" s="374"/>
      <c r="D1731" s="374"/>
      <c r="F1731" s="374"/>
    </row>
    <row r="1732" spans="1:6" ht="13.5" customHeight="1" x14ac:dyDescent="0.25">
      <c r="A1732" s="372"/>
      <c r="B1732" s="374"/>
      <c r="C1732" s="374"/>
      <c r="D1732" s="374"/>
      <c r="F1732" s="374"/>
    </row>
    <row r="1733" spans="1:6" ht="13.5" customHeight="1" x14ac:dyDescent="0.25">
      <c r="A1733" s="372"/>
      <c r="B1733" s="374"/>
      <c r="C1733" s="374"/>
      <c r="D1733" s="374"/>
      <c r="F1733" s="374"/>
    </row>
    <row r="1734" spans="1:6" ht="13.5" customHeight="1" x14ac:dyDescent="0.25">
      <c r="A1734" s="372"/>
      <c r="B1734" s="374"/>
      <c r="C1734" s="374"/>
      <c r="D1734" s="374"/>
      <c r="F1734" s="374"/>
    </row>
    <row r="1735" spans="1:6" ht="13.5" customHeight="1" x14ac:dyDescent="0.25">
      <c r="A1735" s="372"/>
      <c r="B1735" s="374"/>
      <c r="C1735" s="374"/>
      <c r="D1735" s="374"/>
      <c r="F1735" s="374"/>
    </row>
    <row r="1736" spans="1:6" ht="13.5" customHeight="1" x14ac:dyDescent="0.25">
      <c r="A1736" s="372"/>
      <c r="B1736" s="374"/>
      <c r="C1736" s="374"/>
      <c r="D1736" s="374"/>
      <c r="F1736" s="374"/>
    </row>
    <row r="1737" spans="1:6" ht="13.5" customHeight="1" x14ac:dyDescent="0.25">
      <c r="A1737" s="372"/>
      <c r="B1737" s="374"/>
      <c r="C1737" s="374"/>
      <c r="D1737" s="374"/>
      <c r="F1737" s="374"/>
    </row>
    <row r="1738" spans="1:6" ht="13.5" customHeight="1" x14ac:dyDescent="0.25">
      <c r="A1738" s="372"/>
      <c r="B1738" s="374"/>
      <c r="C1738" s="374"/>
      <c r="D1738" s="374"/>
      <c r="F1738" s="374"/>
    </row>
    <row r="1739" spans="1:6" ht="13.5" customHeight="1" x14ac:dyDescent="0.25">
      <c r="A1739" s="372"/>
      <c r="B1739" s="374"/>
      <c r="C1739" s="374"/>
      <c r="D1739" s="374"/>
      <c r="F1739" s="374"/>
    </row>
    <row r="1740" spans="1:6" ht="13.5" customHeight="1" x14ac:dyDescent="0.25">
      <c r="A1740" s="372"/>
      <c r="B1740" s="374"/>
      <c r="C1740" s="374"/>
      <c r="D1740" s="374"/>
      <c r="F1740" s="374"/>
    </row>
    <row r="1741" spans="1:6" ht="13.5" customHeight="1" x14ac:dyDescent="0.25">
      <c r="A1741" s="372"/>
      <c r="B1741" s="374"/>
      <c r="C1741" s="374"/>
      <c r="D1741" s="374"/>
      <c r="F1741" s="374"/>
    </row>
    <row r="1742" spans="1:6" ht="13.5" customHeight="1" x14ac:dyDescent="0.25">
      <c r="A1742" s="372"/>
      <c r="B1742" s="374"/>
      <c r="C1742" s="374"/>
      <c r="D1742" s="374"/>
      <c r="F1742" s="374"/>
    </row>
    <row r="1743" spans="1:6" ht="13.5" customHeight="1" x14ac:dyDescent="0.25">
      <c r="A1743" s="372"/>
      <c r="B1743" s="374"/>
      <c r="C1743" s="374"/>
      <c r="D1743" s="374"/>
      <c r="F1743" s="374"/>
    </row>
    <row r="1744" spans="1:6" ht="13.5" customHeight="1" x14ac:dyDescent="0.25">
      <c r="A1744" s="372"/>
      <c r="B1744" s="374"/>
      <c r="C1744" s="374"/>
      <c r="D1744" s="374"/>
      <c r="F1744" s="374"/>
    </row>
    <row r="1745" spans="1:6" ht="13.5" customHeight="1" x14ac:dyDescent="0.25">
      <c r="A1745" s="372"/>
      <c r="B1745" s="374"/>
      <c r="C1745" s="374"/>
      <c r="D1745" s="374"/>
      <c r="F1745" s="374"/>
    </row>
    <row r="1746" spans="1:6" ht="13.5" customHeight="1" x14ac:dyDescent="0.25">
      <c r="A1746" s="372"/>
      <c r="B1746" s="374"/>
      <c r="C1746" s="374"/>
      <c r="D1746" s="374"/>
      <c r="F1746" s="374"/>
    </row>
    <row r="1747" spans="1:6" ht="13.5" customHeight="1" x14ac:dyDescent="0.25">
      <c r="A1747" s="372"/>
      <c r="B1747" s="374"/>
      <c r="C1747" s="374"/>
      <c r="D1747" s="374"/>
      <c r="F1747" s="374"/>
    </row>
    <row r="1748" spans="1:6" ht="13.5" customHeight="1" x14ac:dyDescent="0.25">
      <c r="A1748" s="372"/>
      <c r="B1748" s="374"/>
      <c r="C1748" s="374"/>
      <c r="D1748" s="374"/>
      <c r="F1748" s="374"/>
    </row>
    <row r="1749" spans="1:6" ht="13.5" customHeight="1" x14ac:dyDescent="0.25">
      <c r="A1749" s="372"/>
      <c r="B1749" s="374"/>
      <c r="C1749" s="374"/>
      <c r="D1749" s="374"/>
      <c r="F1749" s="374"/>
    </row>
    <row r="1750" spans="1:6" ht="13.5" customHeight="1" x14ac:dyDescent="0.25">
      <c r="A1750" s="372"/>
      <c r="B1750" s="374"/>
      <c r="C1750" s="374"/>
      <c r="D1750" s="374"/>
      <c r="F1750" s="374"/>
    </row>
    <row r="1751" spans="1:6" ht="13.5" customHeight="1" x14ac:dyDescent="0.25">
      <c r="A1751" s="372"/>
      <c r="B1751" s="374"/>
      <c r="C1751" s="374"/>
      <c r="D1751" s="374"/>
      <c r="F1751" s="374"/>
    </row>
    <row r="1752" spans="1:6" ht="13.5" customHeight="1" x14ac:dyDescent="0.25">
      <c r="A1752" s="372"/>
      <c r="B1752" s="374"/>
      <c r="C1752" s="374"/>
      <c r="D1752" s="374"/>
      <c r="F1752" s="374"/>
    </row>
    <row r="1753" spans="1:6" ht="13.5" customHeight="1" x14ac:dyDescent="0.25">
      <c r="A1753" s="372"/>
      <c r="B1753" s="374"/>
      <c r="C1753" s="374"/>
      <c r="D1753" s="374"/>
      <c r="F1753" s="374"/>
    </row>
    <row r="1754" spans="1:6" ht="13.5" customHeight="1" x14ac:dyDescent="0.25">
      <c r="A1754" s="372"/>
      <c r="B1754" s="374"/>
      <c r="C1754" s="374"/>
      <c r="D1754" s="374"/>
      <c r="F1754" s="374"/>
    </row>
    <row r="1755" spans="1:6" ht="13.5" customHeight="1" x14ac:dyDescent="0.25">
      <c r="A1755" s="372"/>
      <c r="B1755" s="374"/>
      <c r="C1755" s="374"/>
      <c r="D1755" s="374"/>
      <c r="F1755" s="374"/>
    </row>
    <row r="1756" spans="1:6" ht="13.5" customHeight="1" x14ac:dyDescent="0.25">
      <c r="A1756" s="372"/>
      <c r="B1756" s="374"/>
      <c r="C1756" s="374"/>
      <c r="D1756" s="374"/>
      <c r="F1756" s="374"/>
    </row>
    <row r="1757" spans="1:6" ht="13.5" customHeight="1" x14ac:dyDescent="0.25">
      <c r="A1757" s="372"/>
      <c r="B1757" s="374"/>
      <c r="C1757" s="374"/>
      <c r="D1757" s="374"/>
      <c r="F1757" s="374"/>
    </row>
    <row r="1758" spans="1:6" ht="13.5" customHeight="1" x14ac:dyDescent="0.25">
      <c r="A1758" s="372"/>
      <c r="B1758" s="374"/>
      <c r="C1758" s="374"/>
      <c r="D1758" s="374"/>
      <c r="F1758" s="374"/>
    </row>
    <row r="1759" spans="1:6" ht="13.5" customHeight="1" x14ac:dyDescent="0.25">
      <c r="A1759" s="372"/>
      <c r="B1759" s="374"/>
      <c r="C1759" s="374"/>
      <c r="D1759" s="374"/>
      <c r="F1759" s="374"/>
    </row>
    <row r="1760" spans="1:6" ht="13.5" customHeight="1" x14ac:dyDescent="0.25">
      <c r="A1760" s="372"/>
      <c r="B1760" s="374"/>
      <c r="C1760" s="374"/>
      <c r="D1760" s="374"/>
      <c r="F1760" s="374"/>
    </row>
    <row r="1761" spans="1:6" ht="13.5" customHeight="1" x14ac:dyDescent="0.25">
      <c r="A1761" s="372"/>
      <c r="B1761" s="374"/>
      <c r="C1761" s="374"/>
      <c r="D1761" s="374"/>
      <c r="F1761" s="374"/>
    </row>
    <row r="1762" spans="1:6" ht="13.5" customHeight="1" x14ac:dyDescent="0.25">
      <c r="A1762" s="372"/>
      <c r="B1762" s="374"/>
      <c r="C1762" s="374"/>
      <c r="D1762" s="374"/>
      <c r="F1762" s="374"/>
    </row>
    <row r="1763" spans="1:6" ht="13.5" customHeight="1" x14ac:dyDescent="0.25">
      <c r="A1763" s="372"/>
      <c r="B1763" s="374"/>
      <c r="C1763" s="374"/>
      <c r="D1763" s="374"/>
      <c r="F1763" s="374"/>
    </row>
    <row r="1764" spans="1:6" ht="13.5" customHeight="1" x14ac:dyDescent="0.25">
      <c r="A1764" s="372"/>
      <c r="B1764" s="374"/>
      <c r="C1764" s="374"/>
      <c r="D1764" s="374"/>
      <c r="F1764" s="374"/>
    </row>
    <row r="1765" spans="1:6" ht="13.5" customHeight="1" x14ac:dyDescent="0.25">
      <c r="A1765" s="372"/>
      <c r="B1765" s="374"/>
      <c r="C1765" s="374"/>
      <c r="D1765" s="374"/>
      <c r="F1765" s="374"/>
    </row>
    <row r="1766" spans="1:6" ht="13.5" customHeight="1" x14ac:dyDescent="0.25">
      <c r="A1766" s="372"/>
      <c r="B1766" s="374"/>
      <c r="C1766" s="374"/>
      <c r="D1766" s="374"/>
      <c r="F1766" s="374"/>
    </row>
    <row r="1767" spans="1:6" ht="13.5" customHeight="1" x14ac:dyDescent="0.25">
      <c r="A1767" s="372"/>
      <c r="B1767" s="374"/>
      <c r="C1767" s="374"/>
      <c r="D1767" s="374"/>
      <c r="F1767" s="374"/>
    </row>
    <row r="1768" spans="1:6" ht="13.5" customHeight="1" x14ac:dyDescent="0.25">
      <c r="A1768" s="372"/>
      <c r="B1768" s="374"/>
      <c r="C1768" s="374"/>
      <c r="D1768" s="374"/>
      <c r="F1768" s="374"/>
    </row>
    <row r="1769" spans="1:6" ht="13.5" customHeight="1" x14ac:dyDescent="0.25">
      <c r="A1769" s="372"/>
      <c r="B1769" s="374"/>
      <c r="C1769" s="374"/>
      <c r="D1769" s="374"/>
      <c r="F1769" s="374"/>
    </row>
    <row r="1770" spans="1:6" ht="13.5" customHeight="1" x14ac:dyDescent="0.25">
      <c r="A1770" s="372"/>
      <c r="B1770" s="374"/>
      <c r="C1770" s="374"/>
      <c r="D1770" s="374"/>
      <c r="F1770" s="374"/>
    </row>
    <row r="1771" spans="1:6" ht="13.5" customHeight="1" x14ac:dyDescent="0.25">
      <c r="A1771" s="372"/>
      <c r="B1771" s="374"/>
      <c r="C1771" s="374"/>
      <c r="D1771" s="374"/>
      <c r="F1771" s="374"/>
    </row>
    <row r="1772" spans="1:6" ht="13.5" customHeight="1" x14ac:dyDescent="0.25">
      <c r="A1772" s="372"/>
      <c r="B1772" s="374"/>
      <c r="C1772" s="374"/>
      <c r="D1772" s="374"/>
      <c r="F1772" s="374"/>
    </row>
    <row r="1773" spans="1:6" ht="13.5" customHeight="1" x14ac:dyDescent="0.25">
      <c r="A1773" s="372"/>
      <c r="B1773" s="374"/>
      <c r="C1773" s="374"/>
      <c r="D1773" s="374"/>
      <c r="F1773" s="374"/>
    </row>
    <row r="1774" spans="1:6" ht="13.5" customHeight="1" x14ac:dyDescent="0.25">
      <c r="A1774" s="372"/>
      <c r="B1774" s="374"/>
      <c r="C1774" s="374"/>
      <c r="D1774" s="374"/>
      <c r="F1774" s="374"/>
    </row>
    <row r="1775" spans="1:6" ht="13.5" customHeight="1" x14ac:dyDescent="0.25">
      <c r="A1775" s="372"/>
      <c r="B1775" s="374"/>
      <c r="C1775" s="374"/>
      <c r="D1775" s="374"/>
      <c r="F1775" s="374"/>
    </row>
    <row r="1776" spans="1:6" ht="13.5" customHeight="1" x14ac:dyDescent="0.25">
      <c r="A1776" s="372"/>
      <c r="B1776" s="374"/>
      <c r="C1776" s="374"/>
      <c r="D1776" s="374"/>
      <c r="F1776" s="374"/>
    </row>
    <row r="1777" spans="1:6" ht="13.5" customHeight="1" x14ac:dyDescent="0.25">
      <c r="A1777" s="372"/>
      <c r="B1777" s="374"/>
      <c r="C1777" s="374"/>
      <c r="D1777" s="374"/>
      <c r="F1777" s="374"/>
    </row>
    <row r="1778" spans="1:6" ht="13.5" customHeight="1" x14ac:dyDescent="0.25">
      <c r="A1778" s="372"/>
      <c r="B1778" s="374"/>
      <c r="C1778" s="374"/>
      <c r="D1778" s="374"/>
      <c r="F1778" s="374"/>
    </row>
    <row r="1779" spans="1:6" ht="13.5" customHeight="1" x14ac:dyDescent="0.25">
      <c r="A1779" s="372"/>
      <c r="B1779" s="374"/>
      <c r="C1779" s="374"/>
      <c r="D1779" s="374"/>
      <c r="F1779" s="374"/>
    </row>
    <row r="1780" spans="1:6" ht="13.5" customHeight="1" x14ac:dyDescent="0.25">
      <c r="A1780" s="372"/>
      <c r="B1780" s="374"/>
      <c r="C1780" s="374"/>
      <c r="D1780" s="374"/>
      <c r="F1780" s="374"/>
    </row>
    <row r="1781" spans="1:6" ht="13.5" customHeight="1" x14ac:dyDescent="0.25">
      <c r="A1781" s="372"/>
      <c r="B1781" s="374"/>
      <c r="C1781" s="374"/>
      <c r="D1781" s="374"/>
      <c r="F1781" s="374"/>
    </row>
    <row r="1782" spans="1:6" ht="13.5" customHeight="1" x14ac:dyDescent="0.25">
      <c r="A1782" s="372"/>
      <c r="B1782" s="374"/>
      <c r="C1782" s="374"/>
      <c r="D1782" s="374"/>
      <c r="F1782" s="374"/>
    </row>
    <row r="1783" spans="1:6" ht="13.5" customHeight="1" x14ac:dyDescent="0.25">
      <c r="A1783" s="372"/>
      <c r="B1783" s="374"/>
      <c r="C1783" s="374"/>
      <c r="D1783" s="374"/>
      <c r="F1783" s="374"/>
    </row>
    <row r="1784" spans="1:6" ht="13.5" customHeight="1" x14ac:dyDescent="0.25">
      <c r="A1784" s="372"/>
      <c r="B1784" s="374"/>
      <c r="C1784" s="374"/>
      <c r="D1784" s="374"/>
      <c r="F1784" s="374"/>
    </row>
    <row r="1785" spans="1:6" ht="13.5" customHeight="1" x14ac:dyDescent="0.25">
      <c r="A1785" s="372"/>
      <c r="B1785" s="374"/>
      <c r="C1785" s="374"/>
      <c r="D1785" s="374"/>
      <c r="F1785" s="374"/>
    </row>
    <row r="1786" spans="1:6" ht="13.5" customHeight="1" x14ac:dyDescent="0.25">
      <c r="A1786" s="372"/>
      <c r="B1786" s="374"/>
      <c r="C1786" s="374"/>
      <c r="D1786" s="374"/>
      <c r="F1786" s="374"/>
    </row>
    <row r="1787" spans="1:6" ht="13.5" customHeight="1" x14ac:dyDescent="0.25">
      <c r="A1787" s="372"/>
      <c r="B1787" s="374"/>
      <c r="C1787" s="374"/>
      <c r="D1787" s="374"/>
      <c r="F1787" s="374"/>
    </row>
    <row r="1788" spans="1:6" ht="13.5" customHeight="1" x14ac:dyDescent="0.25">
      <c r="A1788" s="372"/>
      <c r="B1788" s="374"/>
      <c r="C1788" s="374"/>
      <c r="D1788" s="374"/>
      <c r="F1788" s="374"/>
    </row>
    <row r="1789" spans="1:6" ht="13.5" customHeight="1" x14ac:dyDescent="0.25">
      <c r="A1789" s="372"/>
      <c r="B1789" s="374"/>
      <c r="C1789" s="374"/>
      <c r="D1789" s="374"/>
      <c r="F1789" s="374"/>
    </row>
    <row r="1790" spans="1:6" ht="13.5" customHeight="1" x14ac:dyDescent="0.25">
      <c r="A1790" s="372"/>
      <c r="B1790" s="374"/>
      <c r="C1790" s="374"/>
      <c r="D1790" s="374"/>
      <c r="F1790" s="374"/>
    </row>
    <row r="1791" spans="1:6" ht="13.5" customHeight="1" x14ac:dyDescent="0.25">
      <c r="A1791" s="372"/>
      <c r="B1791" s="374"/>
      <c r="C1791" s="374"/>
      <c r="D1791" s="374"/>
      <c r="F1791" s="374"/>
    </row>
    <row r="1792" spans="1:6" ht="13.5" customHeight="1" x14ac:dyDescent="0.25">
      <c r="A1792" s="372"/>
      <c r="B1792" s="374"/>
      <c r="C1792" s="374"/>
      <c r="D1792" s="374"/>
      <c r="F1792" s="374"/>
    </row>
    <row r="1793" spans="1:6" ht="13.5" customHeight="1" x14ac:dyDescent="0.25">
      <c r="A1793" s="372"/>
      <c r="B1793" s="374"/>
      <c r="C1793" s="374"/>
      <c r="D1793" s="374"/>
      <c r="F1793" s="374"/>
    </row>
    <row r="1794" spans="1:6" ht="13.5" customHeight="1" x14ac:dyDescent="0.25">
      <c r="A1794" s="372"/>
      <c r="B1794" s="374"/>
      <c r="C1794" s="374"/>
      <c r="D1794" s="374"/>
      <c r="F1794" s="374"/>
    </row>
    <row r="1795" spans="1:6" ht="13.5" customHeight="1" x14ac:dyDescent="0.25">
      <c r="A1795" s="372"/>
      <c r="B1795" s="374"/>
      <c r="C1795" s="374"/>
      <c r="D1795" s="374"/>
      <c r="F1795" s="374"/>
    </row>
    <row r="1796" spans="1:6" ht="13.5" customHeight="1" x14ac:dyDescent="0.25">
      <c r="A1796" s="372"/>
      <c r="B1796" s="374"/>
      <c r="C1796" s="374"/>
      <c r="D1796" s="374"/>
      <c r="F1796" s="374"/>
    </row>
    <row r="1797" spans="1:6" ht="13.5" customHeight="1" x14ac:dyDescent="0.25">
      <c r="A1797" s="372"/>
      <c r="B1797" s="374"/>
      <c r="C1797" s="374"/>
      <c r="D1797" s="374"/>
      <c r="F1797" s="374"/>
    </row>
    <row r="1798" spans="1:6" ht="13.5" customHeight="1" x14ac:dyDescent="0.25">
      <c r="A1798" s="372"/>
      <c r="B1798" s="374"/>
      <c r="C1798" s="374"/>
      <c r="D1798" s="374"/>
      <c r="F1798" s="374"/>
    </row>
    <row r="1799" spans="1:6" ht="13.5" customHeight="1" x14ac:dyDescent="0.25">
      <c r="A1799" s="372"/>
      <c r="B1799" s="374"/>
      <c r="C1799" s="374"/>
      <c r="D1799" s="374"/>
      <c r="F1799" s="374"/>
    </row>
    <row r="1800" spans="1:6" ht="13.5" customHeight="1" x14ac:dyDescent="0.25">
      <c r="A1800" s="372"/>
      <c r="B1800" s="374"/>
      <c r="C1800" s="374"/>
      <c r="D1800" s="374"/>
      <c r="F1800" s="374"/>
    </row>
    <row r="1801" spans="1:6" ht="13.5" customHeight="1" x14ac:dyDescent="0.25">
      <c r="A1801" s="372"/>
      <c r="B1801" s="374"/>
      <c r="C1801" s="374"/>
      <c r="D1801" s="374"/>
      <c r="F1801" s="374"/>
    </row>
    <row r="1802" spans="1:6" ht="13.5" customHeight="1" x14ac:dyDescent="0.25">
      <c r="A1802" s="372"/>
      <c r="B1802" s="374"/>
      <c r="C1802" s="374"/>
      <c r="D1802" s="374"/>
      <c r="F1802" s="374"/>
    </row>
    <row r="1803" spans="1:6" ht="13.5" customHeight="1" x14ac:dyDescent="0.25">
      <c r="A1803" s="372"/>
      <c r="B1803" s="374"/>
      <c r="C1803" s="374"/>
      <c r="D1803" s="374"/>
      <c r="F1803" s="374"/>
    </row>
    <row r="1804" spans="1:6" ht="13.5" customHeight="1" x14ac:dyDescent="0.25">
      <c r="A1804" s="372"/>
      <c r="B1804" s="374"/>
      <c r="C1804" s="374"/>
      <c r="D1804" s="374"/>
      <c r="F1804" s="374"/>
    </row>
    <row r="1805" spans="1:6" ht="13.5" customHeight="1" x14ac:dyDescent="0.25">
      <c r="A1805" s="372"/>
      <c r="B1805" s="374"/>
      <c r="C1805" s="374"/>
      <c r="D1805" s="374"/>
      <c r="F1805" s="374"/>
    </row>
    <row r="1806" spans="1:6" ht="13.5" customHeight="1" x14ac:dyDescent="0.25">
      <c r="A1806" s="372"/>
      <c r="B1806" s="374"/>
      <c r="C1806" s="374"/>
      <c r="D1806" s="374"/>
      <c r="F1806" s="374"/>
    </row>
    <row r="1807" spans="1:6" ht="13.5" customHeight="1" x14ac:dyDescent="0.25">
      <c r="A1807" s="372"/>
      <c r="B1807" s="374"/>
      <c r="C1807" s="374"/>
      <c r="D1807" s="374"/>
      <c r="F1807" s="374"/>
    </row>
    <row r="1808" spans="1:6" ht="13.5" customHeight="1" x14ac:dyDescent="0.25">
      <c r="A1808" s="372"/>
      <c r="B1808" s="374"/>
      <c r="C1808" s="374"/>
      <c r="D1808" s="374"/>
      <c r="F1808" s="374"/>
    </row>
    <row r="1809" spans="1:6" ht="13.5" customHeight="1" x14ac:dyDescent="0.25">
      <c r="A1809" s="372"/>
      <c r="B1809" s="374"/>
      <c r="C1809" s="374"/>
      <c r="D1809" s="374"/>
      <c r="F1809" s="374"/>
    </row>
    <row r="1810" spans="1:6" ht="13.5" customHeight="1" x14ac:dyDescent="0.25">
      <c r="A1810" s="372"/>
      <c r="B1810" s="374"/>
      <c r="C1810" s="374"/>
      <c r="D1810" s="374"/>
      <c r="F1810" s="374"/>
    </row>
    <row r="1811" spans="1:6" ht="13.5" customHeight="1" x14ac:dyDescent="0.25">
      <c r="A1811" s="372"/>
      <c r="B1811" s="374"/>
      <c r="C1811" s="374"/>
      <c r="D1811" s="374"/>
      <c r="F1811" s="374"/>
    </row>
    <row r="1812" spans="1:6" ht="13.5" customHeight="1" x14ac:dyDescent="0.25">
      <c r="A1812" s="372"/>
      <c r="B1812" s="374"/>
      <c r="C1812" s="374"/>
      <c r="D1812" s="374"/>
      <c r="F1812" s="374"/>
    </row>
    <row r="1813" spans="1:6" ht="13.5" customHeight="1" x14ac:dyDescent="0.25">
      <c r="A1813" s="372"/>
      <c r="B1813" s="374"/>
      <c r="C1813" s="374"/>
      <c r="D1813" s="374"/>
      <c r="F1813" s="374"/>
    </row>
    <row r="1814" spans="1:6" ht="13.5" customHeight="1" x14ac:dyDescent="0.25">
      <c r="A1814" s="372"/>
      <c r="B1814" s="374"/>
      <c r="C1814" s="374"/>
      <c r="D1814" s="374"/>
      <c r="F1814" s="374"/>
    </row>
    <row r="1815" spans="1:6" ht="13.5" customHeight="1" x14ac:dyDescent="0.25">
      <c r="A1815" s="372"/>
      <c r="B1815" s="374"/>
      <c r="C1815" s="374"/>
      <c r="D1815" s="374"/>
      <c r="F1815" s="374"/>
    </row>
    <row r="1816" spans="1:6" ht="13.5" customHeight="1" x14ac:dyDescent="0.25">
      <c r="A1816" s="372"/>
      <c r="B1816" s="374"/>
      <c r="C1816" s="374"/>
      <c r="D1816" s="374"/>
      <c r="F1816" s="374"/>
    </row>
    <row r="1817" spans="1:6" ht="13.5" customHeight="1" x14ac:dyDescent="0.25">
      <c r="A1817" s="372"/>
      <c r="B1817" s="374"/>
      <c r="C1817" s="374"/>
      <c r="D1817" s="374"/>
      <c r="F1817" s="374"/>
    </row>
    <row r="1818" spans="1:6" ht="13.5" customHeight="1" x14ac:dyDescent="0.25">
      <c r="A1818" s="372"/>
      <c r="B1818" s="374"/>
      <c r="C1818" s="374"/>
      <c r="D1818" s="374"/>
      <c r="F1818" s="374"/>
    </row>
    <row r="1819" spans="1:6" ht="13.5" customHeight="1" x14ac:dyDescent="0.25">
      <c r="A1819" s="372"/>
      <c r="B1819" s="374"/>
      <c r="C1819" s="374"/>
      <c r="D1819" s="374"/>
      <c r="F1819" s="374"/>
    </row>
    <row r="1820" spans="1:6" ht="13.5" customHeight="1" x14ac:dyDescent="0.25">
      <c r="A1820" s="372"/>
      <c r="B1820" s="374"/>
      <c r="C1820" s="374"/>
      <c r="D1820" s="374"/>
      <c r="F1820" s="374"/>
    </row>
    <row r="1821" spans="1:6" ht="13.5" customHeight="1" x14ac:dyDescent="0.25">
      <c r="A1821" s="372"/>
      <c r="B1821" s="374"/>
      <c r="C1821" s="374"/>
      <c r="D1821" s="374"/>
      <c r="F1821" s="374"/>
    </row>
    <row r="1822" spans="1:6" ht="13.5" customHeight="1" x14ac:dyDescent="0.25">
      <c r="A1822" s="372"/>
      <c r="B1822" s="374"/>
      <c r="C1822" s="374"/>
      <c r="D1822" s="374"/>
      <c r="F1822" s="374"/>
    </row>
    <row r="1823" spans="1:6" ht="13.5" customHeight="1" x14ac:dyDescent="0.25">
      <c r="A1823" s="372"/>
      <c r="B1823" s="374"/>
      <c r="C1823" s="374"/>
      <c r="D1823" s="374"/>
      <c r="F1823" s="374"/>
    </row>
    <row r="1824" spans="1:6" ht="13.5" customHeight="1" x14ac:dyDescent="0.25">
      <c r="A1824" s="372"/>
      <c r="B1824" s="374"/>
      <c r="C1824" s="374"/>
      <c r="D1824" s="374"/>
      <c r="F1824" s="374"/>
    </row>
    <row r="1825" spans="1:6" ht="13.5" customHeight="1" x14ac:dyDescent="0.25">
      <c r="A1825" s="372"/>
      <c r="B1825" s="374"/>
      <c r="C1825" s="374"/>
      <c r="D1825" s="374"/>
      <c r="F1825" s="374"/>
    </row>
    <row r="1826" spans="1:6" ht="13.5" customHeight="1" x14ac:dyDescent="0.25">
      <c r="A1826" s="372"/>
      <c r="B1826" s="374"/>
      <c r="C1826" s="374"/>
      <c r="D1826" s="374"/>
      <c r="F1826" s="374"/>
    </row>
    <row r="1827" spans="1:6" ht="13.5" customHeight="1" x14ac:dyDescent="0.25">
      <c r="A1827" s="372"/>
      <c r="B1827" s="374"/>
      <c r="C1827" s="374"/>
      <c r="D1827" s="374"/>
      <c r="F1827" s="374"/>
    </row>
    <row r="1828" spans="1:6" ht="13.5" customHeight="1" x14ac:dyDescent="0.25">
      <c r="A1828" s="372"/>
      <c r="B1828" s="374"/>
      <c r="C1828" s="374"/>
      <c r="D1828" s="374"/>
      <c r="F1828" s="374"/>
    </row>
    <row r="1829" spans="1:6" ht="13.5" customHeight="1" x14ac:dyDescent="0.25">
      <c r="A1829" s="372"/>
      <c r="B1829" s="374"/>
      <c r="C1829" s="374"/>
      <c r="D1829" s="374"/>
      <c r="F1829" s="374"/>
    </row>
    <row r="1830" spans="1:6" ht="13.5" customHeight="1" x14ac:dyDescent="0.25">
      <c r="A1830" s="372"/>
      <c r="B1830" s="374"/>
      <c r="C1830" s="374"/>
      <c r="D1830" s="374"/>
      <c r="F1830" s="374"/>
    </row>
    <row r="1831" spans="1:6" ht="13.5" customHeight="1" x14ac:dyDescent="0.25">
      <c r="A1831" s="372"/>
      <c r="B1831" s="374"/>
      <c r="C1831" s="374"/>
      <c r="D1831" s="374"/>
      <c r="F1831" s="374"/>
    </row>
    <row r="1832" spans="1:6" ht="13.5" customHeight="1" x14ac:dyDescent="0.25">
      <c r="A1832" s="372"/>
      <c r="B1832" s="374"/>
      <c r="C1832" s="374"/>
      <c r="D1832" s="374"/>
      <c r="F1832" s="374"/>
    </row>
    <row r="1833" spans="1:6" ht="13.5" customHeight="1" x14ac:dyDescent="0.25">
      <c r="A1833" s="372"/>
      <c r="B1833" s="374"/>
      <c r="C1833" s="374"/>
      <c r="D1833" s="374"/>
      <c r="F1833" s="374"/>
    </row>
    <row r="1834" spans="1:6" ht="13.5" customHeight="1" x14ac:dyDescent="0.25">
      <c r="A1834" s="372"/>
      <c r="B1834" s="374"/>
      <c r="C1834" s="374"/>
      <c r="D1834" s="374"/>
      <c r="F1834" s="374"/>
    </row>
    <row r="1835" spans="1:6" ht="13.5" customHeight="1" x14ac:dyDescent="0.25">
      <c r="A1835" s="372"/>
      <c r="B1835" s="374"/>
      <c r="C1835" s="374"/>
      <c r="D1835" s="374"/>
      <c r="F1835" s="374"/>
    </row>
    <row r="1836" spans="1:6" ht="13.5" customHeight="1" x14ac:dyDescent="0.25">
      <c r="A1836" s="372"/>
      <c r="B1836" s="374"/>
      <c r="C1836" s="374"/>
      <c r="D1836" s="374"/>
      <c r="F1836" s="374"/>
    </row>
    <row r="1837" spans="1:6" ht="13.5" customHeight="1" x14ac:dyDescent="0.25">
      <c r="A1837" s="372"/>
      <c r="B1837" s="374"/>
      <c r="C1837" s="374"/>
      <c r="D1837" s="374"/>
      <c r="F1837" s="374"/>
    </row>
    <row r="1838" spans="1:6" ht="13.5" customHeight="1" x14ac:dyDescent="0.25">
      <c r="A1838" s="372"/>
      <c r="B1838" s="374"/>
      <c r="C1838" s="374"/>
      <c r="D1838" s="374"/>
      <c r="F1838" s="374"/>
    </row>
    <row r="1839" spans="1:6" ht="13.5" customHeight="1" x14ac:dyDescent="0.25">
      <c r="A1839" s="372"/>
      <c r="B1839" s="374"/>
      <c r="C1839" s="374"/>
      <c r="D1839" s="374"/>
      <c r="F1839" s="374"/>
    </row>
    <row r="1840" spans="1:6" ht="13.5" customHeight="1" x14ac:dyDescent="0.25">
      <c r="A1840" s="372"/>
      <c r="B1840" s="374"/>
      <c r="C1840" s="374"/>
      <c r="D1840" s="374"/>
      <c r="F1840" s="374"/>
    </row>
    <row r="1841" spans="1:6" ht="13.5" customHeight="1" x14ac:dyDescent="0.25">
      <c r="A1841" s="372"/>
      <c r="B1841" s="374"/>
      <c r="C1841" s="374"/>
      <c r="D1841" s="374"/>
      <c r="F1841" s="374"/>
    </row>
    <row r="1842" spans="1:6" ht="13.5" customHeight="1" x14ac:dyDescent="0.25">
      <c r="A1842" s="372"/>
      <c r="B1842" s="374"/>
      <c r="C1842" s="374"/>
      <c r="D1842" s="374"/>
      <c r="F1842" s="374"/>
    </row>
    <row r="1843" spans="1:6" ht="13.5" customHeight="1" x14ac:dyDescent="0.25">
      <c r="A1843" s="372"/>
      <c r="B1843" s="374"/>
      <c r="C1843" s="374"/>
      <c r="D1843" s="374"/>
      <c r="F1843" s="374"/>
    </row>
    <row r="1844" spans="1:6" ht="13.5" customHeight="1" x14ac:dyDescent="0.25">
      <c r="A1844" s="372"/>
      <c r="B1844" s="374"/>
      <c r="C1844" s="374"/>
      <c r="D1844" s="374"/>
      <c r="F1844" s="374"/>
    </row>
    <row r="1845" spans="1:6" ht="13.5" customHeight="1" x14ac:dyDescent="0.25">
      <c r="A1845" s="372"/>
      <c r="B1845" s="374"/>
      <c r="C1845" s="374"/>
      <c r="D1845" s="374"/>
      <c r="F1845" s="374"/>
    </row>
    <row r="1846" spans="1:6" ht="13.5" customHeight="1" x14ac:dyDescent="0.25">
      <c r="A1846" s="372"/>
      <c r="B1846" s="374"/>
      <c r="C1846" s="374"/>
      <c r="D1846" s="374"/>
      <c r="F1846" s="374"/>
    </row>
    <row r="1847" spans="1:6" ht="13.5" customHeight="1" x14ac:dyDescent="0.25">
      <c r="A1847" s="372"/>
      <c r="B1847" s="374"/>
      <c r="C1847" s="374"/>
      <c r="D1847" s="374"/>
      <c r="F1847" s="374"/>
    </row>
    <row r="1848" spans="1:6" ht="13.5" customHeight="1" x14ac:dyDescent="0.25">
      <c r="A1848" s="372"/>
      <c r="B1848" s="374"/>
      <c r="C1848" s="374"/>
      <c r="D1848" s="374"/>
      <c r="F1848" s="374"/>
    </row>
    <row r="1849" spans="1:6" ht="13.5" customHeight="1" x14ac:dyDescent="0.25">
      <c r="A1849" s="372"/>
      <c r="B1849" s="374"/>
      <c r="C1849" s="374"/>
      <c r="D1849" s="374"/>
      <c r="F1849" s="374"/>
    </row>
    <row r="1850" spans="1:6" ht="13.5" customHeight="1" x14ac:dyDescent="0.25">
      <c r="A1850" s="372"/>
      <c r="B1850" s="374"/>
      <c r="C1850" s="374"/>
      <c r="D1850" s="374"/>
      <c r="F1850" s="374"/>
    </row>
    <row r="1851" spans="1:6" ht="13.5" customHeight="1" x14ac:dyDescent="0.25">
      <c r="A1851" s="372"/>
      <c r="B1851" s="374"/>
      <c r="C1851" s="374"/>
      <c r="D1851" s="374"/>
      <c r="F1851" s="374"/>
    </row>
    <row r="1852" spans="1:6" ht="13.5" customHeight="1" x14ac:dyDescent="0.25">
      <c r="A1852" s="372"/>
      <c r="B1852" s="374"/>
      <c r="C1852" s="374"/>
      <c r="D1852" s="374"/>
      <c r="F1852" s="374"/>
    </row>
    <row r="1853" spans="1:6" ht="13.5" customHeight="1" x14ac:dyDescent="0.25">
      <c r="A1853" s="372"/>
      <c r="B1853" s="374"/>
      <c r="C1853" s="374"/>
      <c r="D1853" s="374"/>
      <c r="F1853" s="374"/>
    </row>
    <row r="1854" spans="1:6" ht="13.5" customHeight="1" x14ac:dyDescent="0.25">
      <c r="A1854" s="372"/>
      <c r="B1854" s="374"/>
      <c r="C1854" s="374"/>
      <c r="D1854" s="374"/>
      <c r="F1854" s="374"/>
    </row>
    <row r="1855" spans="1:6" ht="13.5" customHeight="1" x14ac:dyDescent="0.25">
      <c r="A1855" s="372"/>
      <c r="B1855" s="374"/>
      <c r="C1855" s="374"/>
      <c r="D1855" s="374"/>
      <c r="F1855" s="374"/>
    </row>
    <row r="1856" spans="1:6" ht="13.5" customHeight="1" x14ac:dyDescent="0.25">
      <c r="A1856" s="372"/>
      <c r="B1856" s="374"/>
      <c r="C1856" s="374"/>
      <c r="D1856" s="374"/>
      <c r="F1856" s="374"/>
    </row>
    <row r="1857" spans="1:6" ht="13.5" customHeight="1" x14ac:dyDescent="0.25">
      <c r="A1857" s="372"/>
      <c r="B1857" s="374"/>
      <c r="C1857" s="374"/>
      <c r="D1857" s="374"/>
      <c r="F1857" s="374"/>
    </row>
    <row r="1858" spans="1:6" ht="13.5" customHeight="1" x14ac:dyDescent="0.25">
      <c r="A1858" s="372"/>
      <c r="B1858" s="374"/>
      <c r="C1858" s="374"/>
      <c r="D1858" s="374"/>
      <c r="F1858" s="374"/>
    </row>
    <row r="1859" spans="1:6" ht="13.5" customHeight="1" x14ac:dyDescent="0.25">
      <c r="A1859" s="372"/>
      <c r="B1859" s="374"/>
      <c r="C1859" s="374"/>
      <c r="D1859" s="374"/>
      <c r="F1859" s="374"/>
    </row>
    <row r="1860" spans="1:6" ht="13.5" customHeight="1" x14ac:dyDescent="0.25">
      <c r="A1860" s="372"/>
      <c r="B1860" s="374"/>
      <c r="C1860" s="374"/>
      <c r="D1860" s="374"/>
      <c r="F1860" s="374"/>
    </row>
    <row r="1861" spans="1:6" ht="13.5" customHeight="1" x14ac:dyDescent="0.25">
      <c r="A1861" s="372"/>
      <c r="B1861" s="374"/>
      <c r="C1861" s="374"/>
      <c r="D1861" s="374"/>
      <c r="F1861" s="374"/>
    </row>
    <row r="1862" spans="1:6" ht="13.5" customHeight="1" x14ac:dyDescent="0.25">
      <c r="A1862" s="372"/>
      <c r="B1862" s="374"/>
      <c r="C1862" s="374"/>
      <c r="D1862" s="374"/>
      <c r="F1862" s="374"/>
    </row>
    <row r="1863" spans="1:6" ht="13.5" customHeight="1" x14ac:dyDescent="0.25">
      <c r="A1863" s="372"/>
      <c r="B1863" s="374"/>
      <c r="C1863" s="374"/>
      <c r="D1863" s="374"/>
      <c r="F1863" s="374"/>
    </row>
    <row r="1864" spans="1:6" ht="13.5" customHeight="1" x14ac:dyDescent="0.25">
      <c r="A1864" s="372"/>
      <c r="B1864" s="374"/>
      <c r="C1864" s="374"/>
      <c r="D1864" s="374"/>
      <c r="F1864" s="374"/>
    </row>
    <row r="1865" spans="1:6" ht="13.5" customHeight="1" x14ac:dyDescent="0.25">
      <c r="A1865" s="372"/>
      <c r="B1865" s="374"/>
      <c r="C1865" s="374"/>
      <c r="D1865" s="374"/>
      <c r="F1865" s="374"/>
    </row>
    <row r="1866" spans="1:6" ht="13.5" customHeight="1" x14ac:dyDescent="0.25">
      <c r="A1866" s="372"/>
      <c r="B1866" s="374"/>
      <c r="C1866" s="374"/>
      <c r="D1866" s="374"/>
      <c r="F1866" s="374"/>
    </row>
    <row r="1867" spans="1:6" ht="13.5" customHeight="1" x14ac:dyDescent="0.25">
      <c r="A1867" s="372"/>
      <c r="B1867" s="374"/>
      <c r="C1867" s="374"/>
      <c r="D1867" s="374"/>
      <c r="F1867" s="374"/>
    </row>
    <row r="1868" spans="1:6" ht="13.5" customHeight="1" x14ac:dyDescent="0.25">
      <c r="A1868" s="372"/>
      <c r="B1868" s="374"/>
      <c r="C1868" s="374"/>
      <c r="D1868" s="374"/>
      <c r="F1868" s="374"/>
    </row>
    <row r="1869" spans="1:6" ht="13.5" customHeight="1" x14ac:dyDescent="0.25">
      <c r="A1869" s="372"/>
      <c r="B1869" s="374"/>
      <c r="C1869" s="374"/>
      <c r="D1869" s="374"/>
      <c r="F1869" s="374"/>
    </row>
    <row r="1870" spans="1:6" ht="13.5" customHeight="1" x14ac:dyDescent="0.25">
      <c r="A1870" s="372"/>
      <c r="B1870" s="374"/>
      <c r="C1870" s="374"/>
      <c r="D1870" s="374"/>
      <c r="F1870" s="374"/>
    </row>
    <row r="1871" spans="1:6" ht="13.5" customHeight="1" x14ac:dyDescent="0.25">
      <c r="A1871" s="372"/>
      <c r="B1871" s="374"/>
      <c r="C1871" s="374"/>
      <c r="D1871" s="374"/>
      <c r="F1871" s="374"/>
    </row>
    <row r="1872" spans="1:6" ht="13.5" customHeight="1" x14ac:dyDescent="0.25">
      <c r="A1872" s="372"/>
      <c r="B1872" s="374"/>
      <c r="C1872" s="374"/>
      <c r="D1872" s="374"/>
      <c r="F1872" s="374"/>
    </row>
    <row r="1873" spans="1:6" ht="13.5" customHeight="1" x14ac:dyDescent="0.25">
      <c r="A1873" s="372"/>
      <c r="B1873" s="374"/>
      <c r="C1873" s="374"/>
      <c r="D1873" s="374"/>
      <c r="F1873" s="374"/>
    </row>
    <row r="1874" spans="1:6" ht="13.5" customHeight="1" x14ac:dyDescent="0.25">
      <c r="A1874" s="372"/>
      <c r="B1874" s="374"/>
      <c r="C1874" s="374"/>
      <c r="D1874" s="374"/>
      <c r="F1874" s="374"/>
    </row>
    <row r="1875" spans="1:6" ht="13.5" customHeight="1" x14ac:dyDescent="0.25">
      <c r="A1875" s="372"/>
      <c r="B1875" s="374"/>
      <c r="C1875" s="374"/>
      <c r="D1875" s="374"/>
      <c r="F1875" s="374"/>
    </row>
    <row r="1876" spans="1:6" ht="13.5" customHeight="1" x14ac:dyDescent="0.25">
      <c r="A1876" s="372"/>
      <c r="B1876" s="374"/>
      <c r="C1876" s="374"/>
      <c r="D1876" s="374"/>
      <c r="F1876" s="374"/>
    </row>
    <row r="1877" spans="1:6" ht="13.5" customHeight="1" x14ac:dyDescent="0.25">
      <c r="A1877" s="372"/>
      <c r="B1877" s="374"/>
      <c r="C1877" s="374"/>
      <c r="D1877" s="374"/>
      <c r="F1877" s="374"/>
    </row>
    <row r="1878" spans="1:6" ht="13.5" customHeight="1" x14ac:dyDescent="0.25">
      <c r="A1878" s="372"/>
      <c r="B1878" s="374"/>
      <c r="C1878" s="374"/>
      <c r="D1878" s="374"/>
      <c r="F1878" s="374"/>
    </row>
    <row r="1879" spans="1:6" ht="13.5" customHeight="1" x14ac:dyDescent="0.25">
      <c r="A1879" s="372"/>
      <c r="B1879" s="374"/>
      <c r="C1879" s="374"/>
      <c r="D1879" s="374"/>
      <c r="F1879" s="374"/>
    </row>
    <row r="1880" spans="1:6" ht="13.5" customHeight="1" x14ac:dyDescent="0.25">
      <c r="A1880" s="372"/>
      <c r="B1880" s="374"/>
      <c r="C1880" s="374"/>
      <c r="D1880" s="374"/>
      <c r="F1880" s="374"/>
    </row>
    <row r="1881" spans="1:6" ht="13.5" customHeight="1" x14ac:dyDescent="0.25">
      <c r="A1881" s="372"/>
      <c r="B1881" s="374"/>
      <c r="C1881" s="374"/>
      <c r="D1881" s="374"/>
      <c r="F1881" s="374"/>
    </row>
    <row r="1882" spans="1:6" ht="13.5" customHeight="1" x14ac:dyDescent="0.25">
      <c r="A1882" s="372"/>
      <c r="B1882" s="374"/>
      <c r="C1882" s="374"/>
      <c r="D1882" s="374"/>
      <c r="F1882" s="374"/>
    </row>
    <row r="1883" spans="1:6" ht="13.5" customHeight="1" x14ac:dyDescent="0.25">
      <c r="A1883" s="372"/>
      <c r="B1883" s="374"/>
      <c r="C1883" s="374"/>
      <c r="D1883" s="374"/>
      <c r="F1883" s="374"/>
    </row>
    <row r="1884" spans="1:6" ht="13.5" customHeight="1" x14ac:dyDescent="0.25">
      <c r="A1884" s="372"/>
      <c r="B1884" s="374"/>
      <c r="C1884" s="374"/>
      <c r="D1884" s="374"/>
      <c r="F1884" s="374"/>
    </row>
    <row r="1885" spans="1:6" ht="13.5" customHeight="1" x14ac:dyDescent="0.25">
      <c r="A1885" s="372"/>
      <c r="B1885" s="374"/>
      <c r="C1885" s="374"/>
      <c r="D1885" s="374"/>
      <c r="F1885" s="374"/>
    </row>
    <row r="1886" spans="1:6" ht="13.5" customHeight="1" x14ac:dyDescent="0.25">
      <c r="A1886" s="372"/>
      <c r="B1886" s="374"/>
      <c r="C1886" s="374"/>
      <c r="D1886" s="374"/>
      <c r="F1886" s="374"/>
    </row>
    <row r="1887" spans="1:6" ht="13.5" customHeight="1" x14ac:dyDescent="0.25">
      <c r="A1887" s="372"/>
      <c r="B1887" s="374"/>
      <c r="C1887" s="374"/>
      <c r="D1887" s="374"/>
      <c r="F1887" s="374"/>
    </row>
    <row r="1888" spans="1:6" ht="13.5" customHeight="1" x14ac:dyDescent="0.25">
      <c r="A1888" s="372"/>
      <c r="B1888" s="374"/>
      <c r="C1888" s="374"/>
      <c r="D1888" s="374"/>
      <c r="F1888" s="374"/>
    </row>
    <row r="1889" spans="1:6" ht="13.5" customHeight="1" x14ac:dyDescent="0.25">
      <c r="A1889" s="372"/>
      <c r="B1889" s="374"/>
      <c r="C1889" s="374"/>
      <c r="D1889" s="374"/>
      <c r="F1889" s="374"/>
    </row>
    <row r="1890" spans="1:6" ht="13.5" customHeight="1" x14ac:dyDescent="0.25">
      <c r="A1890" s="372"/>
      <c r="B1890" s="374"/>
      <c r="C1890" s="374"/>
      <c r="D1890" s="374"/>
      <c r="F1890" s="374"/>
    </row>
    <row r="1891" spans="1:6" ht="13.5" customHeight="1" x14ac:dyDescent="0.25">
      <c r="A1891" s="372"/>
      <c r="B1891" s="374"/>
      <c r="C1891" s="374"/>
      <c r="D1891" s="374"/>
      <c r="F1891" s="374"/>
    </row>
    <row r="1892" spans="1:6" ht="13.5" customHeight="1" x14ac:dyDescent="0.25">
      <c r="A1892" s="372"/>
      <c r="B1892" s="374"/>
      <c r="C1892" s="374"/>
      <c r="D1892" s="374"/>
      <c r="F1892" s="374"/>
    </row>
    <row r="1893" spans="1:6" ht="13.5" customHeight="1" x14ac:dyDescent="0.25">
      <c r="A1893" s="372"/>
      <c r="B1893" s="374"/>
      <c r="C1893" s="374"/>
      <c r="D1893" s="374"/>
      <c r="F1893" s="374"/>
    </row>
    <row r="1894" spans="1:6" ht="13.5" customHeight="1" x14ac:dyDescent="0.25">
      <c r="A1894" s="372"/>
      <c r="B1894" s="374"/>
      <c r="C1894" s="374"/>
      <c r="D1894" s="374"/>
      <c r="F1894" s="374"/>
    </row>
    <row r="1895" spans="1:6" ht="13.5" customHeight="1" x14ac:dyDescent="0.25">
      <c r="A1895" s="372"/>
      <c r="B1895" s="374"/>
      <c r="C1895" s="374"/>
      <c r="D1895" s="374"/>
      <c r="F1895" s="374"/>
    </row>
    <row r="1896" spans="1:6" ht="13.5" customHeight="1" x14ac:dyDescent="0.25">
      <c r="A1896" s="372"/>
      <c r="B1896" s="374"/>
      <c r="C1896" s="374"/>
      <c r="D1896" s="374"/>
      <c r="F1896" s="374"/>
    </row>
    <row r="1897" spans="1:6" ht="13.5" customHeight="1" x14ac:dyDescent="0.25">
      <c r="A1897" s="372"/>
      <c r="B1897" s="374"/>
      <c r="C1897" s="374"/>
      <c r="D1897" s="374"/>
      <c r="F1897" s="374"/>
    </row>
    <row r="1898" spans="1:6" ht="13.5" customHeight="1" x14ac:dyDescent="0.25">
      <c r="A1898" s="372"/>
      <c r="B1898" s="374"/>
      <c r="C1898" s="374"/>
      <c r="D1898" s="374"/>
      <c r="F1898" s="374"/>
    </row>
    <row r="1899" spans="1:6" ht="13.5" customHeight="1" x14ac:dyDescent="0.25">
      <c r="A1899" s="372"/>
      <c r="B1899" s="374"/>
      <c r="C1899" s="374"/>
      <c r="D1899" s="374"/>
      <c r="F1899" s="374"/>
    </row>
    <row r="1900" spans="1:6" ht="13.5" customHeight="1" x14ac:dyDescent="0.25">
      <c r="A1900" s="372"/>
      <c r="B1900" s="374"/>
      <c r="C1900" s="374"/>
      <c r="D1900" s="374"/>
      <c r="F1900" s="374"/>
    </row>
    <row r="1901" spans="1:6" ht="13.5" customHeight="1" x14ac:dyDescent="0.25">
      <c r="A1901" s="372"/>
      <c r="B1901" s="374"/>
      <c r="C1901" s="374"/>
      <c r="D1901" s="374"/>
      <c r="F1901" s="374"/>
    </row>
    <row r="1902" spans="1:6" ht="13.5" customHeight="1" x14ac:dyDescent="0.25">
      <c r="A1902" s="372"/>
      <c r="B1902" s="374"/>
      <c r="C1902" s="374"/>
      <c r="D1902" s="374"/>
      <c r="F1902" s="374"/>
    </row>
    <row r="1903" spans="1:6" ht="13.5" customHeight="1" x14ac:dyDescent="0.25">
      <c r="A1903" s="372"/>
      <c r="B1903" s="374"/>
      <c r="C1903" s="374"/>
      <c r="D1903" s="374"/>
      <c r="F1903" s="374"/>
    </row>
    <row r="1904" spans="1:6" ht="13.5" customHeight="1" x14ac:dyDescent="0.25">
      <c r="A1904" s="372"/>
      <c r="B1904" s="374"/>
      <c r="C1904" s="374"/>
      <c r="D1904" s="374"/>
      <c r="F1904" s="374"/>
    </row>
    <row r="1905" spans="1:6" ht="13.5" customHeight="1" x14ac:dyDescent="0.25">
      <c r="A1905" s="372"/>
      <c r="B1905" s="374"/>
      <c r="C1905" s="374"/>
      <c r="D1905" s="374"/>
      <c r="F1905" s="374"/>
    </row>
    <row r="1906" spans="1:6" ht="13.5" customHeight="1" x14ac:dyDescent="0.25">
      <c r="A1906" s="372"/>
      <c r="B1906" s="374"/>
      <c r="C1906" s="374"/>
      <c r="D1906" s="374"/>
      <c r="F1906" s="374"/>
    </row>
    <row r="1907" spans="1:6" ht="13.5" customHeight="1" x14ac:dyDescent="0.25">
      <c r="A1907" s="372"/>
      <c r="B1907" s="374"/>
      <c r="C1907" s="374"/>
      <c r="D1907" s="374"/>
      <c r="F1907" s="374"/>
    </row>
    <row r="1908" spans="1:6" ht="13.5" customHeight="1" x14ac:dyDescent="0.25">
      <c r="A1908" s="372"/>
      <c r="B1908" s="374"/>
      <c r="C1908" s="374"/>
      <c r="D1908" s="374"/>
      <c r="F1908" s="374"/>
    </row>
    <row r="1909" spans="1:6" ht="13.5" customHeight="1" x14ac:dyDescent="0.25">
      <c r="A1909" s="372"/>
      <c r="B1909" s="374"/>
      <c r="C1909" s="374"/>
      <c r="D1909" s="374"/>
      <c r="F1909" s="374"/>
    </row>
    <row r="1910" spans="1:6" ht="13.5" customHeight="1" x14ac:dyDescent="0.25">
      <c r="A1910" s="372"/>
      <c r="B1910" s="374"/>
      <c r="C1910" s="374"/>
      <c r="D1910" s="374"/>
      <c r="F1910" s="374"/>
    </row>
    <row r="1911" spans="1:6" ht="13.5" customHeight="1" x14ac:dyDescent="0.25">
      <c r="A1911" s="372"/>
      <c r="B1911" s="374"/>
      <c r="C1911" s="374"/>
      <c r="D1911" s="374"/>
      <c r="F1911" s="374"/>
    </row>
    <row r="1912" spans="1:6" ht="13.5" customHeight="1" x14ac:dyDescent="0.25">
      <c r="A1912" s="372"/>
      <c r="B1912" s="374"/>
      <c r="C1912" s="374"/>
      <c r="D1912" s="374"/>
      <c r="F1912" s="374"/>
    </row>
    <row r="1913" spans="1:6" ht="13.5" customHeight="1" x14ac:dyDescent="0.25">
      <c r="A1913" s="372"/>
      <c r="B1913" s="374"/>
      <c r="C1913" s="374"/>
      <c r="D1913" s="374"/>
      <c r="F1913" s="374"/>
    </row>
    <row r="1914" spans="1:6" ht="13.5" customHeight="1" x14ac:dyDescent="0.25">
      <c r="A1914" s="372"/>
      <c r="B1914" s="374"/>
      <c r="C1914" s="374"/>
      <c r="D1914" s="374"/>
      <c r="F1914" s="374"/>
    </row>
    <row r="1915" spans="1:6" ht="13.5" customHeight="1" x14ac:dyDescent="0.25">
      <c r="A1915" s="372"/>
      <c r="B1915" s="374"/>
      <c r="C1915" s="374"/>
      <c r="D1915" s="374"/>
      <c r="F1915" s="374"/>
    </row>
    <row r="1916" spans="1:6" ht="13.5" customHeight="1" x14ac:dyDescent="0.25">
      <c r="A1916" s="372"/>
      <c r="B1916" s="374"/>
      <c r="C1916" s="374"/>
      <c r="D1916" s="374"/>
      <c r="F1916" s="374"/>
    </row>
    <row r="1917" spans="1:6" ht="13.5" customHeight="1" x14ac:dyDescent="0.25">
      <c r="A1917" s="372"/>
      <c r="B1917" s="374"/>
      <c r="C1917" s="374"/>
      <c r="D1917" s="374"/>
      <c r="F1917" s="374"/>
    </row>
    <row r="1918" spans="1:6" ht="13.5" customHeight="1" x14ac:dyDescent="0.25">
      <c r="A1918" s="372"/>
      <c r="B1918" s="374"/>
      <c r="C1918" s="374"/>
      <c r="D1918" s="374"/>
      <c r="F1918" s="374"/>
    </row>
    <row r="1919" spans="1:6" ht="13.5" customHeight="1" x14ac:dyDescent="0.25">
      <c r="A1919" s="372"/>
      <c r="B1919" s="374"/>
      <c r="C1919" s="374"/>
      <c r="D1919" s="374"/>
      <c r="F1919" s="374"/>
    </row>
    <row r="1920" spans="1:6" ht="13.5" customHeight="1" x14ac:dyDescent="0.25">
      <c r="A1920" s="372"/>
      <c r="B1920" s="374"/>
      <c r="C1920" s="374"/>
      <c r="D1920" s="374"/>
      <c r="F1920" s="374"/>
    </row>
    <row r="1921" spans="1:6" ht="13.5" customHeight="1" x14ac:dyDescent="0.25">
      <c r="A1921" s="372"/>
      <c r="B1921" s="374"/>
      <c r="C1921" s="374"/>
      <c r="D1921" s="374"/>
      <c r="F1921" s="374"/>
    </row>
    <row r="1922" spans="1:6" ht="13.5" customHeight="1" x14ac:dyDescent="0.25">
      <c r="A1922" s="372"/>
      <c r="B1922" s="374"/>
      <c r="C1922" s="374"/>
      <c r="D1922" s="374"/>
      <c r="F1922" s="374"/>
    </row>
    <row r="1923" spans="1:6" ht="13.5" customHeight="1" x14ac:dyDescent="0.25">
      <c r="A1923" s="372"/>
      <c r="B1923" s="374"/>
      <c r="C1923" s="374"/>
      <c r="D1923" s="374"/>
      <c r="F1923" s="374"/>
    </row>
    <row r="1924" spans="1:6" ht="13.5" customHeight="1" x14ac:dyDescent="0.25">
      <c r="A1924" s="372"/>
      <c r="B1924" s="374"/>
      <c r="C1924" s="374"/>
      <c r="D1924" s="374"/>
      <c r="F1924" s="374"/>
    </row>
    <row r="1925" spans="1:6" ht="13.5" customHeight="1" x14ac:dyDescent="0.25">
      <c r="A1925" s="372"/>
      <c r="B1925" s="374"/>
      <c r="C1925" s="374"/>
      <c r="D1925" s="374"/>
      <c r="F1925" s="374"/>
    </row>
    <row r="1926" spans="1:6" ht="13.5" customHeight="1" x14ac:dyDescent="0.25">
      <c r="A1926" s="372"/>
      <c r="B1926" s="374"/>
      <c r="C1926" s="374"/>
      <c r="D1926" s="374"/>
      <c r="F1926" s="374"/>
    </row>
    <row r="1927" spans="1:6" ht="13.5" customHeight="1" x14ac:dyDescent="0.25">
      <c r="A1927" s="372"/>
      <c r="B1927" s="374"/>
      <c r="C1927" s="374"/>
      <c r="D1927" s="374"/>
      <c r="F1927" s="374"/>
    </row>
    <row r="1928" spans="1:6" ht="13.5" customHeight="1" x14ac:dyDescent="0.25">
      <c r="A1928" s="372"/>
      <c r="B1928" s="374"/>
      <c r="C1928" s="374"/>
      <c r="D1928" s="374"/>
      <c r="F1928" s="374"/>
    </row>
    <row r="1929" spans="1:6" ht="13.5" customHeight="1" x14ac:dyDescent="0.25">
      <c r="A1929" s="372"/>
      <c r="B1929" s="374"/>
      <c r="C1929" s="374"/>
      <c r="D1929" s="374"/>
      <c r="F1929" s="374"/>
    </row>
    <row r="1930" spans="1:6" ht="13.5" customHeight="1" x14ac:dyDescent="0.25">
      <c r="A1930" s="372"/>
      <c r="B1930" s="374"/>
      <c r="C1930" s="374"/>
      <c r="D1930" s="374"/>
      <c r="F1930" s="374"/>
    </row>
    <row r="1931" spans="1:6" ht="13.5" customHeight="1" x14ac:dyDescent="0.25">
      <c r="A1931" s="372"/>
      <c r="B1931" s="374"/>
      <c r="C1931" s="374"/>
      <c r="D1931" s="374"/>
      <c r="F1931" s="374"/>
    </row>
    <row r="1932" spans="1:6" ht="13.5" customHeight="1" x14ac:dyDescent="0.25">
      <c r="A1932" s="372"/>
      <c r="B1932" s="374"/>
      <c r="C1932" s="374"/>
      <c r="D1932" s="374"/>
      <c r="F1932" s="374"/>
    </row>
    <row r="1933" spans="1:6" ht="13.5" customHeight="1" x14ac:dyDescent="0.25">
      <c r="A1933" s="372"/>
      <c r="B1933" s="374"/>
      <c r="C1933" s="374"/>
      <c r="D1933" s="374"/>
      <c r="F1933" s="374"/>
    </row>
    <row r="1934" spans="1:6" ht="13.5" customHeight="1" x14ac:dyDescent="0.25">
      <c r="A1934" s="372"/>
      <c r="B1934" s="374"/>
      <c r="C1934" s="374"/>
      <c r="D1934" s="374"/>
      <c r="F1934" s="374"/>
    </row>
    <row r="1935" spans="1:6" ht="13.5" customHeight="1" x14ac:dyDescent="0.25">
      <c r="A1935" s="372"/>
      <c r="B1935" s="374"/>
      <c r="C1935" s="374"/>
      <c r="D1935" s="374"/>
      <c r="F1935" s="374"/>
    </row>
    <row r="1936" spans="1:6" ht="13.5" customHeight="1" x14ac:dyDescent="0.25">
      <c r="A1936" s="372"/>
      <c r="B1936" s="374"/>
      <c r="C1936" s="374"/>
      <c r="D1936" s="374"/>
      <c r="F1936" s="374"/>
    </row>
    <row r="1937" spans="1:6" ht="13.5" customHeight="1" x14ac:dyDescent="0.25">
      <c r="A1937" s="372"/>
      <c r="B1937" s="374"/>
      <c r="C1937" s="374"/>
      <c r="D1937" s="374"/>
      <c r="F1937" s="374"/>
    </row>
    <row r="1938" spans="1:6" ht="13.5" customHeight="1" x14ac:dyDescent="0.25">
      <c r="A1938" s="372"/>
      <c r="B1938" s="374"/>
      <c r="C1938" s="374"/>
      <c r="D1938" s="374"/>
      <c r="F1938" s="374"/>
    </row>
    <row r="1939" spans="1:6" ht="13.5" customHeight="1" x14ac:dyDescent="0.25">
      <c r="A1939" s="372"/>
      <c r="B1939" s="374"/>
      <c r="C1939" s="374"/>
      <c r="D1939" s="374"/>
      <c r="F1939" s="374"/>
    </row>
    <row r="1940" spans="1:6" ht="13.5" customHeight="1" x14ac:dyDescent="0.25">
      <c r="A1940" s="372"/>
      <c r="B1940" s="374"/>
      <c r="C1940" s="374"/>
      <c r="D1940" s="374"/>
      <c r="F1940" s="374"/>
    </row>
    <row r="1941" spans="1:6" ht="13.5" customHeight="1" x14ac:dyDescent="0.25">
      <c r="A1941" s="372"/>
      <c r="B1941" s="374"/>
      <c r="C1941" s="374"/>
      <c r="D1941" s="374"/>
      <c r="F1941" s="374"/>
    </row>
    <row r="1942" spans="1:6" ht="13.5" customHeight="1" x14ac:dyDescent="0.25">
      <c r="A1942" s="372"/>
      <c r="B1942" s="374"/>
      <c r="C1942" s="374"/>
      <c r="D1942" s="374"/>
      <c r="F1942" s="374"/>
    </row>
    <row r="1943" spans="1:6" ht="13.5" customHeight="1" x14ac:dyDescent="0.25">
      <c r="A1943" s="372"/>
      <c r="B1943" s="374"/>
      <c r="C1943" s="374"/>
      <c r="D1943" s="374"/>
      <c r="F1943" s="374"/>
    </row>
    <row r="1944" spans="1:6" ht="13.5" customHeight="1" x14ac:dyDescent="0.25">
      <c r="A1944" s="372"/>
      <c r="B1944" s="374"/>
      <c r="C1944" s="374"/>
      <c r="D1944" s="374"/>
      <c r="F1944" s="374"/>
    </row>
    <row r="1945" spans="1:6" ht="13.5" customHeight="1" x14ac:dyDescent="0.25">
      <c r="A1945" s="372"/>
      <c r="B1945" s="374"/>
      <c r="C1945" s="374"/>
      <c r="D1945" s="374"/>
      <c r="F1945" s="374"/>
    </row>
    <row r="1946" spans="1:6" ht="13.5" customHeight="1" x14ac:dyDescent="0.25">
      <c r="A1946" s="372"/>
      <c r="B1946" s="374"/>
      <c r="C1946" s="374"/>
      <c r="D1946" s="374"/>
      <c r="F1946" s="374"/>
    </row>
    <row r="1947" spans="1:6" ht="13.5" customHeight="1" x14ac:dyDescent="0.25">
      <c r="A1947" s="372"/>
      <c r="B1947" s="374"/>
      <c r="C1947" s="374"/>
      <c r="D1947" s="374"/>
      <c r="F1947" s="374"/>
    </row>
    <row r="1948" spans="1:6" ht="13.5" customHeight="1" x14ac:dyDescent="0.25">
      <c r="A1948" s="372"/>
      <c r="B1948" s="374"/>
      <c r="C1948" s="374"/>
      <c r="D1948" s="374"/>
      <c r="F1948" s="374"/>
    </row>
    <row r="1949" spans="1:6" ht="13.5" customHeight="1" x14ac:dyDescent="0.25">
      <c r="A1949" s="372"/>
      <c r="B1949" s="374"/>
      <c r="C1949" s="374"/>
      <c r="D1949" s="374"/>
      <c r="F1949" s="374"/>
    </row>
    <row r="1950" spans="1:6" ht="13.5" customHeight="1" x14ac:dyDescent="0.25">
      <c r="A1950" s="372"/>
      <c r="B1950" s="374"/>
      <c r="C1950" s="374"/>
      <c r="D1950" s="374"/>
      <c r="F1950" s="374"/>
    </row>
    <row r="1951" spans="1:6" ht="13.5" customHeight="1" x14ac:dyDescent="0.25">
      <c r="A1951" s="372"/>
      <c r="B1951" s="374"/>
      <c r="C1951" s="374"/>
      <c r="D1951" s="374"/>
      <c r="F1951" s="374"/>
    </row>
    <row r="1952" spans="1:6" ht="13.5" customHeight="1" x14ac:dyDescent="0.25">
      <c r="A1952" s="372"/>
      <c r="B1952" s="374"/>
      <c r="C1952" s="374"/>
      <c r="D1952" s="374"/>
      <c r="F1952" s="374"/>
    </row>
    <row r="1953" spans="1:6" ht="13.5" customHeight="1" x14ac:dyDescent="0.25">
      <c r="A1953" s="372"/>
      <c r="B1953" s="374"/>
      <c r="C1953" s="374"/>
      <c r="D1953" s="374"/>
      <c r="F1953" s="374"/>
    </row>
    <row r="1954" spans="1:6" ht="13.5" customHeight="1" x14ac:dyDescent="0.25">
      <c r="A1954" s="372"/>
      <c r="B1954" s="374"/>
      <c r="C1954" s="374"/>
      <c r="D1954" s="374"/>
      <c r="F1954" s="374"/>
    </row>
    <row r="1955" spans="1:6" ht="13.5" customHeight="1" x14ac:dyDescent="0.25">
      <c r="A1955" s="372"/>
      <c r="B1955" s="374"/>
      <c r="C1955" s="374"/>
      <c r="D1955" s="374"/>
      <c r="F1955" s="374"/>
    </row>
    <row r="1956" spans="1:6" ht="13.5" customHeight="1" x14ac:dyDescent="0.25">
      <c r="A1956" s="372"/>
      <c r="B1956" s="374"/>
      <c r="C1956" s="374"/>
      <c r="D1956" s="374"/>
      <c r="F1956" s="374"/>
    </row>
    <row r="1957" spans="1:6" ht="13.5" customHeight="1" x14ac:dyDescent="0.25">
      <c r="A1957" s="372"/>
      <c r="B1957" s="374"/>
      <c r="C1957" s="374"/>
      <c r="D1957" s="374"/>
      <c r="F1957" s="374"/>
    </row>
    <row r="1958" spans="1:6" ht="13.5" customHeight="1" x14ac:dyDescent="0.25">
      <c r="A1958" s="372"/>
      <c r="B1958" s="374"/>
      <c r="C1958" s="374"/>
      <c r="D1958" s="374"/>
      <c r="F1958" s="374"/>
    </row>
    <row r="1959" spans="1:6" ht="13.5" customHeight="1" x14ac:dyDescent="0.25">
      <c r="A1959" s="372"/>
      <c r="B1959" s="374"/>
      <c r="C1959" s="374"/>
      <c r="D1959" s="374"/>
      <c r="F1959" s="374"/>
    </row>
    <row r="1960" spans="1:6" ht="13.5" customHeight="1" x14ac:dyDescent="0.25">
      <c r="A1960" s="372"/>
      <c r="B1960" s="374"/>
      <c r="C1960" s="374"/>
      <c r="D1960" s="374"/>
      <c r="F1960" s="374"/>
    </row>
    <row r="1961" spans="1:6" ht="13.5" customHeight="1" x14ac:dyDescent="0.25">
      <c r="A1961" s="372"/>
      <c r="B1961" s="374"/>
      <c r="C1961" s="374"/>
      <c r="D1961" s="374"/>
      <c r="F1961" s="374"/>
    </row>
    <row r="1962" spans="1:6" ht="13.5" customHeight="1" x14ac:dyDescent="0.25">
      <c r="A1962" s="372"/>
      <c r="B1962" s="374"/>
      <c r="C1962" s="374"/>
      <c r="D1962" s="374"/>
      <c r="F1962" s="374"/>
    </row>
    <row r="1963" spans="1:6" ht="13.5" customHeight="1" x14ac:dyDescent="0.25">
      <c r="A1963" s="372"/>
      <c r="B1963" s="374"/>
      <c r="C1963" s="374"/>
      <c r="D1963" s="374"/>
      <c r="F1963" s="374"/>
    </row>
    <row r="1964" spans="1:6" ht="13.5" customHeight="1" x14ac:dyDescent="0.25">
      <c r="A1964" s="372"/>
      <c r="B1964" s="374"/>
      <c r="C1964" s="374"/>
      <c r="D1964" s="374"/>
      <c r="F1964" s="374"/>
    </row>
    <row r="1965" spans="1:6" ht="13.5" customHeight="1" x14ac:dyDescent="0.25">
      <c r="A1965" s="372"/>
      <c r="B1965" s="374"/>
      <c r="C1965" s="374"/>
      <c r="D1965" s="374"/>
      <c r="F1965" s="374"/>
    </row>
    <row r="1966" spans="1:6" ht="13.5" customHeight="1" x14ac:dyDescent="0.25">
      <c r="A1966" s="372"/>
      <c r="B1966" s="374"/>
      <c r="C1966" s="374"/>
      <c r="D1966" s="374"/>
      <c r="F1966" s="374"/>
    </row>
    <row r="1967" spans="1:6" ht="13.5" customHeight="1" x14ac:dyDescent="0.25">
      <c r="A1967" s="372"/>
      <c r="B1967" s="374"/>
      <c r="C1967" s="374"/>
      <c r="D1967" s="374"/>
      <c r="F1967" s="374"/>
    </row>
    <row r="1968" spans="1:6" ht="13.5" customHeight="1" x14ac:dyDescent="0.25">
      <c r="A1968" s="372"/>
      <c r="B1968" s="374"/>
      <c r="C1968" s="374"/>
      <c r="D1968" s="374"/>
      <c r="F1968" s="374"/>
    </row>
    <row r="1969" spans="1:6" ht="13.5" customHeight="1" x14ac:dyDescent="0.25">
      <c r="A1969" s="372"/>
      <c r="B1969" s="374"/>
      <c r="C1969" s="374"/>
      <c r="D1969" s="374"/>
      <c r="F1969" s="374"/>
    </row>
    <row r="1970" spans="1:6" ht="13.5" customHeight="1" x14ac:dyDescent="0.25">
      <c r="A1970" s="372"/>
      <c r="B1970" s="374"/>
      <c r="C1970" s="374"/>
      <c r="D1970" s="374"/>
      <c r="F1970" s="374"/>
    </row>
    <row r="1971" spans="1:6" ht="13.5" customHeight="1" x14ac:dyDescent="0.25">
      <c r="A1971" s="372"/>
      <c r="B1971" s="374"/>
      <c r="C1971" s="374"/>
      <c r="D1971" s="374"/>
      <c r="F1971" s="374"/>
    </row>
    <row r="1972" spans="1:6" ht="13.5" customHeight="1" x14ac:dyDescent="0.25">
      <c r="A1972" s="372"/>
      <c r="B1972" s="374"/>
      <c r="C1972" s="374"/>
      <c r="D1972" s="374"/>
      <c r="F1972" s="374"/>
    </row>
    <row r="1973" spans="1:6" ht="13.5" customHeight="1" x14ac:dyDescent="0.25">
      <c r="A1973" s="372"/>
      <c r="B1973" s="374"/>
      <c r="C1973" s="374"/>
      <c r="D1973" s="374"/>
      <c r="F1973" s="374"/>
    </row>
    <row r="1974" spans="1:6" ht="13.5" customHeight="1" x14ac:dyDescent="0.25">
      <c r="A1974" s="372"/>
      <c r="B1974" s="374"/>
      <c r="C1974" s="374"/>
      <c r="D1974" s="374"/>
      <c r="F1974" s="374"/>
    </row>
    <row r="1975" spans="1:6" ht="13.5" customHeight="1" x14ac:dyDescent="0.25">
      <c r="A1975" s="372"/>
      <c r="B1975" s="374"/>
      <c r="C1975" s="374"/>
      <c r="D1975" s="374"/>
      <c r="F1975" s="374"/>
    </row>
    <row r="1976" spans="1:6" ht="13.5" customHeight="1" x14ac:dyDescent="0.25">
      <c r="A1976" s="372"/>
      <c r="B1976" s="374"/>
      <c r="C1976" s="374"/>
      <c r="D1976" s="374"/>
      <c r="F1976" s="374"/>
    </row>
    <row r="1977" spans="1:6" ht="13.5" customHeight="1" x14ac:dyDescent="0.25">
      <c r="A1977" s="372"/>
      <c r="B1977" s="374"/>
      <c r="C1977" s="374"/>
      <c r="D1977" s="374"/>
      <c r="F1977" s="374"/>
    </row>
    <row r="1978" spans="1:6" ht="13.5" customHeight="1" x14ac:dyDescent="0.25">
      <c r="A1978" s="372"/>
      <c r="B1978" s="374"/>
      <c r="C1978" s="374"/>
      <c r="D1978" s="374"/>
      <c r="F1978" s="374"/>
    </row>
    <row r="1979" spans="1:6" ht="13.5" customHeight="1" x14ac:dyDescent="0.25">
      <c r="A1979" s="372"/>
      <c r="B1979" s="374"/>
      <c r="C1979" s="374"/>
      <c r="D1979" s="374"/>
      <c r="F1979" s="374"/>
    </row>
    <row r="1980" spans="1:6" ht="13.5" customHeight="1" x14ac:dyDescent="0.25">
      <c r="A1980" s="372"/>
      <c r="B1980" s="374"/>
      <c r="C1980" s="374"/>
      <c r="D1980" s="374"/>
      <c r="F1980" s="374"/>
    </row>
    <row r="1981" spans="1:6" ht="13.5" customHeight="1" x14ac:dyDescent="0.25">
      <c r="A1981" s="372"/>
      <c r="B1981" s="374"/>
      <c r="C1981" s="374"/>
      <c r="D1981" s="374"/>
      <c r="F1981" s="374"/>
    </row>
    <row r="1982" spans="1:6" ht="13.5" customHeight="1" x14ac:dyDescent="0.25">
      <c r="A1982" s="372"/>
      <c r="B1982" s="374"/>
      <c r="C1982" s="374"/>
      <c r="D1982" s="374"/>
      <c r="F1982" s="374"/>
    </row>
    <row r="1983" spans="1:6" ht="13.5" customHeight="1" x14ac:dyDescent="0.25">
      <c r="A1983" s="372"/>
      <c r="B1983" s="374"/>
      <c r="C1983" s="374"/>
      <c r="D1983" s="374"/>
      <c r="F1983" s="374"/>
    </row>
    <row r="1984" spans="1:6" ht="13.5" customHeight="1" x14ac:dyDescent="0.25">
      <c r="A1984" s="372"/>
      <c r="B1984" s="374"/>
      <c r="C1984" s="374"/>
      <c r="D1984" s="374"/>
      <c r="F1984" s="374"/>
    </row>
    <row r="1985" spans="1:6" ht="13.5" customHeight="1" x14ac:dyDescent="0.25">
      <c r="A1985" s="372"/>
      <c r="B1985" s="374"/>
      <c r="C1985" s="374"/>
      <c r="D1985" s="374"/>
      <c r="F1985" s="374"/>
    </row>
    <row r="1986" spans="1:6" ht="13.5" customHeight="1" x14ac:dyDescent="0.25">
      <c r="A1986" s="372"/>
      <c r="B1986" s="374"/>
      <c r="C1986" s="374"/>
      <c r="D1986" s="374"/>
      <c r="F1986" s="374"/>
    </row>
    <row r="1987" spans="1:6" ht="13.5" customHeight="1" x14ac:dyDescent="0.25">
      <c r="A1987" s="372"/>
      <c r="B1987" s="374"/>
      <c r="C1987" s="374"/>
      <c r="D1987" s="374"/>
      <c r="F1987" s="374"/>
    </row>
    <row r="1988" spans="1:6" ht="13.5" customHeight="1" x14ac:dyDescent="0.25">
      <c r="A1988" s="372"/>
      <c r="B1988" s="374"/>
      <c r="C1988" s="374"/>
      <c r="D1988" s="374"/>
      <c r="F1988" s="374"/>
    </row>
    <row r="1989" spans="1:6" ht="13.5" customHeight="1" x14ac:dyDescent="0.25">
      <c r="A1989" s="372"/>
      <c r="B1989" s="374"/>
      <c r="C1989" s="374"/>
      <c r="D1989" s="374"/>
      <c r="F1989" s="374"/>
    </row>
    <row r="1990" spans="1:6" ht="13.5" customHeight="1" x14ac:dyDescent="0.25">
      <c r="A1990" s="372"/>
      <c r="B1990" s="374"/>
      <c r="C1990" s="374"/>
      <c r="D1990" s="374"/>
      <c r="F1990" s="374"/>
    </row>
    <row r="1991" spans="1:6" ht="13.5" customHeight="1" x14ac:dyDescent="0.25">
      <c r="A1991" s="372"/>
      <c r="B1991" s="374"/>
      <c r="C1991" s="374"/>
      <c r="D1991" s="374"/>
      <c r="F1991" s="374"/>
    </row>
    <row r="1992" spans="1:6" ht="13.5" customHeight="1" x14ac:dyDescent="0.25">
      <c r="A1992" s="372"/>
      <c r="B1992" s="374"/>
      <c r="C1992" s="374"/>
      <c r="D1992" s="374"/>
      <c r="F1992" s="374"/>
    </row>
    <row r="1993" spans="1:6" ht="13.5" customHeight="1" x14ac:dyDescent="0.25">
      <c r="A1993" s="372"/>
      <c r="B1993" s="374"/>
      <c r="C1993" s="374"/>
      <c r="D1993" s="374"/>
      <c r="F1993" s="374"/>
    </row>
    <row r="1994" spans="1:6" ht="13.5" customHeight="1" x14ac:dyDescent="0.25">
      <c r="A1994" s="372"/>
      <c r="B1994" s="374"/>
      <c r="C1994" s="374"/>
      <c r="D1994" s="374"/>
      <c r="F1994" s="374"/>
    </row>
    <row r="1995" spans="1:6" ht="13.5" customHeight="1" x14ac:dyDescent="0.25">
      <c r="A1995" s="372"/>
      <c r="B1995" s="374"/>
      <c r="C1995" s="374"/>
      <c r="D1995" s="374"/>
      <c r="F1995" s="374"/>
    </row>
    <row r="1996" spans="1:6" ht="13.5" customHeight="1" x14ac:dyDescent="0.25">
      <c r="A1996" s="372"/>
      <c r="B1996" s="374"/>
      <c r="C1996" s="374"/>
      <c r="D1996" s="374"/>
      <c r="F1996" s="374"/>
    </row>
    <row r="1997" spans="1:6" ht="13.5" customHeight="1" x14ac:dyDescent="0.25">
      <c r="A1997" s="372"/>
      <c r="B1997" s="374"/>
      <c r="C1997" s="374"/>
      <c r="D1997" s="374"/>
      <c r="F1997" s="374"/>
    </row>
    <row r="1998" spans="1:6" ht="13.5" customHeight="1" x14ac:dyDescent="0.25">
      <c r="A1998" s="372"/>
      <c r="B1998" s="374"/>
      <c r="C1998" s="374"/>
      <c r="D1998" s="374"/>
      <c r="F1998" s="374"/>
    </row>
    <row r="1999" spans="1:6" ht="13.5" customHeight="1" x14ac:dyDescent="0.25">
      <c r="A1999" s="372"/>
      <c r="B1999" s="374"/>
      <c r="C1999" s="374"/>
      <c r="D1999" s="374"/>
      <c r="F1999" s="374"/>
    </row>
    <row r="2000" spans="1:6" ht="13.5" customHeight="1" x14ac:dyDescent="0.25">
      <c r="A2000" s="372"/>
      <c r="B2000" s="374"/>
      <c r="C2000" s="374"/>
      <c r="D2000" s="374"/>
      <c r="F2000" s="374"/>
    </row>
    <row r="2001" spans="1:6" ht="13.5" customHeight="1" x14ac:dyDescent="0.25">
      <c r="A2001" s="372"/>
      <c r="B2001" s="374"/>
      <c r="C2001" s="374"/>
      <c r="D2001" s="374"/>
      <c r="F2001" s="374"/>
    </row>
    <row r="2002" spans="1:6" ht="13.5" customHeight="1" x14ac:dyDescent="0.25">
      <c r="A2002" s="372"/>
      <c r="B2002" s="374"/>
      <c r="C2002" s="374"/>
      <c r="D2002" s="374"/>
      <c r="F2002" s="374"/>
    </row>
    <row r="2003" spans="1:6" ht="13.5" customHeight="1" x14ac:dyDescent="0.25">
      <c r="A2003" s="372"/>
      <c r="B2003" s="374"/>
      <c r="C2003" s="374"/>
      <c r="D2003" s="374"/>
      <c r="F2003" s="374"/>
    </row>
    <row r="2004" spans="1:6" ht="13.5" customHeight="1" x14ac:dyDescent="0.25">
      <c r="A2004" s="372"/>
      <c r="B2004" s="374"/>
      <c r="C2004" s="374"/>
      <c r="D2004" s="374"/>
      <c r="F2004" s="374"/>
    </row>
    <row r="2005" spans="1:6" ht="13.5" customHeight="1" x14ac:dyDescent="0.25">
      <c r="A2005" s="372"/>
      <c r="B2005" s="374"/>
      <c r="C2005" s="374"/>
      <c r="D2005" s="374"/>
      <c r="F2005" s="374"/>
    </row>
    <row r="2006" spans="1:6" ht="13.5" customHeight="1" x14ac:dyDescent="0.25">
      <c r="A2006" s="372"/>
      <c r="B2006" s="374"/>
      <c r="C2006" s="374"/>
      <c r="D2006" s="374"/>
      <c r="F2006" s="374"/>
    </row>
    <row r="2007" spans="1:6" ht="13.5" customHeight="1" x14ac:dyDescent="0.25">
      <c r="A2007" s="372"/>
      <c r="B2007" s="374"/>
      <c r="C2007" s="374"/>
      <c r="D2007" s="374"/>
      <c r="F2007" s="374"/>
    </row>
    <row r="2008" spans="1:6" ht="13.5" customHeight="1" x14ac:dyDescent="0.25">
      <c r="A2008" s="372"/>
      <c r="B2008" s="374"/>
      <c r="C2008" s="374"/>
      <c r="D2008" s="374"/>
      <c r="F2008" s="374"/>
    </row>
    <row r="2009" spans="1:6" ht="13.5" customHeight="1" x14ac:dyDescent="0.25">
      <c r="A2009" s="372"/>
      <c r="B2009" s="374"/>
      <c r="C2009" s="374"/>
      <c r="D2009" s="374"/>
      <c r="F2009" s="374"/>
    </row>
    <row r="2010" spans="1:6" ht="13.5" customHeight="1" x14ac:dyDescent="0.25">
      <c r="A2010" s="372"/>
      <c r="B2010" s="374"/>
      <c r="C2010" s="374"/>
      <c r="D2010" s="374"/>
      <c r="F2010" s="374"/>
    </row>
    <row r="2011" spans="1:6" ht="13.5" customHeight="1" x14ac:dyDescent="0.25">
      <c r="A2011" s="372"/>
      <c r="B2011" s="374"/>
      <c r="C2011" s="374"/>
      <c r="D2011" s="374"/>
      <c r="F2011" s="374"/>
    </row>
    <row r="2012" spans="1:6" ht="13.5" customHeight="1" x14ac:dyDescent="0.25">
      <c r="A2012" s="372"/>
      <c r="B2012" s="374"/>
      <c r="C2012" s="374"/>
      <c r="D2012" s="374"/>
      <c r="F2012" s="374"/>
    </row>
    <row r="2013" spans="1:6" ht="13.5" customHeight="1" x14ac:dyDescent="0.25">
      <c r="A2013" s="372"/>
      <c r="B2013" s="374"/>
      <c r="C2013" s="374"/>
      <c r="D2013" s="374"/>
      <c r="F2013" s="374"/>
    </row>
    <row r="2014" spans="1:6" ht="13.5" customHeight="1" x14ac:dyDescent="0.25">
      <c r="A2014" s="372"/>
      <c r="B2014" s="374"/>
      <c r="C2014" s="374"/>
      <c r="D2014" s="374"/>
      <c r="F2014" s="374"/>
    </row>
    <row r="2015" spans="1:6" ht="13.5" customHeight="1" x14ac:dyDescent="0.25">
      <c r="A2015" s="372"/>
      <c r="B2015" s="374"/>
      <c r="C2015" s="374"/>
      <c r="D2015" s="374"/>
      <c r="F2015" s="374"/>
    </row>
    <row r="2016" spans="1:6" ht="13.5" customHeight="1" x14ac:dyDescent="0.25">
      <c r="A2016" s="372"/>
      <c r="B2016" s="374"/>
      <c r="C2016" s="374"/>
      <c r="D2016" s="374"/>
      <c r="F2016" s="374"/>
    </row>
    <row r="2017" spans="1:6" ht="13.5" customHeight="1" x14ac:dyDescent="0.25">
      <c r="A2017" s="372"/>
      <c r="B2017" s="374"/>
      <c r="C2017" s="374"/>
      <c r="D2017" s="374"/>
      <c r="F2017" s="374"/>
    </row>
    <row r="2018" spans="1:6" ht="13.5" customHeight="1" x14ac:dyDescent="0.25">
      <c r="A2018" s="372"/>
      <c r="B2018" s="374"/>
      <c r="C2018" s="374"/>
      <c r="D2018" s="374"/>
      <c r="F2018" s="374"/>
    </row>
    <row r="2019" spans="1:6" ht="13.5" customHeight="1" x14ac:dyDescent="0.25">
      <c r="A2019" s="372"/>
      <c r="B2019" s="374"/>
      <c r="C2019" s="374"/>
      <c r="D2019" s="374"/>
      <c r="F2019" s="374"/>
    </row>
    <row r="2020" spans="1:6" ht="13.5" customHeight="1" x14ac:dyDescent="0.25">
      <c r="A2020" s="372"/>
      <c r="B2020" s="374"/>
      <c r="C2020" s="374"/>
      <c r="D2020" s="374"/>
      <c r="F2020" s="374"/>
    </row>
    <row r="2021" spans="1:6" ht="13.5" customHeight="1" x14ac:dyDescent="0.25">
      <c r="A2021" s="372"/>
      <c r="B2021" s="374"/>
      <c r="C2021" s="374"/>
      <c r="D2021" s="374"/>
      <c r="F2021" s="374"/>
    </row>
    <row r="2022" spans="1:6" ht="13.5" customHeight="1" x14ac:dyDescent="0.25">
      <c r="A2022" s="372"/>
      <c r="B2022" s="374"/>
      <c r="C2022" s="374"/>
      <c r="D2022" s="374"/>
      <c r="F2022" s="374"/>
    </row>
    <row r="2023" spans="1:6" ht="13.5" customHeight="1" x14ac:dyDescent="0.25">
      <c r="A2023" s="372"/>
      <c r="B2023" s="374"/>
      <c r="C2023" s="374"/>
      <c r="D2023" s="374"/>
      <c r="F2023" s="374"/>
    </row>
    <row r="2024" spans="1:6" ht="13.5" customHeight="1" x14ac:dyDescent="0.25">
      <c r="A2024" s="372"/>
      <c r="B2024" s="374"/>
      <c r="C2024" s="374"/>
      <c r="D2024" s="374"/>
      <c r="F2024" s="374"/>
    </row>
    <row r="2025" spans="1:6" ht="13.5" customHeight="1" x14ac:dyDescent="0.25">
      <c r="A2025" s="372"/>
      <c r="B2025" s="374"/>
      <c r="C2025" s="374"/>
      <c r="D2025" s="374"/>
      <c r="F2025" s="374"/>
    </row>
    <row r="2026" spans="1:6" ht="13.5" customHeight="1" x14ac:dyDescent="0.25">
      <c r="A2026" s="372"/>
      <c r="B2026" s="374"/>
      <c r="C2026" s="374"/>
      <c r="D2026" s="374"/>
      <c r="F2026" s="374"/>
    </row>
    <row r="2027" spans="1:6" ht="13.5" customHeight="1" x14ac:dyDescent="0.25">
      <c r="A2027" s="372"/>
      <c r="B2027" s="374"/>
      <c r="C2027" s="374"/>
      <c r="D2027" s="374"/>
      <c r="F2027" s="374"/>
    </row>
    <row r="2028" spans="1:6" ht="13.5" customHeight="1" x14ac:dyDescent="0.25">
      <c r="A2028" s="372"/>
      <c r="B2028" s="374"/>
      <c r="C2028" s="374"/>
      <c r="D2028" s="374"/>
      <c r="F2028" s="374"/>
    </row>
    <row r="2029" spans="1:6" ht="13.5" customHeight="1" x14ac:dyDescent="0.25">
      <c r="A2029" s="372"/>
      <c r="B2029" s="374"/>
      <c r="C2029" s="374"/>
      <c r="D2029" s="374"/>
      <c r="F2029" s="374"/>
    </row>
    <row r="2030" spans="1:6" ht="13.5" customHeight="1" x14ac:dyDescent="0.25">
      <c r="A2030" s="372"/>
      <c r="B2030" s="374"/>
      <c r="C2030" s="374"/>
      <c r="D2030" s="374"/>
      <c r="F2030" s="374"/>
    </row>
    <row r="2031" spans="1:6" ht="13.5" customHeight="1" x14ac:dyDescent="0.25">
      <c r="A2031" s="372"/>
      <c r="B2031" s="374"/>
      <c r="C2031" s="374"/>
      <c r="D2031" s="374"/>
      <c r="F2031" s="374"/>
    </row>
    <row r="2032" spans="1:6" ht="13.5" customHeight="1" x14ac:dyDescent="0.25">
      <c r="A2032" s="372"/>
      <c r="B2032" s="374"/>
      <c r="C2032" s="374"/>
      <c r="D2032" s="374"/>
      <c r="F2032" s="374"/>
    </row>
    <row r="2033" spans="1:6" ht="13.5" customHeight="1" x14ac:dyDescent="0.25">
      <c r="A2033" s="372"/>
      <c r="B2033" s="374"/>
      <c r="C2033" s="374"/>
      <c r="D2033" s="374"/>
      <c r="F2033" s="374"/>
    </row>
    <row r="2034" spans="1:6" ht="13.5" customHeight="1" x14ac:dyDescent="0.25">
      <c r="A2034" s="372"/>
      <c r="B2034" s="374"/>
      <c r="C2034" s="374"/>
      <c r="D2034" s="374"/>
      <c r="F2034" s="374"/>
    </row>
    <row r="2035" spans="1:6" ht="13.5" customHeight="1" x14ac:dyDescent="0.25">
      <c r="A2035" s="372"/>
      <c r="B2035" s="374"/>
      <c r="C2035" s="374"/>
      <c r="D2035" s="374"/>
      <c r="F2035" s="374"/>
    </row>
    <row r="2036" spans="1:6" ht="13.5" customHeight="1" x14ac:dyDescent="0.25">
      <c r="A2036" s="372"/>
      <c r="B2036" s="374"/>
      <c r="C2036" s="374"/>
      <c r="D2036" s="374"/>
      <c r="F2036" s="374"/>
    </row>
    <row r="2037" spans="1:6" ht="13.5" customHeight="1" x14ac:dyDescent="0.25">
      <c r="A2037" s="372"/>
      <c r="B2037" s="374"/>
      <c r="C2037" s="374"/>
      <c r="D2037" s="374"/>
      <c r="F2037" s="374"/>
    </row>
    <row r="2038" spans="1:6" ht="13.5" customHeight="1" x14ac:dyDescent="0.25">
      <c r="A2038" s="372"/>
      <c r="B2038" s="374"/>
      <c r="C2038" s="374"/>
      <c r="D2038" s="374"/>
      <c r="F2038" s="374"/>
    </row>
    <row r="2039" spans="1:6" ht="13.5" customHeight="1" x14ac:dyDescent="0.25">
      <c r="A2039" s="372"/>
      <c r="B2039" s="374"/>
      <c r="C2039" s="374"/>
      <c r="D2039" s="374"/>
      <c r="F2039" s="374"/>
    </row>
    <row r="2040" spans="1:6" ht="13.5" customHeight="1" x14ac:dyDescent="0.25">
      <c r="A2040" s="372"/>
      <c r="B2040" s="374"/>
      <c r="C2040" s="374"/>
      <c r="D2040" s="374"/>
      <c r="F2040" s="374"/>
    </row>
    <row r="2041" spans="1:6" ht="13.5" customHeight="1" x14ac:dyDescent="0.25">
      <c r="A2041" s="372"/>
      <c r="B2041" s="374"/>
      <c r="C2041" s="374"/>
      <c r="D2041" s="374"/>
      <c r="F2041" s="374"/>
    </row>
    <row r="2042" spans="1:6" ht="13.5" customHeight="1" x14ac:dyDescent="0.25">
      <c r="A2042" s="372"/>
      <c r="B2042" s="374"/>
      <c r="C2042" s="374"/>
      <c r="D2042" s="374"/>
      <c r="F2042" s="374"/>
    </row>
    <row r="2043" spans="1:6" ht="13.5" customHeight="1" x14ac:dyDescent="0.25">
      <c r="A2043" s="372"/>
      <c r="B2043" s="374"/>
      <c r="C2043" s="374"/>
      <c r="D2043" s="374"/>
      <c r="F2043" s="374"/>
    </row>
    <row r="2044" spans="1:6" ht="13.5" customHeight="1" x14ac:dyDescent="0.25">
      <c r="A2044" s="372"/>
      <c r="B2044" s="374"/>
      <c r="C2044" s="374"/>
      <c r="D2044" s="374"/>
      <c r="F2044" s="374"/>
    </row>
    <row r="2045" spans="1:6" ht="13.5" customHeight="1" x14ac:dyDescent="0.25">
      <c r="A2045" s="372"/>
      <c r="B2045" s="374"/>
      <c r="C2045" s="374"/>
      <c r="D2045" s="374"/>
      <c r="F2045" s="374"/>
    </row>
    <row r="2046" spans="1:6" ht="13.5" customHeight="1" x14ac:dyDescent="0.25">
      <c r="A2046" s="372"/>
      <c r="B2046" s="374"/>
      <c r="C2046" s="374"/>
      <c r="D2046" s="374"/>
      <c r="F2046" s="374"/>
    </row>
    <row r="2047" spans="1:6" ht="13.5" customHeight="1" x14ac:dyDescent="0.25">
      <c r="A2047" s="372"/>
      <c r="B2047" s="374"/>
      <c r="C2047" s="374"/>
      <c r="D2047" s="374"/>
      <c r="F2047" s="374"/>
    </row>
    <row r="2048" spans="1:6" ht="13.5" customHeight="1" x14ac:dyDescent="0.25">
      <c r="A2048" s="372"/>
      <c r="B2048" s="374"/>
      <c r="C2048" s="374"/>
      <c r="D2048" s="374"/>
      <c r="F2048" s="374"/>
    </row>
    <row r="2049" spans="1:6" ht="13.5" customHeight="1" x14ac:dyDescent="0.25">
      <c r="A2049" s="372"/>
      <c r="B2049" s="374"/>
      <c r="C2049" s="374"/>
      <c r="D2049" s="374"/>
      <c r="F2049" s="374"/>
    </row>
    <row r="2050" spans="1:6" ht="13.5" customHeight="1" x14ac:dyDescent="0.25">
      <c r="A2050" s="372"/>
      <c r="B2050" s="374"/>
      <c r="C2050" s="374"/>
      <c r="D2050" s="374"/>
      <c r="F2050" s="374"/>
    </row>
    <row r="2051" spans="1:6" ht="13.5" customHeight="1" x14ac:dyDescent="0.25">
      <c r="A2051" s="372"/>
      <c r="B2051" s="374"/>
      <c r="C2051" s="374"/>
      <c r="D2051" s="374"/>
      <c r="F2051" s="374"/>
    </row>
    <row r="2052" spans="1:6" ht="13.5" customHeight="1" x14ac:dyDescent="0.25">
      <c r="A2052" s="372"/>
      <c r="B2052" s="374"/>
      <c r="C2052" s="374"/>
      <c r="D2052" s="374"/>
      <c r="F2052" s="374"/>
    </row>
    <row r="2053" spans="1:6" ht="13.5" customHeight="1" x14ac:dyDescent="0.25">
      <c r="A2053" s="372"/>
      <c r="B2053" s="374"/>
      <c r="C2053" s="374"/>
      <c r="D2053" s="374"/>
      <c r="F2053" s="374"/>
    </row>
    <row r="2054" spans="1:6" ht="13.5" customHeight="1" x14ac:dyDescent="0.25">
      <c r="A2054" s="372"/>
      <c r="B2054" s="374"/>
      <c r="C2054" s="374"/>
      <c r="D2054" s="374"/>
      <c r="F2054" s="374"/>
    </row>
    <row r="2055" spans="1:6" ht="13.5" customHeight="1" x14ac:dyDescent="0.25">
      <c r="A2055" s="372"/>
      <c r="B2055" s="374"/>
      <c r="C2055" s="374"/>
      <c r="D2055" s="374"/>
      <c r="F2055" s="374"/>
    </row>
    <row r="2056" spans="1:6" ht="13.5" customHeight="1" x14ac:dyDescent="0.25">
      <c r="A2056" s="372"/>
      <c r="B2056" s="374"/>
      <c r="C2056" s="374"/>
      <c r="D2056" s="374"/>
      <c r="F2056" s="374"/>
    </row>
    <row r="2057" spans="1:6" ht="13.5" customHeight="1" x14ac:dyDescent="0.25">
      <c r="A2057" s="372"/>
      <c r="B2057" s="374"/>
      <c r="C2057" s="374"/>
      <c r="D2057" s="374"/>
      <c r="F2057" s="374"/>
    </row>
    <row r="2058" spans="1:6" ht="13.5" customHeight="1" x14ac:dyDescent="0.25">
      <c r="A2058" s="372"/>
      <c r="B2058" s="374"/>
      <c r="C2058" s="374"/>
      <c r="D2058" s="374"/>
      <c r="F2058" s="374"/>
    </row>
    <row r="2059" spans="1:6" ht="13.5" customHeight="1" x14ac:dyDescent="0.25">
      <c r="A2059" s="372"/>
      <c r="B2059" s="374"/>
      <c r="C2059" s="374"/>
      <c r="D2059" s="374"/>
      <c r="F2059" s="374"/>
    </row>
    <row r="2060" spans="1:6" ht="13.5" customHeight="1" x14ac:dyDescent="0.25">
      <c r="A2060" s="372"/>
      <c r="B2060" s="374"/>
      <c r="C2060" s="374"/>
      <c r="D2060" s="374"/>
      <c r="F2060" s="374"/>
    </row>
    <row r="2061" spans="1:6" ht="13.5" customHeight="1" x14ac:dyDescent="0.25">
      <c r="A2061" s="372"/>
      <c r="B2061" s="374"/>
      <c r="C2061" s="374"/>
      <c r="D2061" s="374"/>
      <c r="F2061" s="374"/>
    </row>
    <row r="2062" spans="1:6" ht="13.5" customHeight="1" x14ac:dyDescent="0.25">
      <c r="A2062" s="372"/>
      <c r="B2062" s="374"/>
      <c r="C2062" s="374"/>
      <c r="D2062" s="374"/>
      <c r="F2062" s="374"/>
    </row>
    <row r="2063" spans="1:6" ht="13.5" customHeight="1" x14ac:dyDescent="0.25">
      <c r="A2063" s="372"/>
      <c r="B2063" s="374"/>
      <c r="C2063" s="374"/>
      <c r="D2063" s="374"/>
      <c r="F2063" s="374"/>
    </row>
    <row r="2064" spans="1:6" ht="13.5" customHeight="1" x14ac:dyDescent="0.25">
      <c r="A2064" s="372"/>
      <c r="B2064" s="374"/>
      <c r="C2064" s="374"/>
      <c r="D2064" s="374"/>
      <c r="F2064" s="374"/>
    </row>
    <row r="2065" spans="1:6" ht="13.5" customHeight="1" x14ac:dyDescent="0.25">
      <c r="A2065" s="372"/>
      <c r="B2065" s="374"/>
      <c r="C2065" s="374"/>
      <c r="D2065" s="374"/>
      <c r="F2065" s="374"/>
    </row>
    <row r="2066" spans="1:6" ht="13.5" customHeight="1" x14ac:dyDescent="0.25">
      <c r="A2066" s="372"/>
      <c r="B2066" s="374"/>
      <c r="C2066" s="374"/>
      <c r="D2066" s="374"/>
      <c r="F2066" s="374"/>
    </row>
    <row r="2067" spans="1:6" ht="13.5" customHeight="1" x14ac:dyDescent="0.25">
      <c r="A2067" s="372"/>
      <c r="B2067" s="374"/>
      <c r="C2067" s="374"/>
      <c r="D2067" s="374"/>
      <c r="F2067" s="374"/>
    </row>
    <row r="2068" spans="1:6" ht="13.5" customHeight="1" x14ac:dyDescent="0.25">
      <c r="A2068" s="372"/>
      <c r="B2068" s="374"/>
      <c r="C2068" s="374"/>
      <c r="D2068" s="374"/>
      <c r="F2068" s="374"/>
    </row>
    <row r="2069" spans="1:6" ht="13.5" customHeight="1" x14ac:dyDescent="0.25">
      <c r="A2069" s="372"/>
      <c r="B2069" s="374"/>
      <c r="C2069" s="374"/>
      <c r="D2069" s="374"/>
      <c r="F2069" s="374"/>
    </row>
    <row r="2070" spans="1:6" ht="13.5" customHeight="1" x14ac:dyDescent="0.25">
      <c r="A2070" s="372"/>
      <c r="B2070" s="374"/>
      <c r="C2070" s="374"/>
      <c r="D2070" s="374"/>
      <c r="F2070" s="374"/>
    </row>
    <row r="2071" spans="1:6" ht="13.5" customHeight="1" x14ac:dyDescent="0.25">
      <c r="A2071" s="372"/>
      <c r="B2071" s="374"/>
      <c r="C2071" s="374"/>
      <c r="D2071" s="374"/>
      <c r="F2071" s="374"/>
    </row>
    <row r="2072" spans="1:6" ht="13.5" customHeight="1" x14ac:dyDescent="0.25">
      <c r="A2072" s="372"/>
      <c r="B2072" s="374"/>
      <c r="C2072" s="374"/>
      <c r="D2072" s="374"/>
      <c r="F2072" s="374"/>
    </row>
    <row r="2073" spans="1:6" ht="13.5" customHeight="1" x14ac:dyDescent="0.25">
      <c r="A2073" s="372"/>
      <c r="B2073" s="374"/>
      <c r="C2073" s="374"/>
      <c r="D2073" s="374"/>
      <c r="F2073" s="374"/>
    </row>
    <row r="2074" spans="1:6" ht="13.5" customHeight="1" x14ac:dyDescent="0.25">
      <c r="A2074" s="372"/>
      <c r="B2074" s="374"/>
      <c r="C2074" s="374"/>
      <c r="D2074" s="374"/>
      <c r="F2074" s="374"/>
    </row>
    <row r="2075" spans="1:6" ht="13.5" customHeight="1" x14ac:dyDescent="0.25">
      <c r="A2075" s="372"/>
      <c r="B2075" s="374"/>
      <c r="C2075" s="374"/>
      <c r="D2075" s="374"/>
      <c r="F2075" s="374"/>
    </row>
    <row r="2076" spans="1:6" ht="13.5" customHeight="1" x14ac:dyDescent="0.25">
      <c r="A2076" s="372"/>
      <c r="B2076" s="374"/>
      <c r="C2076" s="374"/>
      <c r="D2076" s="374"/>
      <c r="F2076" s="374"/>
    </row>
    <row r="2077" spans="1:6" ht="13.5" customHeight="1" x14ac:dyDescent="0.25">
      <c r="A2077" s="372"/>
      <c r="B2077" s="374"/>
      <c r="C2077" s="374"/>
      <c r="D2077" s="374"/>
      <c r="F2077" s="374"/>
    </row>
    <row r="2078" spans="1:6" ht="13.5" customHeight="1" x14ac:dyDescent="0.25">
      <c r="A2078" s="372"/>
      <c r="B2078" s="374"/>
      <c r="C2078" s="374"/>
      <c r="D2078" s="374"/>
      <c r="F2078" s="374"/>
    </row>
    <row r="2079" spans="1:6" ht="13.5" customHeight="1" x14ac:dyDescent="0.25">
      <c r="A2079" s="372"/>
      <c r="B2079" s="374"/>
      <c r="C2079" s="374"/>
      <c r="D2079" s="374"/>
      <c r="F2079" s="374"/>
    </row>
    <row r="2080" spans="1:6" ht="13.5" customHeight="1" x14ac:dyDescent="0.25">
      <c r="A2080" s="372"/>
      <c r="B2080" s="374"/>
      <c r="C2080" s="374"/>
      <c r="D2080" s="374"/>
      <c r="F2080" s="374"/>
    </row>
    <row r="2081" spans="1:6" ht="13.5" customHeight="1" x14ac:dyDescent="0.25">
      <c r="A2081" s="372"/>
      <c r="B2081" s="374"/>
      <c r="C2081" s="374"/>
      <c r="D2081" s="374"/>
      <c r="F2081" s="374"/>
    </row>
    <row r="2082" spans="1:6" ht="13.5" customHeight="1" x14ac:dyDescent="0.25">
      <c r="A2082" s="372"/>
      <c r="B2082" s="374"/>
      <c r="C2082" s="374"/>
      <c r="D2082" s="374"/>
      <c r="F2082" s="374"/>
    </row>
    <row r="2083" spans="1:6" ht="13.5" customHeight="1" x14ac:dyDescent="0.25">
      <c r="A2083" s="372"/>
      <c r="B2083" s="374"/>
      <c r="C2083" s="374"/>
      <c r="D2083" s="374"/>
      <c r="F2083" s="374"/>
    </row>
    <row r="2084" spans="1:6" ht="13.5" customHeight="1" x14ac:dyDescent="0.25">
      <c r="A2084" s="372"/>
      <c r="B2084" s="374"/>
      <c r="C2084" s="374"/>
      <c r="D2084" s="374"/>
      <c r="F2084" s="374"/>
    </row>
    <row r="2085" spans="1:6" ht="13.5" customHeight="1" x14ac:dyDescent="0.25">
      <c r="A2085" s="372"/>
      <c r="B2085" s="374"/>
      <c r="C2085" s="374"/>
      <c r="D2085" s="374"/>
      <c r="F2085" s="374"/>
    </row>
    <row r="2086" spans="1:6" ht="13.5" customHeight="1" x14ac:dyDescent="0.25">
      <c r="A2086" s="372"/>
      <c r="B2086" s="374"/>
      <c r="C2086" s="374"/>
      <c r="D2086" s="374"/>
      <c r="F2086" s="374"/>
    </row>
    <row r="2087" spans="1:6" ht="13.5" customHeight="1" x14ac:dyDescent="0.25">
      <c r="A2087" s="372"/>
      <c r="B2087" s="374"/>
      <c r="C2087" s="374"/>
      <c r="D2087" s="374"/>
      <c r="F2087" s="374"/>
    </row>
    <row r="2088" spans="1:6" ht="13.5" customHeight="1" x14ac:dyDescent="0.25">
      <c r="A2088" s="372"/>
      <c r="B2088" s="374"/>
      <c r="C2088" s="374"/>
      <c r="D2088" s="374"/>
      <c r="F2088" s="374"/>
    </row>
    <row r="2089" spans="1:6" ht="13.5" customHeight="1" x14ac:dyDescent="0.25">
      <c r="A2089" s="372"/>
      <c r="B2089" s="374"/>
      <c r="C2089" s="374"/>
      <c r="D2089" s="374"/>
      <c r="F2089" s="374"/>
    </row>
    <row r="2090" spans="1:6" ht="13.5" customHeight="1" x14ac:dyDescent="0.25">
      <c r="A2090" s="372"/>
      <c r="B2090" s="374"/>
      <c r="C2090" s="374"/>
      <c r="D2090" s="374"/>
      <c r="F2090" s="374"/>
    </row>
    <row r="2091" spans="1:6" ht="13.5" customHeight="1" x14ac:dyDescent="0.25">
      <c r="A2091" s="372"/>
      <c r="B2091" s="374"/>
      <c r="C2091" s="374"/>
      <c r="D2091" s="374"/>
      <c r="F2091" s="374"/>
    </row>
    <row r="2092" spans="1:6" ht="13.5" customHeight="1" x14ac:dyDescent="0.25">
      <c r="A2092" s="372"/>
      <c r="B2092" s="374"/>
      <c r="C2092" s="374"/>
      <c r="D2092" s="374"/>
      <c r="F2092" s="374"/>
    </row>
    <row r="2093" spans="1:6" ht="13.5" customHeight="1" x14ac:dyDescent="0.25">
      <c r="A2093" s="372"/>
      <c r="B2093" s="374"/>
      <c r="C2093" s="374"/>
      <c r="D2093" s="374"/>
      <c r="F2093" s="374"/>
    </row>
    <row r="2094" spans="1:6" ht="13.5" customHeight="1" x14ac:dyDescent="0.25">
      <c r="A2094" s="372"/>
      <c r="B2094" s="374"/>
      <c r="C2094" s="374"/>
      <c r="D2094" s="374"/>
      <c r="F2094" s="374"/>
    </row>
    <row r="2095" spans="1:6" ht="13.5" customHeight="1" x14ac:dyDescent="0.25">
      <c r="A2095" s="372"/>
      <c r="B2095" s="374"/>
      <c r="C2095" s="374"/>
      <c r="D2095" s="374"/>
      <c r="F2095" s="374"/>
    </row>
    <row r="2096" spans="1:6" ht="13.5" customHeight="1" x14ac:dyDescent="0.25">
      <c r="A2096" s="372"/>
      <c r="B2096" s="374"/>
      <c r="C2096" s="374"/>
      <c r="D2096" s="374"/>
      <c r="F2096" s="374"/>
    </row>
    <row r="2097" spans="1:6" ht="13.5" customHeight="1" x14ac:dyDescent="0.25">
      <c r="A2097" s="372"/>
      <c r="B2097" s="374"/>
      <c r="C2097" s="374"/>
      <c r="D2097" s="374"/>
      <c r="F2097" s="374"/>
    </row>
    <row r="2098" spans="1:6" ht="13.5" customHeight="1" x14ac:dyDescent="0.25">
      <c r="A2098" s="372"/>
      <c r="B2098" s="374"/>
      <c r="C2098" s="374"/>
      <c r="D2098" s="374"/>
      <c r="F2098" s="374"/>
    </row>
    <row r="2099" spans="1:6" ht="13.5" customHeight="1" x14ac:dyDescent="0.25">
      <c r="A2099" s="372"/>
      <c r="B2099" s="374"/>
      <c r="C2099" s="374"/>
      <c r="D2099" s="374"/>
      <c r="F2099" s="374"/>
    </row>
    <row r="2100" spans="1:6" ht="13.5" customHeight="1" x14ac:dyDescent="0.25">
      <c r="A2100" s="372"/>
      <c r="B2100" s="374"/>
      <c r="C2100" s="374"/>
      <c r="D2100" s="374"/>
      <c r="F2100" s="374"/>
    </row>
    <row r="2101" spans="1:6" ht="13.5" customHeight="1" x14ac:dyDescent="0.25">
      <c r="A2101" s="372"/>
      <c r="B2101" s="374"/>
      <c r="C2101" s="374"/>
      <c r="D2101" s="374"/>
      <c r="F2101" s="374"/>
    </row>
    <row r="2102" spans="1:6" ht="13.5" customHeight="1" x14ac:dyDescent="0.25">
      <c r="A2102" s="372"/>
      <c r="B2102" s="374"/>
      <c r="C2102" s="374"/>
      <c r="D2102" s="374"/>
      <c r="F2102" s="374"/>
    </row>
    <row r="2103" spans="1:6" ht="13.5" customHeight="1" x14ac:dyDescent="0.25">
      <c r="A2103" s="372"/>
      <c r="B2103" s="374"/>
      <c r="C2103" s="374"/>
      <c r="D2103" s="374"/>
      <c r="F2103" s="374"/>
    </row>
    <row r="2104" spans="1:6" ht="13.5" customHeight="1" x14ac:dyDescent="0.25">
      <c r="A2104" s="372"/>
      <c r="B2104" s="374"/>
      <c r="C2104" s="374"/>
      <c r="D2104" s="374"/>
      <c r="F2104" s="374"/>
    </row>
    <row r="2105" spans="1:6" ht="13.5" customHeight="1" x14ac:dyDescent="0.25">
      <c r="A2105" s="372"/>
      <c r="B2105" s="374"/>
      <c r="C2105" s="374"/>
      <c r="D2105" s="374"/>
      <c r="F2105" s="374"/>
    </row>
    <row r="2106" spans="1:6" ht="13.5" customHeight="1" x14ac:dyDescent="0.25">
      <c r="A2106" s="372"/>
      <c r="B2106" s="374"/>
      <c r="C2106" s="374"/>
      <c r="D2106" s="374"/>
      <c r="F2106" s="374"/>
    </row>
    <row r="2107" spans="1:6" ht="13.5" customHeight="1" x14ac:dyDescent="0.25">
      <c r="A2107" s="372"/>
      <c r="B2107" s="374"/>
      <c r="C2107" s="374"/>
      <c r="D2107" s="374"/>
      <c r="F2107" s="374"/>
    </row>
    <row r="2108" spans="1:6" ht="13.5" customHeight="1" x14ac:dyDescent="0.25">
      <c r="A2108" s="372"/>
      <c r="B2108" s="374"/>
      <c r="C2108" s="374"/>
      <c r="D2108" s="374"/>
      <c r="F2108" s="374"/>
    </row>
    <row r="2109" spans="1:6" ht="13.5" customHeight="1" x14ac:dyDescent="0.25">
      <c r="A2109" s="372"/>
      <c r="B2109" s="374"/>
      <c r="C2109" s="374"/>
      <c r="D2109" s="374"/>
      <c r="F2109" s="374"/>
    </row>
    <row r="2110" spans="1:6" ht="13.5" customHeight="1" x14ac:dyDescent="0.25">
      <c r="A2110" s="372"/>
      <c r="B2110" s="374"/>
      <c r="C2110" s="374"/>
      <c r="D2110" s="374"/>
      <c r="F2110" s="374"/>
    </row>
    <row r="2111" spans="1:6" ht="13.5" customHeight="1" x14ac:dyDescent="0.25">
      <c r="A2111" s="372"/>
      <c r="B2111" s="374"/>
      <c r="C2111" s="374"/>
      <c r="D2111" s="374"/>
      <c r="F2111" s="374"/>
    </row>
    <row r="2112" spans="1:6" ht="13.5" customHeight="1" x14ac:dyDescent="0.25">
      <c r="A2112" s="372"/>
      <c r="B2112" s="374"/>
      <c r="C2112" s="374"/>
      <c r="D2112" s="374"/>
      <c r="F2112" s="374"/>
    </row>
    <row r="2113" spans="1:6" ht="13.5" customHeight="1" x14ac:dyDescent="0.25">
      <c r="A2113" s="372"/>
      <c r="B2113" s="374"/>
      <c r="C2113" s="374"/>
      <c r="D2113" s="374"/>
      <c r="F2113" s="374"/>
    </row>
    <row r="2114" spans="1:6" ht="13.5" customHeight="1" x14ac:dyDescent="0.25">
      <c r="A2114" s="372"/>
      <c r="B2114" s="374"/>
      <c r="C2114" s="374"/>
      <c r="D2114" s="374"/>
      <c r="F2114" s="374"/>
    </row>
    <row r="2115" spans="1:6" ht="13.5" customHeight="1" x14ac:dyDescent="0.25">
      <c r="A2115" s="372"/>
      <c r="B2115" s="374"/>
      <c r="C2115" s="374"/>
      <c r="D2115" s="374"/>
      <c r="F2115" s="374"/>
    </row>
    <row r="2116" spans="1:6" ht="13.5" customHeight="1" x14ac:dyDescent="0.25">
      <c r="A2116" s="372"/>
      <c r="B2116" s="374"/>
      <c r="C2116" s="374"/>
      <c r="D2116" s="374"/>
      <c r="F2116" s="374"/>
    </row>
    <row r="2117" spans="1:6" ht="13.5" customHeight="1" x14ac:dyDescent="0.25">
      <c r="A2117" s="372"/>
      <c r="B2117" s="374"/>
      <c r="C2117" s="374"/>
      <c r="D2117" s="374"/>
      <c r="F2117" s="374"/>
    </row>
    <row r="2118" spans="1:6" ht="13.5" customHeight="1" x14ac:dyDescent="0.25">
      <c r="A2118" s="372"/>
      <c r="B2118" s="374"/>
      <c r="C2118" s="374"/>
      <c r="D2118" s="374"/>
      <c r="F2118" s="374"/>
    </row>
    <row r="2119" spans="1:6" ht="13.5" customHeight="1" x14ac:dyDescent="0.25">
      <c r="A2119" s="372"/>
      <c r="B2119" s="374"/>
      <c r="C2119" s="374"/>
      <c r="D2119" s="374"/>
      <c r="F2119" s="374"/>
    </row>
    <row r="2120" spans="1:6" ht="13.5" customHeight="1" x14ac:dyDescent="0.25">
      <c r="A2120" s="372"/>
      <c r="B2120" s="374"/>
      <c r="C2120" s="374"/>
      <c r="D2120" s="374"/>
      <c r="F2120" s="374"/>
    </row>
    <row r="2121" spans="1:6" ht="13.5" customHeight="1" x14ac:dyDescent="0.25">
      <c r="A2121" s="372"/>
      <c r="B2121" s="374"/>
      <c r="C2121" s="374"/>
      <c r="D2121" s="374"/>
      <c r="F2121" s="374"/>
    </row>
    <row r="2122" spans="1:6" ht="13.5" customHeight="1" x14ac:dyDescent="0.25">
      <c r="A2122" s="372"/>
      <c r="B2122" s="374"/>
      <c r="C2122" s="374"/>
      <c r="D2122" s="374"/>
      <c r="F2122" s="374"/>
    </row>
    <row r="2123" spans="1:6" ht="13.5" customHeight="1" x14ac:dyDescent="0.25">
      <c r="A2123" s="372"/>
      <c r="B2123" s="374"/>
      <c r="C2123" s="374"/>
      <c r="D2123" s="374"/>
      <c r="F2123" s="374"/>
    </row>
    <row r="2124" spans="1:6" ht="13.5" customHeight="1" x14ac:dyDescent="0.25">
      <c r="A2124" s="372"/>
      <c r="B2124" s="374"/>
      <c r="C2124" s="374"/>
      <c r="D2124" s="374"/>
      <c r="F2124" s="374"/>
    </row>
    <row r="2125" spans="1:6" ht="13.5" customHeight="1" x14ac:dyDescent="0.25">
      <c r="A2125" s="372"/>
      <c r="B2125" s="374"/>
      <c r="C2125" s="374"/>
      <c r="D2125" s="374"/>
      <c r="F2125" s="374"/>
    </row>
    <row r="2126" spans="1:6" ht="13.5" customHeight="1" x14ac:dyDescent="0.25">
      <c r="A2126" s="372"/>
      <c r="B2126" s="374"/>
      <c r="C2126" s="374"/>
      <c r="D2126" s="374"/>
      <c r="F2126" s="374"/>
    </row>
    <row r="2127" spans="1:6" ht="13.5" customHeight="1" x14ac:dyDescent="0.25">
      <c r="A2127" s="372"/>
      <c r="B2127" s="374"/>
      <c r="C2127" s="374"/>
      <c r="D2127" s="374"/>
      <c r="F2127" s="374"/>
    </row>
    <row r="2128" spans="1:6" ht="13.5" customHeight="1" x14ac:dyDescent="0.25">
      <c r="A2128" s="372"/>
      <c r="B2128" s="374"/>
      <c r="C2128" s="374"/>
      <c r="D2128" s="374"/>
      <c r="F2128" s="374"/>
    </row>
    <row r="2129" spans="1:6" ht="13.5" customHeight="1" x14ac:dyDescent="0.25">
      <c r="A2129" s="372"/>
      <c r="B2129" s="374"/>
      <c r="C2129" s="374"/>
      <c r="D2129" s="374"/>
      <c r="F2129" s="374"/>
    </row>
    <row r="2130" spans="1:6" ht="13.5" customHeight="1" x14ac:dyDescent="0.25">
      <c r="A2130" s="372"/>
      <c r="B2130" s="374"/>
      <c r="C2130" s="374"/>
      <c r="D2130" s="374"/>
      <c r="F2130" s="374"/>
    </row>
    <row r="2131" spans="1:6" ht="13.5" customHeight="1" x14ac:dyDescent="0.25">
      <c r="A2131" s="372"/>
      <c r="B2131" s="374"/>
      <c r="C2131" s="374"/>
      <c r="D2131" s="374"/>
      <c r="F2131" s="374"/>
    </row>
    <row r="2132" spans="1:6" ht="13.5" customHeight="1" x14ac:dyDescent="0.25">
      <c r="A2132" s="372"/>
      <c r="B2132" s="374"/>
      <c r="C2132" s="374"/>
      <c r="D2132" s="374"/>
      <c r="F2132" s="374"/>
    </row>
    <row r="2133" spans="1:6" ht="13.5" customHeight="1" x14ac:dyDescent="0.25">
      <c r="A2133" s="372"/>
      <c r="B2133" s="374"/>
      <c r="C2133" s="374"/>
      <c r="D2133" s="374"/>
      <c r="F2133" s="374"/>
    </row>
    <row r="2134" spans="1:6" ht="13.5" customHeight="1" x14ac:dyDescent="0.25">
      <c r="A2134" s="372"/>
      <c r="B2134" s="374"/>
      <c r="C2134" s="374"/>
      <c r="D2134" s="374"/>
      <c r="F2134" s="374"/>
    </row>
    <row r="2135" spans="1:6" ht="13.5" customHeight="1" x14ac:dyDescent="0.25">
      <c r="A2135" s="372"/>
      <c r="B2135" s="374"/>
      <c r="C2135" s="374"/>
      <c r="D2135" s="374"/>
      <c r="F2135" s="374"/>
    </row>
    <row r="2136" spans="1:6" ht="13.5" customHeight="1" x14ac:dyDescent="0.25">
      <c r="A2136" s="372"/>
      <c r="B2136" s="374"/>
      <c r="C2136" s="374"/>
      <c r="D2136" s="374"/>
      <c r="F2136" s="374"/>
    </row>
    <row r="2137" spans="1:6" ht="13.5" customHeight="1" x14ac:dyDescent="0.25">
      <c r="A2137" s="372"/>
      <c r="B2137" s="374"/>
      <c r="C2137" s="374"/>
      <c r="D2137" s="374"/>
      <c r="F2137" s="374"/>
    </row>
    <row r="2138" spans="1:6" ht="13.5" customHeight="1" x14ac:dyDescent="0.25">
      <c r="A2138" s="372"/>
      <c r="B2138" s="374"/>
      <c r="C2138" s="374"/>
      <c r="D2138" s="374"/>
      <c r="F2138" s="374"/>
    </row>
    <row r="2139" spans="1:6" ht="13.5" customHeight="1" x14ac:dyDescent="0.25">
      <c r="A2139" s="372"/>
      <c r="B2139" s="374"/>
      <c r="C2139" s="374"/>
      <c r="D2139" s="374"/>
      <c r="F2139" s="374"/>
    </row>
    <row r="2140" spans="1:6" ht="13.5" customHeight="1" x14ac:dyDescent="0.25">
      <c r="A2140" s="372"/>
      <c r="B2140" s="374"/>
      <c r="C2140" s="374"/>
      <c r="D2140" s="374"/>
      <c r="F2140" s="374"/>
    </row>
    <row r="2141" spans="1:6" ht="13.5" customHeight="1" x14ac:dyDescent="0.25">
      <c r="A2141" s="372"/>
      <c r="B2141" s="374"/>
      <c r="C2141" s="374"/>
      <c r="D2141" s="374"/>
      <c r="F2141" s="374"/>
    </row>
    <row r="2142" spans="1:6" ht="13.5" customHeight="1" x14ac:dyDescent="0.25">
      <c r="A2142" s="372"/>
      <c r="B2142" s="374"/>
      <c r="C2142" s="374"/>
      <c r="D2142" s="374"/>
      <c r="F2142" s="374"/>
    </row>
    <row r="2143" spans="1:6" ht="13.5" customHeight="1" x14ac:dyDescent="0.25">
      <c r="A2143" s="372"/>
      <c r="B2143" s="374"/>
      <c r="C2143" s="374"/>
      <c r="D2143" s="374"/>
      <c r="F2143" s="374"/>
    </row>
    <row r="2144" spans="1:6" ht="13.5" customHeight="1" x14ac:dyDescent="0.25">
      <c r="A2144" s="372"/>
      <c r="B2144" s="374"/>
      <c r="C2144" s="374"/>
      <c r="D2144" s="374"/>
      <c r="F2144" s="374"/>
    </row>
    <row r="2145" spans="1:6" ht="13.5" customHeight="1" x14ac:dyDescent="0.25">
      <c r="A2145" s="372"/>
      <c r="B2145" s="374"/>
      <c r="C2145" s="374"/>
      <c r="D2145" s="374"/>
      <c r="F2145" s="374"/>
    </row>
    <row r="2146" spans="1:6" ht="13.5" customHeight="1" x14ac:dyDescent="0.25">
      <c r="A2146" s="372"/>
      <c r="B2146" s="374"/>
      <c r="C2146" s="374"/>
      <c r="D2146" s="374"/>
      <c r="F2146" s="374"/>
    </row>
    <row r="2147" spans="1:6" ht="13.5" customHeight="1" x14ac:dyDescent="0.25">
      <c r="A2147" s="372"/>
      <c r="B2147" s="374"/>
      <c r="C2147" s="374"/>
      <c r="D2147" s="374"/>
      <c r="F2147" s="374"/>
    </row>
    <row r="2148" spans="1:6" ht="13.5" customHeight="1" x14ac:dyDescent="0.25">
      <c r="A2148" s="372"/>
      <c r="B2148" s="374"/>
      <c r="C2148" s="374"/>
      <c r="D2148" s="374"/>
      <c r="F2148" s="374"/>
    </row>
    <row r="2149" spans="1:6" ht="13.5" customHeight="1" x14ac:dyDescent="0.25">
      <c r="A2149" s="372"/>
      <c r="B2149" s="374"/>
      <c r="C2149" s="374"/>
      <c r="D2149" s="374"/>
      <c r="F2149" s="374"/>
    </row>
    <row r="2150" spans="1:6" ht="13.5" customHeight="1" x14ac:dyDescent="0.25">
      <c r="A2150" s="372"/>
      <c r="B2150" s="374"/>
      <c r="C2150" s="374"/>
      <c r="D2150" s="374"/>
      <c r="F2150" s="374"/>
    </row>
    <row r="2151" spans="1:6" ht="13.5" customHeight="1" x14ac:dyDescent="0.25">
      <c r="A2151" s="372"/>
      <c r="B2151" s="374"/>
      <c r="C2151" s="374"/>
      <c r="D2151" s="374"/>
      <c r="F2151" s="374"/>
    </row>
    <row r="2152" spans="1:6" ht="13.5" customHeight="1" x14ac:dyDescent="0.25">
      <c r="A2152" s="372"/>
      <c r="B2152" s="374"/>
      <c r="C2152" s="374"/>
      <c r="D2152" s="374"/>
      <c r="F2152" s="374"/>
    </row>
    <row r="2153" spans="1:6" ht="13.5" customHeight="1" x14ac:dyDescent="0.25">
      <c r="A2153" s="372"/>
      <c r="B2153" s="374"/>
      <c r="C2153" s="374"/>
      <c r="D2153" s="374"/>
      <c r="F2153" s="374"/>
    </row>
    <row r="2154" spans="1:6" ht="13.5" customHeight="1" x14ac:dyDescent="0.25">
      <c r="A2154" s="372"/>
      <c r="B2154" s="374"/>
      <c r="C2154" s="374"/>
      <c r="D2154" s="374"/>
      <c r="F2154" s="374"/>
    </row>
    <row r="2155" spans="1:6" ht="13.5" customHeight="1" x14ac:dyDescent="0.25">
      <c r="A2155" s="372"/>
      <c r="B2155" s="374"/>
      <c r="C2155" s="374"/>
      <c r="D2155" s="374"/>
      <c r="F2155" s="374"/>
    </row>
    <row r="2156" spans="1:6" ht="13.5" customHeight="1" x14ac:dyDescent="0.25">
      <c r="A2156" s="372"/>
      <c r="B2156" s="374"/>
      <c r="C2156" s="374"/>
      <c r="D2156" s="374"/>
      <c r="F2156" s="374"/>
    </row>
    <row r="2157" spans="1:6" ht="13.5" customHeight="1" x14ac:dyDescent="0.25">
      <c r="A2157" s="372"/>
      <c r="B2157" s="374"/>
      <c r="C2157" s="374"/>
      <c r="D2157" s="374"/>
      <c r="F2157" s="374"/>
    </row>
    <row r="2158" spans="1:6" ht="13.5" customHeight="1" x14ac:dyDescent="0.25">
      <c r="A2158" s="372"/>
      <c r="B2158" s="374"/>
      <c r="C2158" s="374"/>
      <c r="D2158" s="374"/>
      <c r="F2158" s="374"/>
    </row>
    <row r="2159" spans="1:6" ht="13.5" customHeight="1" x14ac:dyDescent="0.25">
      <c r="A2159" s="372"/>
      <c r="B2159" s="374"/>
      <c r="C2159" s="374"/>
      <c r="D2159" s="374"/>
      <c r="F2159" s="374"/>
    </row>
    <row r="2160" spans="1:6" ht="13.5" customHeight="1" x14ac:dyDescent="0.25">
      <c r="A2160" s="372"/>
      <c r="B2160" s="374"/>
      <c r="C2160" s="374"/>
      <c r="D2160" s="374"/>
      <c r="F2160" s="374"/>
    </row>
    <row r="2161" spans="1:6" ht="13.5" customHeight="1" x14ac:dyDescent="0.25">
      <c r="A2161" s="372"/>
      <c r="B2161" s="374"/>
      <c r="C2161" s="374"/>
      <c r="D2161" s="374"/>
      <c r="F2161" s="374"/>
    </row>
    <row r="2162" spans="1:6" ht="13.5" customHeight="1" x14ac:dyDescent="0.25">
      <c r="A2162" s="372"/>
      <c r="B2162" s="374"/>
      <c r="C2162" s="374"/>
      <c r="D2162" s="374"/>
      <c r="F2162" s="374"/>
    </row>
    <row r="2163" spans="1:6" ht="13.5" customHeight="1" x14ac:dyDescent="0.25">
      <c r="A2163" s="372"/>
      <c r="B2163" s="374"/>
      <c r="C2163" s="374"/>
      <c r="D2163" s="374"/>
      <c r="F2163" s="374"/>
    </row>
    <row r="2164" spans="1:6" ht="13.5" customHeight="1" x14ac:dyDescent="0.25">
      <c r="A2164" s="372"/>
      <c r="B2164" s="374"/>
      <c r="C2164" s="374"/>
      <c r="D2164" s="374"/>
      <c r="F2164" s="374"/>
    </row>
    <row r="2165" spans="1:6" ht="13.5" customHeight="1" x14ac:dyDescent="0.25">
      <c r="A2165" s="372"/>
      <c r="B2165" s="374"/>
      <c r="C2165" s="374"/>
      <c r="D2165" s="374"/>
      <c r="F2165" s="374"/>
    </row>
    <row r="2166" spans="1:6" ht="13.5" customHeight="1" x14ac:dyDescent="0.25">
      <c r="A2166" s="372"/>
      <c r="B2166" s="374"/>
      <c r="C2166" s="374"/>
      <c r="D2166" s="374"/>
      <c r="F2166" s="374"/>
    </row>
    <row r="2167" spans="1:6" ht="13.5" customHeight="1" x14ac:dyDescent="0.25">
      <c r="A2167" s="372"/>
      <c r="B2167" s="374"/>
      <c r="C2167" s="374"/>
      <c r="D2167" s="374"/>
      <c r="F2167" s="374"/>
    </row>
    <row r="2168" spans="1:6" ht="13.5" customHeight="1" x14ac:dyDescent="0.25">
      <c r="A2168" s="372"/>
      <c r="B2168" s="374"/>
      <c r="C2168" s="374"/>
      <c r="D2168" s="374"/>
      <c r="F2168" s="374"/>
    </row>
    <row r="2169" spans="1:6" ht="13.5" customHeight="1" x14ac:dyDescent="0.25">
      <c r="A2169" s="372"/>
      <c r="B2169" s="374"/>
      <c r="C2169" s="374"/>
      <c r="D2169" s="374"/>
      <c r="F2169" s="374"/>
    </row>
    <row r="2170" spans="1:6" ht="13.5" customHeight="1" x14ac:dyDescent="0.25">
      <c r="A2170" s="372"/>
      <c r="B2170" s="374"/>
      <c r="C2170" s="374"/>
      <c r="D2170" s="374"/>
      <c r="F2170" s="374"/>
    </row>
    <row r="2171" spans="1:6" ht="13.5" customHeight="1" x14ac:dyDescent="0.25">
      <c r="A2171" s="372"/>
      <c r="B2171" s="374"/>
      <c r="C2171" s="374"/>
      <c r="D2171" s="374"/>
      <c r="F2171" s="374"/>
    </row>
    <row r="2172" spans="1:6" ht="13.5" customHeight="1" x14ac:dyDescent="0.25">
      <c r="A2172" s="372"/>
      <c r="B2172" s="374"/>
      <c r="C2172" s="374"/>
      <c r="D2172" s="374"/>
      <c r="F2172" s="374"/>
    </row>
    <row r="2173" spans="1:6" ht="13.5" customHeight="1" x14ac:dyDescent="0.25">
      <c r="A2173" s="372"/>
      <c r="B2173" s="374"/>
      <c r="C2173" s="374"/>
      <c r="D2173" s="374"/>
      <c r="F2173" s="374"/>
    </row>
    <row r="2174" spans="1:6" ht="13.5" customHeight="1" x14ac:dyDescent="0.25">
      <c r="A2174" s="372"/>
      <c r="B2174" s="374"/>
      <c r="C2174" s="374"/>
      <c r="D2174" s="374"/>
      <c r="F2174" s="374"/>
    </row>
    <row r="2175" spans="1:6" ht="13.5" customHeight="1" x14ac:dyDescent="0.25">
      <c r="A2175" s="372"/>
      <c r="B2175" s="374"/>
      <c r="C2175" s="374"/>
      <c r="D2175" s="374"/>
      <c r="F2175" s="374"/>
    </row>
    <row r="2176" spans="1:6" ht="13.5" customHeight="1" x14ac:dyDescent="0.25">
      <c r="A2176" s="372"/>
      <c r="B2176" s="374"/>
      <c r="C2176" s="374"/>
      <c r="D2176" s="374"/>
      <c r="F2176" s="374"/>
    </row>
    <row r="2177" spans="1:6" ht="13.5" customHeight="1" x14ac:dyDescent="0.25">
      <c r="A2177" s="372"/>
      <c r="B2177" s="374"/>
      <c r="C2177" s="374"/>
      <c r="D2177" s="374"/>
      <c r="F2177" s="374"/>
    </row>
    <row r="2178" spans="1:6" ht="13.5" customHeight="1" x14ac:dyDescent="0.25">
      <c r="A2178" s="372"/>
      <c r="B2178" s="374"/>
      <c r="C2178" s="374"/>
      <c r="D2178" s="374"/>
      <c r="F2178" s="374"/>
    </row>
    <row r="2179" spans="1:6" ht="13.5" customHeight="1" x14ac:dyDescent="0.25">
      <c r="A2179" s="372"/>
      <c r="B2179" s="374"/>
      <c r="C2179" s="374"/>
      <c r="D2179" s="374"/>
      <c r="F2179" s="374"/>
    </row>
    <row r="2180" spans="1:6" ht="13.5" customHeight="1" x14ac:dyDescent="0.25">
      <c r="A2180" s="372"/>
      <c r="B2180" s="374"/>
      <c r="C2180" s="374"/>
      <c r="D2180" s="374"/>
      <c r="F2180" s="374"/>
    </row>
    <row r="2181" spans="1:6" ht="13.5" customHeight="1" x14ac:dyDescent="0.25">
      <c r="A2181" s="372"/>
      <c r="B2181" s="374"/>
      <c r="C2181" s="374"/>
      <c r="D2181" s="374"/>
      <c r="F2181" s="374"/>
    </row>
    <row r="2182" spans="1:6" ht="13.5" customHeight="1" x14ac:dyDescent="0.25">
      <c r="A2182" s="372"/>
      <c r="B2182" s="374"/>
      <c r="C2182" s="374"/>
      <c r="D2182" s="374"/>
      <c r="F2182" s="374"/>
    </row>
    <row r="2183" spans="1:6" ht="13.5" customHeight="1" x14ac:dyDescent="0.25">
      <c r="A2183" s="372"/>
      <c r="B2183" s="374"/>
      <c r="C2183" s="374"/>
      <c r="D2183" s="374"/>
      <c r="F2183" s="374"/>
    </row>
    <row r="2184" spans="1:6" ht="13.5" customHeight="1" x14ac:dyDescent="0.25">
      <c r="A2184" s="372"/>
      <c r="B2184" s="374"/>
      <c r="C2184" s="374"/>
      <c r="D2184" s="374"/>
      <c r="F2184" s="374"/>
    </row>
    <row r="2185" spans="1:6" ht="13.5" customHeight="1" x14ac:dyDescent="0.25">
      <c r="A2185" s="372"/>
      <c r="B2185" s="374"/>
      <c r="C2185" s="374"/>
      <c r="D2185" s="374"/>
      <c r="F2185" s="374"/>
    </row>
    <row r="2186" spans="1:6" ht="13.5" customHeight="1" x14ac:dyDescent="0.25">
      <c r="A2186" s="372"/>
      <c r="B2186" s="374"/>
      <c r="C2186" s="374"/>
      <c r="D2186" s="374"/>
      <c r="F2186" s="374"/>
    </row>
    <row r="2187" spans="1:6" ht="13.5" customHeight="1" x14ac:dyDescent="0.25">
      <c r="A2187" s="372"/>
      <c r="B2187" s="374"/>
      <c r="C2187" s="374"/>
      <c r="D2187" s="374"/>
      <c r="F2187" s="374"/>
    </row>
    <row r="2188" spans="1:6" ht="13.5" customHeight="1" x14ac:dyDescent="0.25">
      <c r="A2188" s="372"/>
      <c r="B2188" s="374"/>
      <c r="C2188" s="374"/>
      <c r="D2188" s="374"/>
      <c r="F2188" s="374"/>
    </row>
    <row r="2189" spans="1:6" ht="13.5" customHeight="1" x14ac:dyDescent="0.25">
      <c r="A2189" s="372"/>
      <c r="B2189" s="374"/>
      <c r="C2189" s="374"/>
      <c r="D2189" s="374"/>
      <c r="F2189" s="374"/>
    </row>
    <row r="2190" spans="1:6" ht="13.5" customHeight="1" x14ac:dyDescent="0.25">
      <c r="A2190" s="372"/>
      <c r="B2190" s="374"/>
      <c r="C2190" s="374"/>
      <c r="D2190" s="374"/>
      <c r="F2190" s="374"/>
    </row>
    <row r="2191" spans="1:6" ht="13.5" customHeight="1" x14ac:dyDescent="0.25">
      <c r="A2191" s="372"/>
      <c r="B2191" s="374"/>
      <c r="C2191" s="374"/>
      <c r="D2191" s="374"/>
      <c r="F2191" s="374"/>
    </row>
    <row r="2192" spans="1:6" ht="13.5" customHeight="1" x14ac:dyDescent="0.25">
      <c r="A2192" s="372"/>
      <c r="B2192" s="374"/>
      <c r="C2192" s="374"/>
      <c r="D2192" s="374"/>
      <c r="F2192" s="374"/>
    </row>
    <row r="2193" spans="1:6" ht="13.5" customHeight="1" x14ac:dyDescent="0.25">
      <c r="A2193" s="372"/>
      <c r="B2193" s="374"/>
      <c r="C2193" s="374"/>
      <c r="D2193" s="374"/>
      <c r="F2193" s="374"/>
    </row>
    <row r="2194" spans="1:6" ht="13.5" customHeight="1" x14ac:dyDescent="0.25">
      <c r="A2194" s="372"/>
      <c r="B2194" s="374"/>
      <c r="C2194" s="374"/>
      <c r="D2194" s="374"/>
      <c r="F2194" s="374"/>
    </row>
    <row r="2195" spans="1:6" ht="13.5" customHeight="1" x14ac:dyDescent="0.25">
      <c r="A2195" s="372"/>
      <c r="B2195" s="374"/>
      <c r="C2195" s="374"/>
      <c r="D2195" s="374"/>
      <c r="F2195" s="374"/>
    </row>
    <row r="2196" spans="1:6" ht="13.5" customHeight="1" x14ac:dyDescent="0.25">
      <c r="A2196" s="372"/>
      <c r="B2196" s="374"/>
      <c r="C2196" s="374"/>
      <c r="D2196" s="374"/>
      <c r="F2196" s="374"/>
    </row>
    <row r="2197" spans="1:6" ht="13.5" customHeight="1" x14ac:dyDescent="0.25">
      <c r="A2197" s="372"/>
      <c r="B2197" s="374"/>
      <c r="C2197" s="374"/>
      <c r="D2197" s="374"/>
      <c r="F2197" s="374"/>
    </row>
    <row r="2198" spans="1:6" ht="13.5" customHeight="1" x14ac:dyDescent="0.25">
      <c r="A2198" s="372"/>
      <c r="B2198" s="374"/>
      <c r="C2198" s="374"/>
      <c r="D2198" s="374"/>
      <c r="F2198" s="374"/>
    </row>
    <row r="2199" spans="1:6" ht="13.5" customHeight="1" x14ac:dyDescent="0.25">
      <c r="A2199" s="372"/>
      <c r="B2199" s="374"/>
      <c r="C2199" s="374"/>
      <c r="D2199" s="374"/>
      <c r="F2199" s="374"/>
    </row>
    <row r="2200" spans="1:6" ht="13.5" customHeight="1" x14ac:dyDescent="0.25">
      <c r="A2200" s="372"/>
      <c r="B2200" s="374"/>
      <c r="C2200" s="374"/>
      <c r="D2200" s="374"/>
      <c r="F2200" s="374"/>
    </row>
    <row r="2201" spans="1:6" ht="13.5" customHeight="1" x14ac:dyDescent="0.25">
      <c r="A2201" s="372"/>
      <c r="B2201" s="374"/>
      <c r="C2201" s="374"/>
      <c r="D2201" s="374"/>
      <c r="F2201" s="374"/>
    </row>
    <row r="2202" spans="1:6" ht="13.5" customHeight="1" x14ac:dyDescent="0.25">
      <c r="A2202" s="372"/>
      <c r="B2202" s="374"/>
      <c r="C2202" s="374"/>
      <c r="D2202" s="374"/>
      <c r="F2202" s="374"/>
    </row>
    <row r="2203" spans="1:6" ht="13.5" customHeight="1" x14ac:dyDescent="0.25">
      <c r="A2203" s="372"/>
      <c r="B2203" s="374"/>
      <c r="C2203" s="374"/>
      <c r="D2203" s="374"/>
      <c r="F2203" s="374"/>
    </row>
    <row r="2204" spans="1:6" ht="13.5" customHeight="1" x14ac:dyDescent="0.25">
      <c r="A2204" s="372"/>
      <c r="B2204" s="374"/>
      <c r="C2204" s="374"/>
      <c r="D2204" s="374"/>
      <c r="F2204" s="374"/>
    </row>
    <row r="2205" spans="1:6" ht="13.5" customHeight="1" x14ac:dyDescent="0.25">
      <c r="A2205" s="372"/>
      <c r="B2205" s="374"/>
      <c r="C2205" s="374"/>
      <c r="D2205" s="374"/>
      <c r="F2205" s="374"/>
    </row>
    <row r="2206" spans="1:6" ht="13.5" customHeight="1" x14ac:dyDescent="0.25">
      <c r="A2206" s="372"/>
      <c r="B2206" s="374"/>
      <c r="C2206" s="374"/>
      <c r="D2206" s="374"/>
      <c r="F2206" s="374"/>
    </row>
    <row r="2207" spans="1:6" ht="13.5" customHeight="1" x14ac:dyDescent="0.25">
      <c r="A2207" s="372"/>
      <c r="B2207" s="374"/>
      <c r="C2207" s="374"/>
      <c r="D2207" s="374"/>
      <c r="F2207" s="374"/>
    </row>
    <row r="2208" spans="1:6" ht="13.5" customHeight="1" x14ac:dyDescent="0.25">
      <c r="A2208" s="372"/>
      <c r="B2208" s="374"/>
      <c r="C2208" s="374"/>
      <c r="D2208" s="374"/>
      <c r="F2208" s="374"/>
    </row>
    <row r="2209" spans="1:6" ht="13.5" customHeight="1" x14ac:dyDescent="0.25">
      <c r="A2209" s="372"/>
      <c r="B2209" s="374"/>
      <c r="C2209" s="374"/>
      <c r="D2209" s="374"/>
      <c r="F2209" s="374"/>
    </row>
    <row r="2210" spans="1:6" ht="13.5" customHeight="1" x14ac:dyDescent="0.25">
      <c r="A2210" s="372"/>
      <c r="B2210" s="374"/>
      <c r="C2210" s="374"/>
      <c r="D2210" s="374"/>
      <c r="F2210" s="374"/>
    </row>
    <row r="2211" spans="1:6" ht="13.5" customHeight="1" x14ac:dyDescent="0.25">
      <c r="A2211" s="372"/>
      <c r="B2211" s="374"/>
      <c r="C2211" s="374"/>
      <c r="D2211" s="374"/>
      <c r="F2211" s="374"/>
    </row>
    <row r="2212" spans="1:6" ht="13.5" customHeight="1" x14ac:dyDescent="0.25">
      <c r="A2212" s="372"/>
      <c r="B2212" s="374"/>
      <c r="C2212" s="374"/>
      <c r="D2212" s="374"/>
      <c r="F2212" s="374"/>
    </row>
    <row r="2213" spans="1:6" ht="13.5" customHeight="1" x14ac:dyDescent="0.25">
      <c r="A2213" s="372"/>
      <c r="B2213" s="374"/>
      <c r="C2213" s="374"/>
      <c r="D2213" s="374"/>
      <c r="F2213" s="374"/>
    </row>
    <row r="2214" spans="1:6" ht="13.5" customHeight="1" x14ac:dyDescent="0.25">
      <c r="A2214" s="372"/>
      <c r="B2214" s="374"/>
      <c r="C2214" s="374"/>
      <c r="D2214" s="374"/>
      <c r="F2214" s="374"/>
    </row>
    <row r="2215" spans="1:6" ht="13.5" customHeight="1" x14ac:dyDescent="0.25">
      <c r="A2215" s="372"/>
      <c r="B2215" s="374"/>
      <c r="C2215" s="374"/>
      <c r="D2215" s="374"/>
      <c r="F2215" s="374"/>
    </row>
    <row r="2216" spans="1:6" ht="13.5" customHeight="1" x14ac:dyDescent="0.25">
      <c r="A2216" s="372"/>
      <c r="B2216" s="374"/>
      <c r="C2216" s="374"/>
      <c r="D2216" s="374"/>
      <c r="F2216" s="374"/>
    </row>
    <row r="2217" spans="1:6" ht="13.5" customHeight="1" x14ac:dyDescent="0.25">
      <c r="A2217" s="372"/>
      <c r="B2217" s="374"/>
      <c r="C2217" s="374"/>
      <c r="D2217" s="374"/>
      <c r="F2217" s="374"/>
    </row>
    <row r="2218" spans="1:6" ht="13.5" customHeight="1" x14ac:dyDescent="0.25">
      <c r="A2218" s="372"/>
      <c r="B2218" s="374"/>
      <c r="C2218" s="374"/>
      <c r="D2218" s="374"/>
      <c r="F2218" s="374"/>
    </row>
    <row r="2219" spans="1:6" ht="13.5" customHeight="1" x14ac:dyDescent="0.25">
      <c r="A2219" s="372"/>
      <c r="B2219" s="374"/>
      <c r="C2219" s="374"/>
      <c r="D2219" s="374"/>
      <c r="F2219" s="374"/>
    </row>
    <row r="2220" spans="1:6" ht="13.5" customHeight="1" x14ac:dyDescent="0.25">
      <c r="A2220" s="372"/>
      <c r="B2220" s="374"/>
      <c r="C2220" s="374"/>
      <c r="D2220" s="374"/>
      <c r="F2220" s="374"/>
    </row>
    <row r="2221" spans="1:6" ht="13.5" customHeight="1" x14ac:dyDescent="0.25">
      <c r="A2221" s="372"/>
      <c r="B2221" s="374"/>
      <c r="C2221" s="374"/>
      <c r="D2221" s="374"/>
      <c r="F2221" s="374"/>
    </row>
    <row r="2222" spans="1:6" ht="13.5" customHeight="1" x14ac:dyDescent="0.25">
      <c r="A2222" s="372"/>
      <c r="B2222" s="374"/>
      <c r="C2222" s="374"/>
      <c r="D2222" s="374"/>
      <c r="F2222" s="374"/>
    </row>
    <row r="2223" spans="1:6" ht="13.5" customHeight="1" x14ac:dyDescent="0.25">
      <c r="A2223" s="372"/>
      <c r="B2223" s="374"/>
      <c r="C2223" s="374"/>
      <c r="D2223" s="374"/>
      <c r="F2223" s="374"/>
    </row>
    <row r="2224" spans="1:6" ht="13.5" customHeight="1" x14ac:dyDescent="0.25">
      <c r="A2224" s="372"/>
      <c r="B2224" s="374"/>
      <c r="C2224" s="374"/>
      <c r="D2224" s="374"/>
      <c r="F2224" s="374"/>
    </row>
    <row r="2225" spans="1:6" ht="13.5" customHeight="1" x14ac:dyDescent="0.25">
      <c r="A2225" s="372"/>
      <c r="B2225" s="374"/>
      <c r="C2225" s="374"/>
      <c r="D2225" s="374"/>
      <c r="F2225" s="374"/>
    </row>
    <row r="2226" spans="1:6" ht="13.5" customHeight="1" x14ac:dyDescent="0.25">
      <c r="A2226" s="372"/>
      <c r="B2226" s="374"/>
      <c r="C2226" s="374"/>
      <c r="D2226" s="374"/>
      <c r="F2226" s="374"/>
    </row>
    <row r="2227" spans="1:6" ht="13.5" customHeight="1" x14ac:dyDescent="0.25">
      <c r="A2227" s="372"/>
      <c r="B2227" s="374"/>
      <c r="C2227" s="374"/>
      <c r="D2227" s="374"/>
      <c r="F2227" s="374"/>
    </row>
    <row r="2228" spans="1:6" ht="13.5" customHeight="1" x14ac:dyDescent="0.25">
      <c r="A2228" s="372"/>
      <c r="B2228" s="374"/>
      <c r="C2228" s="374"/>
      <c r="D2228" s="374"/>
      <c r="F2228" s="374"/>
    </row>
    <row r="2229" spans="1:6" ht="13.5" customHeight="1" x14ac:dyDescent="0.25">
      <c r="A2229" s="372"/>
      <c r="B2229" s="374"/>
      <c r="C2229" s="374"/>
      <c r="D2229" s="374"/>
      <c r="F2229" s="374"/>
    </row>
    <row r="2230" spans="1:6" ht="13.5" customHeight="1" x14ac:dyDescent="0.25">
      <c r="A2230" s="372"/>
      <c r="B2230" s="374"/>
      <c r="C2230" s="374"/>
      <c r="D2230" s="374"/>
      <c r="F2230" s="374"/>
    </row>
    <row r="2231" spans="1:6" ht="13.5" customHeight="1" x14ac:dyDescent="0.25">
      <c r="A2231" s="372"/>
      <c r="B2231" s="374"/>
      <c r="C2231" s="374"/>
      <c r="D2231" s="374"/>
      <c r="F2231" s="374"/>
    </row>
    <row r="2232" spans="1:6" ht="13.5" customHeight="1" x14ac:dyDescent="0.25">
      <c r="A2232" s="372"/>
      <c r="B2232" s="374"/>
      <c r="C2232" s="374"/>
      <c r="D2232" s="374"/>
      <c r="F2232" s="374"/>
    </row>
    <row r="2233" spans="1:6" ht="13.5" customHeight="1" x14ac:dyDescent="0.25">
      <c r="A2233" s="372"/>
      <c r="B2233" s="374"/>
      <c r="C2233" s="374"/>
      <c r="D2233" s="374"/>
      <c r="F2233" s="374"/>
    </row>
    <row r="2234" spans="1:6" ht="13.5" customHeight="1" x14ac:dyDescent="0.25">
      <c r="A2234" s="372"/>
      <c r="B2234" s="374"/>
      <c r="C2234" s="374"/>
      <c r="D2234" s="374"/>
      <c r="F2234" s="374"/>
    </row>
    <row r="2235" spans="1:6" ht="13.5" customHeight="1" x14ac:dyDescent="0.25">
      <c r="A2235" s="372"/>
      <c r="B2235" s="374"/>
      <c r="C2235" s="374"/>
      <c r="D2235" s="374"/>
      <c r="F2235" s="374"/>
    </row>
    <row r="2236" spans="1:6" ht="13.5" customHeight="1" x14ac:dyDescent="0.25">
      <c r="A2236" s="372"/>
      <c r="B2236" s="374"/>
      <c r="C2236" s="374"/>
      <c r="D2236" s="374"/>
      <c r="F2236" s="374"/>
    </row>
    <row r="2237" spans="1:6" ht="13.5" customHeight="1" x14ac:dyDescent="0.25">
      <c r="A2237" s="372"/>
      <c r="B2237" s="374"/>
      <c r="C2237" s="374"/>
      <c r="D2237" s="374"/>
      <c r="F2237" s="374"/>
    </row>
    <row r="2238" spans="1:6" ht="13.5" customHeight="1" x14ac:dyDescent="0.25">
      <c r="A2238" s="372"/>
      <c r="B2238" s="374"/>
      <c r="C2238" s="374"/>
      <c r="D2238" s="374"/>
      <c r="F2238" s="374"/>
    </row>
    <row r="2239" spans="1:6" ht="13.5" customHeight="1" x14ac:dyDescent="0.25">
      <c r="A2239" s="372"/>
      <c r="B2239" s="374"/>
      <c r="C2239" s="374"/>
      <c r="D2239" s="374"/>
      <c r="F2239" s="374"/>
    </row>
    <row r="2240" spans="1:6" ht="13.5" customHeight="1" x14ac:dyDescent="0.25">
      <c r="A2240" s="372"/>
      <c r="B2240" s="374"/>
      <c r="C2240" s="374"/>
      <c r="D2240" s="374"/>
      <c r="F2240" s="374"/>
    </row>
    <row r="2241" spans="1:6" ht="13.5" customHeight="1" x14ac:dyDescent="0.25">
      <c r="A2241" s="372"/>
      <c r="B2241" s="374"/>
      <c r="C2241" s="374"/>
      <c r="D2241" s="374"/>
      <c r="F2241" s="374"/>
    </row>
    <row r="2242" spans="1:6" ht="13.5" customHeight="1" x14ac:dyDescent="0.25">
      <c r="A2242" s="372"/>
      <c r="B2242" s="374"/>
      <c r="C2242" s="374"/>
      <c r="D2242" s="374"/>
      <c r="F2242" s="374"/>
    </row>
    <row r="2243" spans="1:6" ht="13.5" customHeight="1" x14ac:dyDescent="0.25">
      <c r="A2243" s="372"/>
      <c r="B2243" s="374"/>
      <c r="C2243" s="374"/>
      <c r="D2243" s="374"/>
      <c r="F2243" s="374"/>
    </row>
    <row r="2244" spans="1:6" ht="13.5" customHeight="1" x14ac:dyDescent="0.25">
      <c r="A2244" s="372"/>
      <c r="B2244" s="374"/>
      <c r="C2244" s="374"/>
      <c r="D2244" s="374"/>
      <c r="F2244" s="374"/>
    </row>
    <row r="2245" spans="1:6" ht="13.5" customHeight="1" x14ac:dyDescent="0.25">
      <c r="A2245" s="372"/>
      <c r="B2245" s="374"/>
      <c r="C2245" s="374"/>
      <c r="D2245" s="374"/>
      <c r="F2245" s="374"/>
    </row>
    <row r="2246" spans="1:6" ht="13.5" customHeight="1" x14ac:dyDescent="0.25">
      <c r="A2246" s="372"/>
      <c r="B2246" s="374"/>
      <c r="C2246" s="374"/>
      <c r="D2246" s="374"/>
      <c r="F2246" s="374"/>
    </row>
    <row r="2247" spans="1:6" ht="13.5" customHeight="1" x14ac:dyDescent="0.25">
      <c r="A2247" s="372"/>
      <c r="B2247" s="374"/>
      <c r="C2247" s="374"/>
      <c r="D2247" s="374"/>
      <c r="F2247" s="374"/>
    </row>
    <row r="2248" spans="1:6" ht="13.5" customHeight="1" x14ac:dyDescent="0.25">
      <c r="A2248" s="372"/>
      <c r="B2248" s="374"/>
      <c r="C2248" s="374"/>
      <c r="D2248" s="374"/>
      <c r="F2248" s="374"/>
    </row>
    <row r="2249" spans="1:6" ht="13.5" customHeight="1" x14ac:dyDescent="0.25">
      <c r="A2249" s="372"/>
      <c r="B2249" s="374"/>
      <c r="C2249" s="374"/>
      <c r="D2249" s="374"/>
      <c r="F2249" s="374"/>
    </row>
    <row r="2250" spans="1:6" ht="13.5" customHeight="1" x14ac:dyDescent="0.25">
      <c r="A2250" s="372"/>
      <c r="B2250" s="374"/>
      <c r="C2250" s="374"/>
      <c r="D2250" s="374"/>
      <c r="F2250" s="374"/>
    </row>
    <row r="2251" spans="1:6" ht="13.5" customHeight="1" x14ac:dyDescent="0.25">
      <c r="A2251" s="372"/>
      <c r="B2251" s="374"/>
      <c r="C2251" s="374"/>
      <c r="D2251" s="374"/>
      <c r="F2251" s="374"/>
    </row>
    <row r="2252" spans="1:6" ht="13.5" customHeight="1" x14ac:dyDescent="0.25">
      <c r="A2252" s="372"/>
      <c r="B2252" s="374"/>
      <c r="C2252" s="374"/>
      <c r="D2252" s="374"/>
      <c r="F2252" s="374"/>
    </row>
    <row r="2253" spans="1:6" ht="13.5" customHeight="1" x14ac:dyDescent="0.25">
      <c r="A2253" s="372"/>
      <c r="B2253" s="374"/>
      <c r="C2253" s="374"/>
      <c r="D2253" s="374"/>
      <c r="F2253" s="374"/>
    </row>
    <row r="2254" spans="1:6" ht="13.5" customHeight="1" x14ac:dyDescent="0.25">
      <c r="A2254" s="372"/>
      <c r="B2254" s="374"/>
      <c r="C2254" s="374"/>
      <c r="D2254" s="374"/>
      <c r="F2254" s="374"/>
    </row>
    <row r="2255" spans="1:6" ht="13.5" customHeight="1" x14ac:dyDescent="0.25">
      <c r="A2255" s="372"/>
      <c r="B2255" s="374"/>
      <c r="C2255" s="374"/>
      <c r="D2255" s="374"/>
      <c r="F2255" s="374"/>
    </row>
    <row r="2256" spans="1:6" ht="13.5" customHeight="1" x14ac:dyDescent="0.25">
      <c r="A2256" s="372"/>
      <c r="B2256" s="374"/>
      <c r="C2256" s="374"/>
      <c r="D2256" s="374"/>
      <c r="F2256" s="374"/>
    </row>
    <row r="2257" spans="1:6" ht="13.5" customHeight="1" x14ac:dyDescent="0.25">
      <c r="A2257" s="372"/>
      <c r="B2257" s="374"/>
      <c r="C2257" s="374"/>
      <c r="D2257" s="374"/>
      <c r="F2257" s="374"/>
    </row>
    <row r="2258" spans="1:6" ht="13.5" customHeight="1" x14ac:dyDescent="0.25">
      <c r="A2258" s="372"/>
      <c r="B2258" s="374"/>
      <c r="C2258" s="374"/>
      <c r="D2258" s="374"/>
      <c r="F2258" s="374"/>
    </row>
    <row r="2259" spans="1:6" ht="13.5" customHeight="1" x14ac:dyDescent="0.25">
      <c r="A2259" s="372"/>
      <c r="B2259" s="374"/>
      <c r="C2259" s="374"/>
      <c r="D2259" s="374"/>
      <c r="F2259" s="374"/>
    </row>
    <row r="2260" spans="1:6" ht="13.5" customHeight="1" x14ac:dyDescent="0.25">
      <c r="A2260" s="372"/>
      <c r="B2260" s="374"/>
      <c r="C2260" s="374"/>
      <c r="D2260" s="374"/>
      <c r="F2260" s="374"/>
    </row>
    <row r="2261" spans="1:6" ht="13.5" customHeight="1" x14ac:dyDescent="0.25">
      <c r="A2261" s="372"/>
      <c r="B2261" s="374"/>
      <c r="C2261" s="374"/>
      <c r="D2261" s="374"/>
      <c r="F2261" s="374"/>
    </row>
    <row r="2262" spans="1:6" ht="13.5" customHeight="1" x14ac:dyDescent="0.25">
      <c r="A2262" s="372"/>
      <c r="B2262" s="374"/>
      <c r="C2262" s="374"/>
      <c r="D2262" s="374"/>
      <c r="F2262" s="374"/>
    </row>
    <row r="2263" spans="1:6" ht="13.5" customHeight="1" x14ac:dyDescent="0.25">
      <c r="A2263" s="372"/>
      <c r="B2263" s="374"/>
      <c r="C2263" s="374"/>
      <c r="D2263" s="374"/>
      <c r="F2263" s="374"/>
    </row>
    <row r="2264" spans="1:6" ht="13.5" customHeight="1" x14ac:dyDescent="0.25">
      <c r="A2264" s="372"/>
      <c r="B2264" s="374"/>
      <c r="C2264" s="374"/>
      <c r="D2264" s="374"/>
      <c r="F2264" s="374"/>
    </row>
    <row r="2265" spans="1:6" ht="13.5" customHeight="1" x14ac:dyDescent="0.25">
      <c r="A2265" s="372"/>
      <c r="B2265" s="374"/>
      <c r="C2265" s="374"/>
      <c r="D2265" s="374"/>
      <c r="F2265" s="374"/>
    </row>
    <row r="2266" spans="1:6" ht="13.5" customHeight="1" x14ac:dyDescent="0.25">
      <c r="A2266" s="372"/>
      <c r="B2266" s="374"/>
      <c r="C2266" s="374"/>
      <c r="D2266" s="374"/>
      <c r="F2266" s="374"/>
    </row>
    <row r="2267" spans="1:6" ht="13.5" customHeight="1" x14ac:dyDescent="0.25">
      <c r="A2267" s="372"/>
      <c r="B2267" s="374"/>
      <c r="C2267" s="374"/>
      <c r="D2267" s="374"/>
      <c r="F2267" s="374"/>
    </row>
    <row r="2268" spans="1:6" ht="13.5" customHeight="1" x14ac:dyDescent="0.25">
      <c r="A2268" s="372"/>
      <c r="B2268" s="374"/>
      <c r="C2268" s="374"/>
      <c r="D2268" s="374"/>
      <c r="F2268" s="374"/>
    </row>
    <row r="2269" spans="1:6" ht="13.5" customHeight="1" x14ac:dyDescent="0.25">
      <c r="A2269" s="372"/>
      <c r="B2269" s="374"/>
      <c r="C2269" s="374"/>
      <c r="D2269" s="374"/>
      <c r="F2269" s="374"/>
    </row>
    <row r="2270" spans="1:6" ht="13.5" customHeight="1" x14ac:dyDescent="0.25">
      <c r="A2270" s="372"/>
      <c r="B2270" s="374"/>
      <c r="C2270" s="374"/>
      <c r="D2270" s="374"/>
      <c r="F2270" s="374"/>
    </row>
    <row r="2271" spans="1:6" ht="13.5" customHeight="1" x14ac:dyDescent="0.25">
      <c r="A2271" s="372"/>
      <c r="B2271" s="374"/>
      <c r="C2271" s="374"/>
      <c r="D2271" s="374"/>
      <c r="F2271" s="374"/>
    </row>
    <row r="2272" spans="1:6" ht="13.5" customHeight="1" x14ac:dyDescent="0.25">
      <c r="A2272" s="372"/>
      <c r="B2272" s="374"/>
      <c r="C2272" s="374"/>
      <c r="D2272" s="374"/>
      <c r="F2272" s="374"/>
    </row>
    <row r="2273" spans="1:6" ht="13.5" customHeight="1" x14ac:dyDescent="0.25">
      <c r="A2273" s="372"/>
      <c r="B2273" s="374"/>
      <c r="C2273" s="374"/>
      <c r="D2273" s="374"/>
      <c r="F2273" s="374"/>
    </row>
    <row r="2274" spans="1:6" ht="13.5" customHeight="1" x14ac:dyDescent="0.25">
      <c r="A2274" s="372"/>
      <c r="B2274" s="374"/>
      <c r="C2274" s="374"/>
      <c r="D2274" s="374"/>
      <c r="F2274" s="374"/>
    </row>
    <row r="2275" spans="1:6" ht="13.5" customHeight="1" x14ac:dyDescent="0.25">
      <c r="A2275" s="372"/>
      <c r="B2275" s="374"/>
      <c r="C2275" s="374"/>
      <c r="D2275" s="374"/>
      <c r="F2275" s="374"/>
    </row>
    <row r="2276" spans="1:6" ht="13.5" customHeight="1" x14ac:dyDescent="0.25">
      <c r="A2276" s="372"/>
      <c r="B2276" s="374"/>
      <c r="C2276" s="374"/>
      <c r="D2276" s="374"/>
      <c r="F2276" s="374"/>
    </row>
    <row r="2277" spans="1:6" ht="13.5" customHeight="1" x14ac:dyDescent="0.25">
      <c r="A2277" s="372"/>
      <c r="B2277" s="374"/>
      <c r="C2277" s="374"/>
      <c r="D2277" s="374"/>
      <c r="F2277" s="374"/>
    </row>
    <row r="2278" spans="1:6" ht="13.5" customHeight="1" x14ac:dyDescent="0.25">
      <c r="A2278" s="372"/>
      <c r="B2278" s="374"/>
      <c r="C2278" s="374"/>
      <c r="D2278" s="374"/>
      <c r="F2278" s="374"/>
    </row>
    <row r="2279" spans="1:6" ht="13.5" customHeight="1" x14ac:dyDescent="0.25">
      <c r="A2279" s="372"/>
      <c r="B2279" s="374"/>
      <c r="C2279" s="374"/>
      <c r="D2279" s="374"/>
      <c r="F2279" s="374"/>
    </row>
    <row r="2280" spans="1:6" ht="13.5" customHeight="1" x14ac:dyDescent="0.25">
      <c r="A2280" s="372"/>
      <c r="B2280" s="374"/>
      <c r="C2280" s="374"/>
      <c r="D2280" s="374"/>
      <c r="F2280" s="374"/>
    </row>
    <row r="2281" spans="1:6" ht="13.5" customHeight="1" x14ac:dyDescent="0.25">
      <c r="A2281" s="372"/>
      <c r="B2281" s="374"/>
      <c r="C2281" s="374"/>
      <c r="D2281" s="374"/>
      <c r="F2281" s="374"/>
    </row>
    <row r="2282" spans="1:6" ht="13.5" customHeight="1" x14ac:dyDescent="0.25">
      <c r="A2282" s="372"/>
      <c r="B2282" s="374"/>
      <c r="C2282" s="374"/>
      <c r="D2282" s="374"/>
      <c r="F2282" s="374"/>
    </row>
    <row r="2283" spans="1:6" ht="13.5" customHeight="1" x14ac:dyDescent="0.25">
      <c r="A2283" s="372"/>
      <c r="B2283" s="374"/>
      <c r="C2283" s="374"/>
      <c r="D2283" s="374"/>
      <c r="F2283" s="374"/>
    </row>
    <row r="2284" spans="1:6" ht="13.5" customHeight="1" x14ac:dyDescent="0.25">
      <c r="A2284" s="372"/>
      <c r="B2284" s="374"/>
      <c r="C2284" s="374"/>
      <c r="D2284" s="374"/>
      <c r="F2284" s="374"/>
    </row>
    <row r="2285" spans="1:6" ht="13.5" customHeight="1" x14ac:dyDescent="0.25">
      <c r="A2285" s="372"/>
      <c r="B2285" s="374"/>
      <c r="C2285" s="374"/>
      <c r="D2285" s="374"/>
      <c r="F2285" s="374"/>
    </row>
    <row r="2286" spans="1:6" ht="13.5" customHeight="1" x14ac:dyDescent="0.25">
      <c r="A2286" s="372"/>
      <c r="B2286" s="374"/>
      <c r="C2286" s="374"/>
      <c r="D2286" s="374"/>
      <c r="F2286" s="374"/>
    </row>
    <row r="2287" spans="1:6" ht="13.5" customHeight="1" x14ac:dyDescent="0.25">
      <c r="A2287" s="372"/>
      <c r="B2287" s="374"/>
      <c r="C2287" s="374"/>
      <c r="D2287" s="374"/>
      <c r="F2287" s="374"/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>
    <oddHeader xml:space="preserve">&amp;C&amp;"Times New Roman,Félkövér"&amp;12 2.3.2. BEVÉTELEK 
kiemelt előirányzatonként &amp;Radatok Ft-ban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6"/>
  <sheetViews>
    <sheetView view="pageLayout" zoomScale="51" zoomScaleSheetLayoutView="75" zoomScalePageLayoutView="51" workbookViewId="0">
      <selection activeCell="B25" sqref="B25"/>
    </sheetView>
  </sheetViews>
  <sheetFormatPr defaultRowHeight="17.25" customHeight="1" x14ac:dyDescent="0.25"/>
  <cols>
    <col min="1" max="1" width="65.5703125" style="122" customWidth="1"/>
    <col min="2" max="2" width="15.140625" style="120" customWidth="1"/>
    <col min="3" max="3" width="15.85546875" style="120" customWidth="1"/>
    <col min="4" max="4" width="16.42578125" style="120" customWidth="1"/>
    <col min="5" max="6" width="15.42578125" style="120" customWidth="1"/>
    <col min="7" max="7" width="15.140625" style="120" customWidth="1"/>
    <col min="8" max="8" width="17.28515625" style="120" customWidth="1"/>
    <col min="9" max="9" width="16.42578125" style="120" customWidth="1"/>
    <col min="10" max="10" width="16.28515625" style="120" customWidth="1"/>
    <col min="11" max="11" width="14.5703125" style="120" customWidth="1"/>
    <col min="12" max="12" width="16.28515625" style="120" customWidth="1"/>
    <col min="13" max="13" width="18.140625" style="120" customWidth="1"/>
    <col min="14" max="14" width="15.42578125" style="120" customWidth="1"/>
    <col min="15" max="15" width="15.140625" style="120" customWidth="1"/>
    <col min="16" max="16" width="15.5703125" style="120" customWidth="1"/>
    <col min="17" max="17" width="14.140625" style="120" customWidth="1"/>
    <col min="18" max="18" width="14" style="120" hidden="1" customWidth="1"/>
    <col min="19" max="16384" width="9.140625" style="122"/>
  </cols>
  <sheetData>
    <row r="1" spans="1:18" ht="17.25" customHeight="1" x14ac:dyDescent="0.2">
      <c r="A1" s="548" t="s">
        <v>531</v>
      </c>
      <c r="B1" s="542" t="s">
        <v>532</v>
      </c>
      <c r="C1" s="542"/>
      <c r="D1" s="542"/>
      <c r="E1" s="542"/>
      <c r="F1" s="542" t="s">
        <v>79</v>
      </c>
      <c r="G1" s="542"/>
      <c r="H1" s="542"/>
      <c r="I1" s="542"/>
      <c r="J1" s="542" t="s">
        <v>80</v>
      </c>
      <c r="K1" s="542"/>
      <c r="L1" s="542"/>
      <c r="M1" s="542"/>
      <c r="N1" s="542" t="s">
        <v>533</v>
      </c>
      <c r="O1" s="542"/>
      <c r="P1" s="542"/>
      <c r="Q1" s="550"/>
      <c r="R1" s="539"/>
    </row>
    <row r="2" spans="1:18" ht="17.25" customHeight="1" x14ac:dyDescent="0.2">
      <c r="A2" s="549"/>
      <c r="B2" s="546" t="s">
        <v>1148</v>
      </c>
      <c r="C2" s="543" t="s">
        <v>286</v>
      </c>
      <c r="D2" s="544"/>
      <c r="E2" s="545"/>
      <c r="F2" s="546" t="s">
        <v>1148</v>
      </c>
      <c r="G2" s="543" t="s">
        <v>286</v>
      </c>
      <c r="H2" s="544"/>
      <c r="I2" s="545"/>
      <c r="J2" s="546" t="s">
        <v>1148</v>
      </c>
      <c r="K2" s="543" t="s">
        <v>286</v>
      </c>
      <c r="L2" s="544"/>
      <c r="M2" s="545"/>
      <c r="N2" s="546" t="s">
        <v>1148</v>
      </c>
      <c r="O2" s="543" t="s">
        <v>286</v>
      </c>
      <c r="P2" s="544"/>
      <c r="Q2" s="545"/>
      <c r="R2" s="540"/>
    </row>
    <row r="3" spans="1:18" s="123" customFormat="1" ht="36.75" customHeight="1" x14ac:dyDescent="0.2">
      <c r="A3" s="549"/>
      <c r="B3" s="547"/>
      <c r="C3" s="145" t="s">
        <v>298</v>
      </c>
      <c r="D3" s="145" t="s">
        <v>299</v>
      </c>
      <c r="E3" s="189" t="s">
        <v>300</v>
      </c>
      <c r="F3" s="547"/>
      <c r="G3" s="145" t="s">
        <v>298</v>
      </c>
      <c r="H3" s="145" t="s">
        <v>299</v>
      </c>
      <c r="I3" s="189" t="s">
        <v>300</v>
      </c>
      <c r="J3" s="547"/>
      <c r="K3" s="145" t="s">
        <v>298</v>
      </c>
      <c r="L3" s="145" t="s">
        <v>299</v>
      </c>
      <c r="M3" s="145" t="s">
        <v>300</v>
      </c>
      <c r="N3" s="547"/>
      <c r="O3" s="145" t="s">
        <v>298</v>
      </c>
      <c r="P3" s="145" t="s">
        <v>299</v>
      </c>
      <c r="Q3" s="189" t="s">
        <v>300</v>
      </c>
      <c r="R3" s="541"/>
    </row>
    <row r="4" spans="1:18" ht="20.25" customHeight="1" x14ac:dyDescent="0.25">
      <c r="A4" s="136" t="s">
        <v>288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19"/>
      <c r="R4" s="132"/>
    </row>
    <row r="5" spans="1:18" s="124" customFormat="1" ht="17.25" customHeight="1" x14ac:dyDescent="0.25">
      <c r="A5" s="136" t="s">
        <v>81</v>
      </c>
      <c r="B5" s="179">
        <f>SUM(B9:B18)</f>
        <v>85602000</v>
      </c>
      <c r="C5" s="179">
        <f>SUM(C9:C18)</f>
        <v>85602000</v>
      </c>
      <c r="D5" s="179">
        <f t="shared" ref="D5:Q5" si="0">SUM(D9:D18)</f>
        <v>0</v>
      </c>
      <c r="E5" s="179">
        <f t="shared" si="0"/>
        <v>0</v>
      </c>
      <c r="F5" s="179">
        <f t="shared" si="0"/>
        <v>0</v>
      </c>
      <c r="G5" s="179">
        <f t="shared" si="0"/>
        <v>0</v>
      </c>
      <c r="H5" s="179">
        <f t="shared" si="0"/>
        <v>0</v>
      </c>
      <c r="I5" s="179">
        <f t="shared" si="0"/>
        <v>0</v>
      </c>
      <c r="J5" s="179">
        <f>SUM(J6:J18)</f>
        <v>235945645</v>
      </c>
      <c r="K5" s="179">
        <f>SUM(K6:K18)</f>
        <v>235945645</v>
      </c>
      <c r="L5" s="179">
        <f t="shared" si="0"/>
        <v>0</v>
      </c>
      <c r="M5" s="179">
        <f t="shared" si="0"/>
        <v>0</v>
      </c>
      <c r="N5" s="179">
        <f>SUM(N6:N18)</f>
        <v>321547645</v>
      </c>
      <c r="O5" s="179">
        <f>SUM(O6:O18)</f>
        <v>321547645</v>
      </c>
      <c r="P5" s="179">
        <f t="shared" si="0"/>
        <v>0</v>
      </c>
      <c r="Q5" s="179">
        <f t="shared" si="0"/>
        <v>0</v>
      </c>
      <c r="R5" s="134"/>
    </row>
    <row r="6" spans="1:18" ht="17.25" customHeight="1" x14ac:dyDescent="0.25">
      <c r="A6" s="137" t="s">
        <v>242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>
        <f t="shared" ref="N6:N19" si="1">SUM(B6+F6+J6)</f>
        <v>0</v>
      </c>
      <c r="O6" s="180">
        <f t="shared" ref="O6:P40" si="2">SUM(C6+G6+K6)</f>
        <v>0</v>
      </c>
      <c r="P6" s="180">
        <f t="shared" si="2"/>
        <v>0</v>
      </c>
      <c r="Q6" s="181"/>
      <c r="R6" s="133"/>
    </row>
    <row r="7" spans="1:18" ht="17.25" customHeight="1" x14ac:dyDescent="0.25">
      <c r="A7" s="137" t="s">
        <v>1154</v>
      </c>
      <c r="B7" s="180"/>
      <c r="C7" s="180"/>
      <c r="D7" s="180"/>
      <c r="E7" s="180"/>
      <c r="F7" s="180"/>
      <c r="G7" s="180"/>
      <c r="H7" s="180"/>
      <c r="I7" s="180"/>
      <c r="J7" s="180">
        <v>1270000</v>
      </c>
      <c r="K7" s="180">
        <v>1270000</v>
      </c>
      <c r="L7" s="180"/>
      <c r="M7" s="180"/>
      <c r="N7" s="180">
        <f t="shared" si="1"/>
        <v>1270000</v>
      </c>
      <c r="O7" s="180">
        <f t="shared" si="2"/>
        <v>1270000</v>
      </c>
      <c r="P7" s="180">
        <f t="shared" si="2"/>
        <v>0</v>
      </c>
      <c r="Q7" s="181"/>
      <c r="R7" s="133"/>
    </row>
    <row r="8" spans="1:18" ht="17.25" customHeight="1" x14ac:dyDescent="0.25">
      <c r="A8" s="137" t="s">
        <v>903</v>
      </c>
      <c r="B8" s="180"/>
      <c r="C8" s="180"/>
      <c r="D8" s="180"/>
      <c r="E8" s="180"/>
      <c r="F8" s="180"/>
      <c r="G8" s="180"/>
      <c r="H8" s="180"/>
      <c r="I8" s="180"/>
      <c r="J8" s="180">
        <v>65362175</v>
      </c>
      <c r="K8" s="180">
        <v>65362175</v>
      </c>
      <c r="L8" s="180"/>
      <c r="M8" s="180"/>
      <c r="N8" s="180">
        <f t="shared" si="1"/>
        <v>65362175</v>
      </c>
      <c r="O8" s="180">
        <f t="shared" si="2"/>
        <v>65362175</v>
      </c>
      <c r="P8" s="180">
        <f t="shared" si="2"/>
        <v>0</v>
      </c>
      <c r="Q8" s="181"/>
      <c r="R8" s="133"/>
    </row>
    <row r="9" spans="1:18" ht="17.25" customHeight="1" x14ac:dyDescent="0.25">
      <c r="A9" s="137" t="s">
        <v>7</v>
      </c>
      <c r="B9" s="180">
        <v>54437000</v>
      </c>
      <c r="C9" s="180">
        <v>54437000</v>
      </c>
      <c r="D9" s="180"/>
      <c r="E9" s="180"/>
      <c r="F9" s="180"/>
      <c r="G9" s="180"/>
      <c r="H9" s="180"/>
      <c r="I9" s="180"/>
      <c r="J9" s="180">
        <v>73087084</v>
      </c>
      <c r="K9" s="180">
        <v>73087084</v>
      </c>
      <c r="L9" s="180"/>
      <c r="M9" s="180"/>
      <c r="N9" s="180">
        <f t="shared" si="1"/>
        <v>127524084</v>
      </c>
      <c r="O9" s="180">
        <f t="shared" si="2"/>
        <v>127524084</v>
      </c>
      <c r="P9" s="180">
        <f t="shared" si="2"/>
        <v>0</v>
      </c>
      <c r="Q9" s="181"/>
      <c r="R9" s="133"/>
    </row>
    <row r="10" spans="1:18" ht="17.25" customHeight="1" x14ac:dyDescent="0.25">
      <c r="A10" s="137" t="s">
        <v>8</v>
      </c>
      <c r="B10" s="180">
        <v>5665000</v>
      </c>
      <c r="C10" s="180">
        <v>5665000</v>
      </c>
      <c r="D10" s="180"/>
      <c r="E10" s="180"/>
      <c r="F10" s="180"/>
      <c r="G10" s="180"/>
      <c r="H10" s="180"/>
      <c r="I10" s="180"/>
      <c r="J10" s="180">
        <v>2493389</v>
      </c>
      <c r="K10" s="180">
        <v>2493389</v>
      </c>
      <c r="L10" s="180"/>
      <c r="M10" s="180"/>
      <c r="N10" s="180">
        <f t="shared" si="1"/>
        <v>8158389</v>
      </c>
      <c r="O10" s="180">
        <f t="shared" si="2"/>
        <v>8158389</v>
      </c>
      <c r="P10" s="180">
        <f t="shared" si="2"/>
        <v>0</v>
      </c>
      <c r="Q10" s="181"/>
      <c r="R10" s="133"/>
    </row>
    <row r="11" spans="1:18" ht="17.25" customHeight="1" x14ac:dyDescent="0.25">
      <c r="A11" s="137" t="s">
        <v>9</v>
      </c>
      <c r="B11" s="180">
        <v>1558000</v>
      </c>
      <c r="C11" s="180">
        <v>1558000</v>
      </c>
      <c r="D11" s="180"/>
      <c r="E11" s="180"/>
      <c r="F11" s="180"/>
      <c r="G11" s="180"/>
      <c r="H11" s="180"/>
      <c r="I11" s="180"/>
      <c r="J11" s="180">
        <v>3517934</v>
      </c>
      <c r="K11" s="180">
        <v>3517934</v>
      </c>
      <c r="L11" s="180"/>
      <c r="M11" s="180"/>
      <c r="N11" s="180">
        <f t="shared" si="1"/>
        <v>5075934</v>
      </c>
      <c r="O11" s="180">
        <f t="shared" si="2"/>
        <v>5075934</v>
      </c>
      <c r="P11" s="180">
        <f t="shared" si="2"/>
        <v>0</v>
      </c>
      <c r="Q11" s="181"/>
      <c r="R11" s="133"/>
    </row>
    <row r="12" spans="1:18" ht="17.25" customHeight="1" x14ac:dyDescent="0.25">
      <c r="A12" s="137" t="s">
        <v>10</v>
      </c>
      <c r="B12" s="180"/>
      <c r="C12" s="180"/>
      <c r="D12" s="180"/>
      <c r="E12" s="180"/>
      <c r="F12" s="180"/>
      <c r="G12" s="180"/>
      <c r="H12" s="180"/>
      <c r="I12" s="180"/>
      <c r="J12" s="180">
        <v>38763952</v>
      </c>
      <c r="K12" s="180">
        <v>38763952</v>
      </c>
      <c r="L12" s="180"/>
      <c r="M12" s="180"/>
      <c r="N12" s="180">
        <f t="shared" si="1"/>
        <v>38763952</v>
      </c>
      <c r="O12" s="180">
        <f t="shared" si="2"/>
        <v>38763952</v>
      </c>
      <c r="P12" s="180">
        <f t="shared" si="2"/>
        <v>0</v>
      </c>
      <c r="Q12" s="181"/>
      <c r="R12" s="133"/>
    </row>
    <row r="13" spans="1:18" ht="17.25" customHeight="1" x14ac:dyDescent="0.25">
      <c r="A13" s="137" t="s">
        <v>11</v>
      </c>
      <c r="B13" s="180"/>
      <c r="C13" s="180"/>
      <c r="D13" s="180"/>
      <c r="E13" s="180"/>
      <c r="F13" s="180"/>
      <c r="G13" s="180"/>
      <c r="H13" s="180"/>
      <c r="I13" s="180"/>
      <c r="J13" s="180">
        <v>5414463</v>
      </c>
      <c r="K13" s="180">
        <v>5414463</v>
      </c>
      <c r="L13" s="180"/>
      <c r="M13" s="180"/>
      <c r="N13" s="180">
        <f t="shared" si="1"/>
        <v>5414463</v>
      </c>
      <c r="O13" s="180">
        <f t="shared" si="2"/>
        <v>5414463</v>
      </c>
      <c r="P13" s="180">
        <f t="shared" si="2"/>
        <v>0</v>
      </c>
      <c r="Q13" s="181"/>
      <c r="R13" s="133"/>
    </row>
    <row r="14" spans="1:18" ht="17.25" customHeight="1" x14ac:dyDescent="0.25">
      <c r="A14" s="290" t="s">
        <v>887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>
        <f t="shared" si="1"/>
        <v>0</v>
      </c>
      <c r="O14" s="180"/>
      <c r="P14" s="180"/>
      <c r="Q14" s="181"/>
      <c r="R14" s="133"/>
    </row>
    <row r="15" spans="1:18" ht="17.25" customHeight="1" x14ac:dyDescent="0.25">
      <c r="A15" s="137" t="s">
        <v>902</v>
      </c>
      <c r="B15" s="180">
        <v>18219000</v>
      </c>
      <c r="C15" s="180">
        <v>18219000</v>
      </c>
      <c r="D15" s="180"/>
      <c r="E15" s="180"/>
      <c r="F15" s="180"/>
      <c r="G15" s="180"/>
      <c r="H15" s="180"/>
      <c r="I15" s="180"/>
      <c r="J15" s="180">
        <v>17073464</v>
      </c>
      <c r="K15" s="180">
        <v>17073464</v>
      </c>
      <c r="L15" s="180"/>
      <c r="M15" s="180"/>
      <c r="N15" s="180">
        <f t="shared" si="1"/>
        <v>35292464</v>
      </c>
      <c r="O15" s="180">
        <f t="shared" si="2"/>
        <v>35292464</v>
      </c>
      <c r="P15" s="180">
        <f t="shared" si="2"/>
        <v>0</v>
      </c>
      <c r="Q15" s="181"/>
      <c r="R15" s="133"/>
    </row>
    <row r="16" spans="1:18" ht="17.25" customHeight="1" x14ac:dyDescent="0.25">
      <c r="A16" s="137" t="s">
        <v>12</v>
      </c>
      <c r="B16" s="180">
        <v>3996000</v>
      </c>
      <c r="C16" s="180">
        <v>3996000</v>
      </c>
      <c r="D16" s="180"/>
      <c r="E16" s="180"/>
      <c r="F16" s="180"/>
      <c r="G16" s="180"/>
      <c r="H16" s="180"/>
      <c r="I16" s="180"/>
      <c r="J16" s="180">
        <v>8004667</v>
      </c>
      <c r="K16" s="180">
        <v>8004667</v>
      </c>
      <c r="L16" s="180"/>
      <c r="M16" s="180"/>
      <c r="N16" s="180">
        <f t="shared" si="1"/>
        <v>12000667</v>
      </c>
      <c r="O16" s="180">
        <f t="shared" si="2"/>
        <v>12000667</v>
      </c>
      <c r="P16" s="180">
        <f t="shared" si="2"/>
        <v>0</v>
      </c>
      <c r="Q16" s="181"/>
      <c r="R16" s="133"/>
    </row>
    <row r="17" spans="1:18" ht="17.25" customHeight="1" x14ac:dyDescent="0.25">
      <c r="A17" s="290" t="s">
        <v>1155</v>
      </c>
      <c r="B17" s="180"/>
      <c r="C17" s="180"/>
      <c r="D17" s="180"/>
      <c r="E17" s="180"/>
      <c r="F17" s="180"/>
      <c r="G17" s="180"/>
      <c r="H17" s="180"/>
      <c r="I17" s="180"/>
      <c r="J17" s="180">
        <v>22318517</v>
      </c>
      <c r="K17" s="180">
        <v>22318517</v>
      </c>
      <c r="L17" s="180"/>
      <c r="M17" s="180"/>
      <c r="N17" s="180">
        <f t="shared" si="1"/>
        <v>22318517</v>
      </c>
      <c r="O17" s="180">
        <f t="shared" si="2"/>
        <v>22318517</v>
      </c>
      <c r="P17" s="180"/>
      <c r="Q17" s="180"/>
      <c r="R17" s="180"/>
    </row>
    <row r="18" spans="1:18" ht="17.25" customHeight="1" x14ac:dyDescent="0.25">
      <c r="A18" s="290" t="s">
        <v>1156</v>
      </c>
      <c r="B18" s="180">
        <v>1727000</v>
      </c>
      <c r="C18" s="180">
        <v>1727000</v>
      </c>
      <c r="D18" s="180"/>
      <c r="E18" s="180"/>
      <c r="F18" s="180"/>
      <c r="G18" s="180"/>
      <c r="H18" s="180"/>
      <c r="I18" s="180"/>
      <c r="J18" s="180">
        <v>-1360000</v>
      </c>
      <c r="K18" s="180">
        <v>-1360000</v>
      </c>
      <c r="L18" s="180"/>
      <c r="M18" s="180"/>
      <c r="N18" s="180">
        <f t="shared" si="1"/>
        <v>367000</v>
      </c>
      <c r="O18" s="180">
        <f t="shared" si="2"/>
        <v>367000</v>
      </c>
      <c r="P18" s="180"/>
      <c r="Q18" s="180"/>
      <c r="R18" s="435"/>
    </row>
    <row r="19" spans="1:18" ht="17.25" customHeight="1" x14ac:dyDescent="0.25">
      <c r="A19" s="244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>
        <f t="shared" si="1"/>
        <v>0</v>
      </c>
      <c r="O19" s="180">
        <f t="shared" si="2"/>
        <v>0</v>
      </c>
      <c r="P19" s="180">
        <f t="shared" si="2"/>
        <v>0</v>
      </c>
      <c r="Q19" s="181"/>
      <c r="R19" s="133"/>
    </row>
    <row r="20" spans="1:18" s="124" customFormat="1" ht="17.25" customHeight="1" x14ac:dyDescent="0.25">
      <c r="A20" s="136" t="s">
        <v>255</v>
      </c>
      <c r="B20" s="179">
        <f>SUM(B21:B27)</f>
        <v>152074000</v>
      </c>
      <c r="C20" s="179">
        <f t="shared" ref="C20:Q20" si="3">SUM(C21:C27)</f>
        <v>84466000</v>
      </c>
      <c r="D20" s="179">
        <f t="shared" si="3"/>
        <v>67608000</v>
      </c>
      <c r="E20" s="179">
        <f t="shared" si="3"/>
        <v>0</v>
      </c>
      <c r="F20" s="179">
        <f t="shared" si="3"/>
        <v>0</v>
      </c>
      <c r="G20" s="179">
        <f t="shared" si="3"/>
        <v>0</v>
      </c>
      <c r="H20" s="179">
        <f t="shared" si="3"/>
        <v>0</v>
      </c>
      <c r="I20" s="179">
        <f t="shared" si="3"/>
        <v>0</v>
      </c>
      <c r="J20" s="179">
        <f t="shared" si="3"/>
        <v>253740011</v>
      </c>
      <c r="K20" s="179">
        <f t="shared" si="3"/>
        <v>255175475</v>
      </c>
      <c r="L20" s="179">
        <f t="shared" si="3"/>
        <v>-1435464</v>
      </c>
      <c r="M20" s="179">
        <f t="shared" si="3"/>
        <v>0</v>
      </c>
      <c r="N20" s="179">
        <f t="shared" si="3"/>
        <v>405814011</v>
      </c>
      <c r="O20" s="179">
        <f t="shared" si="3"/>
        <v>339641475</v>
      </c>
      <c r="P20" s="179">
        <f t="shared" si="3"/>
        <v>66172536</v>
      </c>
      <c r="Q20" s="179">
        <f t="shared" si="3"/>
        <v>0</v>
      </c>
      <c r="R20" s="134"/>
    </row>
    <row r="21" spans="1:18" ht="17.25" customHeight="1" x14ac:dyDescent="0.25">
      <c r="A21" s="154" t="s">
        <v>13</v>
      </c>
      <c r="B21" s="180">
        <v>78836000</v>
      </c>
      <c r="C21" s="180">
        <v>78836000</v>
      </c>
      <c r="D21" s="180"/>
      <c r="E21" s="180"/>
      <c r="F21" s="180"/>
      <c r="G21" s="180"/>
      <c r="H21" s="180"/>
      <c r="I21" s="180"/>
      <c r="J21" s="180">
        <v>195462341</v>
      </c>
      <c r="K21" s="180">
        <v>195462341</v>
      </c>
      <c r="L21" s="180"/>
      <c r="M21" s="180"/>
      <c r="N21" s="180">
        <f t="shared" ref="N21:N27" si="4">SUM(B21+F21+J21)</f>
        <v>274298341</v>
      </c>
      <c r="O21" s="180">
        <f>SUM(C21+G21+K21)</f>
        <v>274298341</v>
      </c>
      <c r="P21" s="180">
        <f t="shared" si="2"/>
        <v>0</v>
      </c>
      <c r="Q21" s="181"/>
      <c r="R21" s="133"/>
    </row>
    <row r="22" spans="1:18" ht="17.25" customHeight="1" x14ac:dyDescent="0.25">
      <c r="A22" s="154" t="s">
        <v>14</v>
      </c>
      <c r="B22" s="180">
        <v>2249000</v>
      </c>
      <c r="C22" s="180">
        <v>2249000</v>
      </c>
      <c r="D22" s="180"/>
      <c r="E22" s="180"/>
      <c r="F22" s="180"/>
      <c r="G22" s="180"/>
      <c r="H22" s="180"/>
      <c r="I22" s="180"/>
      <c r="J22" s="180">
        <v>13453989</v>
      </c>
      <c r="K22" s="180">
        <v>13453989</v>
      </c>
      <c r="L22" s="180"/>
      <c r="M22" s="180"/>
      <c r="N22" s="180">
        <f t="shared" si="4"/>
        <v>15702989</v>
      </c>
      <c r="O22" s="180">
        <f t="shared" si="2"/>
        <v>15702989</v>
      </c>
      <c r="P22" s="180">
        <f t="shared" si="2"/>
        <v>0</v>
      </c>
      <c r="Q22" s="181"/>
      <c r="R22" s="133"/>
    </row>
    <row r="23" spans="1:18" ht="17.25" customHeight="1" x14ac:dyDescent="0.25">
      <c r="A23" s="154" t="s">
        <v>15</v>
      </c>
      <c r="B23" s="180">
        <v>67148000</v>
      </c>
      <c r="C23" s="180"/>
      <c r="D23" s="180">
        <v>67148000</v>
      </c>
      <c r="E23" s="180"/>
      <c r="F23" s="180"/>
      <c r="G23" s="180"/>
      <c r="H23" s="180"/>
      <c r="I23" s="180"/>
      <c r="J23" s="180">
        <v>-5746262</v>
      </c>
      <c r="K23" s="180"/>
      <c r="L23" s="180">
        <v>-5746262</v>
      </c>
      <c r="M23" s="180"/>
      <c r="N23" s="180">
        <f t="shared" si="4"/>
        <v>61401738</v>
      </c>
      <c r="O23" s="180">
        <f t="shared" si="2"/>
        <v>0</v>
      </c>
      <c r="P23" s="180">
        <f t="shared" si="2"/>
        <v>61401738</v>
      </c>
      <c r="Q23" s="181"/>
      <c r="R23" s="133"/>
    </row>
    <row r="24" spans="1:18" ht="17.25" customHeight="1" x14ac:dyDescent="0.25">
      <c r="A24" s="154" t="s">
        <v>885</v>
      </c>
      <c r="B24" s="180">
        <v>206000</v>
      </c>
      <c r="C24" s="180">
        <v>206000</v>
      </c>
      <c r="D24" s="180"/>
      <c r="E24" s="180"/>
      <c r="F24" s="180"/>
      <c r="G24" s="180"/>
      <c r="H24" s="180"/>
      <c r="I24" s="180"/>
      <c r="J24" s="180">
        <v>1324000</v>
      </c>
      <c r="K24" s="180">
        <v>1324000</v>
      </c>
      <c r="L24" s="180"/>
      <c r="M24" s="180"/>
      <c r="N24" s="180">
        <f t="shared" si="4"/>
        <v>1530000</v>
      </c>
      <c r="O24" s="180">
        <f t="shared" si="2"/>
        <v>1530000</v>
      </c>
      <c r="P24" s="180">
        <f t="shared" si="2"/>
        <v>0</v>
      </c>
      <c r="Q24" s="181"/>
      <c r="R24" s="133"/>
    </row>
    <row r="25" spans="1:18" ht="17.25" customHeight="1" x14ac:dyDescent="0.25">
      <c r="A25" s="154" t="s">
        <v>16</v>
      </c>
      <c r="B25" s="180">
        <v>3175000</v>
      </c>
      <c r="C25" s="180">
        <v>3175000</v>
      </c>
      <c r="D25" s="180"/>
      <c r="E25" s="180"/>
      <c r="F25" s="180"/>
      <c r="G25" s="180"/>
      <c r="H25" s="180"/>
      <c r="I25" s="180"/>
      <c r="J25" s="180">
        <v>44935145</v>
      </c>
      <c r="K25" s="180">
        <v>44935145</v>
      </c>
      <c r="L25" s="180"/>
      <c r="M25" s="180"/>
      <c r="N25" s="180">
        <f t="shared" si="4"/>
        <v>48110145</v>
      </c>
      <c r="O25" s="180">
        <f t="shared" si="2"/>
        <v>48110145</v>
      </c>
      <c r="P25" s="180">
        <f t="shared" si="2"/>
        <v>0</v>
      </c>
      <c r="Q25" s="181"/>
      <c r="R25" s="133"/>
    </row>
    <row r="26" spans="1:18" ht="17.25" customHeight="1" x14ac:dyDescent="0.25">
      <c r="A26" s="154" t="s">
        <v>17</v>
      </c>
      <c r="B26" s="180">
        <v>342000</v>
      </c>
      <c r="C26" s="180"/>
      <c r="D26" s="180">
        <v>342000</v>
      </c>
      <c r="E26" s="180"/>
      <c r="F26" s="180"/>
      <c r="G26" s="180"/>
      <c r="H26" s="180"/>
      <c r="I26" s="180"/>
      <c r="J26" s="180">
        <v>-342000</v>
      </c>
      <c r="K26" s="180"/>
      <c r="L26" s="180">
        <v>-342000</v>
      </c>
      <c r="M26" s="180"/>
      <c r="N26" s="180">
        <f t="shared" si="4"/>
        <v>0</v>
      </c>
      <c r="O26" s="180">
        <f t="shared" si="2"/>
        <v>0</v>
      </c>
      <c r="P26" s="180">
        <f t="shared" si="2"/>
        <v>0</v>
      </c>
      <c r="Q26" s="181"/>
      <c r="R26" s="133"/>
    </row>
    <row r="27" spans="1:18" ht="17.25" customHeight="1" x14ac:dyDescent="0.25">
      <c r="A27" s="154" t="s">
        <v>18</v>
      </c>
      <c r="B27" s="180">
        <v>118000</v>
      </c>
      <c r="C27" s="180"/>
      <c r="D27" s="180">
        <v>118000</v>
      </c>
      <c r="E27" s="180"/>
      <c r="F27" s="180"/>
      <c r="G27" s="180"/>
      <c r="H27" s="180"/>
      <c r="I27" s="180"/>
      <c r="J27" s="180">
        <v>4652798</v>
      </c>
      <c r="K27" s="180"/>
      <c r="L27" s="180">
        <v>4652798</v>
      </c>
      <c r="M27" s="180"/>
      <c r="N27" s="180">
        <f t="shared" si="4"/>
        <v>4770798</v>
      </c>
      <c r="O27" s="180">
        <f t="shared" si="2"/>
        <v>0</v>
      </c>
      <c r="P27" s="180">
        <f t="shared" si="2"/>
        <v>4770798</v>
      </c>
      <c r="Q27" s="181"/>
      <c r="R27" s="133"/>
    </row>
    <row r="28" spans="1:18" ht="17.25" customHeight="1" x14ac:dyDescent="0.25">
      <c r="A28" s="154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>
        <f t="shared" ref="N28:N49" si="5">SUM(B28+F28+J28)</f>
        <v>0</v>
      </c>
      <c r="O28" s="180">
        <f t="shared" si="2"/>
        <v>0</v>
      </c>
      <c r="P28" s="180">
        <f t="shared" si="2"/>
        <v>0</v>
      </c>
      <c r="Q28" s="181"/>
      <c r="R28" s="133"/>
    </row>
    <row r="29" spans="1:18" s="124" customFormat="1" ht="17.25" customHeight="1" x14ac:dyDescent="0.25">
      <c r="A29" s="136" t="s">
        <v>82</v>
      </c>
      <c r="B29" s="179">
        <f>SUM(B31:B33)</f>
        <v>2490000</v>
      </c>
      <c r="C29" s="179">
        <f t="shared" ref="C29:Q29" si="6">SUM(C31:C33)</f>
        <v>2490000</v>
      </c>
      <c r="D29" s="179">
        <f t="shared" si="6"/>
        <v>0</v>
      </c>
      <c r="E29" s="179">
        <f t="shared" si="6"/>
        <v>0</v>
      </c>
      <c r="F29" s="179">
        <f t="shared" si="6"/>
        <v>0</v>
      </c>
      <c r="G29" s="179">
        <f t="shared" si="6"/>
        <v>0</v>
      </c>
      <c r="H29" s="179">
        <f t="shared" si="6"/>
        <v>0</v>
      </c>
      <c r="I29" s="179">
        <f t="shared" si="6"/>
        <v>0</v>
      </c>
      <c r="J29" s="179">
        <f t="shared" si="6"/>
        <v>333189074</v>
      </c>
      <c r="K29" s="179">
        <f t="shared" si="6"/>
        <v>333189074</v>
      </c>
      <c r="L29" s="179">
        <f t="shared" si="6"/>
        <v>0</v>
      </c>
      <c r="M29" s="179">
        <f t="shared" si="6"/>
        <v>0</v>
      </c>
      <c r="N29" s="179">
        <f t="shared" si="6"/>
        <v>335679074</v>
      </c>
      <c r="O29" s="179">
        <f t="shared" si="6"/>
        <v>335679074</v>
      </c>
      <c r="P29" s="179">
        <f t="shared" si="6"/>
        <v>0</v>
      </c>
      <c r="Q29" s="179">
        <f t="shared" si="6"/>
        <v>0</v>
      </c>
      <c r="R29" s="134"/>
    </row>
    <row r="30" spans="1:18" ht="17.25" customHeight="1" x14ac:dyDescent="0.25">
      <c r="A30" s="137" t="s">
        <v>881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>
        <f t="shared" si="5"/>
        <v>0</v>
      </c>
      <c r="O30" s="180">
        <f t="shared" si="2"/>
        <v>0</v>
      </c>
      <c r="P30" s="180">
        <f t="shared" si="2"/>
        <v>0</v>
      </c>
      <c r="Q30" s="181"/>
      <c r="R30" s="133"/>
    </row>
    <row r="31" spans="1:18" ht="17.25" customHeight="1" x14ac:dyDescent="0.25">
      <c r="A31" s="154" t="s">
        <v>19</v>
      </c>
      <c r="B31" s="180"/>
      <c r="C31" s="180"/>
      <c r="D31" s="180"/>
      <c r="E31" s="180"/>
      <c r="F31" s="180"/>
      <c r="G31" s="180"/>
      <c r="H31" s="180"/>
      <c r="I31" s="180"/>
      <c r="J31" s="180">
        <v>313814074</v>
      </c>
      <c r="K31" s="180">
        <v>313814074</v>
      </c>
      <c r="L31" s="180"/>
      <c r="M31" s="180"/>
      <c r="N31" s="180">
        <f t="shared" si="5"/>
        <v>313814074</v>
      </c>
      <c r="O31" s="180">
        <f t="shared" si="2"/>
        <v>313814074</v>
      </c>
      <c r="P31" s="180">
        <f t="shared" si="2"/>
        <v>0</v>
      </c>
      <c r="Q31" s="181"/>
      <c r="R31" s="133"/>
    </row>
    <row r="32" spans="1:18" ht="17.25" customHeight="1" x14ac:dyDescent="0.25">
      <c r="A32" s="154" t="s">
        <v>20</v>
      </c>
      <c r="B32" s="180">
        <v>2490000</v>
      </c>
      <c r="C32" s="180">
        <v>2490000</v>
      </c>
      <c r="D32" s="180">
        <v>0</v>
      </c>
      <c r="E32" s="180"/>
      <c r="F32" s="180">
        <v>0</v>
      </c>
      <c r="G32" s="180"/>
      <c r="H32" s="180"/>
      <c r="I32" s="180"/>
      <c r="J32" s="180">
        <v>19375000</v>
      </c>
      <c r="K32" s="180">
        <v>19375000</v>
      </c>
      <c r="L32" s="180"/>
      <c r="M32" s="180"/>
      <c r="N32" s="180">
        <f t="shared" si="5"/>
        <v>21865000</v>
      </c>
      <c r="O32" s="180">
        <f t="shared" si="2"/>
        <v>21865000</v>
      </c>
      <c r="P32" s="180">
        <f t="shared" si="2"/>
        <v>0</v>
      </c>
      <c r="Q32" s="181"/>
      <c r="R32" s="133"/>
    </row>
    <row r="33" spans="1:18" ht="17.25" customHeight="1" x14ac:dyDescent="0.25">
      <c r="A33" s="154" t="s">
        <v>787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>
        <f t="shared" si="5"/>
        <v>0</v>
      </c>
      <c r="O33" s="180">
        <f t="shared" si="2"/>
        <v>0</v>
      </c>
      <c r="P33" s="180">
        <f t="shared" si="2"/>
        <v>0</v>
      </c>
      <c r="Q33" s="181"/>
      <c r="R33" s="133"/>
    </row>
    <row r="34" spans="1:18" ht="17.25" customHeight="1" x14ac:dyDescent="0.25">
      <c r="A34" s="137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>
        <f t="shared" si="5"/>
        <v>0</v>
      </c>
      <c r="O34" s="180">
        <f t="shared" si="2"/>
        <v>0</v>
      </c>
      <c r="P34" s="180">
        <f t="shared" si="2"/>
        <v>0</v>
      </c>
      <c r="Q34" s="181"/>
      <c r="R34" s="133"/>
    </row>
    <row r="35" spans="1:18" s="124" customFormat="1" ht="17.25" customHeight="1" x14ac:dyDescent="0.25">
      <c r="A35" s="136" t="s">
        <v>289</v>
      </c>
      <c r="B35" s="179">
        <f>SUM(B37:B41)</f>
        <v>27364000</v>
      </c>
      <c r="C35" s="179">
        <f t="shared" ref="C35:R35" si="7">SUM(C37:C41)</f>
        <v>27364000</v>
      </c>
      <c r="D35" s="179">
        <f t="shared" si="7"/>
        <v>0</v>
      </c>
      <c r="E35" s="179">
        <f t="shared" si="7"/>
        <v>0</v>
      </c>
      <c r="F35" s="179">
        <f t="shared" si="7"/>
        <v>14400000</v>
      </c>
      <c r="G35" s="179">
        <f t="shared" si="7"/>
        <v>14400000</v>
      </c>
      <c r="H35" s="179">
        <f t="shared" si="7"/>
        <v>0</v>
      </c>
      <c r="I35" s="179">
        <f t="shared" si="7"/>
        <v>0</v>
      </c>
      <c r="J35" s="179">
        <f t="shared" si="7"/>
        <v>35348928</v>
      </c>
      <c r="K35" s="179">
        <f t="shared" si="7"/>
        <v>35348928</v>
      </c>
      <c r="L35" s="179">
        <f t="shared" si="7"/>
        <v>0</v>
      </c>
      <c r="M35" s="179">
        <f t="shared" si="7"/>
        <v>0</v>
      </c>
      <c r="N35" s="179">
        <f t="shared" si="7"/>
        <v>77112928</v>
      </c>
      <c r="O35" s="179">
        <f t="shared" si="7"/>
        <v>77112928</v>
      </c>
      <c r="P35" s="179">
        <f t="shared" si="7"/>
        <v>0</v>
      </c>
      <c r="Q35" s="179">
        <f t="shared" si="7"/>
        <v>0</v>
      </c>
      <c r="R35" s="179">
        <f t="shared" si="7"/>
        <v>0</v>
      </c>
    </row>
    <row r="36" spans="1:18" ht="17.25" customHeight="1" x14ac:dyDescent="0.25">
      <c r="A36" s="137" t="s">
        <v>881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>
        <f t="shared" si="5"/>
        <v>0</v>
      </c>
      <c r="O36" s="180">
        <f t="shared" si="2"/>
        <v>0</v>
      </c>
      <c r="P36" s="180">
        <f t="shared" si="2"/>
        <v>0</v>
      </c>
      <c r="Q36" s="181"/>
      <c r="R36" s="133"/>
    </row>
    <row r="37" spans="1:18" ht="17.25" customHeight="1" x14ac:dyDescent="0.25">
      <c r="A37" s="155" t="s">
        <v>21</v>
      </c>
      <c r="B37" s="180">
        <v>9157000</v>
      </c>
      <c r="C37" s="180">
        <v>9157000</v>
      </c>
      <c r="D37" s="180"/>
      <c r="E37" s="180"/>
      <c r="F37" s="180">
        <v>3000000</v>
      </c>
      <c r="G37" s="180">
        <v>3000000</v>
      </c>
      <c r="H37" s="180"/>
      <c r="I37" s="180"/>
      <c r="J37" s="180">
        <v>8979943</v>
      </c>
      <c r="K37" s="180">
        <v>8979943</v>
      </c>
      <c r="L37" s="180"/>
      <c r="M37" s="180"/>
      <c r="N37" s="180">
        <f t="shared" si="5"/>
        <v>21136943</v>
      </c>
      <c r="O37" s="180">
        <f t="shared" si="2"/>
        <v>21136943</v>
      </c>
      <c r="P37" s="180">
        <f t="shared" si="2"/>
        <v>0</v>
      </c>
      <c r="Q37" s="181"/>
      <c r="R37" s="133"/>
    </row>
    <row r="38" spans="1:18" ht="17.25" customHeight="1" x14ac:dyDescent="0.25">
      <c r="A38" s="155" t="s">
        <v>22</v>
      </c>
      <c r="B38" s="180">
        <v>1425000</v>
      </c>
      <c r="C38" s="180">
        <v>1425000</v>
      </c>
      <c r="D38" s="180"/>
      <c r="E38" s="180"/>
      <c r="F38" s="180">
        <v>3000000</v>
      </c>
      <c r="G38" s="180">
        <v>3000000</v>
      </c>
      <c r="H38" s="180"/>
      <c r="I38" s="180"/>
      <c r="J38" s="180">
        <v>7426699</v>
      </c>
      <c r="K38" s="180">
        <v>7426699</v>
      </c>
      <c r="L38" s="180"/>
      <c r="M38" s="180"/>
      <c r="N38" s="180">
        <f t="shared" si="5"/>
        <v>11851699</v>
      </c>
      <c r="O38" s="180">
        <f t="shared" si="2"/>
        <v>11851699</v>
      </c>
      <c r="P38" s="180">
        <f t="shared" si="2"/>
        <v>0</v>
      </c>
      <c r="Q38" s="181"/>
      <c r="R38" s="133"/>
    </row>
    <row r="39" spans="1:18" ht="17.25" customHeight="1" x14ac:dyDescent="0.25">
      <c r="A39" s="155" t="s">
        <v>23</v>
      </c>
      <c r="B39" s="180">
        <v>2460000</v>
      </c>
      <c r="C39" s="180">
        <v>2460000</v>
      </c>
      <c r="D39" s="180"/>
      <c r="E39" s="180"/>
      <c r="F39" s="180">
        <v>900000</v>
      </c>
      <c r="G39" s="180">
        <v>900000</v>
      </c>
      <c r="H39" s="180"/>
      <c r="I39" s="180"/>
      <c r="J39" s="180">
        <v>3821456</v>
      </c>
      <c r="K39" s="180">
        <v>3821456</v>
      </c>
      <c r="L39" s="180"/>
      <c r="M39" s="180"/>
      <c r="N39" s="180">
        <f t="shared" si="5"/>
        <v>7181456</v>
      </c>
      <c r="O39" s="180">
        <f t="shared" si="2"/>
        <v>7181456</v>
      </c>
      <c r="P39" s="180">
        <f t="shared" si="2"/>
        <v>0</v>
      </c>
      <c r="Q39" s="181"/>
      <c r="R39" s="133"/>
    </row>
    <row r="40" spans="1:18" ht="17.25" customHeight="1" x14ac:dyDescent="0.25">
      <c r="A40" s="155" t="s">
        <v>24</v>
      </c>
      <c r="B40" s="180">
        <v>8235000</v>
      </c>
      <c r="C40" s="180">
        <v>8235000</v>
      </c>
      <c r="D40" s="180"/>
      <c r="E40" s="180"/>
      <c r="F40" s="180">
        <v>4500000</v>
      </c>
      <c r="G40" s="180">
        <v>4500000</v>
      </c>
      <c r="H40" s="180"/>
      <c r="I40" s="180"/>
      <c r="J40" s="180">
        <v>11523789</v>
      </c>
      <c r="K40" s="180">
        <v>11523789</v>
      </c>
      <c r="L40" s="180"/>
      <c r="M40" s="180"/>
      <c r="N40" s="180">
        <f t="shared" si="5"/>
        <v>24258789</v>
      </c>
      <c r="O40" s="180">
        <f t="shared" si="2"/>
        <v>24258789</v>
      </c>
      <c r="P40" s="180">
        <f t="shared" si="2"/>
        <v>0</v>
      </c>
      <c r="Q40" s="181"/>
      <c r="R40" s="133"/>
    </row>
    <row r="41" spans="1:18" ht="17.25" customHeight="1" x14ac:dyDescent="0.25">
      <c r="A41" s="155" t="s">
        <v>25</v>
      </c>
      <c r="B41" s="180">
        <v>6087000</v>
      </c>
      <c r="C41" s="180">
        <v>6087000</v>
      </c>
      <c r="D41" s="180"/>
      <c r="E41" s="180"/>
      <c r="F41" s="180">
        <v>3000000</v>
      </c>
      <c r="G41" s="180">
        <v>3000000</v>
      </c>
      <c r="H41" s="180"/>
      <c r="I41" s="180"/>
      <c r="J41" s="180">
        <v>3597041</v>
      </c>
      <c r="K41" s="180">
        <v>3597041</v>
      </c>
      <c r="L41" s="180"/>
      <c r="M41" s="180"/>
      <c r="N41" s="180">
        <f t="shared" si="5"/>
        <v>12684041</v>
      </c>
      <c r="O41" s="180">
        <f>SUM(C41+G41+K41)</f>
        <v>12684041</v>
      </c>
      <c r="P41" s="180">
        <f>SUM(D41+H41+L41)</f>
        <v>0</v>
      </c>
      <c r="Q41" s="181"/>
      <c r="R41" s="133"/>
    </row>
    <row r="42" spans="1:18" ht="17.25" customHeight="1" x14ac:dyDescent="0.25">
      <c r="A42" s="137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>
        <f t="shared" si="5"/>
        <v>0</v>
      </c>
      <c r="O42" s="180">
        <f t="shared" ref="O42:P70" si="8">SUM(C42+G42+K42)</f>
        <v>0</v>
      </c>
      <c r="P42" s="180">
        <f t="shared" si="8"/>
        <v>0</v>
      </c>
      <c r="Q42" s="181"/>
      <c r="R42" s="133"/>
    </row>
    <row r="43" spans="1:18" s="124" customFormat="1" ht="17.25" customHeight="1" x14ac:dyDescent="0.25">
      <c r="A43" s="136" t="s">
        <v>83</v>
      </c>
      <c r="B43" s="179">
        <f>SUM(B45:B48)</f>
        <v>7686000</v>
      </c>
      <c r="C43" s="179">
        <f t="shared" ref="C43:Q43" si="9">SUM(C45:C48)</f>
        <v>7686000</v>
      </c>
      <c r="D43" s="179">
        <f t="shared" si="9"/>
        <v>0</v>
      </c>
      <c r="E43" s="179">
        <f t="shared" si="9"/>
        <v>0</v>
      </c>
      <c r="F43" s="179">
        <f t="shared" si="9"/>
        <v>0</v>
      </c>
      <c r="G43" s="179">
        <f t="shared" si="9"/>
        <v>0</v>
      </c>
      <c r="H43" s="179">
        <f t="shared" si="9"/>
        <v>0</v>
      </c>
      <c r="I43" s="179">
        <f t="shared" si="9"/>
        <v>0</v>
      </c>
      <c r="J43" s="179">
        <f t="shared" si="9"/>
        <v>48047633</v>
      </c>
      <c r="K43" s="179">
        <f t="shared" si="9"/>
        <v>48047633</v>
      </c>
      <c r="L43" s="179">
        <f t="shared" si="9"/>
        <v>0</v>
      </c>
      <c r="M43" s="179">
        <f t="shared" si="9"/>
        <v>0</v>
      </c>
      <c r="N43" s="179">
        <f t="shared" si="9"/>
        <v>55733633</v>
      </c>
      <c r="O43" s="179">
        <f t="shared" si="9"/>
        <v>55733633</v>
      </c>
      <c r="P43" s="179">
        <f t="shared" si="9"/>
        <v>0</v>
      </c>
      <c r="Q43" s="179">
        <f t="shared" si="9"/>
        <v>0</v>
      </c>
      <c r="R43" s="134"/>
    </row>
    <row r="44" spans="1:18" ht="17.25" customHeight="1" x14ac:dyDescent="0.25">
      <c r="A44" s="137" t="s">
        <v>881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>
        <f t="shared" si="5"/>
        <v>0</v>
      </c>
      <c r="O44" s="180">
        <f t="shared" si="8"/>
        <v>0</v>
      </c>
      <c r="P44" s="180">
        <f t="shared" si="8"/>
        <v>0</v>
      </c>
      <c r="Q44" s="181"/>
      <c r="R44" s="133"/>
    </row>
    <row r="45" spans="1:18" ht="17.25" customHeight="1" x14ac:dyDescent="0.25">
      <c r="A45" s="289" t="s">
        <v>886</v>
      </c>
      <c r="B45" s="180"/>
      <c r="C45" s="180"/>
      <c r="D45" s="180"/>
      <c r="E45" s="180"/>
      <c r="F45" s="180"/>
      <c r="G45" s="180"/>
      <c r="H45" s="180"/>
      <c r="I45" s="180"/>
      <c r="J45" s="180">
        <v>37574382</v>
      </c>
      <c r="K45" s="180">
        <v>37574382</v>
      </c>
      <c r="L45" s="180"/>
      <c r="M45" s="180"/>
      <c r="N45" s="180">
        <f t="shared" si="5"/>
        <v>37574382</v>
      </c>
      <c r="O45" s="180">
        <f t="shared" si="8"/>
        <v>37574382</v>
      </c>
      <c r="P45" s="180"/>
      <c r="Q45" s="181"/>
      <c r="R45" s="133"/>
    </row>
    <row r="46" spans="1:18" ht="17.25" customHeight="1" x14ac:dyDescent="0.25">
      <c r="A46" s="154" t="s">
        <v>26</v>
      </c>
      <c r="B46" s="180">
        <v>4359000</v>
      </c>
      <c r="C46" s="180">
        <v>4359000</v>
      </c>
      <c r="D46" s="180"/>
      <c r="E46" s="180"/>
      <c r="F46" s="180"/>
      <c r="G46" s="180"/>
      <c r="H46" s="180"/>
      <c r="I46" s="180"/>
      <c r="J46" s="180">
        <v>-4359000</v>
      </c>
      <c r="K46" s="180">
        <v>-4359000</v>
      </c>
      <c r="L46" s="180"/>
      <c r="M46" s="180"/>
      <c r="N46" s="180">
        <f t="shared" si="5"/>
        <v>0</v>
      </c>
      <c r="O46" s="180">
        <f t="shared" si="8"/>
        <v>0</v>
      </c>
      <c r="P46" s="180">
        <f t="shared" si="8"/>
        <v>0</v>
      </c>
      <c r="Q46" s="181"/>
      <c r="R46" s="133"/>
    </row>
    <row r="47" spans="1:18" ht="17.25" customHeight="1" x14ac:dyDescent="0.25">
      <c r="A47" s="154" t="s">
        <v>27</v>
      </c>
      <c r="B47" s="180">
        <v>3327000</v>
      </c>
      <c r="C47" s="180">
        <v>3327000</v>
      </c>
      <c r="D47" s="180"/>
      <c r="E47" s="180"/>
      <c r="F47" s="180"/>
      <c r="G47" s="180"/>
      <c r="H47" s="180"/>
      <c r="I47" s="180"/>
      <c r="J47" s="180">
        <v>14832251</v>
      </c>
      <c r="K47" s="180">
        <v>14832251</v>
      </c>
      <c r="L47" s="180"/>
      <c r="M47" s="180"/>
      <c r="N47" s="180">
        <f t="shared" si="5"/>
        <v>18159251</v>
      </c>
      <c r="O47" s="180">
        <f t="shared" si="8"/>
        <v>18159251</v>
      </c>
      <c r="P47" s="180">
        <f t="shared" si="8"/>
        <v>0</v>
      </c>
      <c r="Q47" s="181"/>
      <c r="R47" s="133"/>
    </row>
    <row r="48" spans="1:18" ht="17.25" customHeight="1" x14ac:dyDescent="0.25">
      <c r="A48" s="155" t="s">
        <v>21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1"/>
      <c r="R48" s="133"/>
    </row>
    <row r="49" spans="1:18" ht="17.25" customHeight="1" x14ac:dyDescent="0.25">
      <c r="A49" s="137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>
        <f t="shared" si="5"/>
        <v>0</v>
      </c>
      <c r="O49" s="180">
        <f t="shared" si="8"/>
        <v>0</v>
      </c>
      <c r="P49" s="180">
        <f t="shared" si="8"/>
        <v>0</v>
      </c>
      <c r="Q49" s="181"/>
      <c r="R49" s="133"/>
    </row>
    <row r="50" spans="1:18" s="153" customFormat="1" ht="17.25" customHeight="1" x14ac:dyDescent="0.25">
      <c r="A50" s="152" t="s">
        <v>290</v>
      </c>
      <c r="B50" s="182">
        <f>SUM(B5+B20+B29+B35+B43)</f>
        <v>275216000</v>
      </c>
      <c r="C50" s="182">
        <f t="shared" ref="C50:R50" si="10">SUM(C5+C20+C29+C35+C43)</f>
        <v>207608000</v>
      </c>
      <c r="D50" s="182">
        <f t="shared" si="10"/>
        <v>67608000</v>
      </c>
      <c r="E50" s="182">
        <f t="shared" si="10"/>
        <v>0</v>
      </c>
      <c r="F50" s="182">
        <f t="shared" si="10"/>
        <v>14400000</v>
      </c>
      <c r="G50" s="182">
        <f t="shared" si="10"/>
        <v>14400000</v>
      </c>
      <c r="H50" s="182">
        <f t="shared" si="10"/>
        <v>0</v>
      </c>
      <c r="I50" s="182">
        <f t="shared" si="10"/>
        <v>0</v>
      </c>
      <c r="J50" s="182">
        <f t="shared" si="10"/>
        <v>906271291</v>
      </c>
      <c r="K50" s="182">
        <f t="shared" si="10"/>
        <v>907706755</v>
      </c>
      <c r="L50" s="182">
        <f t="shared" si="10"/>
        <v>-1435464</v>
      </c>
      <c r="M50" s="182">
        <f t="shared" si="10"/>
        <v>0</v>
      </c>
      <c r="N50" s="182">
        <f t="shared" si="10"/>
        <v>1195887291</v>
      </c>
      <c r="O50" s="182">
        <f t="shared" si="10"/>
        <v>1129714755</v>
      </c>
      <c r="P50" s="182">
        <f t="shared" si="10"/>
        <v>66172536</v>
      </c>
      <c r="Q50" s="182">
        <f t="shared" si="10"/>
        <v>0</v>
      </c>
      <c r="R50" s="182">
        <f t="shared" si="10"/>
        <v>0</v>
      </c>
    </row>
    <row r="51" spans="1:18" s="153" customFormat="1" ht="17.25" customHeight="1" x14ac:dyDescent="0.3">
      <c r="A51" s="15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0">
        <f t="shared" si="8"/>
        <v>0</v>
      </c>
      <c r="P51" s="180">
        <f t="shared" si="8"/>
        <v>0</v>
      </c>
      <c r="Q51" s="183"/>
      <c r="R51" s="135"/>
    </row>
    <row r="52" spans="1:18" s="153" customFormat="1" ht="17.25" customHeight="1" x14ac:dyDescent="0.3">
      <c r="A52" s="152" t="s">
        <v>291</v>
      </c>
      <c r="B52" s="182">
        <f>SUM(B54)</f>
        <v>4502000</v>
      </c>
      <c r="C52" s="182">
        <f t="shared" ref="C52:N52" si="11">SUM(C54)</f>
        <v>0</v>
      </c>
      <c r="D52" s="182">
        <f t="shared" si="11"/>
        <v>4502000</v>
      </c>
      <c r="E52" s="182">
        <f t="shared" si="11"/>
        <v>0</v>
      </c>
      <c r="F52" s="182">
        <f t="shared" si="11"/>
        <v>0</v>
      </c>
      <c r="G52" s="182">
        <f t="shared" si="11"/>
        <v>0</v>
      </c>
      <c r="H52" s="182">
        <f t="shared" si="11"/>
        <v>0</v>
      </c>
      <c r="I52" s="182">
        <f t="shared" si="11"/>
        <v>0</v>
      </c>
      <c r="J52" s="182">
        <f t="shared" si="11"/>
        <v>13869000</v>
      </c>
      <c r="K52" s="182">
        <f t="shared" si="11"/>
        <v>0</v>
      </c>
      <c r="L52" s="182">
        <f t="shared" si="11"/>
        <v>13869000</v>
      </c>
      <c r="M52" s="182">
        <f t="shared" si="11"/>
        <v>0</v>
      </c>
      <c r="N52" s="182">
        <f t="shared" si="11"/>
        <v>18371000</v>
      </c>
      <c r="O52" s="180">
        <f t="shared" si="8"/>
        <v>0</v>
      </c>
      <c r="P52" s="179">
        <f t="shared" si="8"/>
        <v>18371000</v>
      </c>
      <c r="Q52" s="183">
        <f>SUM(E52+I52+M52)</f>
        <v>0</v>
      </c>
      <c r="R52" s="135"/>
    </row>
    <row r="53" spans="1:18" s="124" customFormat="1" ht="17.25" customHeight="1" x14ac:dyDescent="0.25">
      <c r="A53" s="137" t="s">
        <v>881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182"/>
      <c r="O53" s="180">
        <f t="shared" si="8"/>
        <v>0</v>
      </c>
      <c r="P53" s="180">
        <f t="shared" si="8"/>
        <v>0</v>
      </c>
      <c r="Q53" s="185"/>
      <c r="R53" s="133"/>
    </row>
    <row r="54" spans="1:18" s="124" customFormat="1" ht="17.25" customHeight="1" x14ac:dyDescent="0.25">
      <c r="A54" s="137" t="s">
        <v>516</v>
      </c>
      <c r="B54" s="184">
        <v>4502000</v>
      </c>
      <c r="C54" s="184"/>
      <c r="D54" s="184">
        <v>4502000</v>
      </c>
      <c r="E54" s="184"/>
      <c r="F54" s="184">
        <v>0</v>
      </c>
      <c r="G54" s="184"/>
      <c r="H54" s="184"/>
      <c r="I54" s="184"/>
      <c r="J54" s="184">
        <v>13869000</v>
      </c>
      <c r="K54" s="184"/>
      <c r="L54" s="184">
        <v>13869000</v>
      </c>
      <c r="M54" s="184"/>
      <c r="N54" s="180">
        <f t="shared" ref="N54" si="12">SUM(B54+F54+J54)</f>
        <v>18371000</v>
      </c>
      <c r="O54" s="180">
        <f t="shared" si="8"/>
        <v>0</v>
      </c>
      <c r="P54" s="180">
        <f t="shared" si="8"/>
        <v>18371000</v>
      </c>
      <c r="Q54" s="185"/>
      <c r="R54" s="133"/>
    </row>
    <row r="55" spans="1:18" s="124" customFormat="1" ht="17.25" customHeight="1" x14ac:dyDescent="0.25">
      <c r="A55" s="136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2">
        <f t="shared" ref="N55" si="13">SUM(N57)</f>
        <v>0</v>
      </c>
      <c r="O55" s="180">
        <f t="shared" si="8"/>
        <v>0</v>
      </c>
      <c r="P55" s="180">
        <f t="shared" si="8"/>
        <v>0</v>
      </c>
      <c r="Q55" s="185"/>
      <c r="R55" s="133"/>
    </row>
    <row r="56" spans="1:18" s="153" customFormat="1" ht="17.25" customHeight="1" x14ac:dyDescent="0.3">
      <c r="A56" s="152" t="s">
        <v>904</v>
      </c>
      <c r="B56" s="182">
        <f t="shared" ref="B56:M56" si="14">SUM(B58:B68)</f>
        <v>86973125</v>
      </c>
      <c r="C56" s="182">
        <f t="shared" si="14"/>
        <v>0</v>
      </c>
      <c r="D56" s="182">
        <f t="shared" si="14"/>
        <v>86973125</v>
      </c>
      <c r="E56" s="182">
        <f t="shared" si="14"/>
        <v>0</v>
      </c>
      <c r="F56" s="182">
        <f t="shared" si="14"/>
        <v>350699560</v>
      </c>
      <c r="G56" s="182">
        <f t="shared" si="14"/>
        <v>103117624</v>
      </c>
      <c r="H56" s="182">
        <f t="shared" si="14"/>
        <v>247581936</v>
      </c>
      <c r="I56" s="182">
        <f t="shared" si="14"/>
        <v>0</v>
      </c>
      <c r="J56" s="182">
        <f t="shared" si="14"/>
        <v>250771131</v>
      </c>
      <c r="K56" s="182">
        <f t="shared" si="14"/>
        <v>91300564</v>
      </c>
      <c r="L56" s="182">
        <f t="shared" si="14"/>
        <v>159470567</v>
      </c>
      <c r="M56" s="182">
        <f t="shared" si="14"/>
        <v>0</v>
      </c>
      <c r="N56" s="182">
        <f>SUM(B56+F56+J56)</f>
        <v>688443816</v>
      </c>
      <c r="O56" s="182">
        <f t="shared" si="8"/>
        <v>194418188</v>
      </c>
      <c r="P56" s="179">
        <f t="shared" si="8"/>
        <v>494025628</v>
      </c>
      <c r="Q56" s="183">
        <f>SUM(E56+I56+M56)</f>
        <v>0</v>
      </c>
      <c r="R56" s="135"/>
    </row>
    <row r="57" spans="1:18" s="124" customFormat="1" ht="17.25" customHeight="1" x14ac:dyDescent="0.25">
      <c r="A57" s="137" t="s">
        <v>881</v>
      </c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0">
        <f>SUM(B57+F57+J57)</f>
        <v>0</v>
      </c>
      <c r="O57" s="180">
        <f t="shared" si="8"/>
        <v>0</v>
      </c>
      <c r="P57" s="180">
        <f t="shared" si="8"/>
        <v>0</v>
      </c>
      <c r="Q57" s="185"/>
      <c r="R57" s="133"/>
    </row>
    <row r="58" spans="1:18" s="124" customFormat="1" ht="17.25" customHeight="1" x14ac:dyDescent="0.25">
      <c r="A58" s="137" t="s">
        <v>905</v>
      </c>
      <c r="B58" s="180">
        <v>15036793</v>
      </c>
      <c r="C58" s="180"/>
      <c r="D58" s="180">
        <v>15036793</v>
      </c>
      <c r="E58" s="180"/>
      <c r="F58" s="180"/>
      <c r="G58" s="180"/>
      <c r="H58" s="180"/>
      <c r="I58" s="180"/>
      <c r="J58" s="180">
        <v>22661518</v>
      </c>
      <c r="K58" s="180"/>
      <c r="L58" s="180">
        <v>22661518</v>
      </c>
      <c r="M58" s="180"/>
      <c r="N58" s="180">
        <f>B58+F58+J58</f>
        <v>37698311</v>
      </c>
      <c r="O58" s="180">
        <f t="shared" si="8"/>
        <v>0</v>
      </c>
      <c r="P58" s="180">
        <f t="shared" si="8"/>
        <v>37698311</v>
      </c>
      <c r="Q58" s="185"/>
      <c r="R58" s="133"/>
    </row>
    <row r="59" spans="1:18" s="124" customFormat="1" ht="17.25" customHeight="1" x14ac:dyDescent="0.25">
      <c r="A59" s="137" t="s">
        <v>517</v>
      </c>
      <c r="B59" s="180">
        <v>21638312</v>
      </c>
      <c r="C59" s="180"/>
      <c r="D59" s="180">
        <v>21638312</v>
      </c>
      <c r="E59" s="180"/>
      <c r="F59" s="180"/>
      <c r="G59" s="180"/>
      <c r="H59" s="180"/>
      <c r="I59" s="180"/>
      <c r="J59" s="180">
        <v>32610478</v>
      </c>
      <c r="K59" s="180"/>
      <c r="L59" s="180">
        <v>32610478</v>
      </c>
      <c r="M59" s="180"/>
      <c r="N59" s="180">
        <f t="shared" ref="N59:N67" si="15">B59+F59+J59</f>
        <v>54248790</v>
      </c>
      <c r="O59" s="180">
        <f t="shared" si="8"/>
        <v>0</v>
      </c>
      <c r="P59" s="180">
        <f t="shared" si="8"/>
        <v>54248790</v>
      </c>
      <c r="Q59" s="185"/>
      <c r="R59" s="133"/>
    </row>
    <row r="60" spans="1:18" s="124" customFormat="1" ht="17.25" customHeight="1" x14ac:dyDescent="0.25">
      <c r="A60" s="137" t="s">
        <v>518</v>
      </c>
      <c r="B60" s="180">
        <v>15006663</v>
      </c>
      <c r="C60" s="180"/>
      <c r="D60" s="180">
        <v>15006663</v>
      </c>
      <c r="E60" s="180"/>
      <c r="F60" s="180"/>
      <c r="G60" s="180"/>
      <c r="H60" s="180"/>
      <c r="I60" s="180"/>
      <c r="J60" s="180">
        <v>20061936</v>
      </c>
      <c r="K60" s="180"/>
      <c r="L60" s="180">
        <v>20061936</v>
      </c>
      <c r="M60" s="180"/>
      <c r="N60" s="180">
        <f t="shared" si="15"/>
        <v>35068599</v>
      </c>
      <c r="O60" s="180">
        <f t="shared" si="8"/>
        <v>0</v>
      </c>
      <c r="P60" s="180">
        <f t="shared" si="8"/>
        <v>35068599</v>
      </c>
      <c r="Q60" s="185"/>
      <c r="R60" s="133"/>
    </row>
    <row r="61" spans="1:18" s="124" customFormat="1" ht="17.25" customHeight="1" x14ac:dyDescent="0.25">
      <c r="A61" s="137" t="s">
        <v>519</v>
      </c>
      <c r="B61" s="180">
        <v>16922407</v>
      </c>
      <c r="C61" s="180"/>
      <c r="D61" s="180">
        <v>16922407</v>
      </c>
      <c r="E61" s="180"/>
      <c r="F61" s="180"/>
      <c r="G61" s="180"/>
      <c r="H61" s="180"/>
      <c r="I61" s="180"/>
      <c r="J61" s="180">
        <v>22623036</v>
      </c>
      <c r="K61" s="180"/>
      <c r="L61" s="180">
        <v>22623036</v>
      </c>
      <c r="M61" s="180"/>
      <c r="N61" s="180">
        <f t="shared" si="15"/>
        <v>39545443</v>
      </c>
      <c r="O61" s="180">
        <f t="shared" si="8"/>
        <v>0</v>
      </c>
      <c r="P61" s="180">
        <f t="shared" si="8"/>
        <v>39545443</v>
      </c>
      <c r="Q61" s="185"/>
      <c r="R61" s="133"/>
    </row>
    <row r="62" spans="1:18" s="124" customFormat="1" ht="17.25" customHeight="1" x14ac:dyDescent="0.25">
      <c r="A62" s="137" t="s">
        <v>520</v>
      </c>
      <c r="B62" s="180"/>
      <c r="C62" s="180"/>
      <c r="D62" s="180"/>
      <c r="E62" s="180"/>
      <c r="F62" s="180">
        <v>58903448</v>
      </c>
      <c r="G62" s="180">
        <v>58903448</v>
      </c>
      <c r="H62" s="180"/>
      <c r="I62" s="180"/>
      <c r="J62" s="180"/>
      <c r="K62" s="180"/>
      <c r="L62" s="180"/>
      <c r="M62" s="180"/>
      <c r="N62" s="180">
        <f t="shared" si="15"/>
        <v>58903448</v>
      </c>
      <c r="O62" s="180">
        <f t="shared" si="8"/>
        <v>58903448</v>
      </c>
      <c r="P62" s="180">
        <f t="shared" si="8"/>
        <v>0</v>
      </c>
      <c r="Q62" s="185"/>
      <c r="R62" s="133"/>
    </row>
    <row r="63" spans="1:18" s="124" customFormat="1" ht="17.25" customHeight="1" x14ac:dyDescent="0.25">
      <c r="A63" s="137" t="s">
        <v>882</v>
      </c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>
        <f t="shared" si="15"/>
        <v>0</v>
      </c>
      <c r="O63" s="180">
        <f t="shared" si="8"/>
        <v>0</v>
      </c>
      <c r="P63" s="180">
        <f t="shared" si="8"/>
        <v>0</v>
      </c>
      <c r="Q63" s="185"/>
      <c r="R63" s="133"/>
    </row>
    <row r="64" spans="1:18" s="124" customFormat="1" ht="17.25" customHeight="1" x14ac:dyDescent="0.25">
      <c r="A64" s="137" t="s">
        <v>521</v>
      </c>
      <c r="B64" s="180"/>
      <c r="C64" s="180"/>
      <c r="D64" s="180"/>
      <c r="E64" s="180"/>
      <c r="F64" s="180">
        <v>36318000</v>
      </c>
      <c r="G64" s="180">
        <v>36318000</v>
      </c>
      <c r="H64" s="180"/>
      <c r="I64" s="180"/>
      <c r="J64" s="180">
        <v>19414840</v>
      </c>
      <c r="K64" s="180">
        <v>19414840</v>
      </c>
      <c r="L64" s="180"/>
      <c r="M64" s="180"/>
      <c r="N64" s="180">
        <f t="shared" si="15"/>
        <v>55732840</v>
      </c>
      <c r="O64" s="180">
        <f t="shared" si="8"/>
        <v>55732840</v>
      </c>
      <c r="P64" s="180">
        <f t="shared" si="8"/>
        <v>0</v>
      </c>
      <c r="Q64" s="185"/>
      <c r="R64" s="133"/>
    </row>
    <row r="65" spans="1:18" s="124" customFormat="1" ht="17.25" customHeight="1" x14ac:dyDescent="0.25">
      <c r="A65" s="137" t="s">
        <v>522</v>
      </c>
      <c r="B65" s="180">
        <v>18368950</v>
      </c>
      <c r="C65" s="180"/>
      <c r="D65" s="180">
        <v>18368950</v>
      </c>
      <c r="E65" s="180"/>
      <c r="F65" s="180">
        <v>247581936</v>
      </c>
      <c r="G65" s="180"/>
      <c r="H65" s="180">
        <v>247581936</v>
      </c>
      <c r="I65" s="180"/>
      <c r="J65" s="180">
        <v>61513599</v>
      </c>
      <c r="K65" s="180"/>
      <c r="L65" s="180">
        <v>61513599</v>
      </c>
      <c r="M65" s="180"/>
      <c r="N65" s="180">
        <f t="shared" si="15"/>
        <v>327464485</v>
      </c>
      <c r="O65" s="180">
        <f t="shared" si="8"/>
        <v>0</v>
      </c>
      <c r="P65" s="180">
        <f t="shared" si="8"/>
        <v>327464485</v>
      </c>
      <c r="Q65" s="185"/>
      <c r="R65" s="133"/>
    </row>
    <row r="66" spans="1:18" s="124" customFormat="1" ht="17.25" customHeight="1" x14ac:dyDescent="0.25">
      <c r="A66" s="137" t="s">
        <v>883</v>
      </c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0">
        <f t="shared" si="15"/>
        <v>0</v>
      </c>
      <c r="O66" s="180">
        <f t="shared" si="8"/>
        <v>0</v>
      </c>
      <c r="P66" s="180">
        <f t="shared" si="8"/>
        <v>0</v>
      </c>
      <c r="Q66" s="185"/>
      <c r="R66" s="133"/>
    </row>
    <row r="67" spans="1:18" s="124" customFormat="1" ht="17.25" customHeight="1" x14ac:dyDescent="0.25">
      <c r="A67" s="137" t="s">
        <v>884</v>
      </c>
      <c r="B67" s="184"/>
      <c r="C67" s="184"/>
      <c r="D67" s="184"/>
      <c r="E67" s="184"/>
      <c r="F67" s="180">
        <v>7896176</v>
      </c>
      <c r="G67" s="180">
        <v>7896176</v>
      </c>
      <c r="H67" s="184"/>
      <c r="I67" s="184"/>
      <c r="J67" s="180">
        <v>71885724</v>
      </c>
      <c r="K67" s="180">
        <v>71885724</v>
      </c>
      <c r="L67" s="184"/>
      <c r="M67" s="184"/>
      <c r="N67" s="180">
        <f t="shared" si="15"/>
        <v>79781900</v>
      </c>
      <c r="O67" s="180">
        <f t="shared" si="8"/>
        <v>79781900</v>
      </c>
      <c r="P67" s="180">
        <f t="shared" si="8"/>
        <v>0</v>
      </c>
      <c r="Q67" s="185"/>
      <c r="R67" s="133"/>
    </row>
    <row r="68" spans="1:18" s="124" customFormat="1" ht="17.25" customHeight="1" x14ac:dyDescent="0.25">
      <c r="A68" s="137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5"/>
      <c r="R68" s="133"/>
    </row>
    <row r="69" spans="1:18" s="153" customFormat="1" ht="20.25" customHeight="1" x14ac:dyDescent="0.3">
      <c r="A69" s="152" t="s">
        <v>725</v>
      </c>
      <c r="B69" s="182">
        <f>SUM(B71:B74)</f>
        <v>48000000</v>
      </c>
      <c r="C69" s="182">
        <f t="shared" ref="C69:Q69" si="16">SUM(C71:C74)</f>
        <v>48000000</v>
      </c>
      <c r="D69" s="182">
        <f t="shared" si="16"/>
        <v>0</v>
      </c>
      <c r="E69" s="182">
        <f t="shared" si="16"/>
        <v>0</v>
      </c>
      <c r="F69" s="182">
        <f t="shared" si="16"/>
        <v>0</v>
      </c>
      <c r="G69" s="182">
        <f t="shared" si="16"/>
        <v>0</v>
      </c>
      <c r="H69" s="182">
        <f t="shared" si="16"/>
        <v>0</v>
      </c>
      <c r="I69" s="182">
        <f t="shared" si="16"/>
        <v>0</v>
      </c>
      <c r="J69" s="182">
        <f t="shared" si="16"/>
        <v>124476553</v>
      </c>
      <c r="K69" s="182">
        <f t="shared" si="16"/>
        <v>124476553</v>
      </c>
      <c r="L69" s="182">
        <f t="shared" si="16"/>
        <v>0</v>
      </c>
      <c r="M69" s="182">
        <f t="shared" si="16"/>
        <v>0</v>
      </c>
      <c r="N69" s="182">
        <f t="shared" si="16"/>
        <v>172476553</v>
      </c>
      <c r="O69" s="182">
        <f t="shared" si="16"/>
        <v>172476553</v>
      </c>
      <c r="P69" s="182">
        <f t="shared" si="16"/>
        <v>0</v>
      </c>
      <c r="Q69" s="182">
        <f t="shared" si="16"/>
        <v>0</v>
      </c>
      <c r="R69" s="135"/>
    </row>
    <row r="70" spans="1:18" s="302" customFormat="1" ht="17.25" customHeight="1" x14ac:dyDescent="0.25">
      <c r="A70" s="301" t="s">
        <v>906</v>
      </c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>
        <f t="shared" si="8"/>
        <v>0</v>
      </c>
      <c r="P70" s="295">
        <f t="shared" si="8"/>
        <v>0</v>
      </c>
      <c r="Q70" s="296"/>
      <c r="R70" s="297"/>
    </row>
    <row r="71" spans="1:18" s="124" customFormat="1" ht="17.25" customHeight="1" x14ac:dyDescent="0.25">
      <c r="A71" s="137" t="s">
        <v>148</v>
      </c>
      <c r="B71" s="180">
        <v>33600000</v>
      </c>
      <c r="C71" s="180">
        <v>33600000</v>
      </c>
      <c r="D71" s="180"/>
      <c r="E71" s="180"/>
      <c r="F71" s="180"/>
      <c r="G71" s="180"/>
      <c r="H71" s="180"/>
      <c r="I71" s="180"/>
      <c r="J71" s="180">
        <v>56353195</v>
      </c>
      <c r="K71" s="180">
        <v>56353195</v>
      </c>
      <c r="L71" s="180"/>
      <c r="M71" s="180"/>
      <c r="N71" s="180">
        <f t="shared" ref="N71:N74" si="17">SUM(B71+F71+J71)</f>
        <v>89953195</v>
      </c>
      <c r="O71" s="180">
        <f>SUM(C71+G71+K71)</f>
        <v>89953195</v>
      </c>
      <c r="P71" s="180"/>
      <c r="Q71" s="181"/>
      <c r="R71" s="133"/>
    </row>
    <row r="72" spans="1:18" s="124" customFormat="1" ht="17.25" customHeight="1" x14ac:dyDescent="0.25">
      <c r="A72" s="137" t="s">
        <v>149</v>
      </c>
      <c r="B72" s="180">
        <v>14400000</v>
      </c>
      <c r="C72" s="180">
        <v>14400000</v>
      </c>
      <c r="D72" s="180"/>
      <c r="E72" s="180"/>
      <c r="F72" s="180"/>
      <c r="G72" s="180"/>
      <c r="H72" s="180"/>
      <c r="I72" s="180"/>
      <c r="J72" s="180">
        <v>24151368</v>
      </c>
      <c r="K72" s="180">
        <v>24151368</v>
      </c>
      <c r="L72" s="180"/>
      <c r="M72" s="180"/>
      <c r="N72" s="180">
        <f t="shared" si="17"/>
        <v>38551368</v>
      </c>
      <c r="O72" s="180">
        <f>SUM(C72+G72+K72)</f>
        <v>38551368</v>
      </c>
      <c r="P72" s="180"/>
      <c r="Q72" s="181"/>
      <c r="R72" s="133"/>
    </row>
    <row r="73" spans="1:18" s="124" customFormat="1" ht="17.25" customHeight="1" x14ac:dyDescent="0.25">
      <c r="A73" s="300" t="s">
        <v>890</v>
      </c>
      <c r="B73" s="180"/>
      <c r="C73" s="180"/>
      <c r="D73" s="180"/>
      <c r="E73" s="180"/>
      <c r="F73" s="180"/>
      <c r="G73" s="180"/>
      <c r="H73" s="180"/>
      <c r="I73" s="180"/>
      <c r="J73" s="180">
        <v>13561762</v>
      </c>
      <c r="K73" s="180">
        <v>13561762</v>
      </c>
      <c r="L73" s="180"/>
      <c r="M73" s="180"/>
      <c r="N73" s="180">
        <f t="shared" si="17"/>
        <v>13561762</v>
      </c>
      <c r="O73" s="180">
        <f>SUM(C73+G73+K73)</f>
        <v>13561762</v>
      </c>
      <c r="P73" s="180"/>
      <c r="Q73" s="181"/>
      <c r="R73" s="133"/>
    </row>
    <row r="74" spans="1:18" s="124" customFormat="1" ht="17.25" customHeight="1" x14ac:dyDescent="0.25">
      <c r="A74" s="300" t="s">
        <v>891</v>
      </c>
      <c r="B74" s="180"/>
      <c r="C74" s="180"/>
      <c r="D74" s="180"/>
      <c r="E74" s="180"/>
      <c r="F74" s="180"/>
      <c r="G74" s="180"/>
      <c r="H74" s="180"/>
      <c r="I74" s="180"/>
      <c r="J74" s="180">
        <v>30410228</v>
      </c>
      <c r="K74" s="180">
        <v>30410228</v>
      </c>
      <c r="L74" s="180"/>
      <c r="M74" s="180"/>
      <c r="N74" s="180">
        <f t="shared" si="17"/>
        <v>30410228</v>
      </c>
      <c r="O74" s="180">
        <f>SUM(C74+G74+K74)</f>
        <v>30410228</v>
      </c>
      <c r="P74" s="180"/>
      <c r="Q74" s="181"/>
      <c r="R74" s="133"/>
    </row>
    <row r="75" spans="1:18" s="124" customFormat="1" ht="41.25" customHeight="1" x14ac:dyDescent="0.25">
      <c r="A75" s="438" t="s">
        <v>84</v>
      </c>
      <c r="B75" s="437">
        <f t="shared" ref="B75:Q75" si="18">SUM(B50+B52+B56+B69)</f>
        <v>414691125</v>
      </c>
      <c r="C75" s="437">
        <f t="shared" si="18"/>
        <v>255608000</v>
      </c>
      <c r="D75" s="437">
        <f t="shared" si="18"/>
        <v>159083125</v>
      </c>
      <c r="E75" s="437">
        <f t="shared" si="18"/>
        <v>0</v>
      </c>
      <c r="F75" s="437">
        <f t="shared" si="18"/>
        <v>365099560</v>
      </c>
      <c r="G75" s="437">
        <f t="shared" si="18"/>
        <v>117517624</v>
      </c>
      <c r="H75" s="437">
        <f t="shared" si="18"/>
        <v>247581936</v>
      </c>
      <c r="I75" s="437">
        <f t="shared" si="18"/>
        <v>0</v>
      </c>
      <c r="J75" s="437">
        <f t="shared" si="18"/>
        <v>1295387975</v>
      </c>
      <c r="K75" s="437">
        <f t="shared" si="18"/>
        <v>1123483872</v>
      </c>
      <c r="L75" s="437">
        <f t="shared" si="18"/>
        <v>171904103</v>
      </c>
      <c r="M75" s="437">
        <f t="shared" si="18"/>
        <v>0</v>
      </c>
      <c r="N75" s="437">
        <f t="shared" si="18"/>
        <v>2075178660</v>
      </c>
      <c r="O75" s="437">
        <f t="shared" si="18"/>
        <v>1496609496</v>
      </c>
      <c r="P75" s="437">
        <f t="shared" si="18"/>
        <v>578569164</v>
      </c>
      <c r="Q75" s="437">
        <f t="shared" si="18"/>
        <v>0</v>
      </c>
      <c r="R75" s="134"/>
    </row>
    <row r="76" spans="1:18" ht="38.25" customHeight="1" x14ac:dyDescent="0.25">
      <c r="A76" s="138" t="s">
        <v>85</v>
      </c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>
        <f t="shared" ref="N76:N113" si="19">SUM(B76+F76+J76)</f>
        <v>0</v>
      </c>
      <c r="O76" s="180">
        <f t="shared" ref="O76:Q91" si="20">SUM(C76+G76+K76)</f>
        <v>0</v>
      </c>
      <c r="P76" s="180">
        <f t="shared" si="20"/>
        <v>0</v>
      </c>
      <c r="Q76" s="181">
        <f>SUM(E76+I76+M76)</f>
        <v>0</v>
      </c>
      <c r="R76" s="133"/>
    </row>
    <row r="77" spans="1:18" s="125" customFormat="1" ht="35.25" customHeight="1" x14ac:dyDescent="0.25">
      <c r="A77" s="139" t="s">
        <v>94</v>
      </c>
      <c r="B77" s="180"/>
      <c r="C77" s="180"/>
      <c r="D77" s="180"/>
      <c r="E77" s="180"/>
      <c r="F77" s="180"/>
      <c r="G77" s="180"/>
      <c r="H77" s="180"/>
      <c r="I77" s="180"/>
      <c r="J77" s="180">
        <v>46097797</v>
      </c>
      <c r="K77" s="180">
        <v>46097797</v>
      </c>
      <c r="L77" s="180"/>
      <c r="M77" s="180"/>
      <c r="N77" s="180">
        <f t="shared" si="19"/>
        <v>46097797</v>
      </c>
      <c r="O77" s="180">
        <f t="shared" si="20"/>
        <v>46097797</v>
      </c>
      <c r="P77" s="180">
        <f t="shared" si="20"/>
        <v>0</v>
      </c>
      <c r="Q77" s="181">
        <f>SUM(E77+I77+M77)</f>
        <v>0</v>
      </c>
      <c r="R77" s="133"/>
    </row>
    <row r="78" spans="1:18" ht="21.75" customHeight="1" x14ac:dyDescent="0.25">
      <c r="A78" s="140" t="s">
        <v>95</v>
      </c>
      <c r="B78" s="180">
        <v>1018000000</v>
      </c>
      <c r="C78" s="180">
        <v>1018000000</v>
      </c>
      <c r="D78" s="180"/>
      <c r="E78" s="180"/>
      <c r="F78" s="186"/>
      <c r="G78" s="186"/>
      <c r="H78" s="186"/>
      <c r="I78" s="186"/>
      <c r="J78" s="180"/>
      <c r="K78" s="180"/>
      <c r="L78" s="180"/>
      <c r="M78" s="180"/>
      <c r="N78" s="180">
        <f t="shared" si="19"/>
        <v>1018000000</v>
      </c>
      <c r="O78" s="180">
        <f t="shared" si="20"/>
        <v>1018000000</v>
      </c>
      <c r="P78" s="180">
        <f t="shared" si="20"/>
        <v>0</v>
      </c>
      <c r="Q78" s="181">
        <f>SUM(E78+I78+M78)</f>
        <v>0</v>
      </c>
      <c r="R78" s="133"/>
    </row>
    <row r="79" spans="1:18" ht="21.75" customHeight="1" x14ac:dyDescent="0.25">
      <c r="A79" s="140" t="s">
        <v>482</v>
      </c>
      <c r="B79" s="180"/>
      <c r="C79" s="180"/>
      <c r="D79" s="180"/>
      <c r="E79" s="180"/>
      <c r="F79" s="186"/>
      <c r="G79" s="186"/>
      <c r="H79" s="186"/>
      <c r="I79" s="186"/>
      <c r="J79" s="180"/>
      <c r="K79" s="180"/>
      <c r="L79" s="180"/>
      <c r="M79" s="180"/>
      <c r="N79" s="180">
        <f t="shared" si="19"/>
        <v>0</v>
      </c>
      <c r="O79" s="180">
        <f t="shared" si="20"/>
        <v>0</v>
      </c>
      <c r="P79" s="180">
        <f t="shared" si="20"/>
        <v>0</v>
      </c>
      <c r="Q79" s="181"/>
      <c r="R79" s="133"/>
    </row>
    <row r="80" spans="1:18" ht="30.75" customHeight="1" x14ac:dyDescent="0.25">
      <c r="A80" s="140" t="s">
        <v>96</v>
      </c>
      <c r="B80" s="186">
        <v>250110000</v>
      </c>
      <c r="C80" s="186">
        <v>250110000</v>
      </c>
      <c r="D80" s="186"/>
      <c r="E80" s="186"/>
      <c r="F80" s="186">
        <v>487891000</v>
      </c>
      <c r="G80" s="186">
        <v>487891000</v>
      </c>
      <c r="H80" s="186"/>
      <c r="I80" s="186"/>
      <c r="J80" s="180"/>
      <c r="K80" s="180"/>
      <c r="L80" s="180"/>
      <c r="M80" s="180"/>
      <c r="N80" s="180">
        <f t="shared" si="19"/>
        <v>738001000</v>
      </c>
      <c r="O80" s="180">
        <f t="shared" si="20"/>
        <v>738001000</v>
      </c>
      <c r="P80" s="180">
        <f t="shared" si="20"/>
        <v>0</v>
      </c>
      <c r="Q80" s="181">
        <f>SUM(E80+I80+M80)</f>
        <v>0</v>
      </c>
      <c r="R80" s="133"/>
    </row>
    <row r="81" spans="1:18" ht="21" customHeight="1" x14ac:dyDescent="0.25">
      <c r="A81" s="140" t="s">
        <v>113</v>
      </c>
      <c r="B81" s="187">
        <v>955877821</v>
      </c>
      <c r="C81" s="187">
        <v>955877821</v>
      </c>
      <c r="D81" s="187"/>
      <c r="E81" s="187"/>
      <c r="F81" s="186">
        <v>27151250</v>
      </c>
      <c r="G81" s="186">
        <v>27151250</v>
      </c>
      <c r="H81" s="186"/>
      <c r="I81" s="186"/>
      <c r="J81" s="180"/>
      <c r="K81" s="180"/>
      <c r="L81" s="180"/>
      <c r="M81" s="180"/>
      <c r="N81" s="180">
        <f t="shared" si="19"/>
        <v>983029071</v>
      </c>
      <c r="O81" s="180">
        <f t="shared" si="20"/>
        <v>983029071</v>
      </c>
      <c r="P81" s="180">
        <f t="shared" si="20"/>
        <v>0</v>
      </c>
      <c r="Q81" s="181">
        <f>SUM(E81+I81+M81)</f>
        <v>0</v>
      </c>
      <c r="R81" s="133"/>
    </row>
    <row r="82" spans="1:18" ht="31.5" customHeight="1" x14ac:dyDescent="0.25">
      <c r="A82" s="140" t="s">
        <v>1164</v>
      </c>
      <c r="B82" s="186"/>
      <c r="C82" s="186"/>
      <c r="D82" s="186"/>
      <c r="E82" s="186"/>
      <c r="F82" s="186"/>
      <c r="G82" s="186"/>
      <c r="H82" s="186"/>
      <c r="I82" s="186"/>
      <c r="J82" s="180">
        <v>37773913</v>
      </c>
      <c r="K82" s="180">
        <v>37773913</v>
      </c>
      <c r="L82" s="180"/>
      <c r="M82" s="180"/>
      <c r="N82" s="180">
        <f t="shared" si="19"/>
        <v>37773913</v>
      </c>
      <c r="O82" s="180">
        <f t="shared" si="20"/>
        <v>37773913</v>
      </c>
      <c r="P82" s="180">
        <f t="shared" si="20"/>
        <v>0</v>
      </c>
      <c r="Q82" s="181">
        <f>SUM(E82+I82+M82)</f>
        <v>0</v>
      </c>
      <c r="R82" s="133"/>
    </row>
    <row r="83" spans="1:18" ht="22.5" customHeight="1" x14ac:dyDescent="0.25">
      <c r="A83" s="140" t="s">
        <v>788</v>
      </c>
      <c r="B83" s="186"/>
      <c r="C83" s="186"/>
      <c r="D83" s="186"/>
      <c r="E83" s="186"/>
      <c r="F83" s="186"/>
      <c r="G83" s="186"/>
      <c r="H83" s="186"/>
      <c r="I83" s="186"/>
      <c r="J83" s="180"/>
      <c r="K83" s="180"/>
      <c r="L83" s="180"/>
      <c r="M83" s="180"/>
      <c r="N83" s="180">
        <f t="shared" si="19"/>
        <v>0</v>
      </c>
      <c r="O83" s="180">
        <f t="shared" si="20"/>
        <v>0</v>
      </c>
      <c r="P83" s="180">
        <f t="shared" si="20"/>
        <v>0</v>
      </c>
      <c r="Q83" s="181"/>
      <c r="R83" s="133"/>
    </row>
    <row r="84" spans="1:18" s="298" customFormat="1" ht="17.25" customHeight="1" x14ac:dyDescent="0.25">
      <c r="A84" s="293" t="s">
        <v>651</v>
      </c>
      <c r="B84" s="294"/>
      <c r="C84" s="294"/>
      <c r="D84" s="294"/>
      <c r="E84" s="294"/>
      <c r="F84" s="294"/>
      <c r="G84" s="294"/>
      <c r="H84" s="294"/>
      <c r="I84" s="294"/>
      <c r="J84" s="295"/>
      <c r="K84" s="295"/>
      <c r="L84" s="295"/>
      <c r="M84" s="295"/>
      <c r="N84" s="295">
        <f t="shared" si="19"/>
        <v>0</v>
      </c>
      <c r="O84" s="295">
        <f t="shared" si="20"/>
        <v>0</v>
      </c>
      <c r="P84" s="295">
        <f t="shared" si="20"/>
        <v>0</v>
      </c>
      <c r="Q84" s="296">
        <f t="shared" si="20"/>
        <v>0</v>
      </c>
      <c r="R84" s="297"/>
    </row>
    <row r="85" spans="1:18" ht="17.25" customHeight="1" x14ac:dyDescent="0.25">
      <c r="A85" s="140" t="s">
        <v>97</v>
      </c>
      <c r="B85" s="186"/>
      <c r="C85" s="186"/>
      <c r="D85" s="186"/>
      <c r="E85" s="186"/>
      <c r="F85" s="186"/>
      <c r="G85" s="186"/>
      <c r="H85" s="186"/>
      <c r="I85" s="186"/>
      <c r="J85" s="180">
        <v>8000000</v>
      </c>
      <c r="K85" s="180">
        <v>8000000</v>
      </c>
      <c r="L85" s="180"/>
      <c r="M85" s="180"/>
      <c r="N85" s="180">
        <f t="shared" si="19"/>
        <v>8000000</v>
      </c>
      <c r="O85" s="180">
        <f t="shared" si="20"/>
        <v>8000000</v>
      </c>
      <c r="P85" s="180">
        <f t="shared" si="20"/>
        <v>0</v>
      </c>
      <c r="Q85" s="181">
        <f t="shared" si="20"/>
        <v>0</v>
      </c>
      <c r="R85" s="133"/>
    </row>
    <row r="86" spans="1:18" ht="21" customHeight="1" x14ac:dyDescent="0.25">
      <c r="A86" s="140" t="s">
        <v>114</v>
      </c>
      <c r="B86" s="187"/>
      <c r="C86" s="187"/>
      <c r="D86" s="187"/>
      <c r="E86" s="187"/>
      <c r="F86" s="187">
        <v>8000000</v>
      </c>
      <c r="G86" s="187"/>
      <c r="H86" s="187">
        <v>8000000</v>
      </c>
      <c r="I86" s="187"/>
      <c r="J86" s="180">
        <v>7000000</v>
      </c>
      <c r="K86" s="180"/>
      <c r="L86" s="180">
        <v>7000000</v>
      </c>
      <c r="M86" s="180"/>
      <c r="N86" s="180">
        <f t="shared" si="19"/>
        <v>15000000</v>
      </c>
      <c r="O86" s="180">
        <f t="shared" si="20"/>
        <v>0</v>
      </c>
      <c r="P86" s="180">
        <f t="shared" si="20"/>
        <v>15000000</v>
      </c>
      <c r="Q86" s="181">
        <f t="shared" si="20"/>
        <v>0</v>
      </c>
      <c r="R86" s="133"/>
    </row>
    <row r="87" spans="1:18" s="298" customFormat="1" ht="17.25" customHeight="1" x14ac:dyDescent="0.25">
      <c r="A87" s="293" t="s">
        <v>888</v>
      </c>
      <c r="B87" s="294"/>
      <c r="C87" s="294"/>
      <c r="D87" s="294"/>
      <c r="E87" s="294"/>
      <c r="F87" s="294"/>
      <c r="G87" s="294"/>
      <c r="H87" s="294"/>
      <c r="I87" s="294"/>
      <c r="J87" s="295">
        <v>102999193</v>
      </c>
      <c r="K87" s="299">
        <v>102999193</v>
      </c>
      <c r="L87" s="295"/>
      <c r="M87" s="295"/>
      <c r="N87" s="295">
        <f t="shared" si="19"/>
        <v>102999193</v>
      </c>
      <c r="O87" s="295">
        <f t="shared" si="20"/>
        <v>102999193</v>
      </c>
      <c r="P87" s="295">
        <f t="shared" si="20"/>
        <v>0</v>
      </c>
      <c r="Q87" s="296">
        <f t="shared" si="20"/>
        <v>0</v>
      </c>
      <c r="R87" s="297"/>
    </row>
    <row r="88" spans="1:18" s="298" customFormat="1" ht="17.25" customHeight="1" x14ac:dyDescent="0.25">
      <c r="A88" s="293" t="s">
        <v>889</v>
      </c>
      <c r="B88" s="294"/>
      <c r="C88" s="294"/>
      <c r="D88" s="294"/>
      <c r="E88" s="294"/>
      <c r="F88" s="294"/>
      <c r="G88" s="294"/>
      <c r="H88" s="294"/>
      <c r="I88" s="294"/>
      <c r="J88" s="295">
        <v>1067000</v>
      </c>
      <c r="K88" s="295">
        <v>1067000</v>
      </c>
      <c r="L88" s="295"/>
      <c r="M88" s="295"/>
      <c r="N88" s="295">
        <f t="shared" si="19"/>
        <v>1067000</v>
      </c>
      <c r="O88" s="295">
        <f t="shared" si="20"/>
        <v>1067000</v>
      </c>
      <c r="P88" s="295">
        <f t="shared" si="20"/>
        <v>0</v>
      </c>
      <c r="Q88" s="296">
        <f t="shared" si="20"/>
        <v>0</v>
      </c>
      <c r="R88" s="297"/>
    </row>
    <row r="89" spans="1:18" ht="17.25" customHeight="1" x14ac:dyDescent="0.25">
      <c r="A89" s="140" t="s">
        <v>726</v>
      </c>
      <c r="B89" s="186"/>
      <c r="C89" s="186"/>
      <c r="D89" s="186"/>
      <c r="E89" s="186"/>
      <c r="F89" s="186"/>
      <c r="G89" s="186"/>
      <c r="H89" s="186"/>
      <c r="I89" s="186"/>
      <c r="J89" s="180"/>
      <c r="K89" s="180"/>
      <c r="L89" s="180"/>
      <c r="M89" s="180"/>
      <c r="N89" s="180">
        <f t="shared" si="19"/>
        <v>0</v>
      </c>
      <c r="O89" s="180">
        <f t="shared" si="20"/>
        <v>0</v>
      </c>
      <c r="P89" s="180">
        <f t="shared" si="20"/>
        <v>0</v>
      </c>
      <c r="Q89" s="181">
        <f t="shared" si="20"/>
        <v>0</v>
      </c>
      <c r="R89" s="133"/>
    </row>
    <row r="90" spans="1:18" ht="19.5" customHeight="1" x14ac:dyDescent="0.25">
      <c r="A90" s="140" t="s">
        <v>732</v>
      </c>
      <c r="B90" s="186"/>
      <c r="C90" s="186"/>
      <c r="D90" s="186"/>
      <c r="E90" s="186"/>
      <c r="F90" s="186"/>
      <c r="G90" s="186"/>
      <c r="H90" s="186"/>
      <c r="I90" s="186"/>
      <c r="J90" s="180"/>
      <c r="K90" s="180"/>
      <c r="L90" s="180"/>
      <c r="M90" s="180"/>
      <c r="N90" s="180">
        <f t="shared" si="19"/>
        <v>0</v>
      </c>
      <c r="O90" s="180">
        <f t="shared" si="20"/>
        <v>0</v>
      </c>
      <c r="P90" s="180">
        <f t="shared" si="20"/>
        <v>0</v>
      </c>
      <c r="Q90" s="181">
        <f t="shared" si="20"/>
        <v>0</v>
      </c>
      <c r="R90" s="133"/>
    </row>
    <row r="91" spans="1:18" ht="18" customHeight="1" x14ac:dyDescent="0.25">
      <c r="A91" s="140" t="s">
        <v>99</v>
      </c>
      <c r="B91" s="186"/>
      <c r="C91" s="186"/>
      <c r="D91" s="186"/>
      <c r="E91" s="186"/>
      <c r="F91" s="186"/>
      <c r="G91" s="186"/>
      <c r="H91" s="186"/>
      <c r="I91" s="186"/>
      <c r="J91" s="180"/>
      <c r="K91" s="180"/>
      <c r="L91" s="180"/>
      <c r="M91" s="180"/>
      <c r="N91" s="180">
        <f t="shared" si="19"/>
        <v>0</v>
      </c>
      <c r="O91" s="180">
        <f t="shared" si="20"/>
        <v>0</v>
      </c>
      <c r="P91" s="180">
        <f t="shared" si="20"/>
        <v>0</v>
      </c>
      <c r="Q91" s="181">
        <f t="shared" si="20"/>
        <v>0</v>
      </c>
      <c r="R91" s="133"/>
    </row>
    <row r="92" spans="1:18" ht="20.25" customHeight="1" x14ac:dyDescent="0.25">
      <c r="A92" s="140" t="s">
        <v>292</v>
      </c>
      <c r="B92" s="186"/>
      <c r="C92" s="186"/>
      <c r="D92" s="186"/>
      <c r="E92" s="186"/>
      <c r="F92" s="186"/>
      <c r="G92" s="186"/>
      <c r="H92" s="186"/>
      <c r="I92" s="186"/>
      <c r="J92" s="180">
        <v>1080000</v>
      </c>
      <c r="K92" s="180">
        <v>1080000</v>
      </c>
      <c r="L92" s="180"/>
      <c r="M92" s="180"/>
      <c r="N92" s="180">
        <f t="shared" si="19"/>
        <v>1080000</v>
      </c>
      <c r="O92" s="180">
        <f t="shared" ref="O92:Q113" si="21">SUM(C92+G92+K92)</f>
        <v>1080000</v>
      </c>
      <c r="P92" s="180">
        <f t="shared" si="21"/>
        <v>0</v>
      </c>
      <c r="Q92" s="181"/>
      <c r="R92" s="133"/>
    </row>
    <row r="93" spans="1:18" ht="21" customHeight="1" x14ac:dyDescent="0.25">
      <c r="A93" s="140" t="s">
        <v>789</v>
      </c>
      <c r="B93" s="186"/>
      <c r="C93" s="186"/>
      <c r="D93" s="186"/>
      <c r="E93" s="186"/>
      <c r="F93" s="186"/>
      <c r="G93" s="186"/>
      <c r="H93" s="186"/>
      <c r="I93" s="186"/>
      <c r="J93" s="180"/>
      <c r="K93" s="180"/>
      <c r="L93" s="180"/>
      <c r="M93" s="180"/>
      <c r="N93" s="180">
        <f t="shared" si="19"/>
        <v>0</v>
      </c>
      <c r="O93" s="180">
        <f t="shared" si="21"/>
        <v>0</v>
      </c>
      <c r="P93" s="180">
        <f t="shared" si="21"/>
        <v>0</v>
      </c>
      <c r="Q93" s="181">
        <f t="shared" si="21"/>
        <v>0</v>
      </c>
      <c r="R93" s="133"/>
    </row>
    <row r="94" spans="1:18" ht="18" customHeight="1" x14ac:dyDescent="0.25">
      <c r="A94" s="140" t="s">
        <v>100</v>
      </c>
      <c r="B94" s="186"/>
      <c r="C94" s="186"/>
      <c r="D94" s="186"/>
      <c r="E94" s="186"/>
      <c r="F94" s="186"/>
      <c r="G94" s="186"/>
      <c r="H94" s="186"/>
      <c r="I94" s="186"/>
      <c r="J94" s="180">
        <v>28940000</v>
      </c>
      <c r="K94" s="180">
        <v>13940000</v>
      </c>
      <c r="L94" s="180">
        <v>15000000</v>
      </c>
      <c r="M94" s="180"/>
      <c r="N94" s="180">
        <f t="shared" si="19"/>
        <v>28940000</v>
      </c>
      <c r="O94" s="180">
        <f t="shared" si="21"/>
        <v>13940000</v>
      </c>
      <c r="P94" s="180">
        <f t="shared" si="21"/>
        <v>15000000</v>
      </c>
      <c r="Q94" s="181">
        <f t="shared" si="21"/>
        <v>0</v>
      </c>
      <c r="R94" s="133"/>
    </row>
    <row r="95" spans="1:18" ht="17.25" customHeight="1" x14ac:dyDescent="0.25">
      <c r="A95" s="140" t="s">
        <v>790</v>
      </c>
      <c r="B95" s="186"/>
      <c r="C95" s="186"/>
      <c r="D95" s="186"/>
      <c r="E95" s="186"/>
      <c r="F95" s="186"/>
      <c r="G95" s="186"/>
      <c r="H95" s="186"/>
      <c r="I95" s="186"/>
      <c r="J95" s="180"/>
      <c r="K95" s="180"/>
      <c r="L95" s="180"/>
      <c r="M95" s="180"/>
      <c r="N95" s="180">
        <f t="shared" si="19"/>
        <v>0</v>
      </c>
      <c r="O95" s="180">
        <f t="shared" si="21"/>
        <v>0</v>
      </c>
      <c r="P95" s="180">
        <f t="shared" si="21"/>
        <v>0</v>
      </c>
      <c r="Q95" s="181">
        <f t="shared" si="21"/>
        <v>0</v>
      </c>
      <c r="R95" s="133"/>
    </row>
    <row r="96" spans="1:18" ht="21.75" customHeight="1" x14ac:dyDescent="0.25">
      <c r="A96" s="140" t="s">
        <v>101</v>
      </c>
      <c r="B96" s="186"/>
      <c r="C96" s="186"/>
      <c r="D96" s="186"/>
      <c r="E96" s="186"/>
      <c r="F96" s="186"/>
      <c r="G96" s="186"/>
      <c r="H96" s="186"/>
      <c r="I96" s="186"/>
      <c r="J96" s="180">
        <v>14120843</v>
      </c>
      <c r="K96" s="180">
        <v>9755600</v>
      </c>
      <c r="L96" s="180">
        <v>4365243</v>
      </c>
      <c r="M96" s="180"/>
      <c r="N96" s="180">
        <f t="shared" si="19"/>
        <v>14120843</v>
      </c>
      <c r="O96" s="180">
        <f t="shared" si="21"/>
        <v>9755600</v>
      </c>
      <c r="P96" s="180">
        <f t="shared" si="21"/>
        <v>4365243</v>
      </c>
      <c r="Q96" s="181">
        <f t="shared" si="21"/>
        <v>0</v>
      </c>
      <c r="R96" s="133"/>
    </row>
    <row r="97" spans="1:18" s="298" customFormat="1" ht="18" customHeight="1" x14ac:dyDescent="0.25">
      <c r="A97" s="293" t="s">
        <v>708</v>
      </c>
      <c r="B97" s="294"/>
      <c r="C97" s="294"/>
      <c r="D97" s="294"/>
      <c r="E97" s="294"/>
      <c r="F97" s="294"/>
      <c r="G97" s="294"/>
      <c r="H97" s="294"/>
      <c r="I97" s="294"/>
      <c r="J97" s="295">
        <v>5582500</v>
      </c>
      <c r="K97" s="295">
        <v>5582500</v>
      </c>
      <c r="L97" s="295"/>
      <c r="M97" s="295"/>
      <c r="N97" s="295">
        <f t="shared" si="19"/>
        <v>5582500</v>
      </c>
      <c r="O97" s="295">
        <f t="shared" si="21"/>
        <v>5582500</v>
      </c>
      <c r="P97" s="295">
        <f t="shared" si="21"/>
        <v>0</v>
      </c>
      <c r="Q97" s="296">
        <f t="shared" si="21"/>
        <v>0</v>
      </c>
      <c r="R97" s="297"/>
    </row>
    <row r="98" spans="1:18" ht="17.25" customHeight="1" x14ac:dyDescent="0.25">
      <c r="A98" s="140" t="s">
        <v>103</v>
      </c>
      <c r="B98" s="186"/>
      <c r="C98" s="186"/>
      <c r="D98" s="186"/>
      <c r="E98" s="186"/>
      <c r="F98" s="186"/>
      <c r="G98" s="186"/>
      <c r="H98" s="186"/>
      <c r="I98" s="186"/>
      <c r="J98" s="180">
        <v>21500000</v>
      </c>
      <c r="K98" s="180">
        <v>21500000</v>
      </c>
      <c r="L98" s="180"/>
      <c r="M98" s="180"/>
      <c r="N98" s="180">
        <f t="shared" si="19"/>
        <v>21500000</v>
      </c>
      <c r="O98" s="180">
        <f t="shared" si="21"/>
        <v>21500000</v>
      </c>
      <c r="P98" s="180">
        <f t="shared" si="21"/>
        <v>0</v>
      </c>
      <c r="Q98" s="181">
        <f t="shared" si="21"/>
        <v>0</v>
      </c>
      <c r="R98" s="133"/>
    </row>
    <row r="99" spans="1:18" ht="17.25" customHeight="1" x14ac:dyDescent="0.25">
      <c r="A99" s="140" t="s">
        <v>112</v>
      </c>
      <c r="B99" s="186"/>
      <c r="C99" s="186"/>
      <c r="D99" s="186"/>
      <c r="E99" s="186"/>
      <c r="F99" s="186"/>
      <c r="G99" s="186"/>
      <c r="H99" s="186"/>
      <c r="I99" s="186"/>
      <c r="J99" s="180">
        <v>15550000</v>
      </c>
      <c r="K99" s="180">
        <v>15550000</v>
      </c>
      <c r="L99" s="180"/>
      <c r="M99" s="180"/>
      <c r="N99" s="180">
        <f t="shared" si="19"/>
        <v>15550000</v>
      </c>
      <c r="O99" s="180">
        <f t="shared" si="21"/>
        <v>15550000</v>
      </c>
      <c r="P99" s="180">
        <f t="shared" si="21"/>
        <v>0</v>
      </c>
      <c r="Q99" s="181">
        <f t="shared" si="21"/>
        <v>0</v>
      </c>
      <c r="R99" s="133"/>
    </row>
    <row r="100" spans="1:18" ht="30.75" customHeight="1" x14ac:dyDescent="0.25">
      <c r="A100" s="140" t="s">
        <v>901</v>
      </c>
      <c r="B100" s="186"/>
      <c r="C100" s="186"/>
      <c r="D100" s="186"/>
      <c r="E100" s="186"/>
      <c r="F100" s="186"/>
      <c r="G100" s="186"/>
      <c r="H100" s="186"/>
      <c r="I100" s="186"/>
      <c r="J100" s="180">
        <v>120000</v>
      </c>
      <c r="K100" s="180">
        <v>120000</v>
      </c>
      <c r="L100" s="180"/>
      <c r="M100" s="180"/>
      <c r="N100" s="180">
        <f t="shared" si="19"/>
        <v>120000</v>
      </c>
      <c r="O100" s="180">
        <f t="shared" si="21"/>
        <v>120000</v>
      </c>
      <c r="P100" s="180">
        <f t="shared" si="21"/>
        <v>0</v>
      </c>
      <c r="Q100" s="181">
        <f t="shared" si="21"/>
        <v>0</v>
      </c>
      <c r="R100" s="133"/>
    </row>
    <row r="101" spans="1:18" ht="22.5" customHeight="1" x14ac:dyDescent="0.25">
      <c r="A101" s="140" t="s">
        <v>1158</v>
      </c>
      <c r="B101" s="186"/>
      <c r="C101" s="186"/>
      <c r="D101" s="186"/>
      <c r="E101" s="186"/>
      <c r="F101" s="186"/>
      <c r="G101" s="186"/>
      <c r="H101" s="186"/>
      <c r="I101" s="186"/>
      <c r="J101" s="180">
        <v>1000000</v>
      </c>
      <c r="K101" s="180"/>
      <c r="L101" s="180">
        <v>1000000</v>
      </c>
      <c r="M101" s="180"/>
      <c r="N101" s="180">
        <f t="shared" si="19"/>
        <v>1000000</v>
      </c>
      <c r="O101" s="180">
        <f t="shared" si="21"/>
        <v>0</v>
      </c>
      <c r="P101" s="180">
        <f t="shared" si="21"/>
        <v>1000000</v>
      </c>
      <c r="Q101" s="181">
        <f t="shared" si="21"/>
        <v>0</v>
      </c>
      <c r="R101" s="133"/>
    </row>
    <row r="102" spans="1:18" ht="21" customHeight="1" x14ac:dyDescent="0.25">
      <c r="A102" s="140" t="s">
        <v>293</v>
      </c>
      <c r="B102" s="186"/>
      <c r="C102" s="186"/>
      <c r="D102" s="186"/>
      <c r="E102" s="186"/>
      <c r="F102" s="186"/>
      <c r="G102" s="186"/>
      <c r="H102" s="186"/>
      <c r="I102" s="186"/>
      <c r="J102" s="180"/>
      <c r="K102" s="180"/>
      <c r="L102" s="180"/>
      <c r="M102" s="180"/>
      <c r="N102" s="180">
        <f t="shared" si="19"/>
        <v>0</v>
      </c>
      <c r="O102" s="180">
        <f t="shared" si="21"/>
        <v>0</v>
      </c>
      <c r="P102" s="180">
        <f t="shared" si="21"/>
        <v>0</v>
      </c>
      <c r="Q102" s="181"/>
      <c r="R102" s="133"/>
    </row>
    <row r="103" spans="1:18" ht="17.25" customHeight="1" x14ac:dyDescent="0.25">
      <c r="A103" s="140" t="s">
        <v>727</v>
      </c>
      <c r="B103" s="186"/>
      <c r="C103" s="186"/>
      <c r="D103" s="186"/>
      <c r="E103" s="186"/>
      <c r="F103" s="186"/>
      <c r="G103" s="186"/>
      <c r="H103" s="186"/>
      <c r="I103" s="186"/>
      <c r="J103" s="180">
        <v>2900000</v>
      </c>
      <c r="K103" s="180"/>
      <c r="L103" s="180">
        <v>2900000</v>
      </c>
      <c r="M103" s="180"/>
      <c r="N103" s="180">
        <f t="shared" si="19"/>
        <v>2900000</v>
      </c>
      <c r="O103" s="180">
        <f t="shared" si="21"/>
        <v>0</v>
      </c>
      <c r="P103" s="180">
        <f t="shared" si="21"/>
        <v>2900000</v>
      </c>
      <c r="Q103" s="181">
        <f t="shared" si="21"/>
        <v>0</v>
      </c>
      <c r="R103" s="133"/>
    </row>
    <row r="104" spans="1:18" ht="17.25" customHeight="1" x14ac:dyDescent="0.25">
      <c r="A104" s="140" t="s">
        <v>107</v>
      </c>
      <c r="B104" s="186"/>
      <c r="C104" s="186"/>
      <c r="D104" s="186"/>
      <c r="E104" s="186"/>
      <c r="F104" s="186"/>
      <c r="G104" s="186"/>
      <c r="H104" s="186"/>
      <c r="I104" s="186"/>
      <c r="J104" s="180"/>
      <c r="K104" s="180"/>
      <c r="L104" s="180"/>
      <c r="M104" s="180"/>
      <c r="N104" s="180">
        <f t="shared" si="19"/>
        <v>0</v>
      </c>
      <c r="O104" s="180">
        <f t="shared" si="21"/>
        <v>0</v>
      </c>
      <c r="P104" s="180">
        <f t="shared" si="21"/>
        <v>0</v>
      </c>
      <c r="Q104" s="181">
        <f t="shared" si="21"/>
        <v>0</v>
      </c>
      <c r="R104" s="133"/>
    </row>
    <row r="105" spans="1:18" ht="17.25" customHeight="1" x14ac:dyDescent="0.25">
      <c r="A105" s="140" t="s">
        <v>115</v>
      </c>
      <c r="B105" s="186"/>
      <c r="C105" s="186"/>
      <c r="D105" s="186"/>
      <c r="E105" s="186"/>
      <c r="F105" s="180"/>
      <c r="G105" s="180"/>
      <c r="H105" s="180"/>
      <c r="I105" s="180"/>
      <c r="J105" s="180"/>
      <c r="K105" s="180"/>
      <c r="L105" s="180"/>
      <c r="M105" s="180"/>
      <c r="N105" s="180">
        <f t="shared" si="19"/>
        <v>0</v>
      </c>
      <c r="O105" s="180">
        <f t="shared" si="21"/>
        <v>0</v>
      </c>
      <c r="P105" s="180">
        <f t="shared" si="21"/>
        <v>0</v>
      </c>
      <c r="Q105" s="181">
        <f t="shared" si="21"/>
        <v>0</v>
      </c>
      <c r="R105" s="133"/>
    </row>
    <row r="106" spans="1:18" ht="17.25" customHeight="1" x14ac:dyDescent="0.25">
      <c r="A106" s="140" t="s">
        <v>110</v>
      </c>
      <c r="B106" s="186"/>
      <c r="C106" s="186"/>
      <c r="D106" s="186"/>
      <c r="E106" s="186"/>
      <c r="F106" s="180"/>
      <c r="G106" s="180"/>
      <c r="H106" s="180"/>
      <c r="I106" s="180"/>
      <c r="J106" s="180"/>
      <c r="K106" s="180"/>
      <c r="L106" s="180"/>
      <c r="M106" s="180"/>
      <c r="N106" s="180">
        <f t="shared" si="19"/>
        <v>0</v>
      </c>
      <c r="O106" s="180">
        <f t="shared" si="21"/>
        <v>0</v>
      </c>
      <c r="P106" s="180">
        <f t="shared" si="21"/>
        <v>0</v>
      </c>
      <c r="Q106" s="181">
        <f t="shared" si="21"/>
        <v>0</v>
      </c>
      <c r="R106" s="133"/>
    </row>
    <row r="107" spans="1:18" ht="33" customHeight="1" x14ac:dyDescent="0.25">
      <c r="A107" s="140" t="s">
        <v>111</v>
      </c>
      <c r="B107" s="186"/>
      <c r="C107" s="186"/>
      <c r="D107" s="186"/>
      <c r="E107" s="186"/>
      <c r="F107" s="186"/>
      <c r="G107" s="186"/>
      <c r="H107" s="186"/>
      <c r="I107" s="186"/>
      <c r="J107" s="180">
        <v>28000000</v>
      </c>
      <c r="K107" s="180">
        <v>28000000</v>
      </c>
      <c r="L107" s="180"/>
      <c r="M107" s="180"/>
      <c r="N107" s="180">
        <f t="shared" si="19"/>
        <v>28000000</v>
      </c>
      <c r="O107" s="180">
        <f t="shared" si="21"/>
        <v>28000000</v>
      </c>
      <c r="P107" s="180">
        <f t="shared" si="21"/>
        <v>0</v>
      </c>
      <c r="Q107" s="181">
        <f t="shared" si="21"/>
        <v>0</v>
      </c>
      <c r="R107" s="133"/>
    </row>
    <row r="108" spans="1:18" ht="17.25" customHeight="1" x14ac:dyDescent="0.25">
      <c r="A108" s="140" t="s">
        <v>294</v>
      </c>
      <c r="B108" s="186">
        <v>234386000</v>
      </c>
      <c r="C108" s="186">
        <v>234386000</v>
      </c>
      <c r="D108" s="186"/>
      <c r="E108" s="186"/>
      <c r="F108" s="186"/>
      <c r="G108" s="186"/>
      <c r="H108" s="186"/>
      <c r="I108" s="186"/>
      <c r="J108" s="180"/>
      <c r="K108" s="180"/>
      <c r="L108" s="180"/>
      <c r="M108" s="180"/>
      <c r="N108" s="180">
        <f t="shared" si="19"/>
        <v>234386000</v>
      </c>
      <c r="O108" s="180">
        <f t="shared" si="21"/>
        <v>234386000</v>
      </c>
      <c r="P108" s="180">
        <f t="shared" si="21"/>
        <v>0</v>
      </c>
      <c r="Q108" s="181">
        <f t="shared" si="21"/>
        <v>0</v>
      </c>
      <c r="R108" s="133"/>
    </row>
    <row r="109" spans="1:18" ht="24" customHeight="1" x14ac:dyDescent="0.25">
      <c r="A109" s="140" t="s">
        <v>295</v>
      </c>
      <c r="B109" s="186"/>
      <c r="C109" s="186"/>
      <c r="D109" s="186"/>
      <c r="E109" s="186"/>
      <c r="F109" s="186"/>
      <c r="G109" s="186"/>
      <c r="H109" s="186"/>
      <c r="I109" s="186"/>
      <c r="J109" s="180"/>
      <c r="K109" s="180"/>
      <c r="L109" s="180"/>
      <c r="M109" s="180"/>
      <c r="N109" s="180">
        <f t="shared" si="19"/>
        <v>0</v>
      </c>
      <c r="O109" s="180">
        <f t="shared" si="21"/>
        <v>0</v>
      </c>
      <c r="P109" s="180">
        <f t="shared" si="21"/>
        <v>0</v>
      </c>
      <c r="Q109" s="181">
        <f t="shared" si="21"/>
        <v>0</v>
      </c>
      <c r="R109" s="133"/>
    </row>
    <row r="110" spans="1:18" ht="23.25" customHeight="1" x14ac:dyDescent="0.25">
      <c r="A110" s="140" t="s">
        <v>296</v>
      </c>
      <c r="B110" s="186"/>
      <c r="C110" s="186"/>
      <c r="D110" s="186"/>
      <c r="E110" s="186"/>
      <c r="F110" s="186"/>
      <c r="G110" s="186"/>
      <c r="H110" s="186"/>
      <c r="I110" s="186"/>
      <c r="J110" s="180">
        <v>70000000</v>
      </c>
      <c r="K110" s="180"/>
      <c r="L110" s="180">
        <v>70000000</v>
      </c>
      <c r="M110" s="180"/>
      <c r="N110" s="180">
        <f t="shared" si="19"/>
        <v>70000000</v>
      </c>
      <c r="O110" s="180">
        <f t="shared" si="21"/>
        <v>0</v>
      </c>
      <c r="P110" s="180">
        <f t="shared" si="21"/>
        <v>70000000</v>
      </c>
      <c r="Q110" s="181">
        <f t="shared" si="21"/>
        <v>0</v>
      </c>
      <c r="R110" s="133"/>
    </row>
    <row r="111" spans="1:18" ht="15.75" customHeight="1" x14ac:dyDescent="0.25">
      <c r="A111" s="140" t="s">
        <v>297</v>
      </c>
      <c r="B111" s="186"/>
      <c r="C111" s="186"/>
      <c r="D111" s="186"/>
      <c r="E111" s="186"/>
      <c r="F111" s="186"/>
      <c r="G111" s="186"/>
      <c r="H111" s="186"/>
      <c r="I111" s="186"/>
      <c r="J111" s="180">
        <v>12027595</v>
      </c>
      <c r="K111" s="180">
        <v>12027595</v>
      </c>
      <c r="L111" s="180"/>
      <c r="M111" s="180"/>
      <c r="N111" s="180">
        <f t="shared" si="19"/>
        <v>12027595</v>
      </c>
      <c r="O111" s="180">
        <f t="shared" si="21"/>
        <v>12027595</v>
      </c>
      <c r="P111" s="180">
        <f t="shared" si="21"/>
        <v>0</v>
      </c>
      <c r="Q111" s="181">
        <f t="shared" si="21"/>
        <v>0</v>
      </c>
      <c r="R111" s="133"/>
    </row>
    <row r="112" spans="1:18" ht="20.25" customHeight="1" x14ac:dyDescent="0.25">
      <c r="A112" s="140" t="s">
        <v>1149</v>
      </c>
      <c r="B112" s="186"/>
      <c r="C112" s="186"/>
      <c r="D112" s="186"/>
      <c r="E112" s="186"/>
      <c r="F112" s="186"/>
      <c r="G112" s="186"/>
      <c r="H112" s="186"/>
      <c r="I112" s="186"/>
      <c r="J112" s="180">
        <v>2200000</v>
      </c>
      <c r="K112" s="180">
        <v>2200000</v>
      </c>
      <c r="L112" s="180"/>
      <c r="M112" s="180"/>
      <c r="N112" s="180">
        <f t="shared" si="19"/>
        <v>2200000</v>
      </c>
      <c r="O112" s="180">
        <f t="shared" si="21"/>
        <v>2200000</v>
      </c>
      <c r="P112" s="180">
        <f t="shared" si="21"/>
        <v>0</v>
      </c>
      <c r="Q112" s="181">
        <f t="shared" si="21"/>
        <v>0</v>
      </c>
      <c r="R112" s="133"/>
    </row>
    <row r="113" spans="1:18" ht="17.25" customHeight="1" x14ac:dyDescent="0.25">
      <c r="A113" s="140" t="s">
        <v>791</v>
      </c>
      <c r="B113" s="186"/>
      <c r="C113" s="186"/>
      <c r="D113" s="186"/>
      <c r="E113" s="186"/>
      <c r="F113" s="186"/>
      <c r="G113" s="186"/>
      <c r="H113" s="186"/>
      <c r="I113" s="186"/>
      <c r="J113" s="180"/>
      <c r="K113" s="180"/>
      <c r="L113" s="180"/>
      <c r="M113" s="180"/>
      <c r="N113" s="180">
        <f t="shared" si="19"/>
        <v>0</v>
      </c>
      <c r="O113" s="180">
        <f t="shared" si="21"/>
        <v>0</v>
      </c>
      <c r="P113" s="180">
        <f t="shared" si="21"/>
        <v>0</v>
      </c>
      <c r="Q113" s="181">
        <f t="shared" si="21"/>
        <v>0</v>
      </c>
      <c r="R113" s="133"/>
    </row>
    <row r="114" spans="1:18" s="126" customFormat="1" ht="17.25" customHeight="1" x14ac:dyDescent="0.2">
      <c r="A114" s="141" t="s">
        <v>86</v>
      </c>
      <c r="B114" s="188">
        <f>SUM(B77:B113)</f>
        <v>2458373821</v>
      </c>
      <c r="C114" s="188">
        <f t="shared" ref="C114:Q114" si="22">SUM(C77:C113)</f>
        <v>2458373821</v>
      </c>
      <c r="D114" s="188">
        <f t="shared" si="22"/>
        <v>0</v>
      </c>
      <c r="E114" s="188">
        <f t="shared" si="22"/>
        <v>0</v>
      </c>
      <c r="F114" s="188">
        <f t="shared" si="22"/>
        <v>523042250</v>
      </c>
      <c r="G114" s="188">
        <f t="shared" si="22"/>
        <v>515042250</v>
      </c>
      <c r="H114" s="188">
        <f t="shared" si="22"/>
        <v>8000000</v>
      </c>
      <c r="I114" s="188">
        <f t="shared" si="22"/>
        <v>0</v>
      </c>
      <c r="J114" s="188">
        <f t="shared" si="22"/>
        <v>405958841</v>
      </c>
      <c r="K114" s="188">
        <f t="shared" si="22"/>
        <v>305693598</v>
      </c>
      <c r="L114" s="188">
        <f t="shared" si="22"/>
        <v>100265243</v>
      </c>
      <c r="M114" s="188">
        <f t="shared" si="22"/>
        <v>0</v>
      </c>
      <c r="N114" s="188">
        <f t="shared" si="22"/>
        <v>3387374912</v>
      </c>
      <c r="O114" s="188">
        <f t="shared" si="22"/>
        <v>3279109669</v>
      </c>
      <c r="P114" s="188">
        <f t="shared" si="22"/>
        <v>108265243</v>
      </c>
      <c r="Q114" s="188">
        <f t="shared" si="22"/>
        <v>0</v>
      </c>
      <c r="R114" s="118">
        <f>SUM(R77:R113)</f>
        <v>0</v>
      </c>
    </row>
    <row r="115" spans="1:18" ht="17.25" customHeight="1" x14ac:dyDescent="0.25">
      <c r="A115" s="142" t="s">
        <v>87</v>
      </c>
      <c r="B115" s="186"/>
      <c r="C115" s="186"/>
      <c r="D115" s="186"/>
      <c r="E115" s="186"/>
      <c r="F115" s="186"/>
      <c r="G115" s="186"/>
      <c r="H115" s="186"/>
      <c r="I115" s="186"/>
      <c r="J115" s="180"/>
      <c r="K115" s="180"/>
      <c r="L115" s="180"/>
      <c r="M115" s="180"/>
      <c r="N115" s="180">
        <f t="shared" ref="N115:N121" si="23">SUM(B115+F115+J115)</f>
        <v>0</v>
      </c>
      <c r="O115" s="180">
        <f t="shared" ref="O115:Q121" si="24">SUM(C115+G115+K115)</f>
        <v>0</v>
      </c>
      <c r="P115" s="180">
        <f t="shared" si="24"/>
        <v>0</v>
      </c>
      <c r="Q115" s="181"/>
      <c r="R115" s="133"/>
    </row>
    <row r="116" spans="1:18" ht="31.5" customHeight="1" x14ac:dyDescent="0.25">
      <c r="A116" s="140" t="s">
        <v>108</v>
      </c>
      <c r="B116" s="186">
        <v>3995000</v>
      </c>
      <c r="C116" s="186">
        <v>3995000</v>
      </c>
      <c r="D116" s="186"/>
      <c r="E116" s="186"/>
      <c r="F116" s="186">
        <v>11318864</v>
      </c>
      <c r="G116" s="186">
        <v>11318864</v>
      </c>
      <c r="H116" s="186"/>
      <c r="I116" s="186"/>
      <c r="J116" s="436">
        <v>299682255</v>
      </c>
      <c r="K116" s="436">
        <v>299682255</v>
      </c>
      <c r="L116" s="436"/>
      <c r="M116" s="436"/>
      <c r="N116" s="436">
        <f t="shared" si="23"/>
        <v>314996119</v>
      </c>
      <c r="O116" s="436">
        <f t="shared" si="24"/>
        <v>314996119</v>
      </c>
      <c r="P116" s="180">
        <f t="shared" si="24"/>
        <v>0</v>
      </c>
      <c r="Q116" s="181">
        <f t="shared" si="24"/>
        <v>0</v>
      </c>
      <c r="R116" s="133"/>
    </row>
    <row r="117" spans="1:18" s="127" customFormat="1" ht="17.25" customHeight="1" x14ac:dyDescent="0.25">
      <c r="A117" s="140" t="s">
        <v>907</v>
      </c>
      <c r="B117" s="186"/>
      <c r="C117" s="186"/>
      <c r="D117" s="186"/>
      <c r="E117" s="186"/>
      <c r="F117" s="186"/>
      <c r="G117" s="186"/>
      <c r="H117" s="186"/>
      <c r="I117" s="186"/>
      <c r="J117" s="180"/>
      <c r="K117" s="180"/>
      <c r="L117" s="180"/>
      <c r="M117" s="180"/>
      <c r="N117" s="180">
        <f t="shared" si="23"/>
        <v>0</v>
      </c>
      <c r="O117" s="180">
        <f t="shared" si="24"/>
        <v>0</v>
      </c>
      <c r="P117" s="180">
        <f t="shared" si="24"/>
        <v>0</v>
      </c>
      <c r="Q117" s="181">
        <f t="shared" si="24"/>
        <v>0</v>
      </c>
      <c r="R117" s="133"/>
    </row>
    <row r="118" spans="1:18" s="127" customFormat="1" ht="17.25" customHeight="1" x14ac:dyDescent="0.25">
      <c r="A118" s="140" t="s">
        <v>109</v>
      </c>
      <c r="B118" s="186"/>
      <c r="C118" s="186"/>
      <c r="D118" s="186"/>
      <c r="E118" s="186"/>
      <c r="F118" s="186"/>
      <c r="G118" s="186"/>
      <c r="H118" s="186"/>
      <c r="I118" s="186"/>
      <c r="J118" s="180"/>
      <c r="K118" s="180"/>
      <c r="L118" s="180"/>
      <c r="M118" s="180"/>
      <c r="N118" s="180">
        <f t="shared" si="23"/>
        <v>0</v>
      </c>
      <c r="O118" s="180">
        <f t="shared" si="24"/>
        <v>0</v>
      </c>
      <c r="P118" s="180">
        <f t="shared" si="24"/>
        <v>0</v>
      </c>
      <c r="Q118" s="181">
        <f t="shared" si="24"/>
        <v>0</v>
      </c>
      <c r="R118" s="133"/>
    </row>
    <row r="119" spans="1:18" s="127" customFormat="1" ht="17.25" customHeight="1" x14ac:dyDescent="0.25">
      <c r="A119" s="140" t="s">
        <v>651</v>
      </c>
      <c r="B119" s="186"/>
      <c r="C119" s="186"/>
      <c r="D119" s="186"/>
      <c r="E119" s="186"/>
      <c r="F119" s="186"/>
      <c r="G119" s="186"/>
      <c r="H119" s="186"/>
      <c r="I119" s="186"/>
      <c r="J119" s="180"/>
      <c r="K119" s="180"/>
      <c r="L119" s="180"/>
      <c r="M119" s="180"/>
      <c r="N119" s="180">
        <f t="shared" si="23"/>
        <v>0</v>
      </c>
      <c r="O119" s="180">
        <f t="shared" si="24"/>
        <v>0</v>
      </c>
      <c r="P119" s="180">
        <f t="shared" si="24"/>
        <v>0</v>
      </c>
      <c r="Q119" s="181">
        <f t="shared" si="24"/>
        <v>0</v>
      </c>
      <c r="R119" s="133"/>
    </row>
    <row r="120" spans="1:18" ht="17.25" customHeight="1" x14ac:dyDescent="0.25">
      <c r="A120" s="140" t="s">
        <v>792</v>
      </c>
      <c r="B120" s="186"/>
      <c r="C120" s="186"/>
      <c r="D120" s="186"/>
      <c r="E120" s="186"/>
      <c r="F120" s="186"/>
      <c r="G120" s="186"/>
      <c r="H120" s="186"/>
      <c r="I120" s="186"/>
      <c r="J120" s="180"/>
      <c r="K120" s="180"/>
      <c r="L120" s="180"/>
      <c r="M120" s="180"/>
      <c r="N120" s="180">
        <f t="shared" si="23"/>
        <v>0</v>
      </c>
      <c r="O120" s="180">
        <f t="shared" si="24"/>
        <v>0</v>
      </c>
      <c r="P120" s="180">
        <f t="shared" si="24"/>
        <v>0</v>
      </c>
      <c r="Q120" s="181">
        <f t="shared" si="24"/>
        <v>0</v>
      </c>
      <c r="R120" s="133"/>
    </row>
    <row r="121" spans="1:18" ht="17.25" customHeight="1" x14ac:dyDescent="0.25">
      <c r="A121" s="140" t="s">
        <v>110</v>
      </c>
      <c r="B121" s="186"/>
      <c r="C121" s="186"/>
      <c r="D121" s="186"/>
      <c r="E121" s="186"/>
      <c r="F121" s="186"/>
      <c r="G121" s="186"/>
      <c r="H121" s="186"/>
      <c r="I121" s="186"/>
      <c r="J121" s="180"/>
      <c r="K121" s="180"/>
      <c r="L121" s="180"/>
      <c r="M121" s="180"/>
      <c r="N121" s="180">
        <f t="shared" si="23"/>
        <v>0</v>
      </c>
      <c r="O121" s="180">
        <f t="shared" si="24"/>
        <v>0</v>
      </c>
      <c r="P121" s="180">
        <f t="shared" si="24"/>
        <v>0</v>
      </c>
      <c r="Q121" s="181">
        <f t="shared" si="24"/>
        <v>0</v>
      </c>
      <c r="R121" s="133"/>
    </row>
    <row r="122" spans="1:18" s="128" customFormat="1" ht="17.25" customHeight="1" x14ac:dyDescent="0.3">
      <c r="A122" s="141" t="s">
        <v>88</v>
      </c>
      <c r="B122" s="188">
        <f t="shared" ref="B122:Q122" si="25">SUM(B115:B121)</f>
        <v>3995000</v>
      </c>
      <c r="C122" s="188">
        <f t="shared" si="25"/>
        <v>3995000</v>
      </c>
      <c r="D122" s="188">
        <f t="shared" si="25"/>
        <v>0</v>
      </c>
      <c r="E122" s="188">
        <f t="shared" si="25"/>
        <v>0</v>
      </c>
      <c r="F122" s="188">
        <f t="shared" si="25"/>
        <v>11318864</v>
      </c>
      <c r="G122" s="188">
        <f t="shared" si="25"/>
        <v>11318864</v>
      </c>
      <c r="H122" s="188">
        <f t="shared" si="25"/>
        <v>0</v>
      </c>
      <c r="I122" s="188">
        <f t="shared" si="25"/>
        <v>0</v>
      </c>
      <c r="J122" s="188">
        <f t="shared" si="25"/>
        <v>299682255</v>
      </c>
      <c r="K122" s="188">
        <f t="shared" si="25"/>
        <v>299682255</v>
      </c>
      <c r="L122" s="188">
        <f t="shared" si="25"/>
        <v>0</v>
      </c>
      <c r="M122" s="188">
        <f t="shared" si="25"/>
        <v>0</v>
      </c>
      <c r="N122" s="188">
        <f t="shared" si="25"/>
        <v>314996119</v>
      </c>
      <c r="O122" s="188">
        <f t="shared" si="25"/>
        <v>314996119</v>
      </c>
      <c r="P122" s="188">
        <f t="shared" si="25"/>
        <v>0</v>
      </c>
      <c r="Q122" s="188">
        <f t="shared" si="25"/>
        <v>0</v>
      </c>
      <c r="R122" s="135"/>
    </row>
    <row r="123" spans="1:18" s="127" customFormat="1" ht="17.25" customHeight="1" x14ac:dyDescent="0.25">
      <c r="A123" s="102" t="s">
        <v>1157</v>
      </c>
      <c r="B123" s="180">
        <v>39350230</v>
      </c>
      <c r="C123" s="180"/>
      <c r="D123" s="180">
        <v>39350230</v>
      </c>
      <c r="E123" s="180"/>
      <c r="F123" s="180">
        <v>26500000</v>
      </c>
      <c r="G123" s="180"/>
      <c r="H123" s="180">
        <v>26500000</v>
      </c>
      <c r="I123" s="180"/>
      <c r="J123" s="180">
        <v>0</v>
      </c>
      <c r="K123" s="180"/>
      <c r="L123" s="180"/>
      <c r="M123" s="180"/>
      <c r="N123" s="180">
        <f>SUM(B123+F123+J123)</f>
        <v>65850230</v>
      </c>
      <c r="O123" s="180">
        <f>SUM(C123+G123+K123)</f>
        <v>0</v>
      </c>
      <c r="P123" s="180">
        <f>SUM(D123+H123+L123)</f>
        <v>65850230</v>
      </c>
      <c r="Q123" s="180">
        <f>SUM(E123+I123+M123)</f>
        <v>0</v>
      </c>
      <c r="R123" s="133"/>
    </row>
    <row r="124" spans="1:18" s="127" customFormat="1" ht="17.25" customHeight="1" x14ac:dyDescent="0.25">
      <c r="A124" s="143" t="s">
        <v>89</v>
      </c>
      <c r="B124" s="179">
        <f t="shared" ref="B124:Q124" si="26">SUM(B75+B114+B122+B123)</f>
        <v>2916410176</v>
      </c>
      <c r="C124" s="179">
        <f t="shared" si="26"/>
        <v>2717976821</v>
      </c>
      <c r="D124" s="179">
        <f t="shared" si="26"/>
        <v>198433355</v>
      </c>
      <c r="E124" s="179">
        <f t="shared" si="26"/>
        <v>0</v>
      </c>
      <c r="F124" s="179">
        <f t="shared" si="26"/>
        <v>925960674</v>
      </c>
      <c r="G124" s="179">
        <f t="shared" si="26"/>
        <v>643878738</v>
      </c>
      <c r="H124" s="179">
        <f t="shared" si="26"/>
        <v>282081936</v>
      </c>
      <c r="I124" s="179">
        <f t="shared" si="26"/>
        <v>0</v>
      </c>
      <c r="J124" s="179">
        <f t="shared" si="26"/>
        <v>2001029071</v>
      </c>
      <c r="K124" s="179">
        <f t="shared" si="26"/>
        <v>1728859725</v>
      </c>
      <c r="L124" s="179">
        <f t="shared" si="26"/>
        <v>272169346</v>
      </c>
      <c r="M124" s="179">
        <f t="shared" si="26"/>
        <v>0</v>
      </c>
      <c r="N124" s="179">
        <f t="shared" si="26"/>
        <v>5843399921</v>
      </c>
      <c r="O124" s="179">
        <f t="shared" si="26"/>
        <v>5090715284</v>
      </c>
      <c r="P124" s="179">
        <f t="shared" si="26"/>
        <v>752684637</v>
      </c>
      <c r="Q124" s="179">
        <f t="shared" si="26"/>
        <v>0</v>
      </c>
      <c r="R124" s="134"/>
    </row>
    <row r="125" spans="1:18" s="129" customFormat="1" ht="17.25" customHeight="1" x14ac:dyDescent="0.25">
      <c r="A125" s="144" t="s">
        <v>90</v>
      </c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>
        <f>SUM(-J124)</f>
        <v>-2001029071</v>
      </c>
      <c r="O125" s="179">
        <f>SUM(-K124)</f>
        <v>-1728859725</v>
      </c>
      <c r="P125" s="179">
        <f>SUM(-L124)</f>
        <v>-272169346</v>
      </c>
      <c r="Q125" s="183">
        <f>SUM(-M124)</f>
        <v>0</v>
      </c>
      <c r="R125" s="133"/>
    </row>
    <row r="126" spans="1:18" s="127" customFormat="1" ht="17.25" customHeight="1" x14ac:dyDescent="0.25">
      <c r="A126" s="143" t="s">
        <v>201</v>
      </c>
      <c r="B126" s="179">
        <f>SUM(B124:B125)</f>
        <v>2916410176</v>
      </c>
      <c r="C126" s="179">
        <f t="shared" ref="C126:Q126" si="27">SUM(C124:C125)</f>
        <v>2717976821</v>
      </c>
      <c r="D126" s="179">
        <f t="shared" si="27"/>
        <v>198433355</v>
      </c>
      <c r="E126" s="179">
        <f t="shared" si="27"/>
        <v>0</v>
      </c>
      <c r="F126" s="179">
        <f t="shared" si="27"/>
        <v>925960674</v>
      </c>
      <c r="G126" s="179">
        <f t="shared" si="27"/>
        <v>643878738</v>
      </c>
      <c r="H126" s="179">
        <f t="shared" si="27"/>
        <v>282081936</v>
      </c>
      <c r="I126" s="179">
        <f t="shared" si="27"/>
        <v>0</v>
      </c>
      <c r="J126" s="179">
        <f t="shared" si="27"/>
        <v>2001029071</v>
      </c>
      <c r="K126" s="179">
        <f t="shared" si="27"/>
        <v>1728859725</v>
      </c>
      <c r="L126" s="179">
        <f t="shared" si="27"/>
        <v>272169346</v>
      </c>
      <c r="M126" s="179">
        <f t="shared" si="27"/>
        <v>0</v>
      </c>
      <c r="N126" s="179">
        <f t="shared" si="27"/>
        <v>3842370850</v>
      </c>
      <c r="O126" s="179">
        <f t="shared" si="27"/>
        <v>3361855559</v>
      </c>
      <c r="P126" s="179">
        <f t="shared" si="27"/>
        <v>480515291</v>
      </c>
      <c r="Q126" s="179">
        <f t="shared" si="27"/>
        <v>0</v>
      </c>
      <c r="R126" s="134"/>
    </row>
    <row r="127" spans="1:18" s="127" customFormat="1" ht="17.25" customHeight="1" x14ac:dyDescent="0.25">
      <c r="A127" s="13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</row>
    <row r="128" spans="1:18" s="127" customFormat="1" ht="34.5" customHeight="1" x14ac:dyDescent="0.25">
      <c r="A128" s="131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</row>
    <row r="129" spans="1:18" s="127" customFormat="1" ht="17.25" customHeight="1" x14ac:dyDescent="0.25">
      <c r="A129" s="13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</row>
    <row r="130" spans="1:18" s="127" customFormat="1" ht="17.25" customHeight="1" x14ac:dyDescent="0.25">
      <c r="A130" s="13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</row>
    <row r="131" spans="1:18" s="127" customFormat="1" ht="17.25" customHeight="1" x14ac:dyDescent="0.25">
      <c r="A131" s="13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</row>
    <row r="132" spans="1:18" s="127" customFormat="1" ht="17.25" customHeight="1" x14ac:dyDescent="0.25">
      <c r="A132" s="13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</row>
    <row r="133" spans="1:18" s="127" customFormat="1" ht="17.25" customHeight="1" x14ac:dyDescent="0.25">
      <c r="A133" s="13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</row>
    <row r="134" spans="1:18" s="127" customFormat="1" ht="17.25" customHeight="1" x14ac:dyDescent="0.25">
      <c r="A134" s="13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</row>
    <row r="135" spans="1:18" s="127" customFormat="1" ht="17.25" customHeight="1" x14ac:dyDescent="0.25">
      <c r="A135" s="13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</row>
    <row r="136" spans="1:18" s="127" customFormat="1" ht="17.25" customHeight="1" x14ac:dyDescent="0.25">
      <c r="A136" s="13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</row>
    <row r="137" spans="1:18" s="127" customFormat="1" ht="17.25" customHeight="1" x14ac:dyDescent="0.25">
      <c r="A137" s="13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</row>
    <row r="138" spans="1:18" s="127" customFormat="1" ht="17.25" customHeight="1" x14ac:dyDescent="0.25">
      <c r="A138" s="13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</row>
    <row r="139" spans="1:18" s="127" customFormat="1" ht="17.25" customHeight="1" x14ac:dyDescent="0.25">
      <c r="A139" s="13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</row>
    <row r="140" spans="1:18" s="127" customFormat="1" ht="17.25" customHeight="1" x14ac:dyDescent="0.25">
      <c r="A140" s="13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</row>
    <row r="141" spans="1:18" s="127" customFormat="1" ht="17.25" customHeight="1" x14ac:dyDescent="0.25">
      <c r="A141" s="13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</row>
    <row r="142" spans="1:18" s="127" customFormat="1" ht="17.25" customHeight="1" x14ac:dyDescent="0.25">
      <c r="A142" s="13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</row>
    <row r="143" spans="1:18" s="127" customFormat="1" ht="17.25" customHeight="1" x14ac:dyDescent="0.25">
      <c r="A143" s="13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</row>
    <row r="144" spans="1:18" s="127" customFormat="1" ht="17.25" customHeight="1" x14ac:dyDescent="0.25">
      <c r="A144" s="13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</row>
    <row r="145" spans="1:18" s="127" customFormat="1" ht="17.25" customHeight="1" x14ac:dyDescent="0.25">
      <c r="A145" s="13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</row>
    <row r="146" spans="1:18" s="127" customFormat="1" ht="17.25" customHeight="1" x14ac:dyDescent="0.25">
      <c r="A146" s="13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</row>
    <row r="147" spans="1:18" s="127" customFormat="1" ht="17.25" customHeight="1" x14ac:dyDescent="0.25">
      <c r="A147" s="13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</row>
    <row r="148" spans="1:18" s="127" customFormat="1" ht="17.25" customHeight="1" x14ac:dyDescent="0.25">
      <c r="A148" s="13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</row>
    <row r="149" spans="1:18" s="127" customFormat="1" ht="17.25" customHeight="1" x14ac:dyDescent="0.25">
      <c r="A149" s="13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</row>
    <row r="150" spans="1:18" s="127" customFormat="1" ht="17.25" customHeight="1" x14ac:dyDescent="0.25">
      <c r="A150" s="13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</row>
    <row r="151" spans="1:18" s="127" customFormat="1" ht="17.25" customHeight="1" x14ac:dyDescent="0.25">
      <c r="A151" s="13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</row>
    <row r="152" spans="1:18" s="127" customFormat="1" ht="17.25" customHeight="1" x14ac:dyDescent="0.25">
      <c r="A152" s="13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</row>
    <row r="153" spans="1:18" s="127" customFormat="1" ht="17.25" customHeight="1" x14ac:dyDescent="0.25">
      <c r="A153" s="13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</row>
    <row r="154" spans="1:18" s="127" customFormat="1" ht="17.25" customHeight="1" x14ac:dyDescent="0.25">
      <c r="A154" s="13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</row>
    <row r="155" spans="1:18" s="127" customFormat="1" ht="17.25" customHeight="1" x14ac:dyDescent="0.25">
      <c r="A155" s="13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</row>
    <row r="156" spans="1:18" s="127" customFormat="1" ht="17.25" customHeight="1" x14ac:dyDescent="0.25">
      <c r="A156" s="13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</row>
    <row r="157" spans="1:18" s="127" customFormat="1" ht="17.25" customHeight="1" x14ac:dyDescent="0.25">
      <c r="A157" s="13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</row>
    <row r="158" spans="1:18" s="127" customFormat="1" ht="17.25" customHeight="1" x14ac:dyDescent="0.25">
      <c r="A158" s="13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</row>
    <row r="159" spans="1:18" s="127" customFormat="1" ht="17.25" customHeight="1" x14ac:dyDescent="0.25">
      <c r="A159" s="13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</row>
    <row r="160" spans="1:18" s="127" customFormat="1" ht="17.25" customHeight="1" x14ac:dyDescent="0.25">
      <c r="A160" s="13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</row>
    <row r="161" spans="1:18" s="127" customFormat="1" ht="17.25" customHeight="1" x14ac:dyDescent="0.25">
      <c r="A161" s="13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</row>
    <row r="162" spans="1:18" s="127" customFormat="1" ht="17.25" customHeight="1" x14ac:dyDescent="0.25">
      <c r="A162" s="13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</row>
    <row r="163" spans="1:18" s="127" customFormat="1" ht="17.25" customHeight="1" x14ac:dyDescent="0.25">
      <c r="A163" s="13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</row>
    <row r="164" spans="1:18" s="127" customFormat="1" ht="17.25" customHeight="1" x14ac:dyDescent="0.25">
      <c r="A164" s="13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</row>
    <row r="165" spans="1:18" s="127" customFormat="1" ht="17.25" customHeight="1" x14ac:dyDescent="0.25">
      <c r="A165" s="13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</row>
    <row r="166" spans="1:18" s="127" customFormat="1" ht="17.25" customHeight="1" x14ac:dyDescent="0.25">
      <c r="A166" s="13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</row>
    <row r="167" spans="1:18" s="127" customFormat="1" ht="17.25" customHeight="1" x14ac:dyDescent="0.25">
      <c r="A167" s="13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</row>
    <row r="168" spans="1:18" s="127" customFormat="1" ht="17.25" customHeight="1" x14ac:dyDescent="0.25">
      <c r="A168" s="13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</row>
    <row r="169" spans="1:18" s="127" customFormat="1" ht="17.25" customHeight="1" x14ac:dyDescent="0.25">
      <c r="A169" s="13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</row>
    <row r="170" spans="1:18" s="127" customFormat="1" ht="17.25" customHeight="1" x14ac:dyDescent="0.25">
      <c r="A170" s="13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</row>
    <row r="171" spans="1:18" s="127" customFormat="1" ht="17.25" customHeight="1" x14ac:dyDescent="0.25">
      <c r="A171" s="13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</row>
    <row r="172" spans="1:18" s="127" customFormat="1" ht="17.25" customHeight="1" x14ac:dyDescent="0.25">
      <c r="A172" s="13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</row>
    <row r="173" spans="1:18" s="127" customFormat="1" ht="17.25" customHeight="1" x14ac:dyDescent="0.25">
      <c r="A173" s="13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</row>
    <row r="174" spans="1:18" s="127" customFormat="1" ht="17.25" customHeight="1" x14ac:dyDescent="0.25">
      <c r="A174" s="13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</row>
    <row r="175" spans="1:18" s="127" customFormat="1" ht="17.25" customHeight="1" x14ac:dyDescent="0.25">
      <c r="A175" s="13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</row>
    <row r="176" spans="1:18" s="127" customFormat="1" ht="17.25" customHeight="1" x14ac:dyDescent="0.25">
      <c r="A176" s="13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</row>
    <row r="177" spans="1:18" s="127" customFormat="1" ht="17.25" customHeight="1" x14ac:dyDescent="0.25">
      <c r="A177" s="13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</row>
    <row r="178" spans="1:18" s="127" customFormat="1" ht="17.25" customHeight="1" x14ac:dyDescent="0.25">
      <c r="A178" s="13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</row>
    <row r="179" spans="1:18" s="127" customFormat="1" ht="17.25" customHeight="1" x14ac:dyDescent="0.25">
      <c r="A179" s="13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</row>
    <row r="180" spans="1:18" s="127" customFormat="1" ht="17.25" customHeight="1" x14ac:dyDescent="0.25">
      <c r="A180" s="13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</row>
    <row r="181" spans="1:18" s="127" customFormat="1" ht="17.25" customHeight="1" x14ac:dyDescent="0.25">
      <c r="A181" s="13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</row>
    <row r="182" spans="1:18" s="127" customFormat="1" ht="17.25" customHeight="1" x14ac:dyDescent="0.25">
      <c r="A182" s="13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</row>
    <row r="183" spans="1:18" s="127" customFormat="1" ht="17.25" customHeight="1" x14ac:dyDescent="0.25">
      <c r="A183" s="13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</row>
    <row r="184" spans="1:18" s="127" customFormat="1" ht="17.25" customHeight="1" x14ac:dyDescent="0.25">
      <c r="A184" s="13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</row>
    <row r="185" spans="1:18" s="127" customFormat="1" ht="17.25" customHeight="1" x14ac:dyDescent="0.25">
      <c r="A185" s="13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</row>
    <row r="186" spans="1:18" s="127" customFormat="1" ht="17.25" customHeight="1" x14ac:dyDescent="0.25">
      <c r="A186" s="13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</row>
    <row r="187" spans="1:18" s="127" customFormat="1" ht="17.25" customHeight="1" x14ac:dyDescent="0.25">
      <c r="A187" s="13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</row>
    <row r="188" spans="1:18" s="127" customFormat="1" ht="17.25" customHeight="1" x14ac:dyDescent="0.25">
      <c r="A188" s="13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</row>
    <row r="189" spans="1:18" s="127" customFormat="1" ht="17.25" customHeight="1" x14ac:dyDescent="0.25">
      <c r="A189" s="13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</row>
    <row r="190" spans="1:18" s="127" customFormat="1" ht="17.25" customHeight="1" x14ac:dyDescent="0.25">
      <c r="A190" s="13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</row>
    <row r="191" spans="1:18" s="127" customFormat="1" ht="17.25" customHeight="1" x14ac:dyDescent="0.25">
      <c r="A191" s="13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</row>
    <row r="192" spans="1:18" s="127" customFormat="1" ht="17.25" customHeight="1" x14ac:dyDescent="0.25">
      <c r="A192" s="13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</row>
    <row r="193" spans="1:18" s="127" customFormat="1" ht="17.25" customHeight="1" x14ac:dyDescent="0.25">
      <c r="A193" s="13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</row>
    <row r="194" spans="1:18" s="127" customFormat="1" ht="17.25" customHeight="1" x14ac:dyDescent="0.25"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</row>
    <row r="195" spans="1:18" s="127" customFormat="1" ht="17.25" customHeight="1" x14ac:dyDescent="0.25"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</row>
    <row r="196" spans="1:18" s="127" customFormat="1" ht="17.25" customHeight="1" x14ac:dyDescent="0.25"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</row>
    <row r="197" spans="1:18" s="127" customFormat="1" ht="17.25" customHeight="1" x14ac:dyDescent="0.25"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</row>
    <row r="198" spans="1:18" s="127" customFormat="1" ht="17.25" customHeight="1" x14ac:dyDescent="0.25"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</row>
    <row r="199" spans="1:18" s="127" customFormat="1" ht="17.25" customHeight="1" x14ac:dyDescent="0.25"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</row>
    <row r="200" spans="1:18" s="127" customFormat="1" ht="17.25" customHeight="1" x14ac:dyDescent="0.25"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</row>
    <row r="201" spans="1:18" s="127" customFormat="1" ht="17.25" customHeight="1" x14ac:dyDescent="0.25"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</row>
    <row r="202" spans="1:18" s="127" customFormat="1" ht="17.25" customHeight="1" x14ac:dyDescent="0.25"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</row>
    <row r="203" spans="1:18" s="127" customFormat="1" ht="17.25" customHeight="1" x14ac:dyDescent="0.25"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</row>
    <row r="204" spans="1:18" s="127" customFormat="1" ht="17.25" customHeight="1" x14ac:dyDescent="0.25"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</row>
    <row r="205" spans="1:18" s="127" customFormat="1" ht="17.25" customHeight="1" x14ac:dyDescent="0.25"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</row>
    <row r="206" spans="1:18" s="127" customFormat="1" ht="17.25" customHeight="1" x14ac:dyDescent="0.25"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</row>
    <row r="207" spans="1:18" s="127" customFormat="1" ht="17.25" customHeight="1" x14ac:dyDescent="0.25"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</row>
    <row r="208" spans="1:18" s="127" customFormat="1" ht="17.25" customHeight="1" x14ac:dyDescent="0.25"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</row>
    <row r="209" spans="2:18" s="127" customFormat="1" ht="17.25" customHeight="1" x14ac:dyDescent="0.25"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</row>
    <row r="210" spans="2:18" s="127" customFormat="1" ht="17.25" customHeight="1" x14ac:dyDescent="0.25"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</row>
    <row r="211" spans="2:18" s="127" customFormat="1" ht="17.25" customHeight="1" x14ac:dyDescent="0.25"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</row>
    <row r="212" spans="2:18" s="127" customFormat="1" ht="17.25" customHeight="1" x14ac:dyDescent="0.25"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</row>
    <row r="213" spans="2:18" s="127" customFormat="1" ht="17.25" customHeight="1" x14ac:dyDescent="0.25"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</row>
    <row r="214" spans="2:18" s="127" customFormat="1" ht="17.25" customHeight="1" x14ac:dyDescent="0.25"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</row>
    <row r="215" spans="2:18" s="127" customFormat="1" ht="17.25" customHeight="1" x14ac:dyDescent="0.25"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</row>
    <row r="216" spans="2:18" s="127" customFormat="1" ht="17.25" customHeight="1" x14ac:dyDescent="0.25"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</row>
    <row r="217" spans="2:18" s="127" customFormat="1" ht="17.25" customHeight="1" x14ac:dyDescent="0.25"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</row>
    <row r="218" spans="2:18" s="127" customFormat="1" ht="17.25" customHeight="1" x14ac:dyDescent="0.25"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</row>
    <row r="219" spans="2:18" s="127" customFormat="1" ht="17.25" customHeight="1" x14ac:dyDescent="0.25"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</row>
    <row r="220" spans="2:18" s="127" customFormat="1" ht="17.25" customHeight="1" x14ac:dyDescent="0.25"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</row>
    <row r="221" spans="2:18" s="127" customFormat="1" ht="17.25" customHeight="1" x14ac:dyDescent="0.25"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</row>
    <row r="222" spans="2:18" s="127" customFormat="1" ht="17.25" customHeight="1" x14ac:dyDescent="0.25"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</row>
    <row r="223" spans="2:18" s="127" customFormat="1" ht="17.25" customHeight="1" x14ac:dyDescent="0.25"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</row>
    <row r="224" spans="2:18" s="127" customFormat="1" ht="17.25" customHeight="1" x14ac:dyDescent="0.25"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</row>
    <row r="225" spans="2:18" s="127" customFormat="1" ht="17.25" customHeight="1" x14ac:dyDescent="0.25"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</row>
    <row r="226" spans="2:18" s="127" customFormat="1" ht="17.25" customHeight="1" x14ac:dyDescent="0.25"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</row>
    <row r="227" spans="2:18" s="127" customFormat="1" ht="17.25" customHeight="1" x14ac:dyDescent="0.25"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</row>
    <row r="228" spans="2:18" s="127" customFormat="1" ht="17.25" customHeight="1" x14ac:dyDescent="0.25"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</row>
    <row r="229" spans="2:18" s="127" customFormat="1" ht="17.25" customHeight="1" x14ac:dyDescent="0.25"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</row>
    <row r="230" spans="2:18" s="127" customFormat="1" ht="17.25" customHeight="1" x14ac:dyDescent="0.25"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</row>
    <row r="231" spans="2:18" s="127" customFormat="1" ht="17.25" customHeight="1" x14ac:dyDescent="0.25"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</row>
    <row r="232" spans="2:18" s="127" customFormat="1" ht="17.25" customHeight="1" x14ac:dyDescent="0.25"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</row>
    <row r="233" spans="2:18" s="127" customFormat="1" ht="17.25" customHeight="1" x14ac:dyDescent="0.25"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</row>
    <row r="234" spans="2:18" s="127" customFormat="1" ht="17.25" customHeight="1" x14ac:dyDescent="0.25"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</row>
    <row r="235" spans="2:18" s="127" customFormat="1" ht="17.25" customHeight="1" x14ac:dyDescent="0.25"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</row>
    <row r="236" spans="2:18" s="127" customFormat="1" ht="17.25" customHeight="1" x14ac:dyDescent="0.25"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</row>
  </sheetData>
  <mergeCells count="14">
    <mergeCell ref="A1:A3"/>
    <mergeCell ref="N1:Q1"/>
    <mergeCell ref="F2:F3"/>
    <mergeCell ref="G2:I2"/>
    <mergeCell ref="J2:J3"/>
    <mergeCell ref="K2:M2"/>
    <mergeCell ref="R1:R3"/>
    <mergeCell ref="B1:E1"/>
    <mergeCell ref="F1:I1"/>
    <mergeCell ref="J1:M1"/>
    <mergeCell ref="C2:E2"/>
    <mergeCell ref="B2:B3"/>
    <mergeCell ref="N2:N3"/>
    <mergeCell ref="O2:Q2"/>
  </mergeCells>
  <phoneticPr fontId="20" type="noConversion"/>
  <pageMargins left="0.74803149606299213" right="0.55118110236220474" top="0.98425196850393704" bottom="0.83353758169934644" header="0.51181102362204722" footer="0.51181102362204722"/>
  <pageSetup paperSize="8" scale="53" orientation="landscape" r:id="rId1"/>
  <headerFooter alignWithMargins="0">
    <oddHeader>&amp;C&amp;"Arial CE,Félkövér"&amp;12 2.3.1 Kimutatás az önkormányzati költségvetési szervek 2020. évi tervszámainak alakulásáról - kötelező, nem kötelező  és államigazgatási feladatonkénti bontásban 
Bevétel &amp;RAdatok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view="pageLayout" zoomScale="69" zoomScaleSheetLayoutView="100" zoomScalePageLayoutView="69" workbookViewId="0">
      <selection activeCell="C14" sqref="C14:R14"/>
    </sheetView>
  </sheetViews>
  <sheetFormatPr defaultColWidth="4.140625" defaultRowHeight="12.75" x14ac:dyDescent="0.2"/>
  <cols>
    <col min="1" max="17" width="4.140625" customWidth="1"/>
    <col min="18" max="18" width="2.7109375" customWidth="1"/>
    <col min="19" max="20" width="4.140625" customWidth="1"/>
    <col min="21" max="21" width="12.28515625" customWidth="1"/>
    <col min="22" max="22" width="11.7109375" customWidth="1"/>
    <col min="23" max="23" width="10.7109375" customWidth="1"/>
    <col min="24" max="24" width="11" customWidth="1"/>
    <col min="25" max="25" width="11.42578125" customWidth="1"/>
    <col min="26" max="26" width="13.5703125" customWidth="1"/>
    <col min="27" max="27" width="10.7109375" customWidth="1"/>
    <col min="28" max="28" width="10" customWidth="1"/>
    <col min="29" max="29" width="11.140625" customWidth="1"/>
    <col min="30" max="30" width="13.140625" customWidth="1"/>
    <col min="31" max="32" width="14.28515625" customWidth="1"/>
    <col min="33" max="35" width="9.42578125" customWidth="1"/>
  </cols>
  <sheetData>
    <row r="1" spans="1:32" s="87" customFormat="1" ht="12.75" customHeight="1" x14ac:dyDescent="0.2">
      <c r="A1" s="585" t="s">
        <v>720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</row>
    <row r="2" spans="1:32" s="87" customFormat="1" ht="15.75" customHeight="1" x14ac:dyDescent="0.2">
      <c r="A2" s="578" t="s">
        <v>282</v>
      </c>
      <c r="B2" s="579"/>
      <c r="C2" s="582" t="s">
        <v>283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90" t="s">
        <v>284</v>
      </c>
      <c r="T2" s="583"/>
      <c r="U2" s="579" t="s">
        <v>285</v>
      </c>
      <c r="V2" s="579"/>
      <c r="W2" s="579"/>
      <c r="X2" s="579"/>
      <c r="Y2" s="579"/>
      <c r="Z2" s="587"/>
      <c r="AA2" s="587"/>
      <c r="AB2" s="587"/>
      <c r="AC2" s="587"/>
      <c r="AD2" s="587"/>
      <c r="AE2" s="587"/>
      <c r="AF2" s="587"/>
    </row>
    <row r="3" spans="1:32" s="87" customFormat="1" ht="28.5" customHeight="1" x14ac:dyDescent="0.2">
      <c r="A3" s="578"/>
      <c r="B3" s="579"/>
      <c r="C3" s="582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90"/>
      <c r="T3" s="583"/>
      <c r="U3" s="588" t="s">
        <v>314</v>
      </c>
      <c r="V3" s="588" t="s">
        <v>302</v>
      </c>
      <c r="W3" s="588" t="s">
        <v>303</v>
      </c>
      <c r="X3" s="588" t="s">
        <v>104</v>
      </c>
      <c r="Y3" s="588" t="s">
        <v>356</v>
      </c>
      <c r="Z3" s="569" t="s">
        <v>105</v>
      </c>
      <c r="AA3" s="569" t="s">
        <v>721</v>
      </c>
      <c r="AB3" s="581" t="s">
        <v>116</v>
      </c>
      <c r="AC3" s="569" t="s">
        <v>793</v>
      </c>
      <c r="AD3" s="569" t="s">
        <v>879</v>
      </c>
      <c r="AE3" s="569" t="s">
        <v>301</v>
      </c>
      <c r="AF3" s="569" t="s">
        <v>553</v>
      </c>
    </row>
    <row r="4" spans="1:32" s="87" customFormat="1" ht="81.75" customHeight="1" x14ac:dyDescent="0.2">
      <c r="A4" s="580"/>
      <c r="B4" s="580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9"/>
      <c r="V4" s="589"/>
      <c r="W4" s="547"/>
      <c r="X4" s="547"/>
      <c r="Y4" s="547"/>
      <c r="Z4" s="570"/>
      <c r="AA4" s="570"/>
      <c r="AB4" s="570"/>
      <c r="AC4" s="570"/>
      <c r="AD4" s="570"/>
      <c r="AE4" s="570"/>
      <c r="AF4" s="570"/>
    </row>
    <row r="5" spans="1:32" s="87" customFormat="1" ht="18" customHeight="1" x14ac:dyDescent="0.2">
      <c r="A5" s="573" t="s">
        <v>270</v>
      </c>
      <c r="B5" s="574"/>
      <c r="C5" s="575" t="s">
        <v>271</v>
      </c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5" t="s">
        <v>272</v>
      </c>
      <c r="T5" s="577"/>
      <c r="U5" s="98" t="s">
        <v>5</v>
      </c>
      <c r="V5" s="98" t="s">
        <v>538</v>
      </c>
      <c r="W5" s="98" t="s">
        <v>274</v>
      </c>
      <c r="X5" s="98" t="s">
        <v>275</v>
      </c>
      <c r="Y5" s="98" t="s">
        <v>539</v>
      </c>
      <c r="Z5" s="98" t="s">
        <v>276</v>
      </c>
      <c r="AA5" s="98" t="s">
        <v>277</v>
      </c>
      <c r="AB5" s="98" t="s">
        <v>278</v>
      </c>
      <c r="AC5" s="98" t="s">
        <v>279</v>
      </c>
      <c r="AD5" s="98" t="s">
        <v>280</v>
      </c>
      <c r="AE5" s="98" t="s">
        <v>722</v>
      </c>
      <c r="AF5" s="98" t="s">
        <v>733</v>
      </c>
    </row>
    <row r="6" spans="1:32" s="88" customFormat="1" ht="19.5" customHeight="1" x14ac:dyDescent="0.2">
      <c r="A6" s="557" t="s">
        <v>304</v>
      </c>
      <c r="B6" s="568"/>
      <c r="C6" s="571" t="s">
        <v>317</v>
      </c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61" t="s">
        <v>318</v>
      </c>
      <c r="T6" s="562"/>
      <c r="U6" s="206"/>
      <c r="V6" s="287"/>
      <c r="W6" s="206"/>
      <c r="X6" s="206"/>
      <c r="Y6" s="206"/>
      <c r="Z6" s="206"/>
      <c r="AA6" s="206"/>
      <c r="AB6" s="287"/>
      <c r="AC6" s="206"/>
      <c r="AD6" s="287"/>
      <c r="AE6" s="206">
        <v>202742321</v>
      </c>
      <c r="AF6" s="253"/>
    </row>
    <row r="7" spans="1:32" s="88" customFormat="1" ht="19.5" customHeight="1" x14ac:dyDescent="0.2">
      <c r="A7" s="557" t="s">
        <v>305</v>
      </c>
      <c r="B7" s="568"/>
      <c r="C7" s="565" t="s">
        <v>319</v>
      </c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1" t="s">
        <v>320</v>
      </c>
      <c r="T7" s="562"/>
      <c r="U7" s="206"/>
      <c r="V7" s="287"/>
      <c r="W7" s="206"/>
      <c r="X7" s="206"/>
      <c r="Y7" s="206"/>
      <c r="Z7" s="206"/>
      <c r="AA7" s="206"/>
      <c r="AB7" s="287"/>
      <c r="AC7" s="206"/>
      <c r="AD7" s="287"/>
      <c r="AE7" s="206">
        <v>319048000</v>
      </c>
      <c r="AF7" s="253"/>
    </row>
    <row r="8" spans="1:32" s="88" customFormat="1" ht="26.25" customHeight="1" x14ac:dyDescent="0.2">
      <c r="A8" s="557" t="s">
        <v>306</v>
      </c>
      <c r="B8" s="568"/>
      <c r="C8" s="565" t="s">
        <v>321</v>
      </c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1" t="s">
        <v>322</v>
      </c>
      <c r="T8" s="562"/>
      <c r="U8" s="206"/>
      <c r="V8" s="287"/>
      <c r="W8" s="206"/>
      <c r="X8" s="206"/>
      <c r="Y8" s="206"/>
      <c r="Z8" s="206"/>
      <c r="AA8" s="206"/>
      <c r="AB8" s="287"/>
      <c r="AC8" s="206"/>
      <c r="AD8" s="287"/>
      <c r="AE8" s="206">
        <v>401747115</v>
      </c>
      <c r="AF8" s="253"/>
    </row>
    <row r="9" spans="1:32" s="87" customFormat="1" ht="19.5" customHeight="1" x14ac:dyDescent="0.2">
      <c r="A9" s="557" t="s">
        <v>307</v>
      </c>
      <c r="B9" s="568"/>
      <c r="C9" s="565" t="s">
        <v>323</v>
      </c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566"/>
      <c r="R9" s="566"/>
      <c r="S9" s="561" t="s">
        <v>324</v>
      </c>
      <c r="T9" s="562"/>
      <c r="U9" s="206"/>
      <c r="V9" s="287"/>
      <c r="W9" s="206"/>
      <c r="X9" s="206"/>
      <c r="Y9" s="206"/>
      <c r="Z9" s="206"/>
      <c r="AA9" s="206"/>
      <c r="AB9" s="287"/>
      <c r="AC9" s="206"/>
      <c r="AD9" s="287"/>
      <c r="AE9" s="206">
        <v>20810385</v>
      </c>
      <c r="AF9" s="253"/>
    </row>
    <row r="10" spans="1:32" s="89" customFormat="1" ht="19.5" customHeight="1" x14ac:dyDescent="0.2">
      <c r="A10" s="557" t="s">
        <v>308</v>
      </c>
      <c r="B10" s="568"/>
      <c r="C10" s="565" t="s">
        <v>723</v>
      </c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  <c r="P10" s="566"/>
      <c r="Q10" s="566"/>
      <c r="R10" s="566"/>
      <c r="S10" s="561" t="s">
        <v>325</v>
      </c>
      <c r="T10" s="562"/>
      <c r="U10" s="206"/>
      <c r="V10" s="287"/>
      <c r="W10" s="206"/>
      <c r="X10" s="206"/>
      <c r="Y10" s="206"/>
      <c r="Z10" s="206"/>
      <c r="AA10" s="206"/>
      <c r="AB10" s="287"/>
      <c r="AC10" s="206"/>
      <c r="AD10" s="287"/>
      <c r="AE10" s="206">
        <v>11530000</v>
      </c>
      <c r="AF10" s="253"/>
    </row>
    <row r="11" spans="1:32" s="89" customFormat="1" ht="19.5" customHeight="1" x14ac:dyDescent="0.2">
      <c r="A11" s="557" t="s">
        <v>309</v>
      </c>
      <c r="B11" s="568"/>
      <c r="C11" s="565" t="s">
        <v>326</v>
      </c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1" t="s">
        <v>327</v>
      </c>
      <c r="T11" s="562"/>
      <c r="U11" s="206"/>
      <c r="V11" s="287"/>
      <c r="W11" s="206"/>
      <c r="X11" s="206"/>
      <c r="Y11" s="206"/>
      <c r="Z11" s="206"/>
      <c r="AA11" s="206"/>
      <c r="AB11" s="287"/>
      <c r="AC11" s="206"/>
      <c r="AD11" s="287"/>
      <c r="AE11" s="206"/>
      <c r="AF11" s="253">
        <f t="shared" ref="AF11:AF63" si="0">SUM(U11:AE11)</f>
        <v>0</v>
      </c>
    </row>
    <row r="12" spans="1:32" s="87" customFormat="1" ht="19.5" customHeight="1" x14ac:dyDescent="0.2">
      <c r="A12" s="551" t="s">
        <v>310</v>
      </c>
      <c r="B12" s="567"/>
      <c r="C12" s="563" t="s">
        <v>328</v>
      </c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  <c r="P12" s="564"/>
      <c r="Q12" s="564"/>
      <c r="R12" s="564"/>
      <c r="S12" s="555" t="s">
        <v>329</v>
      </c>
      <c r="T12" s="556"/>
      <c r="U12" s="207">
        <f t="shared" ref="U12:AE12" si="1">SUM(U6:U11)</f>
        <v>0</v>
      </c>
      <c r="V12" s="288">
        <f>SUM(V6:V11)</f>
        <v>0</v>
      </c>
      <c r="W12" s="207">
        <f t="shared" si="1"/>
        <v>0</v>
      </c>
      <c r="X12" s="207">
        <f t="shared" si="1"/>
        <v>0</v>
      </c>
      <c r="Y12" s="207">
        <f t="shared" si="1"/>
        <v>0</v>
      </c>
      <c r="Z12" s="207"/>
      <c r="AA12" s="207">
        <f t="shared" si="1"/>
        <v>0</v>
      </c>
      <c r="AB12" s="288">
        <f t="shared" si="1"/>
        <v>0</v>
      </c>
      <c r="AC12" s="207">
        <f t="shared" si="1"/>
        <v>0</v>
      </c>
      <c r="AD12" s="288">
        <f t="shared" si="1"/>
        <v>0</v>
      </c>
      <c r="AE12" s="207">
        <f t="shared" si="1"/>
        <v>955877821</v>
      </c>
      <c r="AF12" s="253">
        <f t="shared" si="0"/>
        <v>955877821</v>
      </c>
    </row>
    <row r="13" spans="1:32" s="87" customFormat="1" ht="19.5" customHeight="1" x14ac:dyDescent="0.2">
      <c r="A13" s="557" t="s">
        <v>311</v>
      </c>
      <c r="B13" s="568"/>
      <c r="C13" s="565" t="s">
        <v>330</v>
      </c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1" t="s">
        <v>331</v>
      </c>
      <c r="T13" s="562"/>
      <c r="U13" s="206"/>
      <c r="V13" s="287"/>
      <c r="W13" s="206"/>
      <c r="X13" s="206"/>
      <c r="Y13" s="206"/>
      <c r="Z13" s="206"/>
      <c r="AA13" s="206"/>
      <c r="AB13" s="287"/>
      <c r="AC13" s="206"/>
      <c r="AD13" s="287"/>
      <c r="AE13" s="206"/>
      <c r="AF13" s="253">
        <f t="shared" si="0"/>
        <v>0</v>
      </c>
    </row>
    <row r="14" spans="1:32" s="87" customFormat="1" ht="29.25" customHeight="1" x14ac:dyDescent="0.2">
      <c r="A14" s="557" t="s">
        <v>312</v>
      </c>
      <c r="B14" s="568"/>
      <c r="C14" s="565" t="s">
        <v>332</v>
      </c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566"/>
      <c r="R14" s="566"/>
      <c r="S14" s="561" t="s">
        <v>333</v>
      </c>
      <c r="T14" s="562"/>
      <c r="U14" s="206"/>
      <c r="V14" s="287"/>
      <c r="W14" s="206"/>
      <c r="X14" s="206"/>
      <c r="Y14" s="206"/>
      <c r="Z14" s="206"/>
      <c r="AA14" s="206"/>
      <c r="AB14" s="287"/>
      <c r="AC14" s="206"/>
      <c r="AD14" s="287"/>
      <c r="AE14" s="206"/>
      <c r="AF14" s="253">
        <f t="shared" si="0"/>
        <v>0</v>
      </c>
    </row>
    <row r="15" spans="1:32" s="87" customFormat="1" ht="29.25" customHeight="1" x14ac:dyDescent="0.2">
      <c r="A15" s="557" t="s">
        <v>313</v>
      </c>
      <c r="B15" s="568"/>
      <c r="C15" s="565" t="s">
        <v>334</v>
      </c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6"/>
      <c r="R15" s="566"/>
      <c r="S15" s="561" t="s">
        <v>335</v>
      </c>
      <c r="T15" s="562"/>
      <c r="U15" s="206"/>
      <c r="V15" s="287"/>
      <c r="W15" s="206"/>
      <c r="X15" s="206"/>
      <c r="Y15" s="206"/>
      <c r="Z15" s="206"/>
      <c r="AA15" s="206"/>
      <c r="AB15" s="287"/>
      <c r="AC15" s="206"/>
      <c r="AD15" s="287"/>
      <c r="AE15" s="206"/>
      <c r="AF15" s="253">
        <f t="shared" si="0"/>
        <v>0</v>
      </c>
    </row>
    <row r="16" spans="1:32" s="87" customFormat="1" ht="29.25" customHeight="1" x14ac:dyDescent="0.2">
      <c r="A16" s="557" t="s">
        <v>455</v>
      </c>
      <c r="B16" s="568"/>
      <c r="C16" s="565" t="s">
        <v>336</v>
      </c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561" t="s">
        <v>337</v>
      </c>
      <c r="T16" s="562"/>
      <c r="U16" s="206"/>
      <c r="V16" s="287"/>
      <c r="W16" s="206"/>
      <c r="X16" s="206"/>
      <c r="Y16" s="206"/>
      <c r="Z16" s="206"/>
      <c r="AA16" s="206"/>
      <c r="AB16" s="287"/>
      <c r="AC16" s="206"/>
      <c r="AD16" s="287"/>
      <c r="AE16" s="206"/>
      <c r="AF16" s="253">
        <f t="shared" si="0"/>
        <v>0</v>
      </c>
    </row>
    <row r="17" spans="1:32" s="87" customFormat="1" ht="19.5" customHeight="1" x14ac:dyDescent="0.2">
      <c r="A17" s="557" t="s">
        <v>456</v>
      </c>
      <c r="B17" s="568"/>
      <c r="C17" s="565" t="s">
        <v>338</v>
      </c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561" t="s">
        <v>339</v>
      </c>
      <c r="T17" s="562"/>
      <c r="U17" s="206"/>
      <c r="V17" s="287"/>
      <c r="W17" s="206"/>
      <c r="X17" s="206"/>
      <c r="Y17" s="206">
        <v>14400000</v>
      </c>
      <c r="Z17" s="206">
        <v>350699560</v>
      </c>
      <c r="AA17" s="206"/>
      <c r="AB17" s="287"/>
      <c r="AC17" s="206">
        <v>11318864</v>
      </c>
      <c r="AD17" s="287"/>
      <c r="AE17" s="206">
        <v>27151250</v>
      </c>
      <c r="AF17" s="253">
        <f t="shared" si="0"/>
        <v>403569674</v>
      </c>
    </row>
    <row r="18" spans="1:32" s="87" customFormat="1" ht="19.5" customHeight="1" x14ac:dyDescent="0.2">
      <c r="A18" s="551" t="s">
        <v>457</v>
      </c>
      <c r="B18" s="567"/>
      <c r="C18" s="563" t="s">
        <v>340</v>
      </c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55" t="s">
        <v>341</v>
      </c>
      <c r="T18" s="556"/>
      <c r="U18" s="207">
        <f t="shared" ref="U18:AD18" si="2">SUM(U13:U17)</f>
        <v>0</v>
      </c>
      <c r="V18" s="288">
        <f t="shared" si="2"/>
        <v>0</v>
      </c>
      <c r="W18" s="207">
        <f t="shared" si="2"/>
        <v>0</v>
      </c>
      <c r="X18" s="207">
        <f t="shared" si="2"/>
        <v>0</v>
      </c>
      <c r="Y18" s="207">
        <f t="shared" si="2"/>
        <v>14400000</v>
      </c>
      <c r="Z18" s="207">
        <f t="shared" si="2"/>
        <v>350699560</v>
      </c>
      <c r="AA18" s="207">
        <f t="shared" si="2"/>
        <v>0</v>
      </c>
      <c r="AB18" s="288">
        <f t="shared" si="2"/>
        <v>0</v>
      </c>
      <c r="AC18" s="207">
        <f t="shared" si="2"/>
        <v>11318864</v>
      </c>
      <c r="AD18" s="288">
        <f t="shared" si="2"/>
        <v>0</v>
      </c>
      <c r="AE18" s="207">
        <f>SUM(AE12:AE17)</f>
        <v>983029071</v>
      </c>
      <c r="AF18" s="253">
        <f t="shared" si="0"/>
        <v>1359447495</v>
      </c>
    </row>
    <row r="19" spans="1:32" s="87" customFormat="1" ht="19.5" customHeight="1" x14ac:dyDescent="0.2">
      <c r="A19" s="557" t="s">
        <v>458</v>
      </c>
      <c r="B19" s="568"/>
      <c r="C19" s="565" t="s">
        <v>342</v>
      </c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1" t="s">
        <v>343</v>
      </c>
      <c r="T19" s="562"/>
      <c r="U19" s="206"/>
      <c r="V19" s="287"/>
      <c r="W19" s="206"/>
      <c r="X19" s="206"/>
      <c r="Y19" s="206"/>
      <c r="Z19" s="206"/>
      <c r="AA19" s="206"/>
      <c r="AB19" s="287"/>
      <c r="AC19" s="206"/>
      <c r="AD19" s="287"/>
      <c r="AE19" s="206"/>
      <c r="AF19" s="253">
        <f t="shared" si="0"/>
        <v>0</v>
      </c>
    </row>
    <row r="20" spans="1:32" s="87" customFormat="1" ht="29.25" customHeight="1" x14ac:dyDescent="0.2">
      <c r="A20" s="557" t="s">
        <v>459</v>
      </c>
      <c r="B20" s="568"/>
      <c r="C20" s="565" t="s">
        <v>344</v>
      </c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1" t="s">
        <v>345</v>
      </c>
      <c r="T20" s="562"/>
      <c r="U20" s="206"/>
      <c r="V20" s="287"/>
      <c r="W20" s="206"/>
      <c r="X20" s="206"/>
      <c r="Y20" s="206"/>
      <c r="Z20" s="206"/>
      <c r="AA20" s="206"/>
      <c r="AB20" s="287"/>
      <c r="AC20" s="206"/>
      <c r="AD20" s="287"/>
      <c r="AE20" s="206"/>
      <c r="AF20" s="253">
        <f t="shared" si="0"/>
        <v>0</v>
      </c>
    </row>
    <row r="21" spans="1:32" s="87" customFormat="1" ht="29.25" customHeight="1" x14ac:dyDescent="0.2">
      <c r="A21" s="557" t="s">
        <v>460</v>
      </c>
      <c r="B21" s="568"/>
      <c r="C21" s="565" t="s">
        <v>346</v>
      </c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1" t="s">
        <v>347</v>
      </c>
      <c r="T21" s="562"/>
      <c r="U21" s="206"/>
      <c r="V21" s="287"/>
      <c r="W21" s="206"/>
      <c r="X21" s="206"/>
      <c r="Y21" s="206"/>
      <c r="Z21" s="206"/>
      <c r="AA21" s="206"/>
      <c r="AB21" s="287"/>
      <c r="AC21" s="206"/>
      <c r="AD21" s="287">
        <v>26500000</v>
      </c>
      <c r="AE21" s="206"/>
      <c r="AF21" s="253">
        <f t="shared" si="0"/>
        <v>26500000</v>
      </c>
    </row>
    <row r="22" spans="1:32" s="87" customFormat="1" ht="29.25" customHeight="1" x14ac:dyDescent="0.2">
      <c r="A22" s="557" t="s">
        <v>461</v>
      </c>
      <c r="B22" s="568"/>
      <c r="C22" s="565" t="s">
        <v>348</v>
      </c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561" t="s">
        <v>349</v>
      </c>
      <c r="T22" s="562"/>
      <c r="U22" s="206"/>
      <c r="V22" s="287"/>
      <c r="W22" s="206"/>
      <c r="X22" s="206"/>
      <c r="Y22" s="206"/>
      <c r="Z22" s="206"/>
      <c r="AA22" s="206"/>
      <c r="AB22" s="287"/>
      <c r="AC22" s="206"/>
      <c r="AD22" s="287"/>
      <c r="AE22" s="206"/>
      <c r="AF22" s="253">
        <f t="shared" si="0"/>
        <v>0</v>
      </c>
    </row>
    <row r="23" spans="1:32" s="87" customFormat="1" ht="19.5" customHeight="1" x14ac:dyDescent="0.2">
      <c r="A23" s="557" t="s">
        <v>462</v>
      </c>
      <c r="B23" s="568"/>
      <c r="C23" s="565" t="s">
        <v>350</v>
      </c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561" t="s">
        <v>351</v>
      </c>
      <c r="T23" s="562"/>
      <c r="U23" s="206"/>
      <c r="V23" s="287"/>
      <c r="W23" s="206"/>
      <c r="X23" s="206"/>
      <c r="Y23" s="206"/>
      <c r="Z23" s="206"/>
      <c r="AA23" s="206"/>
      <c r="AB23" s="287"/>
      <c r="AC23" s="206"/>
      <c r="AD23" s="287"/>
      <c r="AE23" s="206">
        <v>467891000</v>
      </c>
      <c r="AF23" s="253">
        <f t="shared" si="0"/>
        <v>467891000</v>
      </c>
    </row>
    <row r="24" spans="1:32" s="87" customFormat="1" ht="19.5" customHeight="1" x14ac:dyDescent="0.2">
      <c r="A24" s="551" t="s">
        <v>463</v>
      </c>
      <c r="B24" s="567"/>
      <c r="C24" s="563" t="s">
        <v>352</v>
      </c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  <c r="O24" s="564"/>
      <c r="P24" s="564"/>
      <c r="Q24" s="564"/>
      <c r="R24" s="564"/>
      <c r="S24" s="555" t="s">
        <v>353</v>
      </c>
      <c r="T24" s="556"/>
      <c r="U24" s="207">
        <f t="shared" ref="U24:AE24" si="3">SUM(U19:U23)</f>
        <v>0</v>
      </c>
      <c r="V24" s="288">
        <f>SUM(V19:V23)</f>
        <v>0</v>
      </c>
      <c r="W24" s="207">
        <f t="shared" si="3"/>
        <v>0</v>
      </c>
      <c r="X24" s="207">
        <f t="shared" si="3"/>
        <v>0</v>
      </c>
      <c r="Y24" s="207">
        <f t="shared" si="3"/>
        <v>0</v>
      </c>
      <c r="Z24" s="207">
        <f t="shared" si="3"/>
        <v>0</v>
      </c>
      <c r="AA24" s="207">
        <f t="shared" si="3"/>
        <v>0</v>
      </c>
      <c r="AB24" s="288">
        <f t="shared" si="3"/>
        <v>0</v>
      </c>
      <c r="AC24" s="207">
        <f t="shared" si="3"/>
        <v>0</v>
      </c>
      <c r="AD24" s="288">
        <f t="shared" si="3"/>
        <v>26500000</v>
      </c>
      <c r="AE24" s="288">
        <f t="shared" si="3"/>
        <v>467891000</v>
      </c>
      <c r="AF24" s="253">
        <f t="shared" si="0"/>
        <v>494391000</v>
      </c>
    </row>
    <row r="25" spans="1:32" s="87" customFormat="1" ht="19.5" customHeight="1" x14ac:dyDescent="0.2">
      <c r="A25" s="557" t="s">
        <v>464</v>
      </c>
      <c r="B25" s="568"/>
      <c r="C25" s="565" t="s">
        <v>354</v>
      </c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1" t="s">
        <v>355</v>
      </c>
      <c r="T25" s="562"/>
      <c r="U25" s="206"/>
      <c r="V25" s="287"/>
      <c r="W25" s="206"/>
      <c r="X25" s="206"/>
      <c r="Y25" s="206"/>
      <c r="Z25" s="206"/>
      <c r="AA25" s="206"/>
      <c r="AB25" s="287"/>
      <c r="AC25" s="206"/>
      <c r="AD25" s="287"/>
      <c r="AE25" s="206"/>
      <c r="AF25" s="253">
        <f t="shared" si="0"/>
        <v>0</v>
      </c>
    </row>
    <row r="26" spans="1:32" s="87" customFormat="1" ht="19.5" customHeight="1" x14ac:dyDescent="0.2">
      <c r="A26" s="557" t="s">
        <v>465</v>
      </c>
      <c r="B26" s="568"/>
      <c r="C26" s="565" t="s">
        <v>357</v>
      </c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1" t="s">
        <v>358</v>
      </c>
      <c r="T26" s="562"/>
      <c r="U26" s="206"/>
      <c r="V26" s="287"/>
      <c r="W26" s="206"/>
      <c r="X26" s="206"/>
      <c r="Y26" s="206"/>
      <c r="Z26" s="206"/>
      <c r="AA26" s="206"/>
      <c r="AB26" s="287"/>
      <c r="AC26" s="206"/>
      <c r="AD26" s="287"/>
      <c r="AE26" s="206"/>
      <c r="AF26" s="253">
        <f t="shared" si="0"/>
        <v>0</v>
      </c>
    </row>
    <row r="27" spans="1:32" s="90" customFormat="1" ht="19.5" customHeight="1" x14ac:dyDescent="0.2">
      <c r="A27" s="551" t="s">
        <v>466</v>
      </c>
      <c r="B27" s="567"/>
      <c r="C27" s="563" t="s">
        <v>359</v>
      </c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Q27" s="564"/>
      <c r="R27" s="564"/>
      <c r="S27" s="555" t="s">
        <v>360</v>
      </c>
      <c r="T27" s="556"/>
      <c r="U27" s="207">
        <f t="shared" ref="U27:AE27" si="4">SUM(U25:U26)</f>
        <v>0</v>
      </c>
      <c r="V27" s="288">
        <f>SUM(V25:V26)</f>
        <v>0</v>
      </c>
      <c r="W27" s="207">
        <f t="shared" si="4"/>
        <v>0</v>
      </c>
      <c r="X27" s="207">
        <f t="shared" si="4"/>
        <v>0</v>
      </c>
      <c r="Y27" s="207">
        <f t="shared" si="4"/>
        <v>0</v>
      </c>
      <c r="Z27" s="207">
        <f t="shared" si="4"/>
        <v>0</v>
      </c>
      <c r="AA27" s="207">
        <f t="shared" si="4"/>
        <v>0</v>
      </c>
      <c r="AB27" s="288">
        <f t="shared" si="4"/>
        <v>0</v>
      </c>
      <c r="AC27" s="207">
        <f t="shared" si="4"/>
        <v>0</v>
      </c>
      <c r="AD27" s="288">
        <f t="shared" si="4"/>
        <v>0</v>
      </c>
      <c r="AE27" s="207">
        <f t="shared" si="4"/>
        <v>0</v>
      </c>
      <c r="AF27" s="253">
        <f t="shared" si="0"/>
        <v>0</v>
      </c>
    </row>
    <row r="28" spans="1:32" s="87" customFormat="1" ht="19.5" customHeight="1" x14ac:dyDescent="0.2">
      <c r="A28" s="557" t="s">
        <v>467</v>
      </c>
      <c r="B28" s="568"/>
      <c r="C28" s="565" t="s">
        <v>361</v>
      </c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  <c r="S28" s="561" t="s">
        <v>362</v>
      </c>
      <c r="T28" s="562"/>
      <c r="U28" s="206"/>
      <c r="V28" s="287"/>
      <c r="W28" s="206"/>
      <c r="X28" s="206"/>
      <c r="Y28" s="206"/>
      <c r="Z28" s="206"/>
      <c r="AA28" s="206"/>
      <c r="AB28" s="287"/>
      <c r="AC28" s="206"/>
      <c r="AD28" s="287"/>
      <c r="AE28" s="206"/>
      <c r="AF28" s="253">
        <f t="shared" si="0"/>
        <v>0</v>
      </c>
    </row>
    <row r="29" spans="1:32" s="87" customFormat="1" ht="19.5" customHeight="1" x14ac:dyDescent="0.2">
      <c r="A29" s="557" t="s">
        <v>468</v>
      </c>
      <c r="B29" s="568"/>
      <c r="C29" s="565" t="s">
        <v>363</v>
      </c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  <c r="S29" s="561" t="s">
        <v>364</v>
      </c>
      <c r="T29" s="562"/>
      <c r="U29" s="206"/>
      <c r="V29" s="287"/>
      <c r="W29" s="206"/>
      <c r="X29" s="206"/>
      <c r="Y29" s="206"/>
      <c r="Z29" s="206"/>
      <c r="AA29" s="206"/>
      <c r="AB29" s="287"/>
      <c r="AC29" s="206"/>
      <c r="AD29" s="287"/>
      <c r="AE29" s="206"/>
      <c r="AF29" s="253">
        <f t="shared" si="0"/>
        <v>0</v>
      </c>
    </row>
    <row r="30" spans="1:32" s="87" customFormat="1" ht="19.5" customHeight="1" x14ac:dyDescent="0.2">
      <c r="A30" s="557" t="s">
        <v>469</v>
      </c>
      <c r="B30" s="568"/>
      <c r="C30" s="565" t="s">
        <v>365</v>
      </c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  <c r="S30" s="561" t="s">
        <v>366</v>
      </c>
      <c r="T30" s="562"/>
      <c r="U30" s="206"/>
      <c r="V30" s="287"/>
      <c r="W30" s="206"/>
      <c r="X30" s="206"/>
      <c r="Y30" s="206"/>
      <c r="Z30" s="206"/>
      <c r="AA30" s="206"/>
      <c r="AB30" s="287"/>
      <c r="AC30" s="206"/>
      <c r="AD30" s="287"/>
      <c r="AE30" s="206">
        <v>82000000</v>
      </c>
      <c r="AF30" s="253"/>
    </row>
    <row r="31" spans="1:32" s="87" customFormat="1" ht="19.5" customHeight="1" x14ac:dyDescent="0.2">
      <c r="A31" s="557" t="s">
        <v>367</v>
      </c>
      <c r="B31" s="568"/>
      <c r="C31" s="565" t="s">
        <v>368</v>
      </c>
      <c r="D31" s="566"/>
      <c r="E31" s="566"/>
      <c r="F31" s="566"/>
      <c r="G31" s="566"/>
      <c r="H31" s="566"/>
      <c r="I31" s="566"/>
      <c r="J31" s="566"/>
      <c r="K31" s="566"/>
      <c r="L31" s="566"/>
      <c r="M31" s="566"/>
      <c r="N31" s="566"/>
      <c r="O31" s="566"/>
      <c r="P31" s="566"/>
      <c r="Q31" s="566"/>
      <c r="R31" s="566"/>
      <c r="S31" s="561" t="s">
        <v>369</v>
      </c>
      <c r="T31" s="562"/>
      <c r="U31" s="206"/>
      <c r="V31" s="287"/>
      <c r="W31" s="206"/>
      <c r="X31" s="206"/>
      <c r="Y31" s="206"/>
      <c r="Z31" s="206"/>
      <c r="AA31" s="206"/>
      <c r="AB31" s="287"/>
      <c r="AC31" s="206"/>
      <c r="AD31" s="287"/>
      <c r="AE31" s="206">
        <v>880000000</v>
      </c>
      <c r="AF31" s="253"/>
    </row>
    <row r="32" spans="1:32" s="87" customFormat="1" ht="19.5" customHeight="1" x14ac:dyDescent="0.2">
      <c r="A32" s="557" t="s">
        <v>370</v>
      </c>
      <c r="B32" s="568"/>
      <c r="C32" s="565" t="s">
        <v>371</v>
      </c>
      <c r="D32" s="566"/>
      <c r="E32" s="566"/>
      <c r="F32" s="566"/>
      <c r="G32" s="566"/>
      <c r="H32" s="566"/>
      <c r="I32" s="566"/>
      <c r="J32" s="566"/>
      <c r="K32" s="566"/>
      <c r="L32" s="566"/>
      <c r="M32" s="566"/>
      <c r="N32" s="566"/>
      <c r="O32" s="566"/>
      <c r="P32" s="566"/>
      <c r="Q32" s="566"/>
      <c r="R32" s="566"/>
      <c r="S32" s="561" t="s">
        <v>372</v>
      </c>
      <c r="T32" s="562"/>
      <c r="U32" s="206"/>
      <c r="V32" s="287"/>
      <c r="W32" s="206"/>
      <c r="X32" s="206"/>
      <c r="Y32" s="206"/>
      <c r="Z32" s="206"/>
      <c r="AA32" s="206"/>
      <c r="AB32" s="287"/>
      <c r="AC32" s="206"/>
      <c r="AD32" s="287"/>
      <c r="AE32" s="206"/>
      <c r="AF32" s="253"/>
    </row>
    <row r="33" spans="1:32" s="87" customFormat="1" ht="19.5" customHeight="1" x14ac:dyDescent="0.2">
      <c r="A33" s="557" t="s">
        <v>373</v>
      </c>
      <c r="B33" s="568"/>
      <c r="C33" s="565" t="s">
        <v>374</v>
      </c>
      <c r="D33" s="566"/>
      <c r="E33" s="566"/>
      <c r="F33" s="566"/>
      <c r="G33" s="566"/>
      <c r="H33" s="566"/>
      <c r="I33" s="566"/>
      <c r="J33" s="566"/>
      <c r="K33" s="566"/>
      <c r="L33" s="566"/>
      <c r="M33" s="566"/>
      <c r="N33" s="566"/>
      <c r="O33" s="566"/>
      <c r="P33" s="566"/>
      <c r="Q33" s="566"/>
      <c r="R33" s="566"/>
      <c r="S33" s="561" t="s">
        <v>375</v>
      </c>
      <c r="T33" s="562"/>
      <c r="U33" s="206"/>
      <c r="V33" s="287"/>
      <c r="W33" s="206"/>
      <c r="X33" s="206"/>
      <c r="Y33" s="206"/>
      <c r="Z33" s="206"/>
      <c r="AA33" s="206"/>
      <c r="AB33" s="287"/>
      <c r="AC33" s="206"/>
      <c r="AD33" s="287"/>
      <c r="AE33" s="206"/>
      <c r="AF33" s="253"/>
    </row>
    <row r="34" spans="1:32" s="87" customFormat="1" ht="19.5" customHeight="1" x14ac:dyDescent="0.2">
      <c r="A34" s="557" t="s">
        <v>376</v>
      </c>
      <c r="B34" s="568"/>
      <c r="C34" s="565" t="s">
        <v>377</v>
      </c>
      <c r="D34" s="566"/>
      <c r="E34" s="566"/>
      <c r="F34" s="566"/>
      <c r="G34" s="566"/>
      <c r="H34" s="566"/>
      <c r="I34" s="566"/>
      <c r="J34" s="566"/>
      <c r="K34" s="566"/>
      <c r="L34" s="566"/>
      <c r="M34" s="566"/>
      <c r="N34" s="566"/>
      <c r="O34" s="566"/>
      <c r="P34" s="566"/>
      <c r="Q34" s="566"/>
      <c r="R34" s="566"/>
      <c r="S34" s="561" t="s">
        <v>378</v>
      </c>
      <c r="T34" s="562"/>
      <c r="U34" s="206"/>
      <c r="V34" s="287"/>
      <c r="W34" s="206"/>
      <c r="X34" s="206"/>
      <c r="Y34" s="206"/>
      <c r="Z34" s="206"/>
      <c r="AA34" s="206"/>
      <c r="AB34" s="287"/>
      <c r="AC34" s="206"/>
      <c r="AD34" s="287"/>
      <c r="AE34" s="206">
        <v>50000000</v>
      </c>
      <c r="AF34" s="253"/>
    </row>
    <row r="35" spans="1:32" s="87" customFormat="1" ht="19.5" customHeight="1" x14ac:dyDescent="0.2">
      <c r="A35" s="557" t="s">
        <v>379</v>
      </c>
      <c r="B35" s="568"/>
      <c r="C35" s="565" t="s">
        <v>380</v>
      </c>
      <c r="D35" s="566"/>
      <c r="E35" s="566"/>
      <c r="F35" s="566"/>
      <c r="G35" s="566"/>
      <c r="H35" s="566"/>
      <c r="I35" s="566"/>
      <c r="J35" s="566"/>
      <c r="K35" s="566"/>
      <c r="L35" s="566"/>
      <c r="M35" s="566"/>
      <c r="N35" s="566"/>
      <c r="O35" s="566"/>
      <c r="P35" s="566"/>
      <c r="Q35" s="566"/>
      <c r="R35" s="566"/>
      <c r="S35" s="561" t="s">
        <v>381</v>
      </c>
      <c r="T35" s="562"/>
      <c r="U35" s="206"/>
      <c r="V35" s="287"/>
      <c r="W35" s="206"/>
      <c r="X35" s="206"/>
      <c r="Y35" s="206"/>
      <c r="Z35" s="206"/>
      <c r="AA35" s="206"/>
      <c r="AB35" s="287"/>
      <c r="AC35" s="206"/>
      <c r="AD35" s="287"/>
      <c r="AE35" s="206">
        <v>6000000</v>
      </c>
      <c r="AF35" s="253"/>
    </row>
    <row r="36" spans="1:32" s="87" customFormat="1" ht="19.5" customHeight="1" x14ac:dyDescent="0.2">
      <c r="A36" s="551" t="s">
        <v>382</v>
      </c>
      <c r="B36" s="567"/>
      <c r="C36" s="563" t="s">
        <v>383</v>
      </c>
      <c r="D36" s="564"/>
      <c r="E36" s="564"/>
      <c r="F36" s="564"/>
      <c r="G36" s="564"/>
      <c r="H36" s="564"/>
      <c r="I36" s="564"/>
      <c r="J36" s="564"/>
      <c r="K36" s="564"/>
      <c r="L36" s="564"/>
      <c r="M36" s="564"/>
      <c r="N36" s="564"/>
      <c r="O36" s="564"/>
      <c r="P36" s="564"/>
      <c r="Q36" s="564"/>
      <c r="R36" s="564"/>
      <c r="S36" s="555" t="s">
        <v>384</v>
      </c>
      <c r="T36" s="556"/>
      <c r="U36" s="207">
        <f t="shared" ref="U36:AD36" si="5">SUM(U31:U35)</f>
        <v>0</v>
      </c>
      <c r="V36" s="288">
        <f>SUM(V31:V35)</f>
        <v>0</v>
      </c>
      <c r="W36" s="207">
        <f t="shared" si="5"/>
        <v>0</v>
      </c>
      <c r="X36" s="207">
        <f t="shared" si="5"/>
        <v>0</v>
      </c>
      <c r="Y36" s="207">
        <f t="shared" si="5"/>
        <v>0</v>
      </c>
      <c r="Z36" s="207">
        <f t="shared" si="5"/>
        <v>0</v>
      </c>
      <c r="AA36" s="207">
        <f t="shared" si="5"/>
        <v>0</v>
      </c>
      <c r="AB36" s="288">
        <f t="shared" si="5"/>
        <v>0</v>
      </c>
      <c r="AC36" s="207">
        <f t="shared" si="5"/>
        <v>0</v>
      </c>
      <c r="AD36" s="288">
        <f t="shared" si="5"/>
        <v>0</v>
      </c>
      <c r="AE36" s="288">
        <f>SUM(AE28:AE35)</f>
        <v>1018000000</v>
      </c>
      <c r="AF36" s="253">
        <f t="shared" si="0"/>
        <v>1018000000</v>
      </c>
    </row>
    <row r="37" spans="1:32" s="87" customFormat="1" ht="19.5" customHeight="1" x14ac:dyDescent="0.2">
      <c r="A37" s="557" t="s">
        <v>385</v>
      </c>
      <c r="B37" s="568"/>
      <c r="C37" s="565" t="s">
        <v>386</v>
      </c>
      <c r="D37" s="566"/>
      <c r="E37" s="566"/>
      <c r="F37" s="566"/>
      <c r="G37" s="566"/>
      <c r="H37" s="566"/>
      <c r="I37" s="566"/>
      <c r="J37" s="566"/>
      <c r="K37" s="566"/>
      <c r="L37" s="566"/>
      <c r="M37" s="566"/>
      <c r="N37" s="566"/>
      <c r="O37" s="566"/>
      <c r="P37" s="566"/>
      <c r="Q37" s="566"/>
      <c r="R37" s="566"/>
      <c r="S37" s="561" t="s">
        <v>387</v>
      </c>
      <c r="T37" s="562"/>
      <c r="U37" s="206"/>
      <c r="V37" s="287"/>
      <c r="W37" s="206"/>
      <c r="X37" s="206"/>
      <c r="Y37" s="206"/>
      <c r="Z37" s="206"/>
      <c r="AA37" s="206"/>
      <c r="AB37" s="287"/>
      <c r="AC37" s="206"/>
      <c r="AD37" s="287"/>
      <c r="AE37" s="206">
        <v>1000000</v>
      </c>
      <c r="AF37" s="253">
        <f t="shared" si="0"/>
        <v>1000000</v>
      </c>
    </row>
    <row r="38" spans="1:32" s="87" customFormat="1" ht="19.5" customHeight="1" x14ac:dyDescent="0.2">
      <c r="A38" s="551" t="s">
        <v>388</v>
      </c>
      <c r="B38" s="567"/>
      <c r="C38" s="563" t="s">
        <v>389</v>
      </c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55" t="s">
        <v>390</v>
      </c>
      <c r="T38" s="556"/>
      <c r="U38" s="207">
        <f t="shared" ref="U38:AD38" si="6">SUM(U27+U28+U29+U30+U36+U37)</f>
        <v>0</v>
      </c>
      <c r="V38" s="288">
        <f>SUM(V27+V28+V29+V30+V36+V37)</f>
        <v>0</v>
      </c>
      <c r="W38" s="207">
        <f t="shared" si="6"/>
        <v>0</v>
      </c>
      <c r="X38" s="207">
        <f t="shared" si="6"/>
        <v>0</v>
      </c>
      <c r="Y38" s="207">
        <f t="shared" si="6"/>
        <v>0</v>
      </c>
      <c r="Z38" s="207">
        <f t="shared" si="6"/>
        <v>0</v>
      </c>
      <c r="AA38" s="207">
        <f t="shared" si="6"/>
        <v>0</v>
      </c>
      <c r="AB38" s="288">
        <f t="shared" si="6"/>
        <v>0</v>
      </c>
      <c r="AC38" s="207">
        <f t="shared" si="6"/>
        <v>0</v>
      </c>
      <c r="AD38" s="288">
        <f t="shared" si="6"/>
        <v>0</v>
      </c>
      <c r="AE38" s="288">
        <f>SUM(AE36+AE37)</f>
        <v>1019000000</v>
      </c>
      <c r="AF38" s="253">
        <f t="shared" si="0"/>
        <v>1019000000</v>
      </c>
    </row>
    <row r="39" spans="1:32" s="87" customFormat="1" ht="19.5" customHeight="1" x14ac:dyDescent="0.2">
      <c r="A39" s="557" t="s">
        <v>391</v>
      </c>
      <c r="B39" s="568"/>
      <c r="C39" s="559" t="s">
        <v>392</v>
      </c>
      <c r="D39" s="560"/>
      <c r="E39" s="560"/>
      <c r="F39" s="560"/>
      <c r="G39" s="560"/>
      <c r="H39" s="560"/>
      <c r="I39" s="560"/>
      <c r="J39" s="560"/>
      <c r="K39" s="560"/>
      <c r="L39" s="560"/>
      <c r="M39" s="560"/>
      <c r="N39" s="560"/>
      <c r="O39" s="560"/>
      <c r="P39" s="560"/>
      <c r="Q39" s="560"/>
      <c r="R39" s="560"/>
      <c r="S39" s="561" t="s">
        <v>393</v>
      </c>
      <c r="T39" s="562"/>
      <c r="U39" s="206"/>
      <c r="V39" s="287">
        <v>23245000</v>
      </c>
      <c r="W39" s="206"/>
      <c r="X39" s="206"/>
      <c r="Y39" s="206"/>
      <c r="Z39" s="206">
        <v>6742057</v>
      </c>
      <c r="AA39" s="206"/>
      <c r="AB39" s="287"/>
      <c r="AC39" s="206"/>
      <c r="AD39" s="287"/>
      <c r="AE39" s="206"/>
      <c r="AF39" s="253">
        <f t="shared" si="0"/>
        <v>29987057</v>
      </c>
    </row>
    <row r="40" spans="1:32" s="87" customFormat="1" ht="19.5" customHeight="1" x14ac:dyDescent="0.2">
      <c r="A40" s="557" t="s">
        <v>394</v>
      </c>
      <c r="B40" s="568"/>
      <c r="C40" s="559" t="s">
        <v>395</v>
      </c>
      <c r="D40" s="560"/>
      <c r="E40" s="560"/>
      <c r="F40" s="560"/>
      <c r="G40" s="560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  <c r="S40" s="561" t="s">
        <v>396</v>
      </c>
      <c r="T40" s="562"/>
      <c r="U40" s="206">
        <v>13510000</v>
      </c>
      <c r="V40" s="287">
        <v>37085000</v>
      </c>
      <c r="W40" s="206"/>
      <c r="X40" s="206">
        <v>4424000</v>
      </c>
      <c r="Y40" s="206">
        <v>17227000</v>
      </c>
      <c r="Z40" s="206">
        <v>16544246</v>
      </c>
      <c r="AA40" s="206"/>
      <c r="AB40" s="287">
        <v>4502000</v>
      </c>
      <c r="AC40" s="206">
        <v>100000</v>
      </c>
      <c r="AD40" s="287">
        <v>21598000</v>
      </c>
      <c r="AE40" s="206">
        <v>96425000</v>
      </c>
      <c r="AF40" s="253">
        <f t="shared" ref="AF40:AF45" si="7">SUM(U40:AE40)</f>
        <v>211415246</v>
      </c>
    </row>
    <row r="41" spans="1:32" s="87" customFormat="1" ht="19.5" customHeight="1" x14ac:dyDescent="0.2">
      <c r="A41" s="557" t="s">
        <v>397</v>
      </c>
      <c r="B41" s="568"/>
      <c r="C41" s="559" t="s">
        <v>399</v>
      </c>
      <c r="D41" s="560"/>
      <c r="E41" s="560"/>
      <c r="F41" s="560"/>
      <c r="G41" s="560"/>
      <c r="H41" s="560"/>
      <c r="I41" s="560"/>
      <c r="J41" s="560"/>
      <c r="K41" s="560"/>
      <c r="L41" s="560"/>
      <c r="M41" s="560"/>
      <c r="N41" s="560"/>
      <c r="O41" s="560"/>
      <c r="P41" s="560"/>
      <c r="Q41" s="560"/>
      <c r="R41" s="560"/>
      <c r="S41" s="561" t="s">
        <v>400</v>
      </c>
      <c r="T41" s="562"/>
      <c r="U41" s="206">
        <v>2500000</v>
      </c>
      <c r="V41" s="287">
        <v>750000</v>
      </c>
      <c r="W41" s="206">
        <v>2490000</v>
      </c>
      <c r="X41" s="206"/>
      <c r="Y41" s="206">
        <v>787000</v>
      </c>
      <c r="Z41" s="206">
        <v>2058503</v>
      </c>
      <c r="AA41" s="206"/>
      <c r="AB41" s="287"/>
      <c r="AC41" s="206">
        <v>2000000</v>
      </c>
      <c r="AD41" s="287"/>
      <c r="AE41" s="206">
        <v>1575000</v>
      </c>
      <c r="AF41" s="253">
        <f t="shared" si="7"/>
        <v>12160503</v>
      </c>
    </row>
    <row r="42" spans="1:32" s="87" customFormat="1" ht="19.5" customHeight="1" x14ac:dyDescent="0.2">
      <c r="A42" s="557" t="s">
        <v>401</v>
      </c>
      <c r="B42" s="568"/>
      <c r="C42" s="559" t="s">
        <v>402</v>
      </c>
      <c r="D42" s="560"/>
      <c r="E42" s="560"/>
      <c r="F42" s="560"/>
      <c r="G42" s="560"/>
      <c r="H42" s="560"/>
      <c r="I42" s="560"/>
      <c r="J42" s="560"/>
      <c r="K42" s="560"/>
      <c r="L42" s="560"/>
      <c r="M42" s="560"/>
      <c r="N42" s="560"/>
      <c r="O42" s="560"/>
      <c r="P42" s="560"/>
      <c r="Q42" s="560"/>
      <c r="R42" s="560"/>
      <c r="S42" s="561" t="s">
        <v>403</v>
      </c>
      <c r="T42" s="562"/>
      <c r="U42" s="206"/>
      <c r="V42" s="287"/>
      <c r="W42" s="206"/>
      <c r="X42" s="206"/>
      <c r="Y42" s="206"/>
      <c r="Z42" s="206"/>
      <c r="AA42" s="206"/>
      <c r="AB42" s="287"/>
      <c r="AC42" s="206"/>
      <c r="AD42" s="287"/>
      <c r="AE42" s="206">
        <v>52410000</v>
      </c>
      <c r="AF42" s="253">
        <f t="shared" si="7"/>
        <v>52410000</v>
      </c>
    </row>
    <row r="43" spans="1:32" s="87" customFormat="1" ht="19.5" customHeight="1" x14ac:dyDescent="0.2">
      <c r="A43" s="557" t="s">
        <v>404</v>
      </c>
      <c r="B43" s="568"/>
      <c r="C43" s="559" t="s">
        <v>405</v>
      </c>
      <c r="D43" s="560"/>
      <c r="E43" s="560"/>
      <c r="F43" s="560"/>
      <c r="G43" s="560"/>
      <c r="H43" s="560"/>
      <c r="I43" s="560"/>
      <c r="J43" s="560"/>
      <c r="K43" s="560"/>
      <c r="L43" s="560"/>
      <c r="M43" s="560"/>
      <c r="N43" s="560"/>
      <c r="O43" s="560"/>
      <c r="P43" s="560"/>
      <c r="Q43" s="560"/>
      <c r="R43" s="560"/>
      <c r="S43" s="561" t="s">
        <v>406</v>
      </c>
      <c r="T43" s="562"/>
      <c r="U43" s="206">
        <v>75598000</v>
      </c>
      <c r="V43" s="287"/>
      <c r="W43" s="206"/>
      <c r="X43" s="206"/>
      <c r="Y43" s="206"/>
      <c r="Z43" s="206">
        <v>60309267</v>
      </c>
      <c r="AA43" s="206">
        <v>48000000</v>
      </c>
      <c r="AB43" s="287"/>
      <c r="AC43" s="206"/>
      <c r="AD43" s="287"/>
      <c r="AE43" s="206"/>
      <c r="AF43" s="253">
        <f t="shared" si="7"/>
        <v>183907267</v>
      </c>
    </row>
    <row r="44" spans="1:32" s="87" customFormat="1" ht="19.5" customHeight="1" x14ac:dyDescent="0.2">
      <c r="A44" s="557" t="s">
        <v>407</v>
      </c>
      <c r="B44" s="568"/>
      <c r="C44" s="559" t="s">
        <v>408</v>
      </c>
      <c r="D44" s="560"/>
      <c r="E44" s="560"/>
      <c r="F44" s="560"/>
      <c r="G44" s="560"/>
      <c r="H44" s="560"/>
      <c r="I44" s="560"/>
      <c r="J44" s="560"/>
      <c r="K44" s="560"/>
      <c r="L44" s="560"/>
      <c r="M44" s="560"/>
      <c r="N44" s="560"/>
      <c r="O44" s="560"/>
      <c r="P44" s="560"/>
      <c r="Q44" s="560"/>
      <c r="R44" s="560"/>
      <c r="S44" s="561" t="s">
        <v>409</v>
      </c>
      <c r="T44" s="562"/>
      <c r="U44" s="206">
        <v>24734000</v>
      </c>
      <c r="V44" s="287">
        <v>16572000</v>
      </c>
      <c r="W44" s="206"/>
      <c r="X44" s="206">
        <v>1230000</v>
      </c>
      <c r="Y44" s="206">
        <v>4864000</v>
      </c>
      <c r="Z44" s="206">
        <v>1319052</v>
      </c>
      <c r="AA44" s="206"/>
      <c r="AB44" s="287"/>
      <c r="AC44" s="206">
        <v>760000</v>
      </c>
      <c r="AD44" s="287">
        <v>5832000</v>
      </c>
      <c r="AE44" s="206">
        <v>31700000</v>
      </c>
      <c r="AF44" s="253">
        <f t="shared" si="7"/>
        <v>87011052</v>
      </c>
    </row>
    <row r="45" spans="1:32" s="87" customFormat="1" ht="19.5" customHeight="1" x14ac:dyDescent="0.2">
      <c r="A45" s="557" t="s">
        <v>410</v>
      </c>
      <c r="B45" s="568"/>
      <c r="C45" s="559" t="s">
        <v>411</v>
      </c>
      <c r="D45" s="560"/>
      <c r="E45" s="560"/>
      <c r="F45" s="560"/>
      <c r="G45" s="560"/>
      <c r="H45" s="560"/>
      <c r="I45" s="560"/>
      <c r="J45" s="560"/>
      <c r="K45" s="560"/>
      <c r="L45" s="560"/>
      <c r="M45" s="560"/>
      <c r="N45" s="560"/>
      <c r="O45" s="560"/>
      <c r="P45" s="560"/>
      <c r="Q45" s="560"/>
      <c r="R45" s="560"/>
      <c r="S45" s="561" t="s">
        <v>412</v>
      </c>
      <c r="T45" s="562"/>
      <c r="U45" s="206">
        <v>35732000</v>
      </c>
      <c r="V45" s="287">
        <v>7950000</v>
      </c>
      <c r="W45" s="206"/>
      <c r="X45" s="206">
        <v>2032000</v>
      </c>
      <c r="Y45" s="206">
        <v>4486000</v>
      </c>
      <c r="Z45" s="206"/>
      <c r="AA45" s="206"/>
      <c r="AB45" s="287"/>
      <c r="AC45" s="206">
        <v>135000</v>
      </c>
      <c r="AD45" s="287">
        <v>11920230</v>
      </c>
      <c r="AE45" s="206"/>
      <c r="AF45" s="253">
        <f t="shared" si="7"/>
        <v>62255230</v>
      </c>
    </row>
    <row r="46" spans="1:32" s="87" customFormat="1" ht="19.5" customHeight="1" x14ac:dyDescent="0.2">
      <c r="A46" s="557" t="s">
        <v>413</v>
      </c>
      <c r="B46" s="568"/>
      <c r="C46" s="559" t="s">
        <v>414</v>
      </c>
      <c r="D46" s="560"/>
      <c r="E46" s="560"/>
      <c r="F46" s="560"/>
      <c r="G46" s="560"/>
      <c r="H46" s="560"/>
      <c r="I46" s="560"/>
      <c r="J46" s="560"/>
      <c r="K46" s="560"/>
      <c r="L46" s="560"/>
      <c r="M46" s="560"/>
      <c r="N46" s="560"/>
      <c r="O46" s="560"/>
      <c r="P46" s="560"/>
      <c r="Q46" s="560"/>
      <c r="R46" s="560"/>
      <c r="S46" s="561" t="s">
        <v>415</v>
      </c>
      <c r="T46" s="562"/>
      <c r="U46" s="206"/>
      <c r="V46" s="287"/>
      <c r="W46" s="206"/>
      <c r="X46" s="206"/>
      <c r="Y46" s="206"/>
      <c r="Z46" s="206"/>
      <c r="AA46" s="206"/>
      <c r="AB46" s="287"/>
      <c r="AC46" s="206"/>
      <c r="AD46" s="287"/>
      <c r="AE46" s="206"/>
      <c r="AF46" s="253">
        <f t="shared" ref="AF46:AF48" si="8">SUM(U46:AE46)</f>
        <v>0</v>
      </c>
    </row>
    <row r="47" spans="1:32" s="87" customFormat="1" ht="19.5" customHeight="1" x14ac:dyDescent="0.2">
      <c r="A47" s="557" t="s">
        <v>416</v>
      </c>
      <c r="B47" s="568"/>
      <c r="C47" s="559" t="s">
        <v>417</v>
      </c>
      <c r="D47" s="560"/>
      <c r="E47" s="560"/>
      <c r="F47" s="560"/>
      <c r="G47" s="560"/>
      <c r="H47" s="560"/>
      <c r="I47" s="560"/>
      <c r="J47" s="560"/>
      <c r="K47" s="560"/>
      <c r="L47" s="560"/>
      <c r="M47" s="560"/>
      <c r="N47" s="560"/>
      <c r="O47" s="560"/>
      <c r="P47" s="560"/>
      <c r="Q47" s="560"/>
      <c r="R47" s="560"/>
      <c r="S47" s="561" t="s">
        <v>418</v>
      </c>
      <c r="T47" s="562"/>
      <c r="U47" s="206"/>
      <c r="V47" s="287"/>
      <c r="W47" s="206"/>
      <c r="X47" s="206"/>
      <c r="Y47" s="206"/>
      <c r="Z47" s="206"/>
      <c r="AA47" s="206"/>
      <c r="AB47" s="287"/>
      <c r="AC47" s="206"/>
      <c r="AD47" s="287"/>
      <c r="AE47" s="206"/>
      <c r="AF47" s="253">
        <f t="shared" si="8"/>
        <v>0</v>
      </c>
    </row>
    <row r="48" spans="1:32" s="87" customFormat="1" ht="19.5" customHeight="1" x14ac:dyDescent="0.2">
      <c r="A48" s="557" t="s">
        <v>419</v>
      </c>
      <c r="B48" s="568"/>
      <c r="C48" s="559" t="s">
        <v>420</v>
      </c>
      <c r="D48" s="560"/>
      <c r="E48" s="560"/>
      <c r="F48" s="560"/>
      <c r="G48" s="560"/>
      <c r="H48" s="560"/>
      <c r="I48" s="560"/>
      <c r="J48" s="560"/>
      <c r="K48" s="560"/>
      <c r="L48" s="560"/>
      <c r="M48" s="560"/>
      <c r="N48" s="560"/>
      <c r="O48" s="560"/>
      <c r="P48" s="560"/>
      <c r="Q48" s="560"/>
      <c r="R48" s="560"/>
      <c r="S48" s="561" t="s">
        <v>421</v>
      </c>
      <c r="T48" s="562"/>
      <c r="U48" s="206"/>
      <c r="V48" s="287"/>
      <c r="W48" s="206"/>
      <c r="X48" s="206"/>
      <c r="Y48" s="206"/>
      <c r="Z48" s="206"/>
      <c r="AA48" s="206"/>
      <c r="AB48" s="287"/>
      <c r="AC48" s="206">
        <v>1000000</v>
      </c>
      <c r="AD48" s="287"/>
      <c r="AE48" s="206"/>
      <c r="AF48" s="253">
        <f t="shared" si="8"/>
        <v>1000000</v>
      </c>
    </row>
    <row r="49" spans="1:32" s="87" customFormat="1" ht="19.5" customHeight="1" x14ac:dyDescent="0.2">
      <c r="A49" s="551" t="s">
        <v>422</v>
      </c>
      <c r="B49" s="567"/>
      <c r="C49" s="553" t="s">
        <v>423</v>
      </c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54"/>
      <c r="P49" s="554"/>
      <c r="Q49" s="554"/>
      <c r="R49" s="554"/>
      <c r="S49" s="555" t="s">
        <v>424</v>
      </c>
      <c r="T49" s="556"/>
      <c r="U49" s="207">
        <f t="shared" ref="U49:AE49" si="9">SUM(U39:U48)</f>
        <v>152074000</v>
      </c>
      <c r="V49" s="288">
        <f>SUM(V39:V48)</f>
        <v>85602000</v>
      </c>
      <c r="W49" s="207">
        <f t="shared" si="9"/>
        <v>2490000</v>
      </c>
      <c r="X49" s="207">
        <f t="shared" si="9"/>
        <v>7686000</v>
      </c>
      <c r="Y49" s="207">
        <f t="shared" si="9"/>
        <v>27364000</v>
      </c>
      <c r="Z49" s="207">
        <f t="shared" si="9"/>
        <v>86973125</v>
      </c>
      <c r="AA49" s="207">
        <f t="shared" si="9"/>
        <v>48000000</v>
      </c>
      <c r="AB49" s="288">
        <f t="shared" si="9"/>
        <v>4502000</v>
      </c>
      <c r="AC49" s="207">
        <f t="shared" si="9"/>
        <v>3995000</v>
      </c>
      <c r="AD49" s="288">
        <f t="shared" si="9"/>
        <v>39350230</v>
      </c>
      <c r="AE49" s="207">
        <f t="shared" si="9"/>
        <v>182110000</v>
      </c>
      <c r="AF49" s="253">
        <f t="shared" si="0"/>
        <v>640146355</v>
      </c>
    </row>
    <row r="50" spans="1:32" s="87" customFormat="1" ht="19.5" customHeight="1" x14ac:dyDescent="0.2">
      <c r="A50" s="557">
        <v>45</v>
      </c>
      <c r="B50" s="558"/>
      <c r="C50" s="559" t="s">
        <v>425</v>
      </c>
      <c r="D50" s="560"/>
      <c r="E50" s="560"/>
      <c r="F50" s="560"/>
      <c r="G50" s="560"/>
      <c r="H50" s="560"/>
      <c r="I50" s="560"/>
      <c r="J50" s="560"/>
      <c r="K50" s="560"/>
      <c r="L50" s="560"/>
      <c r="M50" s="560"/>
      <c r="N50" s="560"/>
      <c r="O50" s="560"/>
      <c r="P50" s="560"/>
      <c r="Q50" s="560"/>
      <c r="R50" s="560"/>
      <c r="S50" s="561" t="s">
        <v>426</v>
      </c>
      <c r="T50" s="562"/>
      <c r="U50" s="206"/>
      <c r="V50" s="287"/>
      <c r="W50" s="206"/>
      <c r="X50" s="206"/>
      <c r="Y50" s="206"/>
      <c r="Z50" s="206"/>
      <c r="AA50" s="206"/>
      <c r="AB50" s="287"/>
      <c r="AC50" s="206"/>
      <c r="AD50" s="287"/>
      <c r="AE50" s="206"/>
      <c r="AF50" s="253">
        <f t="shared" si="0"/>
        <v>0</v>
      </c>
    </row>
    <row r="51" spans="1:32" s="87" customFormat="1" ht="19.5" customHeight="1" x14ac:dyDescent="0.2">
      <c r="A51" s="557">
        <v>46</v>
      </c>
      <c r="B51" s="558"/>
      <c r="C51" s="559" t="s">
        <v>427</v>
      </c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  <c r="R51" s="560"/>
      <c r="S51" s="561" t="s">
        <v>428</v>
      </c>
      <c r="T51" s="562"/>
      <c r="U51" s="206"/>
      <c r="V51" s="287"/>
      <c r="W51" s="206"/>
      <c r="X51" s="206"/>
      <c r="Y51" s="206"/>
      <c r="Z51" s="206"/>
      <c r="AA51" s="206"/>
      <c r="AB51" s="287"/>
      <c r="AC51" s="206"/>
      <c r="AD51" s="287"/>
      <c r="AE51" s="206">
        <v>32000000</v>
      </c>
      <c r="AF51" s="253">
        <f t="shared" si="0"/>
        <v>32000000</v>
      </c>
    </row>
    <row r="52" spans="1:32" s="87" customFormat="1" ht="19.5" customHeight="1" x14ac:dyDescent="0.2">
      <c r="A52" s="557">
        <v>47</v>
      </c>
      <c r="B52" s="558"/>
      <c r="C52" s="559" t="s">
        <v>429</v>
      </c>
      <c r="D52" s="560"/>
      <c r="E52" s="560"/>
      <c r="F52" s="560"/>
      <c r="G52" s="560"/>
      <c r="H52" s="560"/>
      <c r="I52" s="560"/>
      <c r="J52" s="560"/>
      <c r="K52" s="560"/>
      <c r="L52" s="560"/>
      <c r="M52" s="560"/>
      <c r="N52" s="560"/>
      <c r="O52" s="560"/>
      <c r="P52" s="560"/>
      <c r="Q52" s="560"/>
      <c r="R52" s="560"/>
      <c r="S52" s="561" t="s">
        <v>430</v>
      </c>
      <c r="T52" s="562"/>
      <c r="U52" s="206"/>
      <c r="V52" s="287"/>
      <c r="W52" s="206"/>
      <c r="X52" s="206"/>
      <c r="Y52" s="206"/>
      <c r="Z52" s="206"/>
      <c r="AA52" s="206"/>
      <c r="AB52" s="287"/>
      <c r="AC52" s="206"/>
      <c r="AD52" s="287"/>
      <c r="AE52" s="206">
        <v>35000000</v>
      </c>
      <c r="AF52" s="253">
        <f t="shared" si="0"/>
        <v>35000000</v>
      </c>
    </row>
    <row r="53" spans="1:32" s="87" customFormat="1" ht="19.5" customHeight="1" x14ac:dyDescent="0.2">
      <c r="A53" s="557">
        <v>48</v>
      </c>
      <c r="B53" s="558"/>
      <c r="C53" s="559" t="s">
        <v>431</v>
      </c>
      <c r="D53" s="560"/>
      <c r="E53" s="560"/>
      <c r="F53" s="560"/>
      <c r="G53" s="560"/>
      <c r="H53" s="560"/>
      <c r="I53" s="560"/>
      <c r="J53" s="560"/>
      <c r="K53" s="560"/>
      <c r="L53" s="560"/>
      <c r="M53" s="560"/>
      <c r="N53" s="560"/>
      <c r="O53" s="560"/>
      <c r="P53" s="560"/>
      <c r="Q53" s="560"/>
      <c r="R53" s="560"/>
      <c r="S53" s="561" t="s">
        <v>432</v>
      </c>
      <c r="T53" s="562"/>
      <c r="U53" s="206"/>
      <c r="V53" s="287"/>
      <c r="W53" s="206"/>
      <c r="X53" s="206"/>
      <c r="Y53" s="206"/>
      <c r="Z53" s="206"/>
      <c r="AA53" s="206"/>
      <c r="AB53" s="287"/>
      <c r="AC53" s="206"/>
      <c r="AD53" s="287"/>
      <c r="AE53" s="206"/>
      <c r="AF53" s="253">
        <f t="shared" si="0"/>
        <v>0</v>
      </c>
    </row>
    <row r="54" spans="1:32" s="87" customFormat="1" ht="19.5" customHeight="1" x14ac:dyDescent="0.2">
      <c r="A54" s="557">
        <v>49</v>
      </c>
      <c r="B54" s="558"/>
      <c r="C54" s="559" t="s">
        <v>433</v>
      </c>
      <c r="D54" s="560"/>
      <c r="E54" s="560"/>
      <c r="F54" s="560"/>
      <c r="G54" s="560"/>
      <c r="H54" s="560"/>
      <c r="I54" s="560"/>
      <c r="J54" s="560"/>
      <c r="K54" s="560"/>
      <c r="L54" s="560"/>
      <c r="M54" s="560"/>
      <c r="N54" s="560"/>
      <c r="O54" s="560"/>
      <c r="P54" s="560"/>
      <c r="Q54" s="560"/>
      <c r="R54" s="560"/>
      <c r="S54" s="561" t="s">
        <v>434</v>
      </c>
      <c r="T54" s="562"/>
      <c r="U54" s="206"/>
      <c r="V54" s="287"/>
      <c r="W54" s="206"/>
      <c r="X54" s="206"/>
      <c r="Y54" s="206"/>
      <c r="Z54" s="206"/>
      <c r="AA54" s="206"/>
      <c r="AB54" s="287"/>
      <c r="AC54" s="206"/>
      <c r="AD54" s="287"/>
      <c r="AE54" s="206"/>
      <c r="AF54" s="253">
        <f t="shared" si="0"/>
        <v>0</v>
      </c>
    </row>
    <row r="55" spans="1:32" s="87" customFormat="1" ht="19.5" customHeight="1" x14ac:dyDescent="0.2">
      <c r="A55" s="551">
        <v>50</v>
      </c>
      <c r="B55" s="552"/>
      <c r="C55" s="563" t="s">
        <v>435</v>
      </c>
      <c r="D55" s="564"/>
      <c r="E55" s="564"/>
      <c r="F55" s="564"/>
      <c r="G55" s="564"/>
      <c r="H55" s="564"/>
      <c r="I55" s="564"/>
      <c r="J55" s="564"/>
      <c r="K55" s="564"/>
      <c r="L55" s="564"/>
      <c r="M55" s="564"/>
      <c r="N55" s="564"/>
      <c r="O55" s="564"/>
      <c r="P55" s="564"/>
      <c r="Q55" s="564"/>
      <c r="R55" s="564"/>
      <c r="S55" s="555" t="s">
        <v>436</v>
      </c>
      <c r="T55" s="556"/>
      <c r="U55" s="207">
        <f t="shared" ref="U55:AE55" si="10">SUM(U50:U54)</f>
        <v>0</v>
      </c>
      <c r="V55" s="288">
        <f>SUM(V50:V54)</f>
        <v>0</v>
      </c>
      <c r="W55" s="207">
        <f t="shared" si="10"/>
        <v>0</v>
      </c>
      <c r="X55" s="207">
        <f t="shared" si="10"/>
        <v>0</v>
      </c>
      <c r="Y55" s="207">
        <f t="shared" si="10"/>
        <v>0</v>
      </c>
      <c r="Z55" s="207">
        <f t="shared" si="10"/>
        <v>0</v>
      </c>
      <c r="AA55" s="207">
        <f t="shared" si="10"/>
        <v>0</v>
      </c>
      <c r="AB55" s="288">
        <f t="shared" si="10"/>
        <v>0</v>
      </c>
      <c r="AC55" s="207">
        <f t="shared" si="10"/>
        <v>0</v>
      </c>
      <c r="AD55" s="288">
        <f t="shared" si="10"/>
        <v>0</v>
      </c>
      <c r="AE55" s="207">
        <f t="shared" si="10"/>
        <v>67000000</v>
      </c>
      <c r="AF55" s="253">
        <f t="shared" si="0"/>
        <v>67000000</v>
      </c>
    </row>
    <row r="56" spans="1:32" s="87" customFormat="1" ht="29.25" customHeight="1" x14ac:dyDescent="0.2">
      <c r="A56" s="557">
        <v>51</v>
      </c>
      <c r="B56" s="558"/>
      <c r="C56" s="559" t="s">
        <v>437</v>
      </c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0"/>
      <c r="S56" s="561" t="s">
        <v>438</v>
      </c>
      <c r="T56" s="562"/>
      <c r="U56" s="206"/>
      <c r="V56" s="287"/>
      <c r="W56" s="206"/>
      <c r="X56" s="206"/>
      <c r="Y56" s="206"/>
      <c r="Z56" s="206"/>
      <c r="AA56" s="206"/>
      <c r="AB56" s="287"/>
      <c r="AC56" s="206"/>
      <c r="AD56" s="287"/>
      <c r="AE56" s="206"/>
      <c r="AF56" s="253">
        <f t="shared" si="0"/>
        <v>0</v>
      </c>
    </row>
    <row r="57" spans="1:32" s="87" customFormat="1" ht="29.25" customHeight="1" x14ac:dyDescent="0.2">
      <c r="A57" s="557">
        <v>52</v>
      </c>
      <c r="B57" s="558"/>
      <c r="C57" s="565" t="s">
        <v>439</v>
      </c>
      <c r="D57" s="566"/>
      <c r="E57" s="566"/>
      <c r="F57" s="566"/>
      <c r="G57" s="566"/>
      <c r="H57" s="566"/>
      <c r="I57" s="566"/>
      <c r="J57" s="566"/>
      <c r="K57" s="566"/>
      <c r="L57" s="566"/>
      <c r="M57" s="566"/>
      <c r="N57" s="566"/>
      <c r="O57" s="566"/>
      <c r="P57" s="566"/>
      <c r="Q57" s="566"/>
      <c r="R57" s="566"/>
      <c r="S57" s="561" t="s">
        <v>440</v>
      </c>
      <c r="T57" s="562"/>
      <c r="U57" s="206"/>
      <c r="V57" s="287"/>
      <c r="W57" s="206"/>
      <c r="X57" s="206"/>
      <c r="Y57" s="206"/>
      <c r="Z57" s="206"/>
      <c r="AA57" s="206"/>
      <c r="AB57" s="287"/>
      <c r="AC57" s="206"/>
      <c r="AD57" s="287"/>
      <c r="AE57" s="206"/>
      <c r="AF57" s="253">
        <f t="shared" si="0"/>
        <v>0</v>
      </c>
    </row>
    <row r="58" spans="1:32" s="87" customFormat="1" ht="19.5" customHeight="1" x14ac:dyDescent="0.2">
      <c r="A58" s="557">
        <v>53</v>
      </c>
      <c r="B58" s="558"/>
      <c r="C58" s="559" t="s">
        <v>441</v>
      </c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0"/>
      <c r="S58" s="561" t="s">
        <v>442</v>
      </c>
      <c r="T58" s="562"/>
      <c r="U58" s="206"/>
      <c r="V58" s="287"/>
      <c r="W58" s="206"/>
      <c r="X58" s="206"/>
      <c r="Y58" s="206"/>
      <c r="Z58" s="206"/>
      <c r="AA58" s="206"/>
      <c r="AB58" s="287"/>
      <c r="AC58" s="206"/>
      <c r="AD58" s="287"/>
      <c r="AE58" s="206">
        <v>20000000</v>
      </c>
      <c r="AF58" s="253">
        <f t="shared" si="0"/>
        <v>20000000</v>
      </c>
    </row>
    <row r="59" spans="1:32" s="87" customFormat="1" ht="19.5" customHeight="1" x14ac:dyDescent="0.2">
      <c r="A59" s="551">
        <v>54</v>
      </c>
      <c r="B59" s="552"/>
      <c r="C59" s="563" t="s">
        <v>443</v>
      </c>
      <c r="D59" s="564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Q59" s="564"/>
      <c r="R59" s="564"/>
      <c r="S59" s="555" t="s">
        <v>444</v>
      </c>
      <c r="T59" s="556"/>
      <c r="U59" s="207">
        <f t="shared" ref="U59:AE59" si="11">SUM(U56:U58)</f>
        <v>0</v>
      </c>
      <c r="V59" s="288">
        <f>SUM(V56:V58)</f>
        <v>0</v>
      </c>
      <c r="W59" s="207">
        <f t="shared" si="11"/>
        <v>0</v>
      </c>
      <c r="X59" s="207">
        <f t="shared" si="11"/>
        <v>0</v>
      </c>
      <c r="Y59" s="207">
        <f t="shared" si="11"/>
        <v>0</v>
      </c>
      <c r="Z59" s="207">
        <f t="shared" si="11"/>
        <v>0</v>
      </c>
      <c r="AA59" s="207">
        <f t="shared" si="11"/>
        <v>0</v>
      </c>
      <c r="AB59" s="288">
        <f t="shared" si="11"/>
        <v>0</v>
      </c>
      <c r="AC59" s="207">
        <f t="shared" si="11"/>
        <v>0</v>
      </c>
      <c r="AD59" s="288">
        <f t="shared" si="11"/>
        <v>0</v>
      </c>
      <c r="AE59" s="207">
        <f t="shared" si="11"/>
        <v>20000000</v>
      </c>
      <c r="AF59" s="253">
        <f t="shared" si="0"/>
        <v>20000000</v>
      </c>
    </row>
    <row r="60" spans="1:32" s="87" customFormat="1" ht="29.25" customHeight="1" x14ac:dyDescent="0.2">
      <c r="A60" s="557">
        <v>55</v>
      </c>
      <c r="B60" s="558"/>
      <c r="C60" s="559" t="s">
        <v>445</v>
      </c>
      <c r="D60" s="560"/>
      <c r="E60" s="560"/>
      <c r="F60" s="560"/>
      <c r="G60" s="560"/>
      <c r="H60" s="560"/>
      <c r="I60" s="560"/>
      <c r="J60" s="560"/>
      <c r="K60" s="560"/>
      <c r="L60" s="560"/>
      <c r="M60" s="560"/>
      <c r="N60" s="560"/>
      <c r="O60" s="560"/>
      <c r="P60" s="560"/>
      <c r="Q60" s="560"/>
      <c r="R60" s="560"/>
      <c r="S60" s="561" t="s">
        <v>446</v>
      </c>
      <c r="T60" s="562"/>
      <c r="U60" s="206"/>
      <c r="V60" s="287"/>
      <c r="W60" s="206"/>
      <c r="X60" s="206"/>
      <c r="Y60" s="206"/>
      <c r="Z60" s="206"/>
      <c r="AA60" s="206"/>
      <c r="AB60" s="287"/>
      <c r="AC60" s="206"/>
      <c r="AD60" s="287"/>
      <c r="AE60" s="206"/>
      <c r="AF60" s="253">
        <f t="shared" si="0"/>
        <v>0</v>
      </c>
    </row>
    <row r="61" spans="1:32" s="87" customFormat="1" ht="29.25" customHeight="1" x14ac:dyDescent="0.2">
      <c r="A61" s="557">
        <v>56</v>
      </c>
      <c r="B61" s="558"/>
      <c r="C61" s="565" t="s">
        <v>447</v>
      </c>
      <c r="D61" s="566"/>
      <c r="E61" s="566"/>
      <c r="F61" s="566"/>
      <c r="G61" s="566"/>
      <c r="H61" s="566"/>
      <c r="I61" s="566"/>
      <c r="J61" s="566"/>
      <c r="K61" s="566"/>
      <c r="L61" s="566"/>
      <c r="M61" s="566"/>
      <c r="N61" s="566"/>
      <c r="O61" s="566"/>
      <c r="P61" s="566"/>
      <c r="Q61" s="566"/>
      <c r="R61" s="566"/>
      <c r="S61" s="561" t="s">
        <v>448</v>
      </c>
      <c r="T61" s="562"/>
      <c r="U61" s="206"/>
      <c r="V61" s="287"/>
      <c r="W61" s="206"/>
      <c r="X61" s="206"/>
      <c r="Y61" s="206"/>
      <c r="Z61" s="206"/>
      <c r="AA61" s="206"/>
      <c r="AB61" s="287"/>
      <c r="AC61" s="206"/>
      <c r="AD61" s="287"/>
      <c r="AE61" s="206">
        <v>8000000</v>
      </c>
      <c r="AF61" s="253">
        <f t="shared" si="0"/>
        <v>8000000</v>
      </c>
    </row>
    <row r="62" spans="1:32" s="87" customFormat="1" ht="19.5" customHeight="1" x14ac:dyDescent="0.2">
      <c r="A62" s="557">
        <v>57</v>
      </c>
      <c r="B62" s="558"/>
      <c r="C62" s="559" t="s">
        <v>449</v>
      </c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0"/>
      <c r="S62" s="561" t="s">
        <v>450</v>
      </c>
      <c r="T62" s="562"/>
      <c r="U62" s="206"/>
      <c r="V62" s="287"/>
      <c r="W62" s="206"/>
      <c r="X62" s="206"/>
      <c r="Y62" s="206"/>
      <c r="Z62" s="206"/>
      <c r="AA62" s="206"/>
      <c r="AB62" s="287"/>
      <c r="AC62" s="206"/>
      <c r="AD62" s="287"/>
      <c r="AE62" s="206"/>
      <c r="AF62" s="253">
        <f t="shared" si="0"/>
        <v>0</v>
      </c>
    </row>
    <row r="63" spans="1:32" s="87" customFormat="1" ht="19.5" customHeight="1" x14ac:dyDescent="0.2">
      <c r="A63" s="551">
        <v>58</v>
      </c>
      <c r="B63" s="552"/>
      <c r="C63" s="563" t="s">
        <v>451</v>
      </c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55" t="s">
        <v>452</v>
      </c>
      <c r="T63" s="556"/>
      <c r="U63" s="207">
        <f t="shared" ref="U63:AE63" si="12">SUM(U60:U62)</f>
        <v>0</v>
      </c>
      <c r="V63" s="288">
        <f>SUM(V60:V62)</f>
        <v>0</v>
      </c>
      <c r="W63" s="207">
        <f t="shared" si="12"/>
        <v>0</v>
      </c>
      <c r="X63" s="207">
        <f t="shared" si="12"/>
        <v>0</v>
      </c>
      <c r="Y63" s="207">
        <f t="shared" si="12"/>
        <v>0</v>
      </c>
      <c r="Z63" s="207">
        <f t="shared" si="12"/>
        <v>0</v>
      </c>
      <c r="AA63" s="207">
        <f t="shared" si="12"/>
        <v>0</v>
      </c>
      <c r="AB63" s="288">
        <f t="shared" si="12"/>
        <v>0</v>
      </c>
      <c r="AC63" s="207">
        <f t="shared" si="12"/>
        <v>0</v>
      </c>
      <c r="AD63" s="288">
        <f t="shared" si="12"/>
        <v>0</v>
      </c>
      <c r="AE63" s="207">
        <f t="shared" si="12"/>
        <v>8000000</v>
      </c>
      <c r="AF63" s="253">
        <f t="shared" si="0"/>
        <v>8000000</v>
      </c>
    </row>
    <row r="64" spans="1:32" s="87" customFormat="1" ht="19.5" customHeight="1" x14ac:dyDescent="0.2">
      <c r="A64" s="551">
        <v>59</v>
      </c>
      <c r="B64" s="552"/>
      <c r="C64" s="553" t="s">
        <v>453</v>
      </c>
      <c r="D64" s="554"/>
      <c r="E64" s="554"/>
      <c r="F64" s="554"/>
      <c r="G64" s="554"/>
      <c r="H64" s="554"/>
      <c r="I64" s="554"/>
      <c r="J64" s="554"/>
      <c r="K64" s="554"/>
      <c r="L64" s="554"/>
      <c r="M64" s="554"/>
      <c r="N64" s="554"/>
      <c r="O64" s="554"/>
      <c r="P64" s="554"/>
      <c r="Q64" s="554"/>
      <c r="R64" s="554"/>
      <c r="S64" s="555" t="s">
        <v>454</v>
      </c>
      <c r="T64" s="556"/>
      <c r="U64" s="207">
        <f t="shared" ref="U64:AE64" si="13">SUM(U18+U24+U38+U49+U55+U59+U63)</f>
        <v>152074000</v>
      </c>
      <c r="V64" s="288">
        <f>SUM(V18+V24+V38+V49+V55+V59+V63)</f>
        <v>85602000</v>
      </c>
      <c r="W64" s="207">
        <f t="shared" si="13"/>
        <v>2490000</v>
      </c>
      <c r="X64" s="207">
        <f t="shared" si="13"/>
        <v>7686000</v>
      </c>
      <c r="Y64" s="207">
        <f t="shared" si="13"/>
        <v>41764000</v>
      </c>
      <c r="Z64" s="207">
        <f t="shared" si="13"/>
        <v>437672685</v>
      </c>
      <c r="AA64" s="207">
        <f t="shared" si="13"/>
        <v>48000000</v>
      </c>
      <c r="AB64" s="288">
        <f t="shared" si="13"/>
        <v>4502000</v>
      </c>
      <c r="AC64" s="288">
        <f t="shared" si="13"/>
        <v>15313864</v>
      </c>
      <c r="AD64" s="288">
        <f t="shared" si="13"/>
        <v>65850230</v>
      </c>
      <c r="AE64" s="288">
        <f t="shared" si="13"/>
        <v>2747030071</v>
      </c>
      <c r="AF64" s="253">
        <f>SUM(V64:AE64)</f>
        <v>3455910850</v>
      </c>
    </row>
  </sheetData>
  <mergeCells count="197">
    <mergeCell ref="A1:AF1"/>
    <mergeCell ref="U2:AF2"/>
    <mergeCell ref="AF3:AF4"/>
    <mergeCell ref="U3:U4"/>
    <mergeCell ref="V3:V4"/>
    <mergeCell ref="W3:W4"/>
    <mergeCell ref="S2:T4"/>
    <mergeCell ref="X3:X4"/>
    <mergeCell ref="Y3:Y4"/>
    <mergeCell ref="AE3:AE4"/>
    <mergeCell ref="A7:B7"/>
    <mergeCell ref="C7:R7"/>
    <mergeCell ref="S7:T7"/>
    <mergeCell ref="AD3:AD4"/>
    <mergeCell ref="A6:B6"/>
    <mergeCell ref="C6:R6"/>
    <mergeCell ref="S6:T6"/>
    <mergeCell ref="A5:B5"/>
    <mergeCell ref="C5:R5"/>
    <mergeCell ref="S5:T5"/>
    <mergeCell ref="AC3:AC4"/>
    <mergeCell ref="Z3:Z4"/>
    <mergeCell ref="A2:B4"/>
    <mergeCell ref="AA3:AA4"/>
    <mergeCell ref="AB3:AB4"/>
    <mergeCell ref="C2:R4"/>
    <mergeCell ref="A10:B10"/>
    <mergeCell ref="C10:R10"/>
    <mergeCell ref="S10:T10"/>
    <mergeCell ref="A8:B8"/>
    <mergeCell ref="C8:R8"/>
    <mergeCell ref="S8:T8"/>
    <mergeCell ref="A9:B9"/>
    <mergeCell ref="C9:R9"/>
    <mergeCell ref="S9:T9"/>
    <mergeCell ref="A13:B13"/>
    <mergeCell ref="C13:R13"/>
    <mergeCell ref="S13:T13"/>
    <mergeCell ref="A14:B14"/>
    <mergeCell ref="C14:R14"/>
    <mergeCell ref="S14:T14"/>
    <mergeCell ref="A11:B11"/>
    <mergeCell ref="C11:R11"/>
    <mergeCell ref="S11:T11"/>
    <mergeCell ref="A12:B12"/>
    <mergeCell ref="C12:R12"/>
    <mergeCell ref="S12:T12"/>
    <mergeCell ref="A17:B17"/>
    <mergeCell ref="C17:R17"/>
    <mergeCell ref="S17:T17"/>
    <mergeCell ref="A18:B18"/>
    <mergeCell ref="C18:R18"/>
    <mergeCell ref="S18:T18"/>
    <mergeCell ref="A15:B15"/>
    <mergeCell ref="C15:R15"/>
    <mergeCell ref="S15:T15"/>
    <mergeCell ref="A16:B16"/>
    <mergeCell ref="C16:R16"/>
    <mergeCell ref="S16:T16"/>
    <mergeCell ref="A21:B21"/>
    <mergeCell ref="C21:R21"/>
    <mergeCell ref="S21:T21"/>
    <mergeCell ref="A22:B22"/>
    <mergeCell ref="C22:R22"/>
    <mergeCell ref="S22:T22"/>
    <mergeCell ref="A19:B19"/>
    <mergeCell ref="C19:R19"/>
    <mergeCell ref="S19:T19"/>
    <mergeCell ref="A20:B20"/>
    <mergeCell ref="C20:R20"/>
    <mergeCell ref="S20:T20"/>
    <mergeCell ref="A25:B25"/>
    <mergeCell ref="C25:R25"/>
    <mergeCell ref="S25:T25"/>
    <mergeCell ref="A26:B26"/>
    <mergeCell ref="C26:R26"/>
    <mergeCell ref="S26:T26"/>
    <mergeCell ref="A23:B23"/>
    <mergeCell ref="C23:R23"/>
    <mergeCell ref="S23:T23"/>
    <mergeCell ref="A24:B24"/>
    <mergeCell ref="C24:R24"/>
    <mergeCell ref="S24:T24"/>
    <mergeCell ref="A29:B29"/>
    <mergeCell ref="C29:R29"/>
    <mergeCell ref="S29:T29"/>
    <mergeCell ref="A30:B30"/>
    <mergeCell ref="C30:R30"/>
    <mergeCell ref="S30:T30"/>
    <mergeCell ref="A27:B27"/>
    <mergeCell ref="C27:R27"/>
    <mergeCell ref="S27:T27"/>
    <mergeCell ref="A28:B28"/>
    <mergeCell ref="C28:R28"/>
    <mergeCell ref="S28:T28"/>
    <mergeCell ref="A33:B33"/>
    <mergeCell ref="C33:R33"/>
    <mergeCell ref="S33:T33"/>
    <mergeCell ref="A34:B34"/>
    <mergeCell ref="C34:R34"/>
    <mergeCell ref="S34:T34"/>
    <mergeCell ref="A31:B31"/>
    <mergeCell ref="C31:R31"/>
    <mergeCell ref="S31:T31"/>
    <mergeCell ref="A32:B32"/>
    <mergeCell ref="C32:R32"/>
    <mergeCell ref="S32:T32"/>
    <mergeCell ref="A37:B37"/>
    <mergeCell ref="C37:R37"/>
    <mergeCell ref="S37:T37"/>
    <mergeCell ref="A38:B38"/>
    <mergeCell ref="C38:R38"/>
    <mergeCell ref="S38:T38"/>
    <mergeCell ref="A35:B35"/>
    <mergeCell ref="C35:R35"/>
    <mergeCell ref="S35:T35"/>
    <mergeCell ref="A36:B36"/>
    <mergeCell ref="C36:R36"/>
    <mergeCell ref="S36:T36"/>
    <mergeCell ref="A41:B41"/>
    <mergeCell ref="C41:R41"/>
    <mergeCell ref="S41:T41"/>
    <mergeCell ref="A42:B42"/>
    <mergeCell ref="C42:R42"/>
    <mergeCell ref="S42:T42"/>
    <mergeCell ref="A39:B39"/>
    <mergeCell ref="C39:R39"/>
    <mergeCell ref="S39:T39"/>
    <mergeCell ref="A40:B40"/>
    <mergeCell ref="C40:R40"/>
    <mergeCell ref="S40:T40"/>
    <mergeCell ref="A45:B45"/>
    <mergeCell ref="C45:R45"/>
    <mergeCell ref="S45:T45"/>
    <mergeCell ref="A46:B46"/>
    <mergeCell ref="C46:R46"/>
    <mergeCell ref="S46:T46"/>
    <mergeCell ref="A43:B43"/>
    <mergeCell ref="C43:R43"/>
    <mergeCell ref="S43:T43"/>
    <mergeCell ref="A44:B44"/>
    <mergeCell ref="C44:R44"/>
    <mergeCell ref="S44:T44"/>
    <mergeCell ref="A49:B49"/>
    <mergeCell ref="C49:R49"/>
    <mergeCell ref="S49:T49"/>
    <mergeCell ref="A50:B50"/>
    <mergeCell ref="C50:R50"/>
    <mergeCell ref="S50:T50"/>
    <mergeCell ref="A47:B47"/>
    <mergeCell ref="C47:R47"/>
    <mergeCell ref="S47:T47"/>
    <mergeCell ref="A48:B48"/>
    <mergeCell ref="C48:R48"/>
    <mergeCell ref="S48:T48"/>
    <mergeCell ref="A53:B53"/>
    <mergeCell ref="C53:R53"/>
    <mergeCell ref="S53:T53"/>
    <mergeCell ref="A54:B54"/>
    <mergeCell ref="C54:R54"/>
    <mergeCell ref="S54:T54"/>
    <mergeCell ref="A51:B51"/>
    <mergeCell ref="C51:R51"/>
    <mergeCell ref="S51:T51"/>
    <mergeCell ref="A52:B52"/>
    <mergeCell ref="C52:R52"/>
    <mergeCell ref="S52:T52"/>
    <mergeCell ref="A57:B57"/>
    <mergeCell ref="C57:R57"/>
    <mergeCell ref="S57:T57"/>
    <mergeCell ref="A58:B58"/>
    <mergeCell ref="C58:R58"/>
    <mergeCell ref="S58:T58"/>
    <mergeCell ref="A55:B55"/>
    <mergeCell ref="C55:R55"/>
    <mergeCell ref="S55:T55"/>
    <mergeCell ref="A56:B56"/>
    <mergeCell ref="C56:R56"/>
    <mergeCell ref="S56:T56"/>
    <mergeCell ref="S59:T59"/>
    <mergeCell ref="A60:B60"/>
    <mergeCell ref="C60:R60"/>
    <mergeCell ref="S60:T60"/>
    <mergeCell ref="A61:B61"/>
    <mergeCell ref="C61:R61"/>
    <mergeCell ref="S61:T61"/>
    <mergeCell ref="A59:B59"/>
    <mergeCell ref="C59:R59"/>
    <mergeCell ref="A64:B64"/>
    <mergeCell ref="C64:R64"/>
    <mergeCell ref="S64:T64"/>
    <mergeCell ref="A62:B62"/>
    <mergeCell ref="C62:R62"/>
    <mergeCell ref="S62:T62"/>
    <mergeCell ref="A63:B63"/>
    <mergeCell ref="C63:R63"/>
    <mergeCell ref="S63:T63"/>
  </mergeCells>
  <phoneticPr fontId="20" type="noConversion"/>
  <pageMargins left="0.55118110236220474" right="0.55118110236220474" top="0.59055118110236227" bottom="0.59055118110236227" header="0.31496062992125984" footer="0.31496062992125984"/>
  <pageSetup paperSize="9" scale="58" orientation="landscape" r:id="rId1"/>
  <headerFooter alignWithMargins="0">
    <oddHeader xml:space="preserve">&amp;C&amp;"Arial CE,Félkövér"&amp;12 2.3.3 Költségvetési bevételek- rovatonkénti lebontásban 2020.&amp;"Arial CE,Normál"&amp;10
&amp;RAdatok Ft-ban </oddHeader>
  </headerFooter>
  <rowBreaks count="1" manualBreakCount="1">
    <brk id="28" max="3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view="pageLayout" topLeftCell="N1" zoomScale="93" zoomScaleSheetLayoutView="100" zoomScalePageLayoutView="93" workbookViewId="0">
      <selection activeCell="AB3" sqref="AB3:AB4"/>
    </sheetView>
  </sheetViews>
  <sheetFormatPr defaultRowHeight="12.75" x14ac:dyDescent="0.2"/>
  <cols>
    <col min="1" max="23" width="2.7109375" style="87" customWidth="1"/>
    <col min="24" max="24" width="1.140625" style="87" customWidth="1"/>
    <col min="25" max="26" width="2.7109375" style="87" customWidth="1"/>
    <col min="27" max="27" width="1.5703125" style="87" customWidth="1"/>
    <col min="28" max="28" width="13" style="87" customWidth="1"/>
    <col min="29" max="29" width="12.140625" style="292" customWidth="1"/>
    <col min="30" max="30" width="13.7109375" style="87" customWidth="1"/>
    <col min="31" max="31" width="11.85546875" style="87" customWidth="1"/>
    <col min="32" max="32" width="10.85546875" style="87" customWidth="1"/>
    <col min="33" max="33" width="11.85546875" style="87" customWidth="1"/>
    <col min="34" max="34" width="11.7109375" style="87" customWidth="1"/>
    <col min="35" max="35" width="11.140625" style="87" customWidth="1"/>
    <col min="36" max="36" width="11.42578125" style="87" customWidth="1"/>
    <col min="37" max="37" width="12" style="87" customWidth="1"/>
    <col min="38" max="38" width="13.7109375" style="87" customWidth="1"/>
    <col min="39" max="39" width="14.28515625" style="87" customWidth="1"/>
    <col min="40" max="16384" width="9.140625" style="87"/>
  </cols>
  <sheetData>
    <row r="1" spans="1:39" ht="15.95" customHeight="1" x14ac:dyDescent="0.2">
      <c r="A1" s="585" t="s">
        <v>720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</row>
    <row r="2" spans="1:39" ht="29.25" customHeight="1" x14ac:dyDescent="0.2">
      <c r="A2" s="600" t="s">
        <v>282</v>
      </c>
      <c r="B2" s="601"/>
      <c r="C2" s="609" t="s">
        <v>283</v>
      </c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1"/>
      <c r="Y2" s="618" t="s">
        <v>284</v>
      </c>
      <c r="Z2" s="610"/>
      <c r="AA2" s="611"/>
      <c r="AB2" s="579" t="s">
        <v>285</v>
      </c>
      <c r="AC2" s="579"/>
      <c r="AD2" s="583"/>
      <c r="AE2" s="583"/>
      <c r="AF2" s="583"/>
      <c r="AG2" s="583"/>
      <c r="AH2" s="583"/>
      <c r="AI2" s="583"/>
      <c r="AJ2" s="583"/>
      <c r="AK2" s="583"/>
      <c r="AL2" s="583"/>
      <c r="AM2" s="583"/>
    </row>
    <row r="3" spans="1:39" ht="29.25" customHeight="1" x14ac:dyDescent="0.2">
      <c r="A3" s="602"/>
      <c r="B3" s="603"/>
      <c r="C3" s="612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4"/>
      <c r="Y3" s="619"/>
      <c r="Z3" s="613"/>
      <c r="AA3" s="614"/>
      <c r="AB3" s="588" t="s">
        <v>314</v>
      </c>
      <c r="AC3" s="622" t="s">
        <v>302</v>
      </c>
      <c r="AD3" s="588" t="s">
        <v>303</v>
      </c>
      <c r="AE3" s="588" t="s">
        <v>794</v>
      </c>
      <c r="AF3" s="588" t="s">
        <v>356</v>
      </c>
      <c r="AG3" s="569" t="s">
        <v>106</v>
      </c>
      <c r="AH3" s="569" t="s">
        <v>721</v>
      </c>
      <c r="AI3" s="581" t="s">
        <v>116</v>
      </c>
      <c r="AJ3" s="569" t="s">
        <v>793</v>
      </c>
      <c r="AK3" s="569" t="s">
        <v>879</v>
      </c>
      <c r="AL3" s="569" t="s">
        <v>301</v>
      </c>
      <c r="AM3" s="581" t="s">
        <v>553</v>
      </c>
    </row>
    <row r="4" spans="1:39" ht="88.5" customHeight="1" x14ac:dyDescent="0.2">
      <c r="A4" s="604"/>
      <c r="B4" s="605"/>
      <c r="C4" s="615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7"/>
      <c r="Y4" s="615"/>
      <c r="Z4" s="616"/>
      <c r="AA4" s="617"/>
      <c r="AB4" s="589"/>
      <c r="AC4" s="623"/>
      <c r="AD4" s="547"/>
      <c r="AE4" s="547"/>
      <c r="AF4" s="547"/>
      <c r="AG4" s="570"/>
      <c r="AH4" s="570"/>
      <c r="AI4" s="570"/>
      <c r="AJ4" s="570"/>
      <c r="AK4" s="570"/>
      <c r="AL4" s="570"/>
      <c r="AM4" s="570"/>
    </row>
    <row r="5" spans="1:39" ht="18" customHeight="1" x14ac:dyDescent="0.2">
      <c r="A5" s="620" t="s">
        <v>270</v>
      </c>
      <c r="B5" s="620"/>
      <c r="C5" s="621" t="s">
        <v>271</v>
      </c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 t="s">
        <v>272</v>
      </c>
      <c r="Z5" s="621"/>
      <c r="AA5" s="621"/>
      <c r="AB5" s="98" t="s">
        <v>5</v>
      </c>
      <c r="AC5" s="291" t="s">
        <v>538</v>
      </c>
      <c r="AD5" s="98" t="s">
        <v>274</v>
      </c>
      <c r="AE5" s="98" t="s">
        <v>275</v>
      </c>
      <c r="AF5" s="98" t="s">
        <v>539</v>
      </c>
      <c r="AG5" s="98" t="s">
        <v>541</v>
      </c>
      <c r="AH5" s="98" t="s">
        <v>542</v>
      </c>
      <c r="AI5" s="98" t="s">
        <v>276</v>
      </c>
      <c r="AJ5" s="98" t="s">
        <v>277</v>
      </c>
      <c r="AK5" s="98" t="s">
        <v>278</v>
      </c>
      <c r="AL5" s="98" t="s">
        <v>279</v>
      </c>
      <c r="AM5" s="98" t="s">
        <v>280</v>
      </c>
    </row>
    <row r="6" spans="1:39" ht="24.75" customHeight="1" x14ac:dyDescent="0.2">
      <c r="A6" s="595" t="s">
        <v>304</v>
      </c>
      <c r="B6" s="595"/>
      <c r="C6" s="598" t="s">
        <v>470</v>
      </c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7" t="s">
        <v>471</v>
      </c>
      <c r="Z6" s="597"/>
      <c r="AA6" s="597"/>
      <c r="AB6" s="206"/>
      <c r="AC6" s="287"/>
      <c r="AD6" s="206"/>
      <c r="AE6" s="206"/>
      <c r="AF6" s="206"/>
      <c r="AG6" s="206"/>
      <c r="AH6" s="206"/>
      <c r="AI6" s="287"/>
      <c r="AJ6" s="206"/>
      <c r="AK6" s="287"/>
      <c r="AL6" s="206">
        <v>84386000</v>
      </c>
      <c r="AM6" s="207"/>
    </row>
    <row r="7" spans="1:39" ht="22.5" customHeight="1" x14ac:dyDescent="0.2">
      <c r="A7" s="595" t="s">
        <v>305</v>
      </c>
      <c r="B7" s="595"/>
      <c r="C7" s="596" t="s">
        <v>472</v>
      </c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 t="s">
        <v>473</v>
      </c>
      <c r="Z7" s="597"/>
      <c r="AA7" s="597"/>
      <c r="AB7" s="206"/>
      <c r="AC7" s="287"/>
      <c r="AD7" s="206"/>
      <c r="AE7" s="206"/>
      <c r="AF7" s="206"/>
      <c r="AG7" s="206"/>
      <c r="AH7" s="206"/>
      <c r="AI7" s="287"/>
      <c r="AJ7" s="206"/>
      <c r="AK7" s="287"/>
      <c r="AL7" s="206">
        <v>150000000</v>
      </c>
      <c r="AM7" s="207"/>
    </row>
    <row r="8" spans="1:39" ht="19.5" customHeight="1" x14ac:dyDescent="0.2">
      <c r="A8" s="595" t="s">
        <v>306</v>
      </c>
      <c r="B8" s="595"/>
      <c r="C8" s="598" t="s">
        <v>474</v>
      </c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  <c r="U8" s="598"/>
      <c r="V8" s="598"/>
      <c r="W8" s="598"/>
      <c r="X8" s="598"/>
      <c r="Y8" s="597" t="s">
        <v>475</v>
      </c>
      <c r="Z8" s="597"/>
      <c r="AA8" s="597"/>
      <c r="AB8" s="206"/>
      <c r="AC8" s="287"/>
      <c r="AD8" s="206"/>
      <c r="AE8" s="206"/>
      <c r="AF8" s="206"/>
      <c r="AG8" s="206"/>
      <c r="AH8" s="206"/>
      <c r="AI8" s="287"/>
      <c r="AJ8" s="206"/>
      <c r="AK8" s="287"/>
      <c r="AL8" s="206"/>
      <c r="AM8" s="207"/>
    </row>
    <row r="9" spans="1:39" ht="19.5" customHeight="1" x14ac:dyDescent="0.2">
      <c r="A9" s="591" t="s">
        <v>307</v>
      </c>
      <c r="B9" s="591"/>
      <c r="C9" s="599" t="s">
        <v>476</v>
      </c>
      <c r="D9" s="599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  <c r="U9" s="599"/>
      <c r="V9" s="599"/>
      <c r="W9" s="599"/>
      <c r="X9" s="599"/>
      <c r="Y9" s="593" t="s">
        <v>477</v>
      </c>
      <c r="Z9" s="593"/>
      <c r="AA9" s="593"/>
      <c r="AB9" s="207">
        <f>SUM(AB6:AB8)</f>
        <v>0</v>
      </c>
      <c r="AC9" s="207">
        <f>SUM(AC6:AC8)</f>
        <v>0</v>
      </c>
      <c r="AD9" s="207">
        <f>SUM(AD6:AD8)</f>
        <v>0</v>
      </c>
      <c r="AE9" s="207">
        <f>SUM(AE6:AE8)</f>
        <v>0</v>
      </c>
      <c r="AF9" s="207">
        <f>SUM(AF6:AF8)</f>
        <v>0</v>
      </c>
      <c r="AG9" s="207">
        <f t="shared" ref="AG9:AL9" si="0">SUM(AG6:AG8)</f>
        <v>0</v>
      </c>
      <c r="AH9" s="207">
        <f t="shared" si="0"/>
        <v>0</v>
      </c>
      <c r="AI9" s="288">
        <f t="shared" si="0"/>
        <v>0</v>
      </c>
      <c r="AJ9" s="207">
        <f t="shared" si="0"/>
        <v>0</v>
      </c>
      <c r="AK9" s="288">
        <f t="shared" si="0"/>
        <v>0</v>
      </c>
      <c r="AL9" s="288">
        <f t="shared" si="0"/>
        <v>234386000</v>
      </c>
      <c r="AM9" s="207">
        <f t="shared" ref="AM9:AM30" si="1">SUM(AB9:AL9)</f>
        <v>234386000</v>
      </c>
    </row>
    <row r="10" spans="1:39" ht="19.5" customHeight="1" x14ac:dyDescent="0.2">
      <c r="A10" s="595" t="s">
        <v>308</v>
      </c>
      <c r="B10" s="595"/>
      <c r="C10" s="596" t="s">
        <v>478</v>
      </c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 t="s">
        <v>479</v>
      </c>
      <c r="Z10" s="597"/>
      <c r="AA10" s="597"/>
      <c r="AB10" s="206"/>
      <c r="AC10" s="287"/>
      <c r="AD10" s="206"/>
      <c r="AE10" s="206"/>
      <c r="AF10" s="206"/>
      <c r="AG10" s="206"/>
      <c r="AH10" s="206"/>
      <c r="AI10" s="287"/>
      <c r="AJ10" s="206"/>
      <c r="AK10" s="287"/>
      <c r="AL10" s="206"/>
      <c r="AM10" s="207">
        <f t="shared" si="1"/>
        <v>0</v>
      </c>
    </row>
    <row r="11" spans="1:39" ht="19.5" customHeight="1" x14ac:dyDescent="0.2">
      <c r="A11" s="595" t="s">
        <v>309</v>
      </c>
      <c r="B11" s="595"/>
      <c r="C11" s="598" t="s">
        <v>480</v>
      </c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7" t="s">
        <v>481</v>
      </c>
      <c r="Z11" s="597"/>
      <c r="AA11" s="597"/>
      <c r="AB11" s="206"/>
      <c r="AC11" s="287"/>
      <c r="AD11" s="206"/>
      <c r="AE11" s="206"/>
      <c r="AF11" s="206"/>
      <c r="AG11" s="206"/>
      <c r="AH11" s="206"/>
      <c r="AI11" s="287"/>
      <c r="AJ11" s="206"/>
      <c r="AK11" s="287"/>
      <c r="AL11" s="206"/>
      <c r="AM11" s="207">
        <f t="shared" si="1"/>
        <v>0</v>
      </c>
    </row>
    <row r="12" spans="1:39" ht="19.5" customHeight="1" x14ac:dyDescent="0.2">
      <c r="A12" s="595" t="s">
        <v>310</v>
      </c>
      <c r="B12" s="595"/>
      <c r="C12" s="596" t="s">
        <v>483</v>
      </c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 t="s">
        <v>484</v>
      </c>
      <c r="Z12" s="597"/>
      <c r="AA12" s="597"/>
      <c r="AB12" s="206"/>
      <c r="AC12" s="287"/>
      <c r="AD12" s="206"/>
      <c r="AE12" s="206"/>
      <c r="AF12" s="206"/>
      <c r="AG12" s="206"/>
      <c r="AH12" s="206"/>
      <c r="AI12" s="287"/>
      <c r="AJ12" s="206"/>
      <c r="AK12" s="287"/>
      <c r="AL12" s="206"/>
      <c r="AM12" s="207">
        <f t="shared" si="1"/>
        <v>0</v>
      </c>
    </row>
    <row r="13" spans="1:39" ht="19.5" customHeight="1" x14ac:dyDescent="0.2">
      <c r="A13" s="595" t="s">
        <v>311</v>
      </c>
      <c r="B13" s="595"/>
      <c r="C13" s="598" t="s">
        <v>485</v>
      </c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  <c r="U13" s="598"/>
      <c r="V13" s="598"/>
      <c r="W13" s="598"/>
      <c r="X13" s="598"/>
      <c r="Y13" s="597" t="s">
        <v>486</v>
      </c>
      <c r="Z13" s="597"/>
      <c r="AA13" s="597"/>
      <c r="AB13" s="206"/>
      <c r="AC13" s="287"/>
      <c r="AD13" s="206"/>
      <c r="AE13" s="206"/>
      <c r="AF13" s="206"/>
      <c r="AG13" s="206"/>
      <c r="AH13" s="206"/>
      <c r="AI13" s="287"/>
      <c r="AJ13" s="206"/>
      <c r="AK13" s="287"/>
      <c r="AL13" s="206"/>
      <c r="AM13" s="207">
        <f t="shared" si="1"/>
        <v>0</v>
      </c>
    </row>
    <row r="14" spans="1:39" ht="19.5" customHeight="1" x14ac:dyDescent="0.2">
      <c r="A14" s="591" t="s">
        <v>312</v>
      </c>
      <c r="B14" s="591"/>
      <c r="C14" s="592" t="s">
        <v>487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3" t="s">
        <v>488</v>
      </c>
      <c r="Z14" s="593"/>
      <c r="AA14" s="593"/>
      <c r="AB14" s="207">
        <f>SUM(AB10:AB13)</f>
        <v>0</v>
      </c>
      <c r="AC14" s="288"/>
      <c r="AD14" s="207">
        <f>SUM(AD10:AD13)</f>
        <v>0</v>
      </c>
      <c r="AE14" s="207">
        <f>SUM(AE10:AE13)</f>
        <v>0</v>
      </c>
      <c r="AF14" s="207"/>
      <c r="AG14" s="207">
        <f t="shared" ref="AG14:AL14" si="2">SUM(AG10:AG13)</f>
        <v>0</v>
      </c>
      <c r="AH14" s="207">
        <f t="shared" si="2"/>
        <v>0</v>
      </c>
      <c r="AI14" s="288">
        <f t="shared" si="2"/>
        <v>0</v>
      </c>
      <c r="AJ14" s="207">
        <f t="shared" si="2"/>
        <v>0</v>
      </c>
      <c r="AK14" s="288">
        <f t="shared" si="2"/>
        <v>0</v>
      </c>
      <c r="AL14" s="207">
        <f t="shared" si="2"/>
        <v>0</v>
      </c>
      <c r="AM14" s="207">
        <f t="shared" si="1"/>
        <v>0</v>
      </c>
    </row>
    <row r="15" spans="1:39" ht="19.5" customHeight="1" x14ac:dyDescent="0.2">
      <c r="A15" s="595" t="s">
        <v>313</v>
      </c>
      <c r="B15" s="595"/>
      <c r="C15" s="597" t="s">
        <v>489</v>
      </c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597"/>
      <c r="U15" s="597"/>
      <c r="V15" s="597"/>
      <c r="W15" s="597"/>
      <c r="X15" s="597"/>
      <c r="Y15" s="597" t="s">
        <v>490</v>
      </c>
      <c r="Z15" s="597"/>
      <c r="AA15" s="597"/>
      <c r="AB15" s="206"/>
      <c r="AC15" s="287"/>
      <c r="AD15" s="206"/>
      <c r="AE15" s="206"/>
      <c r="AF15" s="206"/>
      <c r="AG15" s="206"/>
      <c r="AH15" s="206"/>
      <c r="AI15" s="287"/>
      <c r="AJ15" s="206"/>
      <c r="AK15" s="287"/>
      <c r="AL15" s="206"/>
      <c r="AM15" s="207">
        <f t="shared" si="1"/>
        <v>0</v>
      </c>
    </row>
    <row r="16" spans="1:39" s="88" customFormat="1" ht="19.5" customHeight="1" x14ac:dyDescent="0.2">
      <c r="A16" s="595" t="s">
        <v>455</v>
      </c>
      <c r="B16" s="595"/>
      <c r="C16" s="597" t="s">
        <v>491</v>
      </c>
      <c r="D16" s="597"/>
      <c r="E16" s="597"/>
      <c r="F16" s="597"/>
      <c r="G16" s="597"/>
      <c r="H16" s="597"/>
      <c r="I16" s="597"/>
      <c r="J16" s="597"/>
      <c r="K16" s="597"/>
      <c r="L16" s="597"/>
      <c r="M16" s="597"/>
      <c r="N16" s="597"/>
      <c r="O16" s="597"/>
      <c r="P16" s="597"/>
      <c r="Q16" s="597"/>
      <c r="R16" s="597"/>
      <c r="S16" s="597"/>
      <c r="T16" s="597"/>
      <c r="U16" s="597"/>
      <c r="V16" s="597"/>
      <c r="W16" s="597"/>
      <c r="X16" s="597"/>
      <c r="Y16" s="597" t="s">
        <v>492</v>
      </c>
      <c r="Z16" s="597"/>
      <c r="AA16" s="597"/>
      <c r="AB16" s="206"/>
      <c r="AC16" s="287"/>
      <c r="AD16" s="206"/>
      <c r="AE16" s="206"/>
      <c r="AF16" s="206"/>
      <c r="AG16" s="206"/>
      <c r="AH16" s="206"/>
      <c r="AI16" s="287"/>
      <c r="AJ16" s="206"/>
      <c r="AK16" s="287"/>
      <c r="AL16" s="206"/>
      <c r="AM16" s="207">
        <f t="shared" si="1"/>
        <v>0</v>
      </c>
    </row>
    <row r="17" spans="1:39" s="88" customFormat="1" ht="19.5" customHeight="1" x14ac:dyDescent="0.2">
      <c r="A17" s="591" t="s">
        <v>456</v>
      </c>
      <c r="B17" s="591"/>
      <c r="C17" s="593" t="s">
        <v>493</v>
      </c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93"/>
      <c r="V17" s="593"/>
      <c r="W17" s="593"/>
      <c r="X17" s="593"/>
      <c r="Y17" s="593" t="s">
        <v>494</v>
      </c>
      <c r="Z17" s="593"/>
      <c r="AA17" s="593"/>
      <c r="AB17" s="207">
        <f>SUM(AB15:AB16)</f>
        <v>0</v>
      </c>
      <c r="AC17" s="288"/>
      <c r="AD17" s="207">
        <f>SUM(AD15:AD16)</f>
        <v>0</v>
      </c>
      <c r="AE17" s="207">
        <f>SUM(AE15:AE16)</f>
        <v>0</v>
      </c>
      <c r="AF17" s="207"/>
      <c r="AG17" s="207">
        <f t="shared" ref="AG17:AL17" si="3">SUM(AG15:AG16)</f>
        <v>0</v>
      </c>
      <c r="AH17" s="207">
        <f t="shared" si="3"/>
        <v>0</v>
      </c>
      <c r="AI17" s="288">
        <f t="shared" si="3"/>
        <v>0</v>
      </c>
      <c r="AJ17" s="207">
        <f t="shared" si="3"/>
        <v>0</v>
      </c>
      <c r="AK17" s="288">
        <f t="shared" si="3"/>
        <v>0</v>
      </c>
      <c r="AL17" s="207">
        <f t="shared" si="3"/>
        <v>0</v>
      </c>
      <c r="AM17" s="207">
        <f t="shared" si="1"/>
        <v>0</v>
      </c>
    </row>
    <row r="18" spans="1:39" s="88" customFormat="1" ht="19.5" customHeight="1" x14ac:dyDescent="0.2">
      <c r="A18" s="595" t="s">
        <v>457</v>
      </c>
      <c r="B18" s="595"/>
      <c r="C18" s="598" t="s">
        <v>495</v>
      </c>
      <c r="D18" s="598"/>
      <c r="E18" s="598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  <c r="U18" s="598"/>
      <c r="V18" s="598"/>
      <c r="W18" s="598"/>
      <c r="X18" s="598"/>
      <c r="Y18" s="597" t="s">
        <v>496</v>
      </c>
      <c r="Z18" s="597"/>
      <c r="AA18" s="597"/>
      <c r="AB18" s="206"/>
      <c r="AC18" s="287"/>
      <c r="AD18" s="206"/>
      <c r="AE18" s="206"/>
      <c r="AF18" s="206"/>
      <c r="AG18" s="206"/>
      <c r="AH18" s="206"/>
      <c r="AI18" s="287"/>
      <c r="AJ18" s="206"/>
      <c r="AK18" s="287"/>
      <c r="AL18" s="206"/>
      <c r="AM18" s="207">
        <f t="shared" si="1"/>
        <v>0</v>
      </c>
    </row>
    <row r="19" spans="1:39" s="88" customFormat="1" ht="19.5" customHeight="1" x14ac:dyDescent="0.2">
      <c r="A19" s="595" t="s">
        <v>458</v>
      </c>
      <c r="B19" s="595"/>
      <c r="C19" s="598" t="s">
        <v>498</v>
      </c>
      <c r="D19" s="598"/>
      <c r="E19" s="598"/>
      <c r="F19" s="598"/>
      <c r="G19" s="598"/>
      <c r="H19" s="598"/>
      <c r="I19" s="598"/>
      <c r="J19" s="598"/>
      <c r="K19" s="598"/>
      <c r="L19" s="598"/>
      <c r="M19" s="598"/>
      <c r="N19" s="598"/>
      <c r="O19" s="598"/>
      <c r="P19" s="598"/>
      <c r="Q19" s="598"/>
      <c r="R19" s="598"/>
      <c r="S19" s="598"/>
      <c r="T19" s="598"/>
      <c r="U19" s="598"/>
      <c r="V19" s="598"/>
      <c r="W19" s="598"/>
      <c r="X19" s="598"/>
      <c r="Y19" s="597" t="s">
        <v>499</v>
      </c>
      <c r="Z19" s="597"/>
      <c r="AA19" s="597"/>
      <c r="AB19" s="206"/>
      <c r="AC19" s="287"/>
      <c r="AD19" s="206"/>
      <c r="AE19" s="206"/>
      <c r="AF19" s="206"/>
      <c r="AG19" s="206"/>
      <c r="AH19" s="206"/>
      <c r="AI19" s="287"/>
      <c r="AJ19" s="206"/>
      <c r="AK19" s="287"/>
      <c r="AL19" s="206"/>
      <c r="AM19" s="207">
        <f t="shared" si="1"/>
        <v>0</v>
      </c>
    </row>
    <row r="20" spans="1:39" s="88" customFormat="1" ht="19.5" customHeight="1" x14ac:dyDescent="0.2">
      <c r="A20" s="595" t="s">
        <v>459</v>
      </c>
      <c r="B20" s="595"/>
      <c r="C20" s="598" t="s">
        <v>500</v>
      </c>
      <c r="D20" s="598"/>
      <c r="E20" s="598"/>
      <c r="F20" s="598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  <c r="U20" s="598"/>
      <c r="V20" s="598"/>
      <c r="W20" s="598"/>
      <c r="X20" s="598"/>
      <c r="Y20" s="597" t="s">
        <v>501</v>
      </c>
      <c r="Z20" s="597"/>
      <c r="AA20" s="597"/>
      <c r="AB20" s="206">
        <v>253740011</v>
      </c>
      <c r="AC20" s="287">
        <v>235945645</v>
      </c>
      <c r="AD20" s="206">
        <v>333189074</v>
      </c>
      <c r="AE20" s="206">
        <v>48047633</v>
      </c>
      <c r="AF20" s="206">
        <v>35348928</v>
      </c>
      <c r="AG20" s="206">
        <v>250771131</v>
      </c>
      <c r="AH20" s="206">
        <v>124476553</v>
      </c>
      <c r="AI20" s="287">
        <v>13869000</v>
      </c>
      <c r="AJ20" s="206">
        <v>299682255</v>
      </c>
      <c r="AK20" s="206"/>
      <c r="AL20" s="206"/>
      <c r="AM20" s="207">
        <f>SUM(AB20:AL20)</f>
        <v>1595070230</v>
      </c>
    </row>
    <row r="21" spans="1:39" ht="19.5" customHeight="1" x14ac:dyDescent="0.2">
      <c r="A21" s="595" t="s">
        <v>460</v>
      </c>
      <c r="B21" s="595"/>
      <c r="C21" s="598" t="s">
        <v>502</v>
      </c>
      <c r="D21" s="598"/>
      <c r="E21" s="598"/>
      <c r="F21" s="598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  <c r="U21" s="598"/>
      <c r="V21" s="598"/>
      <c r="W21" s="598"/>
      <c r="X21" s="598"/>
      <c r="Y21" s="597" t="s">
        <v>503</v>
      </c>
      <c r="Z21" s="597"/>
      <c r="AA21" s="597"/>
      <c r="AB21" s="206"/>
      <c r="AC21" s="287"/>
      <c r="AD21" s="206"/>
      <c r="AE21" s="206"/>
      <c r="AF21" s="206"/>
      <c r="AG21" s="206"/>
      <c r="AH21" s="206"/>
      <c r="AI21" s="287"/>
      <c r="AJ21" s="206"/>
      <c r="AK21" s="287"/>
      <c r="AL21" s="206"/>
      <c r="AM21" s="207">
        <f t="shared" si="1"/>
        <v>0</v>
      </c>
    </row>
    <row r="22" spans="1:39" s="89" customFormat="1" ht="19.5" customHeight="1" x14ac:dyDescent="0.2">
      <c r="A22" s="595" t="s">
        <v>461</v>
      </c>
      <c r="B22" s="595"/>
      <c r="C22" s="596" t="s">
        <v>504</v>
      </c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7" t="s">
        <v>505</v>
      </c>
      <c r="Z22" s="597"/>
      <c r="AA22" s="597"/>
      <c r="AB22" s="206"/>
      <c r="AC22" s="287"/>
      <c r="AD22" s="206"/>
      <c r="AE22" s="206"/>
      <c r="AF22" s="206"/>
      <c r="AG22" s="206"/>
      <c r="AH22" s="206"/>
      <c r="AI22" s="287"/>
      <c r="AJ22" s="206"/>
      <c r="AK22" s="287"/>
      <c r="AL22" s="206"/>
      <c r="AM22" s="207">
        <f t="shared" si="1"/>
        <v>0</v>
      </c>
    </row>
    <row r="23" spans="1:39" s="89" customFormat="1" ht="19.5" customHeight="1" x14ac:dyDescent="0.2">
      <c r="A23" s="591" t="s">
        <v>462</v>
      </c>
      <c r="B23" s="591"/>
      <c r="C23" s="599" t="s">
        <v>506</v>
      </c>
      <c r="D23" s="599"/>
      <c r="E23" s="599"/>
      <c r="F23" s="599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  <c r="U23" s="599"/>
      <c r="V23" s="599"/>
      <c r="W23" s="599"/>
      <c r="X23" s="599"/>
      <c r="Y23" s="593" t="s">
        <v>507</v>
      </c>
      <c r="Z23" s="593"/>
      <c r="AA23" s="593"/>
      <c r="AB23" s="207">
        <f>SUM(AB9+AB14+AB17+AB18+AB19+AB20+AB21+AB22)</f>
        <v>253740011</v>
      </c>
      <c r="AC23" s="288">
        <f>SUM(AC9+AC14+AC17+AC18+AC19+AC20+AC21+AC22)</f>
        <v>235945645</v>
      </c>
      <c r="AD23" s="207">
        <f>SUM(AD9+AD14+AD17+AD18+AD19+AD20+AD21+AD22)</f>
        <v>333189074</v>
      </c>
      <c r="AE23" s="207">
        <f>SUM(AE9+AE14+AE17+AE18+AE19+AE20+AE21+AE22)</f>
        <v>48047633</v>
      </c>
      <c r="AF23" s="207">
        <f>SUM(AF9+AF14+AF17+AF18+AF19+AF20+AF21+AF22)</f>
        <v>35348928</v>
      </c>
      <c r="AG23" s="207">
        <f t="shared" ref="AG23:AL23" si="4">SUM(AG9+AG14+AG17+AG18+AG19+AG20+AG21+AG22)</f>
        <v>250771131</v>
      </c>
      <c r="AH23" s="207">
        <f t="shared" si="4"/>
        <v>124476553</v>
      </c>
      <c r="AI23" s="288">
        <f t="shared" si="4"/>
        <v>13869000</v>
      </c>
      <c r="AJ23" s="207">
        <f t="shared" si="4"/>
        <v>299682255</v>
      </c>
      <c r="AK23" s="288">
        <f t="shared" si="4"/>
        <v>0</v>
      </c>
      <c r="AL23" s="207">
        <f t="shared" si="4"/>
        <v>234386000</v>
      </c>
      <c r="AM23" s="207">
        <f t="shared" si="1"/>
        <v>1829456230</v>
      </c>
    </row>
    <row r="24" spans="1:39" ht="19.5" customHeight="1" x14ac:dyDescent="0.2">
      <c r="A24" s="595" t="s">
        <v>463</v>
      </c>
      <c r="B24" s="595"/>
      <c r="C24" s="596" t="s">
        <v>508</v>
      </c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596"/>
      <c r="P24" s="596"/>
      <c r="Q24" s="596"/>
      <c r="R24" s="596"/>
      <c r="S24" s="596"/>
      <c r="T24" s="596"/>
      <c r="U24" s="596"/>
      <c r="V24" s="596"/>
      <c r="W24" s="596"/>
      <c r="X24" s="596"/>
      <c r="Y24" s="597" t="s">
        <v>509</v>
      </c>
      <c r="Z24" s="597"/>
      <c r="AA24" s="597"/>
      <c r="AB24" s="206"/>
      <c r="AC24" s="287"/>
      <c r="AD24" s="206"/>
      <c r="AE24" s="206"/>
      <c r="AF24" s="206"/>
      <c r="AG24" s="206"/>
      <c r="AH24" s="206"/>
      <c r="AI24" s="287"/>
      <c r="AJ24" s="206"/>
      <c r="AK24" s="287"/>
      <c r="AL24" s="206"/>
      <c r="AM24" s="207">
        <f t="shared" si="1"/>
        <v>0</v>
      </c>
    </row>
    <row r="25" spans="1:39" ht="19.5" customHeight="1" x14ac:dyDescent="0.2">
      <c r="A25" s="595" t="s">
        <v>464</v>
      </c>
      <c r="B25" s="595"/>
      <c r="C25" s="596" t="s">
        <v>510</v>
      </c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  <c r="W25" s="596"/>
      <c r="X25" s="596"/>
      <c r="Y25" s="597" t="s">
        <v>511</v>
      </c>
      <c r="Z25" s="597"/>
      <c r="AA25" s="597"/>
      <c r="AB25" s="206"/>
      <c r="AC25" s="287"/>
      <c r="AD25" s="206"/>
      <c r="AE25" s="206"/>
      <c r="AF25" s="206"/>
      <c r="AG25" s="206"/>
      <c r="AH25" s="206"/>
      <c r="AI25" s="287"/>
      <c r="AJ25" s="206"/>
      <c r="AK25" s="287"/>
      <c r="AL25" s="206"/>
      <c r="AM25" s="207">
        <f t="shared" si="1"/>
        <v>0</v>
      </c>
    </row>
    <row r="26" spans="1:39" ht="19.5" customHeight="1" x14ac:dyDescent="0.2">
      <c r="A26" s="595" t="s">
        <v>465</v>
      </c>
      <c r="B26" s="595"/>
      <c r="C26" s="598" t="s">
        <v>512</v>
      </c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  <c r="Y26" s="597" t="s">
        <v>513</v>
      </c>
      <c r="Z26" s="597"/>
      <c r="AA26" s="597"/>
      <c r="AB26" s="206"/>
      <c r="AC26" s="287"/>
      <c r="AD26" s="206"/>
      <c r="AE26" s="206"/>
      <c r="AF26" s="206"/>
      <c r="AG26" s="206"/>
      <c r="AH26" s="206"/>
      <c r="AI26" s="287"/>
      <c r="AJ26" s="206"/>
      <c r="AK26" s="287"/>
      <c r="AL26" s="206"/>
      <c r="AM26" s="207">
        <f t="shared" si="1"/>
        <v>0</v>
      </c>
    </row>
    <row r="27" spans="1:39" ht="19.5" customHeight="1" x14ac:dyDescent="0.2">
      <c r="A27" s="595" t="s">
        <v>466</v>
      </c>
      <c r="B27" s="595"/>
      <c r="C27" s="598" t="s">
        <v>514</v>
      </c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7" t="s">
        <v>515</v>
      </c>
      <c r="Z27" s="597"/>
      <c r="AA27" s="597"/>
      <c r="AB27" s="206"/>
      <c r="AC27" s="287"/>
      <c r="AD27" s="206"/>
      <c r="AE27" s="206"/>
      <c r="AF27" s="206"/>
      <c r="AG27" s="206"/>
      <c r="AH27" s="206"/>
      <c r="AI27" s="287"/>
      <c r="AJ27" s="206"/>
      <c r="AK27" s="287"/>
      <c r="AL27" s="206"/>
      <c r="AM27" s="207">
        <f t="shared" si="1"/>
        <v>0</v>
      </c>
    </row>
    <row r="28" spans="1:39" ht="19.5" customHeight="1" x14ac:dyDescent="0.2">
      <c r="A28" s="591" t="s">
        <v>467</v>
      </c>
      <c r="B28" s="591"/>
      <c r="C28" s="592" t="s">
        <v>523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3" t="s">
        <v>524</v>
      </c>
      <c r="Z28" s="593"/>
      <c r="AA28" s="593"/>
      <c r="AB28" s="207">
        <f>SUM(AB24:AB27)</f>
        <v>0</v>
      </c>
      <c r="AC28" s="288"/>
      <c r="AD28" s="207">
        <f>SUM(AD24:AD27)</f>
        <v>0</v>
      </c>
      <c r="AE28" s="207">
        <f>SUM(AE24:AE27)</f>
        <v>0</v>
      </c>
      <c r="AF28" s="207"/>
      <c r="AG28" s="207">
        <f t="shared" ref="AG28:AL28" si="5">SUM(AG24:AG27)</f>
        <v>0</v>
      </c>
      <c r="AH28" s="207">
        <f t="shared" si="5"/>
        <v>0</v>
      </c>
      <c r="AI28" s="288">
        <f t="shared" si="5"/>
        <v>0</v>
      </c>
      <c r="AJ28" s="207">
        <f t="shared" si="5"/>
        <v>0</v>
      </c>
      <c r="AK28" s="288">
        <f t="shared" si="5"/>
        <v>0</v>
      </c>
      <c r="AL28" s="207">
        <f t="shared" si="5"/>
        <v>0</v>
      </c>
      <c r="AM28" s="207">
        <f t="shared" si="1"/>
        <v>0</v>
      </c>
    </row>
    <row r="29" spans="1:39" s="88" customFormat="1" ht="19.5" customHeight="1" x14ac:dyDescent="0.2">
      <c r="A29" s="595" t="s">
        <v>468</v>
      </c>
      <c r="B29" s="595"/>
      <c r="C29" s="596" t="s">
        <v>525</v>
      </c>
      <c r="D29" s="596"/>
      <c r="E29" s="596"/>
      <c r="F29" s="596"/>
      <c r="G29" s="596"/>
      <c r="H29" s="596"/>
      <c r="I29" s="596"/>
      <c r="J29" s="596"/>
      <c r="K29" s="596"/>
      <c r="L29" s="596"/>
      <c r="M29" s="596"/>
      <c r="N29" s="596"/>
      <c r="O29" s="596"/>
      <c r="P29" s="596"/>
      <c r="Q29" s="596"/>
      <c r="R29" s="596"/>
      <c r="S29" s="596"/>
      <c r="T29" s="596"/>
      <c r="U29" s="596"/>
      <c r="V29" s="596"/>
      <c r="W29" s="596"/>
      <c r="X29" s="596"/>
      <c r="Y29" s="597" t="s">
        <v>526</v>
      </c>
      <c r="Z29" s="597"/>
      <c r="AA29" s="597"/>
      <c r="AB29" s="206"/>
      <c r="AC29" s="287"/>
      <c r="AD29" s="206"/>
      <c r="AE29" s="206"/>
      <c r="AF29" s="206"/>
      <c r="AG29" s="206"/>
      <c r="AH29" s="206"/>
      <c r="AI29" s="287"/>
      <c r="AJ29" s="206"/>
      <c r="AK29" s="287"/>
      <c r="AL29" s="206"/>
      <c r="AM29" s="207">
        <f t="shared" si="1"/>
        <v>0</v>
      </c>
    </row>
    <row r="30" spans="1:39" ht="19.5" customHeight="1" x14ac:dyDescent="0.2">
      <c r="A30" s="591" t="s">
        <v>469</v>
      </c>
      <c r="B30" s="591"/>
      <c r="C30" s="592" t="s">
        <v>527</v>
      </c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3" t="s">
        <v>528</v>
      </c>
      <c r="Z30" s="593"/>
      <c r="AA30" s="593"/>
      <c r="AB30" s="207">
        <f>SUM(AB23+AB28+AB29)</f>
        <v>253740011</v>
      </c>
      <c r="AC30" s="288">
        <f t="shared" ref="AC30:AL30" si="6">SUM(AC23+AC28+AC29)</f>
        <v>235945645</v>
      </c>
      <c r="AD30" s="207">
        <f t="shared" si="6"/>
        <v>333189074</v>
      </c>
      <c r="AE30" s="207">
        <f t="shared" si="6"/>
        <v>48047633</v>
      </c>
      <c r="AF30" s="207">
        <f t="shared" si="6"/>
        <v>35348928</v>
      </c>
      <c r="AG30" s="207">
        <f t="shared" si="6"/>
        <v>250771131</v>
      </c>
      <c r="AH30" s="207">
        <f t="shared" si="6"/>
        <v>124476553</v>
      </c>
      <c r="AI30" s="207">
        <f t="shared" si="6"/>
        <v>13869000</v>
      </c>
      <c r="AJ30" s="207">
        <f t="shared" si="6"/>
        <v>299682255</v>
      </c>
      <c r="AK30" s="207">
        <f t="shared" si="6"/>
        <v>0</v>
      </c>
      <c r="AL30" s="207">
        <f t="shared" si="6"/>
        <v>234386000</v>
      </c>
      <c r="AM30" s="207">
        <f t="shared" si="1"/>
        <v>1829456230</v>
      </c>
    </row>
    <row r="31" spans="1:39" s="88" customFormat="1" ht="19.5" customHeight="1" x14ac:dyDescent="0.2">
      <c r="A31" s="591">
        <v>26</v>
      </c>
      <c r="B31" s="591"/>
      <c r="C31" s="592" t="s">
        <v>529</v>
      </c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3"/>
      <c r="Z31" s="594"/>
      <c r="AA31" s="594"/>
      <c r="AB31" s="207">
        <f>SUM('2.3.3 költségvetési bev.'!U64+'2.3.3 finanszírozási bev. '!AB30)</f>
        <v>405814011</v>
      </c>
      <c r="AC31" s="207">
        <f>SUM('2.3.3 költségvetési bev.'!V64+'2.3.3 finanszírozási bev. '!AC30)</f>
        <v>321547645</v>
      </c>
      <c r="AD31" s="207">
        <f>SUM('2.3.3 költségvetési bev.'!W64+'2.3.3 finanszírozási bev. '!AD30)</f>
        <v>335679074</v>
      </c>
      <c r="AE31" s="207">
        <f>SUM('2.3.3 költségvetési bev.'!X64+'2.3.3 finanszírozási bev. '!AE30)</f>
        <v>55733633</v>
      </c>
      <c r="AF31" s="207">
        <f>SUM('2.3.3 költségvetési bev.'!Y64+'2.3.3 finanszírozási bev. '!AF30)</f>
        <v>77112928</v>
      </c>
      <c r="AG31" s="207">
        <f>SUM('2.3.3 költségvetési bev.'!Z64+'2.3.3 finanszírozási bev. '!AG30)</f>
        <v>688443816</v>
      </c>
      <c r="AH31" s="207">
        <f>SUM('2.3.3 költségvetési bev.'!AA64+'2.3.3 finanszírozási bev. '!AH30)</f>
        <v>172476553</v>
      </c>
      <c r="AI31" s="207">
        <f>SUM('2.3.3 költségvetési bev.'!AB64+'2.3.3 finanszírozási bev. '!AI30)</f>
        <v>18371000</v>
      </c>
      <c r="AJ31" s="207">
        <f>SUM('2.3.3 költségvetési bev.'!AC64+'2.3.3 finanszírozási bev. '!AJ30)</f>
        <v>314996119</v>
      </c>
      <c r="AK31" s="207">
        <f>SUM('2.3.3 költségvetési bev.'!AD64+'2.3.3 finanszírozási bev. '!AK30)</f>
        <v>65850230</v>
      </c>
      <c r="AL31" s="207">
        <f>SUM('2.3.3 költségvetési bev.'!AE64+'2.3.3 finanszírozási bev. '!AL30)</f>
        <v>2981416071</v>
      </c>
      <c r="AM31" s="207">
        <f>SUM(AB31:AL31)</f>
        <v>5437441080</v>
      </c>
    </row>
    <row r="32" spans="1:39" s="305" customFormat="1" ht="15.75" customHeight="1" x14ac:dyDescent="0.2">
      <c r="A32" s="606"/>
      <c r="B32" s="606"/>
      <c r="C32" s="607" t="s">
        <v>893</v>
      </c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  <c r="R32" s="607"/>
      <c r="S32" s="607"/>
      <c r="T32" s="607"/>
      <c r="U32" s="607"/>
      <c r="V32" s="607"/>
      <c r="W32" s="607"/>
      <c r="X32" s="607"/>
      <c r="Y32" s="608"/>
      <c r="Z32" s="608"/>
      <c r="AA32" s="608"/>
      <c r="AB32" s="303"/>
      <c r="AC32" s="304"/>
      <c r="AD32" s="303"/>
      <c r="AE32" s="303"/>
      <c r="AF32" s="303"/>
      <c r="AG32" s="303"/>
      <c r="AH32" s="303"/>
      <c r="AI32" s="304"/>
      <c r="AJ32" s="303"/>
      <c r="AK32" s="304"/>
      <c r="AL32" s="303"/>
      <c r="AM32" s="253">
        <v>-1595070230</v>
      </c>
    </row>
    <row r="33" spans="1:39" ht="19.5" customHeight="1" x14ac:dyDescent="0.2">
      <c r="A33" s="595"/>
      <c r="B33" s="595"/>
      <c r="C33" s="599" t="s">
        <v>892</v>
      </c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7"/>
      <c r="Z33" s="597"/>
      <c r="AA33" s="59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>
        <f t="shared" ref="AM33" si="7">SUM(AM31:AM32)</f>
        <v>3842370850</v>
      </c>
    </row>
  </sheetData>
  <mergeCells count="104">
    <mergeCell ref="A32:B32"/>
    <mergeCell ref="C32:X32"/>
    <mergeCell ref="Y32:AA32"/>
    <mergeCell ref="A33:B33"/>
    <mergeCell ref="C33:X33"/>
    <mergeCell ref="Y33:AA33"/>
    <mergeCell ref="A1:AM1"/>
    <mergeCell ref="AB2:AM2"/>
    <mergeCell ref="AG3:AG4"/>
    <mergeCell ref="C2:X4"/>
    <mergeCell ref="Y2:AA4"/>
    <mergeCell ref="AL3:AL4"/>
    <mergeCell ref="AM3:AM4"/>
    <mergeCell ref="AJ3:AJ4"/>
    <mergeCell ref="AK3:AK4"/>
    <mergeCell ref="AH3:AH4"/>
    <mergeCell ref="A5:B5"/>
    <mergeCell ref="C5:X5"/>
    <mergeCell ref="Y5:AA5"/>
    <mergeCell ref="AB3:AB4"/>
    <mergeCell ref="AC3:AC4"/>
    <mergeCell ref="AD3:AD4"/>
    <mergeCell ref="AE3:AE4"/>
    <mergeCell ref="AI3:AI4"/>
    <mergeCell ref="A2:B4"/>
    <mergeCell ref="AF3:AF4"/>
    <mergeCell ref="A7:B7"/>
    <mergeCell ref="C7:X7"/>
    <mergeCell ref="Y7:AA7"/>
    <mergeCell ref="A8:B8"/>
    <mergeCell ref="C8:X8"/>
    <mergeCell ref="Y8:AA8"/>
    <mergeCell ref="A6:B6"/>
    <mergeCell ref="C6:X6"/>
    <mergeCell ref="Y6:AA6"/>
    <mergeCell ref="A11:B11"/>
    <mergeCell ref="C11:X11"/>
    <mergeCell ref="Y11:AA11"/>
    <mergeCell ref="A12:B12"/>
    <mergeCell ref="C12:X12"/>
    <mergeCell ref="Y12:AA12"/>
    <mergeCell ref="A9:B9"/>
    <mergeCell ref="C9:X9"/>
    <mergeCell ref="Y9:AA9"/>
    <mergeCell ref="A10:B10"/>
    <mergeCell ref="C10:X10"/>
    <mergeCell ref="Y10:AA10"/>
    <mergeCell ref="A15:B15"/>
    <mergeCell ref="C15:X15"/>
    <mergeCell ref="Y15:AA15"/>
    <mergeCell ref="A16:B16"/>
    <mergeCell ref="C16:X16"/>
    <mergeCell ref="Y16:AA16"/>
    <mergeCell ref="A13:B13"/>
    <mergeCell ref="C13:X13"/>
    <mergeCell ref="Y13:AA13"/>
    <mergeCell ref="A14:B14"/>
    <mergeCell ref="C14:X14"/>
    <mergeCell ref="Y14:AA14"/>
    <mergeCell ref="A19:B19"/>
    <mergeCell ref="C19:X19"/>
    <mergeCell ref="Y19:AA19"/>
    <mergeCell ref="A20:B20"/>
    <mergeCell ref="C20:X20"/>
    <mergeCell ref="Y20:AA20"/>
    <mergeCell ref="A17:B17"/>
    <mergeCell ref="C17:X17"/>
    <mergeCell ref="Y17:AA17"/>
    <mergeCell ref="A18:B18"/>
    <mergeCell ref="C18:X18"/>
    <mergeCell ref="Y18:AA18"/>
    <mergeCell ref="A23:B23"/>
    <mergeCell ref="C23:X23"/>
    <mergeCell ref="Y23:AA23"/>
    <mergeCell ref="A24:B24"/>
    <mergeCell ref="C24:X24"/>
    <mergeCell ref="Y24:AA24"/>
    <mergeCell ref="A21:B21"/>
    <mergeCell ref="C21:X21"/>
    <mergeCell ref="Y21:AA21"/>
    <mergeCell ref="A22:B22"/>
    <mergeCell ref="C22:X22"/>
    <mergeCell ref="Y22:AA22"/>
    <mergeCell ref="A27:B27"/>
    <mergeCell ref="C27:X27"/>
    <mergeCell ref="Y27:AA27"/>
    <mergeCell ref="A28:B28"/>
    <mergeCell ref="C28:X28"/>
    <mergeCell ref="Y28:AA28"/>
    <mergeCell ref="A25:B25"/>
    <mergeCell ref="C25:X25"/>
    <mergeCell ref="Y25:AA25"/>
    <mergeCell ref="A26:B26"/>
    <mergeCell ref="C26:X26"/>
    <mergeCell ref="Y26:AA26"/>
    <mergeCell ref="A31:B31"/>
    <mergeCell ref="C31:X31"/>
    <mergeCell ref="Y31:AA31"/>
    <mergeCell ref="A29:B29"/>
    <mergeCell ref="C29:X29"/>
    <mergeCell ref="Y29:AA29"/>
    <mergeCell ref="A30:B30"/>
    <mergeCell ref="C30:X30"/>
    <mergeCell ref="Y30:AA30"/>
  </mergeCells>
  <phoneticPr fontId="20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>
    <oddHeader>&amp;C&amp;"Arial CE,Félkövér"&amp;11 2.3.3 Költségvetési bevételek - rovatonkénti lebontásban - finanszírozási bevételek 2020.&amp;RAdatok Ft-ban</oddHeader>
  </headerFooter>
  <rowBreaks count="1" manualBreakCount="1">
    <brk id="39" max="3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Layout" zoomScaleSheetLayoutView="91" workbookViewId="0">
      <selection activeCell="B11" sqref="B11"/>
    </sheetView>
  </sheetViews>
  <sheetFormatPr defaultRowHeight="20.25" customHeight="1" x14ac:dyDescent="0.2"/>
  <cols>
    <col min="1" max="1" width="56.140625" style="9" customWidth="1"/>
    <col min="2" max="2" width="15.5703125" style="9" customWidth="1"/>
    <col min="3" max="3" width="13.85546875" style="9" customWidth="1"/>
    <col min="4" max="4" width="14.7109375" style="17" customWidth="1"/>
    <col min="5" max="5" width="15.5703125" style="9" customWidth="1"/>
    <col min="6" max="16384" width="9.140625" style="9"/>
  </cols>
  <sheetData>
    <row r="1" spans="1:6" ht="20.25" customHeight="1" x14ac:dyDescent="0.2">
      <c r="A1" s="16"/>
      <c r="B1" s="625"/>
      <c r="C1" s="626"/>
      <c r="D1" s="626"/>
      <c r="E1" s="624"/>
    </row>
    <row r="2" spans="1:6" ht="20.25" customHeight="1" x14ac:dyDescent="0.2">
      <c r="A2" s="16"/>
      <c r="B2" s="16"/>
      <c r="C2" s="16"/>
      <c r="D2" s="627"/>
      <c r="E2" s="624"/>
    </row>
    <row r="3" spans="1:6" ht="20.25" customHeight="1" x14ac:dyDescent="0.2">
      <c r="A3" s="16"/>
      <c r="B3" s="16"/>
      <c r="C3" s="16"/>
      <c r="D3" s="628"/>
      <c r="E3" s="624"/>
    </row>
    <row r="4" spans="1:6" ht="20.25" customHeight="1" x14ac:dyDescent="0.2">
      <c r="A4" s="524" t="s">
        <v>1139</v>
      </c>
      <c r="B4" s="524"/>
      <c r="C4" s="524"/>
      <c r="D4" s="624"/>
    </row>
    <row r="5" spans="1:6" ht="20.25" customHeight="1" x14ac:dyDescent="0.2">
      <c r="A5" s="10"/>
      <c r="B5" s="10"/>
      <c r="C5" s="10"/>
      <c r="E5" s="190" t="s">
        <v>147</v>
      </c>
    </row>
    <row r="6" spans="1:6" ht="20.25" customHeight="1" x14ac:dyDescent="0.2">
      <c r="A6" s="274" t="s">
        <v>531</v>
      </c>
      <c r="B6" s="275" t="s">
        <v>566</v>
      </c>
      <c r="C6" s="275" t="s">
        <v>914</v>
      </c>
      <c r="D6" s="275" t="s">
        <v>915</v>
      </c>
      <c r="E6" s="275" t="s">
        <v>916</v>
      </c>
    </row>
    <row r="7" spans="1:6" ht="20.25" customHeight="1" x14ac:dyDescent="0.25">
      <c r="A7" s="276" t="s">
        <v>48</v>
      </c>
      <c r="B7" s="277">
        <v>1018000000</v>
      </c>
      <c r="C7" s="433">
        <v>1050000000</v>
      </c>
      <c r="D7" s="277">
        <v>1070000000</v>
      </c>
      <c r="E7" s="277">
        <v>1100000000</v>
      </c>
      <c r="F7" s="427"/>
    </row>
    <row r="8" spans="1:6" ht="20.25" customHeight="1" x14ac:dyDescent="0.25">
      <c r="A8" s="282" t="s">
        <v>860</v>
      </c>
      <c r="B8" s="277">
        <v>218660000</v>
      </c>
      <c r="C8" s="277">
        <v>219200000</v>
      </c>
      <c r="D8" s="277">
        <v>223200000</v>
      </c>
      <c r="E8" s="277">
        <v>227200000</v>
      </c>
      <c r="F8" s="427"/>
    </row>
    <row r="9" spans="1:6" ht="20.25" customHeight="1" x14ac:dyDescent="0.25">
      <c r="A9" s="278" t="s">
        <v>49</v>
      </c>
      <c r="B9" s="279">
        <v>38000000</v>
      </c>
      <c r="C9" s="279">
        <v>40000000</v>
      </c>
      <c r="D9" s="279">
        <v>42000000</v>
      </c>
      <c r="E9" s="279">
        <v>44000000</v>
      </c>
      <c r="F9" s="427"/>
    </row>
    <row r="10" spans="1:6" ht="20.25" customHeight="1" x14ac:dyDescent="0.25">
      <c r="A10" s="278" t="s">
        <v>50</v>
      </c>
      <c r="B10" s="279">
        <v>97200000</v>
      </c>
      <c r="C10" s="279">
        <v>99200000</v>
      </c>
      <c r="D10" s="279">
        <v>101200000</v>
      </c>
      <c r="E10" s="279">
        <v>103200000</v>
      </c>
      <c r="F10" s="427"/>
    </row>
    <row r="11" spans="1:6" ht="20.25" customHeight="1" x14ac:dyDescent="0.25">
      <c r="A11" s="278" t="s">
        <v>51</v>
      </c>
      <c r="B11" s="279">
        <v>52000000</v>
      </c>
      <c r="C11" s="279">
        <v>50000000</v>
      </c>
      <c r="D11" s="279">
        <v>50000000</v>
      </c>
      <c r="E11" s="279">
        <v>50000000</v>
      </c>
      <c r="F11" s="427"/>
    </row>
    <row r="12" spans="1:6" ht="20.25" customHeight="1" x14ac:dyDescent="0.25">
      <c r="A12" s="278" t="s">
        <v>630</v>
      </c>
      <c r="B12" s="279">
        <v>31460000</v>
      </c>
      <c r="C12" s="279">
        <v>30000000</v>
      </c>
      <c r="D12" s="279">
        <v>30000000</v>
      </c>
      <c r="E12" s="279">
        <v>30000000</v>
      </c>
      <c r="F12" s="427"/>
    </row>
    <row r="13" spans="1:6" ht="20.25" customHeight="1" x14ac:dyDescent="0.25">
      <c r="A13" s="276" t="s">
        <v>554</v>
      </c>
      <c r="B13" s="277">
        <v>1236660000</v>
      </c>
      <c r="C13" s="277">
        <v>1269200000</v>
      </c>
      <c r="D13" s="277">
        <v>1293200000</v>
      </c>
      <c r="E13" s="277">
        <v>1327200000</v>
      </c>
      <c r="F13" s="427"/>
    </row>
    <row r="14" spans="1:6" ht="20.25" customHeight="1" x14ac:dyDescent="0.25">
      <c r="A14" s="276" t="s">
        <v>52</v>
      </c>
      <c r="B14" s="279"/>
      <c r="C14" s="430"/>
      <c r="D14" s="430"/>
      <c r="E14" s="430"/>
      <c r="F14" s="427"/>
    </row>
    <row r="15" spans="1:6" ht="20.25" customHeight="1" x14ac:dyDescent="0.25">
      <c r="A15" s="278" t="s">
        <v>53</v>
      </c>
      <c r="B15" s="279">
        <v>28884000</v>
      </c>
      <c r="C15" s="279">
        <v>28884000</v>
      </c>
      <c r="D15" s="279">
        <v>28884000</v>
      </c>
      <c r="E15" s="279">
        <v>28884000</v>
      </c>
      <c r="F15" s="427"/>
    </row>
    <row r="16" spans="1:6" ht="20.25" customHeight="1" x14ac:dyDescent="0.25">
      <c r="A16" s="278" t="s">
        <v>54</v>
      </c>
      <c r="B16" s="279">
        <v>7216000</v>
      </c>
      <c r="C16" s="279">
        <v>7216000</v>
      </c>
      <c r="D16" s="279">
        <v>7216000</v>
      </c>
      <c r="E16" s="279">
        <v>7216000</v>
      </c>
      <c r="F16" s="427"/>
    </row>
    <row r="17" spans="1:6" ht="20.25" customHeight="1" x14ac:dyDescent="0.25">
      <c r="A17" s="280" t="s">
        <v>553</v>
      </c>
      <c r="B17" s="281">
        <f>SUM(B15:B16)</f>
        <v>36100000</v>
      </c>
      <c r="C17" s="281">
        <v>36100000</v>
      </c>
      <c r="D17" s="281">
        <v>36100000</v>
      </c>
      <c r="E17" s="281">
        <v>36100000</v>
      </c>
      <c r="F17" s="427"/>
    </row>
    <row r="18" spans="1:6" s="428" customFormat="1" ht="30.75" customHeight="1" x14ac:dyDescent="0.25">
      <c r="A18" s="429" t="s">
        <v>1136</v>
      </c>
      <c r="B18" s="277">
        <v>120560000</v>
      </c>
      <c r="C18" s="277">
        <v>1233100000</v>
      </c>
      <c r="D18" s="277">
        <v>1257100000</v>
      </c>
      <c r="E18" s="277">
        <v>1291100000</v>
      </c>
      <c r="F18" s="427"/>
    </row>
    <row r="19" spans="1:6" s="428" customFormat="1" ht="30" customHeight="1" x14ac:dyDescent="0.25">
      <c r="A19" s="276" t="s">
        <v>1138</v>
      </c>
      <c r="B19" s="277">
        <v>600280000</v>
      </c>
      <c r="C19" s="277">
        <v>616550000</v>
      </c>
      <c r="D19" s="277">
        <v>628550000</v>
      </c>
      <c r="E19" s="277">
        <v>645550000</v>
      </c>
      <c r="F19" s="427"/>
    </row>
    <row r="20" spans="1:6" s="428" customFormat="1" ht="20.25" customHeight="1" x14ac:dyDescent="0.25">
      <c r="A20" s="280" t="s">
        <v>1137</v>
      </c>
      <c r="B20" s="281"/>
      <c r="C20" s="281"/>
      <c r="D20" s="281"/>
      <c r="E20" s="281"/>
      <c r="F20" s="427"/>
    </row>
    <row r="21" spans="1:6" s="428" customFormat="1" ht="20.25" customHeight="1" x14ac:dyDescent="0.25">
      <c r="A21" s="283" t="s">
        <v>56</v>
      </c>
      <c r="B21" s="281"/>
      <c r="C21" s="281"/>
      <c r="D21" s="281"/>
      <c r="E21" s="281"/>
      <c r="F21" s="427"/>
    </row>
    <row r="22" spans="1:6" ht="20.25" customHeight="1" x14ac:dyDescent="0.25">
      <c r="A22" s="283" t="s">
        <v>1135</v>
      </c>
      <c r="B22" s="279"/>
      <c r="C22" s="431"/>
      <c r="D22" s="431"/>
      <c r="E22" s="431"/>
      <c r="F22" s="427"/>
    </row>
    <row r="23" spans="1:6" ht="21" customHeight="1" x14ac:dyDescent="0.25">
      <c r="A23" s="276" t="s">
        <v>1134</v>
      </c>
      <c r="B23" s="277">
        <v>600280000</v>
      </c>
      <c r="C23" s="432">
        <v>616550000</v>
      </c>
      <c r="D23" s="432">
        <v>628550000</v>
      </c>
      <c r="E23" s="432">
        <v>645550000</v>
      </c>
      <c r="F23" s="427"/>
    </row>
  </sheetData>
  <mergeCells count="4">
    <mergeCell ref="A4:D4"/>
    <mergeCell ref="B1:E1"/>
    <mergeCell ref="D2:E2"/>
    <mergeCell ref="D3:E3"/>
  </mergeCells>
  <phoneticPr fontId="20" type="noConversion"/>
  <pageMargins left="0.75" right="0.75" top="1" bottom="1" header="0.5" footer="0.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Layout" zoomScale="75" zoomScaleSheetLayoutView="57" zoomScalePageLayoutView="75" workbookViewId="0">
      <selection activeCell="C26" sqref="C26"/>
    </sheetView>
  </sheetViews>
  <sheetFormatPr defaultRowHeight="15" x14ac:dyDescent="0.25"/>
  <cols>
    <col min="1" max="1" width="3.7109375" style="32" customWidth="1"/>
    <col min="2" max="2" width="90" style="20" customWidth="1"/>
    <col min="3" max="3" width="27.140625" style="20" customWidth="1"/>
    <col min="4" max="4" width="27" style="20" customWidth="1"/>
    <col min="5" max="5" width="25.5703125" style="20" customWidth="1"/>
    <col min="6" max="6" width="20.7109375" style="20" customWidth="1"/>
    <col min="7" max="7" width="20" style="20" customWidth="1"/>
    <col min="8" max="16384" width="9.140625" style="20"/>
  </cols>
  <sheetData>
    <row r="1" spans="1:7" x14ac:dyDescent="0.25">
      <c r="A1" s="19" t="s">
        <v>543</v>
      </c>
      <c r="B1" s="3" t="s">
        <v>544</v>
      </c>
      <c r="C1" s="3" t="s">
        <v>532</v>
      </c>
      <c r="D1" s="3" t="s">
        <v>79</v>
      </c>
      <c r="E1" s="3" t="s">
        <v>555</v>
      </c>
      <c r="F1" s="3" t="s">
        <v>556</v>
      </c>
      <c r="G1" s="3" t="s">
        <v>533</v>
      </c>
    </row>
    <row r="2" spans="1:7" x14ac:dyDescent="0.25">
      <c r="A2" s="19" t="s">
        <v>557</v>
      </c>
      <c r="B2" s="21" t="s">
        <v>917</v>
      </c>
      <c r="C2" s="22">
        <v>834532580</v>
      </c>
      <c r="D2" s="22">
        <v>1958994717</v>
      </c>
      <c r="E2" s="22">
        <v>1887816498</v>
      </c>
      <c r="F2" s="22">
        <v>130812597</v>
      </c>
      <c r="G2" s="23">
        <f>SUM(C2:F2)</f>
        <v>4812156392</v>
      </c>
    </row>
    <row r="3" spans="1:7" ht="28.5" x14ac:dyDescent="0.25">
      <c r="A3" s="19" t="s">
        <v>558</v>
      </c>
      <c r="B3" s="21" t="s">
        <v>918</v>
      </c>
      <c r="C3" s="22"/>
      <c r="D3" s="22"/>
      <c r="E3" s="22"/>
      <c r="F3" s="22"/>
      <c r="G3" s="23">
        <f t="shared" ref="G3:G51" si="0">SUM(C3:F3)</f>
        <v>0</v>
      </c>
    </row>
    <row r="4" spans="1:7" x14ac:dyDescent="0.25">
      <c r="A4" s="19" t="s">
        <v>559</v>
      </c>
      <c r="B4" s="21" t="s">
        <v>0</v>
      </c>
      <c r="C4" s="22"/>
      <c r="D4" s="22"/>
      <c r="E4" s="22"/>
      <c r="F4" s="22"/>
      <c r="G4" s="23">
        <f t="shared" si="0"/>
        <v>0</v>
      </c>
    </row>
    <row r="5" spans="1:7" x14ac:dyDescent="0.25">
      <c r="A5" s="19" t="s">
        <v>543</v>
      </c>
      <c r="B5" s="24" t="s">
        <v>864</v>
      </c>
      <c r="C5" s="22"/>
      <c r="D5" s="22"/>
      <c r="E5" s="22"/>
      <c r="F5" s="22"/>
      <c r="G5" s="23">
        <f t="shared" si="0"/>
        <v>0</v>
      </c>
    </row>
    <row r="6" spans="1:7" x14ac:dyDescent="0.25">
      <c r="A6" s="19" t="s">
        <v>543</v>
      </c>
      <c r="B6" s="24" t="s">
        <v>865</v>
      </c>
      <c r="C6" s="22"/>
      <c r="D6" s="22"/>
      <c r="E6" s="22"/>
      <c r="F6" s="22"/>
      <c r="G6" s="23">
        <f t="shared" si="0"/>
        <v>0</v>
      </c>
    </row>
    <row r="7" spans="1:7" x14ac:dyDescent="0.25">
      <c r="A7" s="19" t="s">
        <v>543</v>
      </c>
      <c r="B7" s="24" t="s">
        <v>908</v>
      </c>
      <c r="C7" s="22"/>
      <c r="D7" s="22"/>
      <c r="E7" s="22"/>
      <c r="F7" s="22"/>
      <c r="G7" s="23">
        <f t="shared" si="0"/>
        <v>0</v>
      </c>
    </row>
    <row r="8" spans="1:7" x14ac:dyDescent="0.25">
      <c r="A8" s="19" t="s">
        <v>543</v>
      </c>
      <c r="B8" s="24" t="s">
        <v>866</v>
      </c>
      <c r="C8" s="22"/>
      <c r="D8" s="22"/>
      <c r="E8" s="22"/>
      <c r="F8" s="6"/>
      <c r="G8" s="23">
        <f t="shared" si="0"/>
        <v>0</v>
      </c>
    </row>
    <row r="9" spans="1:7" x14ac:dyDescent="0.25">
      <c r="A9" s="19" t="s">
        <v>1</v>
      </c>
      <c r="B9" s="25" t="s">
        <v>922</v>
      </c>
      <c r="C9" s="22"/>
      <c r="D9" s="22"/>
      <c r="E9" s="22"/>
      <c r="F9" s="6"/>
      <c r="G9" s="23">
        <f t="shared" si="0"/>
        <v>0</v>
      </c>
    </row>
    <row r="10" spans="1:7" x14ac:dyDescent="0.25">
      <c r="A10" s="19"/>
      <c r="B10" s="24" t="s">
        <v>795</v>
      </c>
      <c r="C10" s="22"/>
      <c r="D10" s="22"/>
      <c r="E10" s="22">
        <v>-23128625</v>
      </c>
      <c r="F10" s="6"/>
      <c r="G10" s="23">
        <f t="shared" si="0"/>
        <v>-23128625</v>
      </c>
    </row>
    <row r="11" spans="1:7" x14ac:dyDescent="0.25">
      <c r="A11" s="19"/>
      <c r="B11" s="426" t="s">
        <v>1111</v>
      </c>
      <c r="C11" s="22"/>
      <c r="D11" s="22"/>
      <c r="E11" s="22">
        <v>-25775562</v>
      </c>
      <c r="F11" s="6"/>
      <c r="G11" s="23">
        <f t="shared" si="0"/>
        <v>-25775562</v>
      </c>
    </row>
    <row r="12" spans="1:7" x14ac:dyDescent="0.25">
      <c r="A12" s="19"/>
      <c r="B12" s="24" t="s">
        <v>867</v>
      </c>
      <c r="C12" s="22"/>
      <c r="D12" s="22"/>
      <c r="E12" s="22"/>
      <c r="F12" s="22"/>
      <c r="G12" s="23">
        <f t="shared" si="0"/>
        <v>0</v>
      </c>
    </row>
    <row r="13" spans="1:7" x14ac:dyDescent="0.25">
      <c r="A13" s="19" t="s">
        <v>543</v>
      </c>
      <c r="B13" s="24" t="s">
        <v>1112</v>
      </c>
      <c r="C13" s="22">
        <v>9123500</v>
      </c>
      <c r="D13" s="22"/>
      <c r="E13" s="22"/>
      <c r="F13" s="22"/>
      <c r="G13" s="23">
        <f t="shared" si="0"/>
        <v>9123500</v>
      </c>
    </row>
    <row r="14" spans="1:7" x14ac:dyDescent="0.25">
      <c r="A14" s="19"/>
      <c r="B14" s="24" t="s">
        <v>1113</v>
      </c>
      <c r="C14" s="22">
        <v>19649000</v>
      </c>
      <c r="D14" s="22"/>
      <c r="E14" s="22"/>
      <c r="F14" s="22"/>
      <c r="G14" s="23">
        <f t="shared" si="0"/>
        <v>19649000</v>
      </c>
    </row>
    <row r="15" spans="1:7" x14ac:dyDescent="0.25">
      <c r="A15" s="19"/>
      <c r="B15" s="24" t="s">
        <v>796</v>
      </c>
      <c r="C15" s="22"/>
      <c r="D15" s="22"/>
      <c r="E15" s="22"/>
      <c r="F15" s="22"/>
      <c r="G15" s="23">
        <f t="shared" si="0"/>
        <v>0</v>
      </c>
    </row>
    <row r="16" spans="1:7" x14ac:dyDescent="0.25">
      <c r="A16" s="19"/>
      <c r="B16" s="24" t="s">
        <v>1114</v>
      </c>
      <c r="C16" s="22">
        <v>4000000</v>
      </c>
      <c r="D16" s="22"/>
      <c r="E16" s="22"/>
      <c r="F16" s="22"/>
      <c r="G16" s="23">
        <f t="shared" si="0"/>
        <v>4000000</v>
      </c>
    </row>
    <row r="17" spans="1:7" x14ac:dyDescent="0.25">
      <c r="A17" s="19"/>
      <c r="B17" s="20" t="s">
        <v>797</v>
      </c>
      <c r="C17" s="22"/>
      <c r="D17" s="22"/>
      <c r="E17" s="22"/>
      <c r="F17" s="22"/>
      <c r="G17" s="23">
        <f t="shared" si="0"/>
        <v>0</v>
      </c>
    </row>
    <row r="18" spans="1:7" x14ac:dyDescent="0.25">
      <c r="A18" s="19" t="s">
        <v>543</v>
      </c>
      <c r="B18" s="24" t="s">
        <v>1115</v>
      </c>
      <c r="C18" s="22">
        <v>9723815</v>
      </c>
      <c r="D18" s="22"/>
      <c r="E18" s="22"/>
      <c r="F18" s="22"/>
      <c r="G18" s="23">
        <f t="shared" si="0"/>
        <v>9723815</v>
      </c>
    </row>
    <row r="19" spans="1:7" x14ac:dyDescent="0.25">
      <c r="A19" s="19"/>
      <c r="B19" s="24" t="s">
        <v>1116</v>
      </c>
      <c r="C19" s="22">
        <v>-45409790</v>
      </c>
      <c r="D19" s="22"/>
      <c r="E19" s="22"/>
      <c r="F19" s="22"/>
      <c r="G19" s="23">
        <f t="shared" si="0"/>
        <v>-45409790</v>
      </c>
    </row>
    <row r="20" spans="1:7" x14ac:dyDescent="0.25">
      <c r="A20" s="19"/>
      <c r="B20" s="24" t="s">
        <v>1117</v>
      </c>
      <c r="C20" s="22">
        <v>-624000</v>
      </c>
      <c r="D20" s="22"/>
      <c r="E20" s="22"/>
      <c r="F20" s="22"/>
      <c r="G20" s="23">
        <f t="shared" si="0"/>
        <v>-624000</v>
      </c>
    </row>
    <row r="21" spans="1:7" x14ac:dyDescent="0.25">
      <c r="A21" s="19" t="s">
        <v>543</v>
      </c>
      <c r="B21" s="24" t="s">
        <v>543</v>
      </c>
      <c r="C21" s="22"/>
      <c r="D21" s="22"/>
      <c r="E21" s="22"/>
      <c r="F21" s="22"/>
      <c r="G21" s="23">
        <f t="shared" si="0"/>
        <v>0</v>
      </c>
    </row>
    <row r="22" spans="1:7" x14ac:dyDescent="0.25">
      <c r="A22" s="19" t="s">
        <v>2</v>
      </c>
      <c r="B22" s="21" t="s">
        <v>919</v>
      </c>
      <c r="C22" s="22"/>
      <c r="D22" s="22"/>
      <c r="E22" s="22"/>
      <c r="F22" s="22"/>
      <c r="G22" s="23">
        <f t="shared" si="0"/>
        <v>0</v>
      </c>
    </row>
    <row r="23" spans="1:7" x14ac:dyDescent="0.25">
      <c r="A23" s="19" t="s">
        <v>3</v>
      </c>
      <c r="B23" s="21" t="s">
        <v>0</v>
      </c>
      <c r="C23" s="22"/>
      <c r="D23" s="22"/>
      <c r="E23" s="22"/>
      <c r="F23" s="22"/>
      <c r="G23" s="23">
        <f t="shared" si="0"/>
        <v>0</v>
      </c>
    </row>
    <row r="24" spans="1:7" x14ac:dyDescent="0.25">
      <c r="A24" s="19"/>
      <c r="B24" s="24" t="s">
        <v>1118</v>
      </c>
      <c r="C24" s="22"/>
      <c r="D24" s="22"/>
      <c r="E24" s="22"/>
      <c r="F24" s="22">
        <v>-46426597</v>
      </c>
      <c r="G24" s="23">
        <f>SUM(C24:F24)</f>
        <v>-46426597</v>
      </c>
    </row>
    <row r="25" spans="1:7" x14ac:dyDescent="0.25">
      <c r="A25" s="19"/>
      <c r="B25" s="24" t="s">
        <v>798</v>
      </c>
      <c r="C25" s="22"/>
      <c r="D25" s="22"/>
      <c r="E25" s="22"/>
      <c r="F25" s="22"/>
      <c r="G25" s="23">
        <f t="shared" si="0"/>
        <v>0</v>
      </c>
    </row>
    <row r="26" spans="1:7" x14ac:dyDescent="0.25">
      <c r="A26" s="19"/>
      <c r="B26" s="24" t="s">
        <v>1119</v>
      </c>
      <c r="C26" s="22"/>
      <c r="D26" s="22"/>
      <c r="E26" s="22">
        <v>4000000</v>
      </c>
      <c r="F26" s="22"/>
      <c r="G26" s="23">
        <f t="shared" si="0"/>
        <v>4000000</v>
      </c>
    </row>
    <row r="27" spans="1:7" x14ac:dyDescent="0.25">
      <c r="A27" s="19"/>
      <c r="B27" s="24" t="s">
        <v>868</v>
      </c>
      <c r="C27" s="22"/>
      <c r="D27" s="22"/>
      <c r="E27" s="22"/>
      <c r="F27" s="22"/>
      <c r="G27" s="23">
        <f t="shared" si="0"/>
        <v>0</v>
      </c>
    </row>
    <row r="28" spans="1:7" x14ac:dyDescent="0.25">
      <c r="A28" s="19"/>
      <c r="B28" s="24" t="s">
        <v>1120</v>
      </c>
      <c r="C28" s="22"/>
      <c r="D28" s="22"/>
      <c r="E28" s="22">
        <v>5528255</v>
      </c>
      <c r="F28" s="22"/>
      <c r="G28" s="23">
        <f t="shared" si="0"/>
        <v>5528255</v>
      </c>
    </row>
    <row r="29" spans="1:7" x14ac:dyDescent="0.25">
      <c r="A29" s="19" t="s">
        <v>543</v>
      </c>
      <c r="B29" s="24" t="s">
        <v>1121</v>
      </c>
      <c r="C29" s="22"/>
      <c r="D29" s="22"/>
      <c r="E29" s="22">
        <v>3113178</v>
      </c>
      <c r="F29" s="22"/>
      <c r="G29" s="23">
        <f t="shared" si="0"/>
        <v>3113178</v>
      </c>
    </row>
    <row r="30" spans="1:7" x14ac:dyDescent="0.25">
      <c r="A30" s="19"/>
      <c r="B30" s="24" t="s">
        <v>869</v>
      </c>
      <c r="C30" s="22"/>
      <c r="D30" s="22"/>
      <c r="E30" s="22">
        <v>61029183</v>
      </c>
      <c r="F30" s="22"/>
      <c r="G30" s="23">
        <f t="shared" si="0"/>
        <v>61029183</v>
      </c>
    </row>
    <row r="31" spans="1:7" x14ac:dyDescent="0.25">
      <c r="A31" s="19"/>
      <c r="B31" s="24" t="s">
        <v>1122</v>
      </c>
      <c r="C31" s="22"/>
      <c r="D31" s="22"/>
      <c r="E31" s="22">
        <v>1768375</v>
      </c>
      <c r="F31" s="22"/>
      <c r="G31" s="23">
        <f t="shared" si="0"/>
        <v>1768375</v>
      </c>
    </row>
    <row r="32" spans="1:7" x14ac:dyDescent="0.25">
      <c r="A32" s="19"/>
      <c r="B32" s="24" t="s">
        <v>1123</v>
      </c>
      <c r="C32" s="22"/>
      <c r="D32" s="22"/>
      <c r="E32" s="22">
        <v>16408864</v>
      </c>
      <c r="F32" s="22"/>
      <c r="G32" s="23">
        <f t="shared" si="0"/>
        <v>16408864</v>
      </c>
    </row>
    <row r="33" spans="1:7" x14ac:dyDescent="0.25">
      <c r="A33" s="19" t="s">
        <v>4</v>
      </c>
      <c r="B33" s="26" t="s">
        <v>920</v>
      </c>
      <c r="C33" s="22"/>
      <c r="D33" s="22"/>
      <c r="E33" s="22"/>
      <c r="F33" s="22"/>
      <c r="G33" s="23">
        <f t="shared" si="0"/>
        <v>0</v>
      </c>
    </row>
    <row r="34" spans="1:7" x14ac:dyDescent="0.25">
      <c r="A34" s="19"/>
      <c r="B34" s="24" t="s">
        <v>1124</v>
      </c>
      <c r="C34" s="22"/>
      <c r="D34" s="22"/>
      <c r="E34" s="22">
        <v>21902325</v>
      </c>
      <c r="F34" s="22"/>
      <c r="G34" s="23">
        <f t="shared" si="0"/>
        <v>21902325</v>
      </c>
    </row>
    <row r="35" spans="1:7" x14ac:dyDescent="0.25">
      <c r="A35" s="19" t="s">
        <v>543</v>
      </c>
      <c r="B35" s="24" t="s">
        <v>1125</v>
      </c>
      <c r="C35" s="22"/>
      <c r="D35" s="22">
        <v>-1131341573</v>
      </c>
      <c r="E35" s="22"/>
      <c r="F35" s="22"/>
      <c r="G35" s="23">
        <f t="shared" si="0"/>
        <v>-1131341573</v>
      </c>
    </row>
    <row r="36" spans="1:7" x14ac:dyDescent="0.25">
      <c r="A36" s="19"/>
      <c r="B36" s="24" t="s">
        <v>1126</v>
      </c>
      <c r="C36" s="22"/>
      <c r="D36" s="22"/>
      <c r="E36" s="22">
        <v>25216580</v>
      </c>
      <c r="F36" s="22"/>
      <c r="G36" s="23">
        <f t="shared" si="0"/>
        <v>25216580</v>
      </c>
    </row>
    <row r="37" spans="1:7" x14ac:dyDescent="0.25">
      <c r="A37" s="19"/>
      <c r="B37" s="24" t="s">
        <v>870</v>
      </c>
      <c r="C37" s="22"/>
      <c r="D37" s="22"/>
      <c r="E37" s="22"/>
      <c r="F37" s="22"/>
      <c r="G37" s="23">
        <f t="shared" si="0"/>
        <v>0</v>
      </c>
    </row>
    <row r="38" spans="1:7" x14ac:dyDescent="0.25">
      <c r="A38" s="19"/>
      <c r="B38" s="24" t="s">
        <v>1127</v>
      </c>
      <c r="C38" s="22"/>
      <c r="D38" s="22">
        <v>63207085</v>
      </c>
      <c r="E38" s="22"/>
      <c r="F38" s="22"/>
      <c r="G38" s="23">
        <f t="shared" si="0"/>
        <v>63207085</v>
      </c>
    </row>
    <row r="39" spans="1:7" x14ac:dyDescent="0.25">
      <c r="A39" s="19"/>
      <c r="B39" s="24" t="s">
        <v>871</v>
      </c>
      <c r="C39" s="22"/>
      <c r="D39" s="22"/>
      <c r="E39" s="22"/>
      <c r="F39" s="22"/>
      <c r="G39" s="23">
        <f t="shared" si="0"/>
        <v>0</v>
      </c>
    </row>
    <row r="40" spans="1:7" x14ac:dyDescent="0.25">
      <c r="A40" s="19"/>
      <c r="B40" s="24" t="s">
        <v>1131</v>
      </c>
      <c r="C40" s="22"/>
      <c r="D40" s="22"/>
      <c r="E40" s="22">
        <v>8150000</v>
      </c>
      <c r="F40" s="22"/>
      <c r="G40" s="23">
        <f t="shared" si="0"/>
        <v>8150000</v>
      </c>
    </row>
    <row r="41" spans="1:7" x14ac:dyDescent="0.25">
      <c r="A41" s="19"/>
      <c r="B41" s="24" t="s">
        <v>1132</v>
      </c>
      <c r="C41" s="22"/>
      <c r="D41" s="22"/>
      <c r="E41" s="22">
        <v>15000000</v>
      </c>
      <c r="F41" s="22"/>
      <c r="G41" s="23">
        <f t="shared" si="0"/>
        <v>15000000</v>
      </c>
    </row>
    <row r="42" spans="1:7" x14ac:dyDescent="0.25">
      <c r="A42" s="19" t="s">
        <v>543</v>
      </c>
      <c r="B42" s="20" t="s">
        <v>872</v>
      </c>
      <c r="C42" s="22"/>
      <c r="D42" s="22">
        <v>1025195</v>
      </c>
      <c r="E42" s="22"/>
      <c r="F42" s="22"/>
      <c r="G42" s="23">
        <f t="shared" si="0"/>
        <v>1025195</v>
      </c>
    </row>
    <row r="43" spans="1:7" x14ac:dyDescent="0.25">
      <c r="A43" s="19"/>
      <c r="B43" s="24" t="s">
        <v>1128</v>
      </c>
      <c r="C43" s="22"/>
      <c r="D43" s="22">
        <v>-17976000</v>
      </c>
      <c r="E43" s="22"/>
      <c r="F43" s="22"/>
      <c r="G43" s="23">
        <f t="shared" si="0"/>
        <v>-17976000</v>
      </c>
    </row>
    <row r="44" spans="1:7" x14ac:dyDescent="0.25">
      <c r="A44" s="19"/>
      <c r="B44" s="24" t="s">
        <v>1129</v>
      </c>
      <c r="C44" s="22"/>
      <c r="D44" s="22">
        <v>27151250</v>
      </c>
      <c r="E44" s="22"/>
      <c r="F44" s="22"/>
      <c r="G44" s="23">
        <f t="shared" si="0"/>
        <v>27151250</v>
      </c>
    </row>
    <row r="45" spans="1:7" x14ac:dyDescent="0.25">
      <c r="A45" s="19"/>
      <c r="B45" s="24" t="s">
        <v>1130</v>
      </c>
      <c r="C45" s="22"/>
      <c r="D45" s="22">
        <v>14400000</v>
      </c>
      <c r="E45" s="22"/>
      <c r="F45" s="22"/>
      <c r="G45" s="23">
        <f t="shared" si="0"/>
        <v>14400000</v>
      </c>
    </row>
    <row r="46" spans="1:7" x14ac:dyDescent="0.25">
      <c r="A46" s="19"/>
      <c r="B46" s="24" t="s">
        <v>1133</v>
      </c>
      <c r="C46" s="22"/>
      <c r="D46" s="22">
        <v>2000000</v>
      </c>
      <c r="E46" s="22"/>
      <c r="F46" s="22"/>
      <c r="G46" s="23">
        <f t="shared" si="0"/>
        <v>2000000</v>
      </c>
    </row>
    <row r="47" spans="1:7" x14ac:dyDescent="0.25">
      <c r="A47" s="19" t="s">
        <v>543</v>
      </c>
      <c r="B47" s="20" t="s">
        <v>799</v>
      </c>
      <c r="C47" s="22"/>
      <c r="D47" s="22">
        <v>8500000</v>
      </c>
      <c r="E47" s="22"/>
      <c r="F47" s="22"/>
      <c r="G47" s="23">
        <f t="shared" si="0"/>
        <v>8500000</v>
      </c>
    </row>
    <row r="48" spans="1:7" x14ac:dyDescent="0.25">
      <c r="A48" s="19"/>
      <c r="B48" s="24" t="s">
        <v>800</v>
      </c>
      <c r="C48" s="22"/>
      <c r="D48" s="22"/>
      <c r="E48" s="22"/>
      <c r="F48" s="22"/>
      <c r="G48" s="23">
        <f t="shared" si="0"/>
        <v>0</v>
      </c>
    </row>
    <row r="49" spans="1:7" x14ac:dyDescent="0.25">
      <c r="A49" s="19"/>
      <c r="B49" s="24" t="s">
        <v>801</v>
      </c>
      <c r="C49" s="22"/>
      <c r="D49" s="22"/>
      <c r="E49" s="22"/>
      <c r="F49" s="22"/>
      <c r="G49" s="23">
        <f t="shared" si="0"/>
        <v>0</v>
      </c>
    </row>
    <row r="50" spans="1:7" x14ac:dyDescent="0.25">
      <c r="A50" s="19" t="s">
        <v>543</v>
      </c>
      <c r="B50" s="24" t="s">
        <v>802</v>
      </c>
      <c r="C50" s="22"/>
      <c r="D50" s="22"/>
      <c r="E50" s="22"/>
      <c r="F50" s="22"/>
      <c r="G50" s="23">
        <f t="shared" si="0"/>
        <v>0</v>
      </c>
    </row>
    <row r="51" spans="1:7" x14ac:dyDescent="0.25">
      <c r="A51" s="19" t="s">
        <v>5</v>
      </c>
      <c r="B51" s="21" t="s">
        <v>921</v>
      </c>
      <c r="C51" s="23">
        <f>SUM(C2:C50)</f>
        <v>830995105</v>
      </c>
      <c r="D51" s="23">
        <f>SUM(D2:D50)</f>
        <v>925960674</v>
      </c>
      <c r="E51" s="23">
        <f>SUM(E2:E50)</f>
        <v>2001029071</v>
      </c>
      <c r="F51" s="23">
        <f>SUM(F2:F50)</f>
        <v>84386000</v>
      </c>
      <c r="G51" s="23">
        <f t="shared" si="0"/>
        <v>3842370850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>
    <oddHeader xml:space="preserve">&amp;C&amp;"Arial CE,Félkövér"&amp;12 2.6 Bevétel tervezése bázisból 2020. &amp;R
Adatok Ft-ban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tabSelected="1" view="pageLayout" zoomScaleSheetLayoutView="100" workbookViewId="0">
      <selection activeCell="B14" sqref="B14"/>
    </sheetView>
  </sheetViews>
  <sheetFormatPr defaultRowHeight="15.75" x14ac:dyDescent="0.25"/>
  <cols>
    <col min="1" max="1" width="5" style="33" customWidth="1"/>
    <col min="2" max="2" width="66.140625" style="36" customWidth="1"/>
    <col min="3" max="3" width="17.140625" style="33" customWidth="1"/>
    <col min="4" max="16384" width="9.140625" style="36"/>
  </cols>
  <sheetData>
    <row r="2" spans="1:3" x14ac:dyDescent="0.25">
      <c r="B2" s="631"/>
      <c r="C2" s="632"/>
    </row>
    <row r="3" spans="1:3" x14ac:dyDescent="0.25">
      <c r="B3" s="34"/>
      <c r="C3" s="35"/>
    </row>
    <row r="5" spans="1:3" x14ac:dyDescent="0.25">
      <c r="B5" s="18" t="s">
        <v>252</v>
      </c>
    </row>
    <row r="6" spans="1:3" x14ac:dyDescent="0.25">
      <c r="B6" s="18" t="s">
        <v>6</v>
      </c>
    </row>
    <row r="7" spans="1:3" x14ac:dyDescent="0.25">
      <c r="B7" s="18"/>
    </row>
    <row r="8" spans="1:3" x14ac:dyDescent="0.25">
      <c r="A8" s="629" t="s">
        <v>531</v>
      </c>
      <c r="B8" s="630"/>
      <c r="C8" s="37" t="s">
        <v>540</v>
      </c>
    </row>
    <row r="9" spans="1:3" x14ac:dyDescent="0.25">
      <c r="A9" s="38">
        <v>1</v>
      </c>
      <c r="B9" s="39" t="s">
        <v>28</v>
      </c>
      <c r="C9" s="40">
        <v>1134034</v>
      </c>
    </row>
    <row r="10" spans="1:3" x14ac:dyDescent="0.25">
      <c r="A10" s="37" t="s">
        <v>29</v>
      </c>
      <c r="B10" s="39" t="s">
        <v>878</v>
      </c>
      <c r="C10" s="40"/>
    </row>
    <row r="11" spans="1:3" x14ac:dyDescent="0.25">
      <c r="A11" s="37" t="s">
        <v>30</v>
      </c>
      <c r="B11" s="39" t="s">
        <v>875</v>
      </c>
      <c r="C11" s="40"/>
    </row>
    <row r="12" spans="1:3" x14ac:dyDescent="0.25">
      <c r="A12" s="37" t="s">
        <v>31</v>
      </c>
      <c r="B12" s="39" t="s">
        <v>876</v>
      </c>
      <c r="C12" s="40"/>
    </row>
    <row r="13" spans="1:3" x14ac:dyDescent="0.25">
      <c r="A13" s="37" t="s">
        <v>32</v>
      </c>
      <c r="B13" s="39" t="s">
        <v>877</v>
      </c>
      <c r="C13" s="40"/>
    </row>
    <row r="14" spans="1:3" x14ac:dyDescent="0.25">
      <c r="A14" s="37"/>
      <c r="B14" s="41"/>
      <c r="C14" s="40"/>
    </row>
    <row r="15" spans="1:3" x14ac:dyDescent="0.25">
      <c r="A15" s="38">
        <v>2</v>
      </c>
      <c r="B15" s="39" t="s">
        <v>33</v>
      </c>
      <c r="C15" s="40"/>
    </row>
    <row r="16" spans="1:3" x14ac:dyDescent="0.25">
      <c r="A16" s="37"/>
      <c r="B16" s="42"/>
      <c r="C16" s="40"/>
    </row>
    <row r="17" spans="1:3" x14ac:dyDescent="0.25">
      <c r="A17" s="38">
        <v>3</v>
      </c>
      <c r="B17" s="39" t="s">
        <v>645</v>
      </c>
      <c r="C17" s="40">
        <v>8500000</v>
      </c>
    </row>
    <row r="18" spans="1:3" x14ac:dyDescent="0.25">
      <c r="A18" s="38"/>
      <c r="B18" s="42"/>
      <c r="C18" s="40"/>
    </row>
    <row r="19" spans="1:3" x14ac:dyDescent="0.25">
      <c r="A19" s="38">
        <v>4</v>
      </c>
      <c r="B19" s="39" t="s">
        <v>646</v>
      </c>
      <c r="C19" s="40">
        <v>3275888</v>
      </c>
    </row>
    <row r="20" spans="1:3" x14ac:dyDescent="0.25">
      <c r="A20" s="37"/>
      <c r="B20" s="42"/>
      <c r="C20" s="40"/>
    </row>
    <row r="21" spans="1:3" x14ac:dyDescent="0.25">
      <c r="A21" s="38">
        <v>5</v>
      </c>
      <c r="B21" s="39" t="s">
        <v>34</v>
      </c>
      <c r="C21" s="40"/>
    </row>
    <row r="22" spans="1:3" x14ac:dyDescent="0.25">
      <c r="A22" s="37"/>
      <c r="B22" s="39"/>
      <c r="C22" s="40"/>
    </row>
    <row r="23" spans="1:3" x14ac:dyDescent="0.25">
      <c r="A23" s="37"/>
      <c r="B23" s="41" t="s">
        <v>1145</v>
      </c>
      <c r="C23" s="43">
        <f>SUM(C9:C22)</f>
        <v>12909922</v>
      </c>
    </row>
    <row r="24" spans="1:3" x14ac:dyDescent="0.25">
      <c r="B24" s="44"/>
    </row>
    <row r="25" spans="1:3" ht="31.5" x14ac:dyDescent="0.25">
      <c r="B25" s="44" t="s">
        <v>1146</v>
      </c>
    </row>
  </sheetData>
  <mergeCells count="2">
    <mergeCell ref="A8:B8"/>
    <mergeCell ref="B2:C2"/>
  </mergeCells>
  <phoneticPr fontId="20" type="noConversion"/>
  <pageMargins left="0.75" right="0.75" top="1" bottom="1" header="0.5" footer="0.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view="pageLayout" zoomScale="96" zoomScaleSheetLayoutView="100" zoomScalePageLayoutView="96" workbookViewId="0">
      <selection activeCell="C10" sqref="C10"/>
    </sheetView>
  </sheetViews>
  <sheetFormatPr defaultRowHeight="21" customHeight="1" x14ac:dyDescent="0.25"/>
  <cols>
    <col min="1" max="1" width="6.85546875" style="85" customWidth="1"/>
    <col min="2" max="2" width="10.5703125" style="85" customWidth="1"/>
    <col min="3" max="3" width="57.140625" style="73" customWidth="1"/>
    <col min="4" max="4" width="12.85546875" style="73" customWidth="1"/>
    <col min="5" max="5" width="11.85546875" style="73" customWidth="1"/>
    <col min="6" max="6" width="9.28515625" style="73" customWidth="1"/>
    <col min="7" max="7" width="12.42578125" style="222" customWidth="1"/>
    <col min="8" max="16384" width="9.140625" style="73"/>
  </cols>
  <sheetData>
    <row r="1" spans="1:7" s="263" customFormat="1" ht="33" customHeight="1" x14ac:dyDescent="0.25">
      <c r="A1" s="261" t="s">
        <v>575</v>
      </c>
      <c r="B1" s="261" t="s">
        <v>118</v>
      </c>
      <c r="C1" s="261" t="s">
        <v>576</v>
      </c>
      <c r="D1" s="261" t="s">
        <v>119</v>
      </c>
      <c r="E1" s="261" t="s">
        <v>120</v>
      </c>
      <c r="F1" s="261" t="s">
        <v>240</v>
      </c>
      <c r="G1" s="262" t="s">
        <v>577</v>
      </c>
    </row>
    <row r="2" spans="1:7" ht="28.5" customHeight="1" x14ac:dyDescent="0.25">
      <c r="A2" s="220">
        <v>1</v>
      </c>
      <c r="B2" s="220" t="s">
        <v>121</v>
      </c>
      <c r="C2" s="220" t="s">
        <v>122</v>
      </c>
      <c r="D2" s="220" t="s">
        <v>123</v>
      </c>
      <c r="E2" s="259">
        <v>5450000</v>
      </c>
      <c r="F2" s="221">
        <v>0</v>
      </c>
      <c r="G2" s="259" t="s">
        <v>809</v>
      </c>
    </row>
    <row r="3" spans="1:7" ht="24.75" customHeight="1" x14ac:dyDescent="0.25">
      <c r="A3" s="220">
        <v>2</v>
      </c>
      <c r="B3" s="220" t="s">
        <v>810</v>
      </c>
      <c r="C3" s="220" t="s">
        <v>124</v>
      </c>
      <c r="D3" s="220" t="s">
        <v>125</v>
      </c>
      <c r="E3" s="405">
        <v>5450000</v>
      </c>
      <c r="F3" s="220">
        <v>0</v>
      </c>
      <c r="G3" s="259" t="s">
        <v>809</v>
      </c>
    </row>
    <row r="4" spans="1:7" ht="21" customHeight="1" x14ac:dyDescent="0.25">
      <c r="A4" s="220">
        <v>3</v>
      </c>
      <c r="B4" s="220" t="s">
        <v>126</v>
      </c>
      <c r="C4" s="220" t="s">
        <v>578</v>
      </c>
      <c r="D4" s="220" t="s">
        <v>125</v>
      </c>
      <c r="E4" s="220">
        <v>0</v>
      </c>
      <c r="F4" s="220">
        <v>0</v>
      </c>
      <c r="G4" s="259">
        <v>183431710</v>
      </c>
    </row>
    <row r="5" spans="1:7" ht="36" customHeight="1" x14ac:dyDescent="0.25">
      <c r="A5" s="220">
        <v>4</v>
      </c>
      <c r="B5" s="220" t="s">
        <v>127</v>
      </c>
      <c r="C5" s="220" t="s">
        <v>579</v>
      </c>
      <c r="D5" s="220" t="s">
        <v>128</v>
      </c>
      <c r="E5" s="221" t="s">
        <v>958</v>
      </c>
      <c r="F5" s="220">
        <v>0</v>
      </c>
      <c r="G5" s="259" t="s">
        <v>959</v>
      </c>
    </row>
    <row r="6" spans="1:7" ht="28.5" customHeight="1" x14ac:dyDescent="0.25">
      <c r="A6" s="220">
        <v>5</v>
      </c>
      <c r="B6" s="220" t="s">
        <v>129</v>
      </c>
      <c r="C6" s="220" t="s">
        <v>580</v>
      </c>
      <c r="D6" s="220" t="s">
        <v>130</v>
      </c>
      <c r="E6" s="220">
        <v>0</v>
      </c>
      <c r="F6" s="220">
        <v>0</v>
      </c>
      <c r="G6" s="259" t="s">
        <v>960</v>
      </c>
    </row>
    <row r="7" spans="1:7" ht="26.25" customHeight="1" x14ac:dyDescent="0.25">
      <c r="A7" s="220">
        <v>6</v>
      </c>
      <c r="B7" s="220" t="s">
        <v>131</v>
      </c>
      <c r="C7" s="220" t="s">
        <v>581</v>
      </c>
      <c r="D7" s="220" t="s">
        <v>132</v>
      </c>
      <c r="E7" s="220">
        <v>0</v>
      </c>
      <c r="F7" s="220">
        <v>0</v>
      </c>
      <c r="G7" s="259" t="s">
        <v>682</v>
      </c>
    </row>
    <row r="8" spans="1:7" ht="21" customHeight="1" x14ac:dyDescent="0.25">
      <c r="A8" s="220">
        <v>7</v>
      </c>
      <c r="B8" s="220" t="s">
        <v>133</v>
      </c>
      <c r="C8" s="220" t="s">
        <v>582</v>
      </c>
      <c r="D8" s="220" t="s">
        <v>130</v>
      </c>
      <c r="E8" s="220">
        <v>0</v>
      </c>
      <c r="F8" s="220">
        <v>0</v>
      </c>
      <c r="G8" s="259" t="s">
        <v>246</v>
      </c>
    </row>
    <row r="9" spans="1:7" ht="24" customHeight="1" x14ac:dyDescent="0.25">
      <c r="A9" s="220">
        <v>8</v>
      </c>
      <c r="B9" s="220" t="s">
        <v>811</v>
      </c>
      <c r="C9" s="220" t="s">
        <v>583</v>
      </c>
      <c r="D9" s="220" t="s">
        <v>125</v>
      </c>
      <c r="E9" s="220">
        <v>0</v>
      </c>
      <c r="F9" s="220">
        <v>0</v>
      </c>
      <c r="G9" s="259">
        <v>25897021</v>
      </c>
    </row>
    <row r="10" spans="1:7" ht="33.75" customHeight="1" x14ac:dyDescent="0.25">
      <c r="A10" s="220">
        <v>9</v>
      </c>
      <c r="B10" s="220" t="s">
        <v>812</v>
      </c>
      <c r="C10" s="220" t="s">
        <v>584</v>
      </c>
      <c r="D10" s="220" t="s">
        <v>125</v>
      </c>
      <c r="E10" s="221" t="s">
        <v>958</v>
      </c>
      <c r="F10" s="220">
        <v>0</v>
      </c>
      <c r="G10" s="259">
        <v>0</v>
      </c>
    </row>
    <row r="11" spans="1:7" ht="29.25" customHeight="1" x14ac:dyDescent="0.25">
      <c r="A11" s="220">
        <v>10</v>
      </c>
      <c r="B11" s="220" t="s">
        <v>1038</v>
      </c>
      <c r="C11" s="220" t="s">
        <v>585</v>
      </c>
      <c r="D11" s="220" t="s">
        <v>125</v>
      </c>
      <c r="E11" s="220">
        <v>0</v>
      </c>
      <c r="F11" s="220">
        <v>0</v>
      </c>
      <c r="G11" s="259">
        <v>0</v>
      </c>
    </row>
    <row r="12" spans="1:7" ht="28.5" customHeight="1" x14ac:dyDescent="0.25">
      <c r="A12" s="220">
        <v>11</v>
      </c>
      <c r="B12" s="220" t="s">
        <v>1039</v>
      </c>
      <c r="C12" s="220" t="s">
        <v>586</v>
      </c>
      <c r="D12" s="220" t="s">
        <v>125</v>
      </c>
      <c r="E12" s="220">
        <v>0</v>
      </c>
      <c r="F12" s="220">
        <v>0</v>
      </c>
      <c r="G12" s="259">
        <v>0</v>
      </c>
    </row>
    <row r="13" spans="1:7" ht="21" customHeight="1" x14ac:dyDescent="0.25">
      <c r="A13" s="220">
        <v>12</v>
      </c>
      <c r="B13" s="220" t="s">
        <v>813</v>
      </c>
      <c r="C13" s="220" t="s">
        <v>587</v>
      </c>
      <c r="D13" s="220" t="s">
        <v>125</v>
      </c>
      <c r="E13" s="220">
        <v>0</v>
      </c>
      <c r="F13" s="220">
        <v>0</v>
      </c>
      <c r="G13" s="259">
        <v>25897021</v>
      </c>
    </row>
    <row r="14" spans="1:7" ht="21" customHeight="1" x14ac:dyDescent="0.25">
      <c r="A14" s="220">
        <v>13</v>
      </c>
      <c r="B14" s="220" t="s">
        <v>134</v>
      </c>
      <c r="C14" s="220" t="s">
        <v>135</v>
      </c>
      <c r="D14" s="220" t="s">
        <v>537</v>
      </c>
      <c r="E14" s="221" t="s">
        <v>136</v>
      </c>
      <c r="F14" s="220">
        <v>0</v>
      </c>
      <c r="G14" s="259">
        <v>44914500</v>
      </c>
    </row>
    <row r="15" spans="1:7" ht="18" customHeight="1" x14ac:dyDescent="0.25">
      <c r="A15" s="220">
        <v>14</v>
      </c>
      <c r="B15" s="220" t="s">
        <v>814</v>
      </c>
      <c r="C15" s="220" t="s">
        <v>137</v>
      </c>
      <c r="D15" s="220" t="s">
        <v>125</v>
      </c>
      <c r="E15" s="221" t="s">
        <v>136</v>
      </c>
      <c r="F15" s="220">
        <v>0</v>
      </c>
      <c r="G15" s="259">
        <v>0</v>
      </c>
    </row>
    <row r="16" spans="1:7" ht="25.5" customHeight="1" x14ac:dyDescent="0.25">
      <c r="A16" s="220">
        <v>15</v>
      </c>
      <c r="B16" s="220" t="s">
        <v>138</v>
      </c>
      <c r="C16" s="220" t="s">
        <v>139</v>
      </c>
      <c r="D16" s="220" t="s">
        <v>140</v>
      </c>
      <c r="E16" s="221" t="s">
        <v>141</v>
      </c>
      <c r="F16" s="220">
        <v>0</v>
      </c>
      <c r="G16" s="259" t="s">
        <v>961</v>
      </c>
    </row>
    <row r="17" spans="1:7" ht="15.75" customHeight="1" x14ac:dyDescent="0.25">
      <c r="A17" s="220">
        <v>16</v>
      </c>
      <c r="B17" s="220" t="s">
        <v>815</v>
      </c>
      <c r="C17" s="220" t="s">
        <v>142</v>
      </c>
      <c r="D17" s="220" t="s">
        <v>125</v>
      </c>
      <c r="E17" s="221" t="s">
        <v>141</v>
      </c>
      <c r="F17" s="220">
        <v>0</v>
      </c>
      <c r="G17" s="259">
        <v>0</v>
      </c>
    </row>
    <row r="18" spans="1:7" ht="24.75" customHeight="1" x14ac:dyDescent="0.25">
      <c r="A18" s="220">
        <v>17</v>
      </c>
      <c r="B18" s="220" t="s">
        <v>143</v>
      </c>
      <c r="C18" s="220" t="s">
        <v>144</v>
      </c>
      <c r="D18" s="220" t="s">
        <v>683</v>
      </c>
      <c r="E18" s="221">
        <v>1</v>
      </c>
      <c r="F18" s="220">
        <v>0</v>
      </c>
      <c r="G18" s="259">
        <v>5324300</v>
      </c>
    </row>
    <row r="19" spans="1:7" ht="21" customHeight="1" x14ac:dyDescent="0.25">
      <c r="A19" s="220">
        <v>18</v>
      </c>
      <c r="B19" s="220" t="s">
        <v>816</v>
      </c>
      <c r="C19" s="220" t="s">
        <v>145</v>
      </c>
      <c r="D19" s="220" t="s">
        <v>125</v>
      </c>
      <c r="E19" s="221">
        <v>1</v>
      </c>
      <c r="F19" s="220">
        <v>0</v>
      </c>
      <c r="G19" s="259">
        <v>5324300</v>
      </c>
    </row>
    <row r="20" spans="1:7" ht="24" customHeight="1" x14ac:dyDescent="0.25">
      <c r="A20" s="220">
        <v>19</v>
      </c>
      <c r="B20" s="220" t="s">
        <v>817</v>
      </c>
      <c r="C20" s="220" t="s">
        <v>151</v>
      </c>
      <c r="D20" s="220" t="s">
        <v>125</v>
      </c>
      <c r="E20" s="220">
        <v>0</v>
      </c>
      <c r="F20" s="220">
        <v>0</v>
      </c>
      <c r="G20" s="259">
        <v>206641389</v>
      </c>
    </row>
    <row r="21" spans="1:7" ht="23.25" customHeight="1" x14ac:dyDescent="0.25">
      <c r="A21" s="220">
        <v>20</v>
      </c>
      <c r="B21" s="220" t="s">
        <v>818</v>
      </c>
      <c r="C21" s="220" t="s">
        <v>152</v>
      </c>
      <c r="D21" s="220" t="s">
        <v>125</v>
      </c>
      <c r="E21" s="220">
        <v>0</v>
      </c>
      <c r="F21" s="220">
        <v>0</v>
      </c>
      <c r="G21" s="259">
        <v>0</v>
      </c>
    </row>
    <row r="22" spans="1:7" ht="26.25" customHeight="1" x14ac:dyDescent="0.25">
      <c r="A22" s="220">
        <v>21</v>
      </c>
      <c r="B22" s="220" t="s">
        <v>819</v>
      </c>
      <c r="C22" s="220" t="s">
        <v>150</v>
      </c>
      <c r="D22" s="220" t="s">
        <v>125</v>
      </c>
      <c r="E22" s="220">
        <v>0</v>
      </c>
      <c r="F22" s="220">
        <v>0</v>
      </c>
      <c r="G22" s="259" t="s">
        <v>962</v>
      </c>
    </row>
    <row r="23" spans="1:7" ht="17.25" customHeight="1" x14ac:dyDescent="0.25">
      <c r="A23" s="220">
        <v>22</v>
      </c>
      <c r="B23" s="220" t="s">
        <v>820</v>
      </c>
      <c r="C23" s="220" t="s">
        <v>588</v>
      </c>
      <c r="D23" s="220" t="s">
        <v>125</v>
      </c>
      <c r="E23" s="220">
        <v>0</v>
      </c>
      <c r="F23" s="220">
        <v>0</v>
      </c>
      <c r="G23" s="259">
        <v>0</v>
      </c>
    </row>
    <row r="24" spans="1:7" ht="21" customHeight="1" x14ac:dyDescent="0.25">
      <c r="A24" s="220">
        <v>23</v>
      </c>
      <c r="B24" s="220" t="s">
        <v>821</v>
      </c>
      <c r="C24" s="220" t="s">
        <v>589</v>
      </c>
      <c r="D24" s="220" t="s">
        <v>125</v>
      </c>
      <c r="E24" s="220">
        <v>0</v>
      </c>
      <c r="F24" s="220">
        <v>0</v>
      </c>
      <c r="G24" s="259">
        <v>0</v>
      </c>
    </row>
    <row r="25" spans="1:7" ht="21" customHeight="1" x14ac:dyDescent="0.25">
      <c r="A25" s="220">
        <v>24</v>
      </c>
      <c r="B25" s="220" t="s">
        <v>153</v>
      </c>
      <c r="C25" s="220" t="s">
        <v>154</v>
      </c>
      <c r="D25" s="220" t="s">
        <v>155</v>
      </c>
      <c r="E25" s="221">
        <v>100</v>
      </c>
      <c r="F25" s="221">
        <v>0</v>
      </c>
      <c r="G25" s="259">
        <v>0</v>
      </c>
    </row>
    <row r="26" spans="1:7" ht="28.5" customHeight="1" x14ac:dyDescent="0.25">
      <c r="A26" s="220">
        <v>25</v>
      </c>
      <c r="B26" s="220" t="s">
        <v>156</v>
      </c>
      <c r="C26" s="220" t="s">
        <v>157</v>
      </c>
      <c r="D26" s="220" t="s">
        <v>158</v>
      </c>
      <c r="E26" s="221">
        <v>2</v>
      </c>
      <c r="F26" s="221">
        <v>0</v>
      </c>
      <c r="G26" s="259">
        <v>0</v>
      </c>
    </row>
    <row r="27" spans="1:7" ht="25.5" customHeight="1" x14ac:dyDescent="0.25">
      <c r="A27" s="220">
        <v>26</v>
      </c>
      <c r="B27" s="220" t="s">
        <v>1060</v>
      </c>
      <c r="C27" s="220" t="s">
        <v>684</v>
      </c>
      <c r="D27" s="220" t="s">
        <v>125</v>
      </c>
      <c r="E27" s="220">
        <v>0</v>
      </c>
      <c r="F27" s="221">
        <v>0</v>
      </c>
      <c r="G27" s="259">
        <v>0</v>
      </c>
    </row>
    <row r="28" spans="1:7" ht="21.75" customHeight="1" x14ac:dyDescent="0.25">
      <c r="A28" s="220">
        <v>27</v>
      </c>
      <c r="B28" s="220" t="s">
        <v>685</v>
      </c>
      <c r="C28" s="220" t="s">
        <v>159</v>
      </c>
      <c r="D28" s="220" t="s">
        <v>125</v>
      </c>
      <c r="E28" s="220">
        <v>0</v>
      </c>
      <c r="F28" s="220">
        <v>0</v>
      </c>
      <c r="G28" s="259">
        <v>202742321</v>
      </c>
    </row>
    <row r="29" spans="1:7" s="109" customFormat="1" ht="20.25" customHeight="1" x14ac:dyDescent="0.2">
      <c r="A29" s="455" t="s">
        <v>822</v>
      </c>
      <c r="B29" s="456"/>
      <c r="C29" s="456"/>
      <c r="D29" s="456"/>
      <c r="E29" s="456"/>
      <c r="F29" s="456"/>
      <c r="G29" s="457"/>
    </row>
    <row r="30" spans="1:7" ht="20.25" customHeight="1" x14ac:dyDescent="0.25">
      <c r="A30" s="452" t="s">
        <v>590</v>
      </c>
      <c r="B30" s="453"/>
      <c r="C30" s="453"/>
      <c r="D30" s="453"/>
      <c r="E30" s="453"/>
      <c r="F30" s="453"/>
      <c r="G30" s="454"/>
    </row>
    <row r="31" spans="1:7" ht="19.5" customHeight="1" x14ac:dyDescent="0.25">
      <c r="A31" s="220">
        <v>28</v>
      </c>
      <c r="B31" s="220" t="s">
        <v>1061</v>
      </c>
      <c r="C31" s="220" t="s">
        <v>823</v>
      </c>
      <c r="D31" s="220" t="s">
        <v>537</v>
      </c>
      <c r="E31" s="221" t="s">
        <v>824</v>
      </c>
      <c r="F31" s="221">
        <v>43.2</v>
      </c>
      <c r="G31" s="259">
        <v>188848800</v>
      </c>
    </row>
    <row r="32" spans="1:7" ht="26.25" customHeight="1" x14ac:dyDescent="0.25">
      <c r="A32" s="220">
        <v>29</v>
      </c>
      <c r="B32" s="220" t="s">
        <v>1062</v>
      </c>
      <c r="C32" s="220" t="s">
        <v>825</v>
      </c>
      <c r="D32" s="220" t="s">
        <v>537</v>
      </c>
      <c r="E32" s="221" t="s">
        <v>963</v>
      </c>
      <c r="F32" s="404">
        <v>30</v>
      </c>
      <c r="G32" s="259">
        <v>72000000</v>
      </c>
    </row>
    <row r="33" spans="1:7" ht="28.5" customHeight="1" x14ac:dyDescent="0.25">
      <c r="A33" s="220">
        <v>30</v>
      </c>
      <c r="B33" s="220" t="s">
        <v>1063</v>
      </c>
      <c r="C33" s="220" t="s">
        <v>826</v>
      </c>
      <c r="D33" s="220" t="s">
        <v>537</v>
      </c>
      <c r="E33" s="221" t="s">
        <v>824</v>
      </c>
      <c r="F33" s="221">
        <v>0</v>
      </c>
      <c r="G33" s="259">
        <v>0</v>
      </c>
    </row>
    <row r="34" spans="1:7" ht="13.5" customHeight="1" x14ac:dyDescent="0.25">
      <c r="A34" s="452" t="s">
        <v>591</v>
      </c>
      <c r="B34" s="453"/>
      <c r="C34" s="453"/>
      <c r="D34" s="453"/>
      <c r="E34" s="453"/>
      <c r="F34" s="453"/>
      <c r="G34" s="454"/>
    </row>
    <row r="35" spans="1:7" ht="24" customHeight="1" x14ac:dyDescent="0.25">
      <c r="A35" s="220">
        <v>31</v>
      </c>
      <c r="B35" s="220" t="s">
        <v>1064</v>
      </c>
      <c r="C35" s="220" t="s">
        <v>823</v>
      </c>
      <c r="D35" s="220" t="s">
        <v>537</v>
      </c>
      <c r="E35" s="221" t="s">
        <v>827</v>
      </c>
      <c r="F35" s="221">
        <v>0</v>
      </c>
      <c r="G35" s="259">
        <v>0</v>
      </c>
    </row>
    <row r="36" spans="1:7" ht="26.25" customHeight="1" x14ac:dyDescent="0.25">
      <c r="A36" s="220">
        <v>32</v>
      </c>
      <c r="B36" s="220" t="s">
        <v>1065</v>
      </c>
      <c r="C36" s="220" t="s">
        <v>825</v>
      </c>
      <c r="D36" s="220" t="s">
        <v>537</v>
      </c>
      <c r="E36" s="221" t="s">
        <v>964</v>
      </c>
      <c r="F36" s="221">
        <v>0</v>
      </c>
      <c r="G36" s="259">
        <v>0</v>
      </c>
    </row>
    <row r="37" spans="1:7" ht="27.75" customHeight="1" x14ac:dyDescent="0.25">
      <c r="A37" s="220">
        <v>33</v>
      </c>
      <c r="B37" s="220" t="s">
        <v>965</v>
      </c>
      <c r="C37" s="220" t="s">
        <v>826</v>
      </c>
      <c r="D37" s="220" t="s">
        <v>537</v>
      </c>
      <c r="E37" s="221" t="s">
        <v>827</v>
      </c>
      <c r="F37" s="221">
        <v>0</v>
      </c>
      <c r="G37" s="259">
        <v>0</v>
      </c>
    </row>
    <row r="38" spans="1:7" s="109" customFormat="1" ht="36.75" customHeight="1" x14ac:dyDescent="0.2">
      <c r="A38" s="455" t="s">
        <v>202</v>
      </c>
      <c r="B38" s="456"/>
      <c r="C38" s="456"/>
      <c r="D38" s="456"/>
      <c r="E38" s="456"/>
      <c r="F38" s="456"/>
      <c r="G38" s="457"/>
    </row>
    <row r="39" spans="1:7" ht="18.75" customHeight="1" x14ac:dyDescent="0.25">
      <c r="A39" s="220">
        <v>34</v>
      </c>
      <c r="B39" s="220" t="s">
        <v>1066</v>
      </c>
      <c r="C39" s="220" t="s">
        <v>590</v>
      </c>
      <c r="D39" s="220" t="s">
        <v>537</v>
      </c>
      <c r="E39" s="221" t="s">
        <v>828</v>
      </c>
      <c r="F39" s="221">
        <v>494.3</v>
      </c>
      <c r="G39" s="259">
        <v>48144820</v>
      </c>
    </row>
    <row r="40" spans="1:7" ht="45.75" customHeight="1" x14ac:dyDescent="0.25">
      <c r="A40" s="220">
        <v>35</v>
      </c>
      <c r="B40" s="220" t="s">
        <v>966</v>
      </c>
      <c r="C40" s="220" t="s">
        <v>591</v>
      </c>
      <c r="D40" s="220" t="s">
        <v>537</v>
      </c>
      <c r="E40" s="221" t="s">
        <v>829</v>
      </c>
      <c r="F40" s="221">
        <v>0</v>
      </c>
      <c r="G40" s="259">
        <v>0</v>
      </c>
    </row>
    <row r="41" spans="1:7" s="109" customFormat="1" ht="17.25" customHeight="1" x14ac:dyDescent="0.2">
      <c r="A41" s="455" t="s">
        <v>687</v>
      </c>
      <c r="B41" s="456"/>
      <c r="C41" s="456"/>
      <c r="D41" s="456"/>
      <c r="E41" s="456"/>
      <c r="F41" s="456"/>
      <c r="G41" s="457"/>
    </row>
    <row r="42" spans="1:7" ht="27" customHeight="1" x14ac:dyDescent="0.25">
      <c r="A42" s="220">
        <v>36</v>
      </c>
      <c r="B42" s="220" t="s">
        <v>830</v>
      </c>
      <c r="C42" s="220" t="s">
        <v>831</v>
      </c>
      <c r="D42" s="220" t="s">
        <v>537</v>
      </c>
      <c r="E42" s="221" t="s">
        <v>592</v>
      </c>
      <c r="F42" s="221">
        <v>0</v>
      </c>
      <c r="G42" s="259">
        <v>0</v>
      </c>
    </row>
    <row r="43" spans="1:7" s="109" customFormat="1" ht="21" customHeight="1" x14ac:dyDescent="0.2">
      <c r="A43" s="455" t="s">
        <v>1067</v>
      </c>
      <c r="B43" s="456"/>
      <c r="C43" s="456"/>
      <c r="D43" s="456"/>
      <c r="E43" s="456"/>
      <c r="F43" s="456"/>
      <c r="G43" s="457"/>
    </row>
    <row r="44" spans="1:7" ht="21" customHeight="1" x14ac:dyDescent="0.25">
      <c r="A44" s="452" t="s">
        <v>590</v>
      </c>
      <c r="B44" s="453"/>
      <c r="C44" s="453"/>
      <c r="D44" s="453"/>
      <c r="E44" s="453"/>
      <c r="F44" s="453"/>
      <c r="G44" s="454"/>
    </row>
    <row r="45" spans="1:7" ht="39" customHeight="1" x14ac:dyDescent="0.25">
      <c r="A45" s="220">
        <v>37</v>
      </c>
      <c r="B45" s="220" t="s">
        <v>593</v>
      </c>
      <c r="C45" s="220" t="s">
        <v>1040</v>
      </c>
      <c r="D45" s="220" t="s">
        <v>537</v>
      </c>
      <c r="E45" s="221" t="s">
        <v>832</v>
      </c>
      <c r="F45" s="221">
        <v>14.4</v>
      </c>
      <c r="G45" s="259" t="s">
        <v>967</v>
      </c>
    </row>
    <row r="46" spans="1:7" ht="41.25" customHeight="1" x14ac:dyDescent="0.25">
      <c r="A46" s="220">
        <v>38</v>
      </c>
      <c r="B46" s="220" t="s">
        <v>594</v>
      </c>
      <c r="C46" s="220" t="s">
        <v>1041</v>
      </c>
      <c r="D46" s="220" t="s">
        <v>537</v>
      </c>
      <c r="E46" s="221" t="s">
        <v>833</v>
      </c>
      <c r="F46" s="221">
        <v>0</v>
      </c>
      <c r="G46" s="259">
        <v>0</v>
      </c>
    </row>
    <row r="47" spans="1:7" ht="36.75" customHeight="1" x14ac:dyDescent="0.25">
      <c r="A47" s="220">
        <v>39</v>
      </c>
      <c r="B47" s="220" t="s">
        <v>595</v>
      </c>
      <c r="C47" s="220" t="s">
        <v>1042</v>
      </c>
      <c r="D47" s="220" t="s">
        <v>537</v>
      </c>
      <c r="E47" s="221" t="s">
        <v>834</v>
      </c>
      <c r="F47" s="221">
        <v>3</v>
      </c>
      <c r="G47" s="259" t="s">
        <v>835</v>
      </c>
    </row>
    <row r="48" spans="1:7" ht="37.5" customHeight="1" x14ac:dyDescent="0.25">
      <c r="A48" s="220">
        <v>40</v>
      </c>
      <c r="B48" s="220" t="s">
        <v>596</v>
      </c>
      <c r="C48" s="220" t="s">
        <v>1043</v>
      </c>
      <c r="D48" s="220" t="s">
        <v>537</v>
      </c>
      <c r="E48" s="221" t="s">
        <v>836</v>
      </c>
      <c r="F48" s="221">
        <v>0</v>
      </c>
      <c r="G48" s="259">
        <v>0</v>
      </c>
    </row>
    <row r="49" spans="1:7" ht="39" customHeight="1" x14ac:dyDescent="0.25">
      <c r="A49" s="220">
        <v>41</v>
      </c>
      <c r="B49" s="220" t="s">
        <v>597</v>
      </c>
      <c r="C49" s="220" t="s">
        <v>1044</v>
      </c>
      <c r="D49" s="220" t="s">
        <v>537</v>
      </c>
      <c r="E49" s="221" t="s">
        <v>837</v>
      </c>
      <c r="F49" s="221">
        <v>0</v>
      </c>
      <c r="G49" s="259">
        <v>0</v>
      </c>
    </row>
    <row r="50" spans="1:7" ht="45" customHeight="1" x14ac:dyDescent="0.25">
      <c r="A50" s="220">
        <v>42</v>
      </c>
      <c r="B50" s="220" t="s">
        <v>598</v>
      </c>
      <c r="C50" s="220" t="s">
        <v>1045</v>
      </c>
      <c r="D50" s="220" t="s">
        <v>537</v>
      </c>
      <c r="E50" s="221" t="s">
        <v>838</v>
      </c>
      <c r="F50" s="221">
        <v>0</v>
      </c>
      <c r="G50" s="259">
        <v>0</v>
      </c>
    </row>
    <row r="51" spans="1:7" ht="40.5" customHeight="1" x14ac:dyDescent="0.25">
      <c r="A51" s="220">
        <v>43</v>
      </c>
      <c r="B51" s="220" t="s">
        <v>599</v>
      </c>
      <c r="C51" s="220" t="s">
        <v>1068</v>
      </c>
      <c r="D51" s="220" t="s">
        <v>537</v>
      </c>
      <c r="E51" s="221" t="s">
        <v>839</v>
      </c>
      <c r="F51" s="221">
        <v>0</v>
      </c>
      <c r="G51" s="259">
        <v>0</v>
      </c>
    </row>
    <row r="52" spans="1:7" ht="37.5" customHeight="1" x14ac:dyDescent="0.25">
      <c r="A52" s="220">
        <v>44</v>
      </c>
      <c r="B52" s="220" t="s">
        <v>600</v>
      </c>
      <c r="C52" s="220" t="s">
        <v>1046</v>
      </c>
      <c r="D52" s="220" t="s">
        <v>537</v>
      </c>
      <c r="E52" s="221" t="s">
        <v>840</v>
      </c>
      <c r="F52" s="221">
        <v>0</v>
      </c>
      <c r="G52" s="259">
        <v>0</v>
      </c>
    </row>
    <row r="53" spans="1:7" ht="18.75" customHeight="1" x14ac:dyDescent="0.25">
      <c r="A53" s="452" t="s">
        <v>591</v>
      </c>
      <c r="B53" s="453"/>
      <c r="C53" s="453"/>
      <c r="D53" s="453"/>
      <c r="E53" s="453"/>
      <c r="F53" s="453"/>
      <c r="G53" s="454"/>
    </row>
    <row r="54" spans="1:7" ht="39" customHeight="1" x14ac:dyDescent="0.25">
      <c r="A54" s="220">
        <v>45</v>
      </c>
      <c r="B54" s="220" t="s">
        <v>601</v>
      </c>
      <c r="C54" s="220" t="s">
        <v>1040</v>
      </c>
      <c r="D54" s="220" t="s">
        <v>537</v>
      </c>
      <c r="E54" s="221" t="s">
        <v>841</v>
      </c>
      <c r="F54" s="221">
        <v>0</v>
      </c>
      <c r="G54" s="259">
        <v>0</v>
      </c>
    </row>
    <row r="55" spans="1:7" ht="37.5" customHeight="1" x14ac:dyDescent="0.25">
      <c r="A55" s="220">
        <v>46</v>
      </c>
      <c r="B55" s="220" t="s">
        <v>602</v>
      </c>
      <c r="C55" s="220" t="s">
        <v>1041</v>
      </c>
      <c r="D55" s="220" t="s">
        <v>537</v>
      </c>
      <c r="E55" s="221" t="s">
        <v>842</v>
      </c>
      <c r="F55" s="221">
        <v>0</v>
      </c>
      <c r="G55" s="259">
        <v>0</v>
      </c>
    </row>
    <row r="56" spans="1:7" ht="42.75" customHeight="1" x14ac:dyDescent="0.25">
      <c r="A56" s="220">
        <v>47</v>
      </c>
      <c r="B56" s="220" t="s">
        <v>603</v>
      </c>
      <c r="C56" s="220" t="s">
        <v>1069</v>
      </c>
      <c r="D56" s="220" t="s">
        <v>537</v>
      </c>
      <c r="E56" s="221" t="s">
        <v>843</v>
      </c>
      <c r="F56" s="221">
        <v>0</v>
      </c>
      <c r="G56" s="259">
        <v>0</v>
      </c>
    </row>
    <row r="57" spans="1:7" ht="39" customHeight="1" x14ac:dyDescent="0.25">
      <c r="A57" s="220">
        <v>48</v>
      </c>
      <c r="B57" s="220" t="s">
        <v>604</v>
      </c>
      <c r="C57" s="220" t="s">
        <v>1043</v>
      </c>
      <c r="D57" s="220" t="s">
        <v>537</v>
      </c>
      <c r="E57" s="221" t="s">
        <v>844</v>
      </c>
      <c r="F57" s="221">
        <v>0</v>
      </c>
      <c r="G57" s="259">
        <v>0</v>
      </c>
    </row>
    <row r="58" spans="1:7" ht="43.5" customHeight="1" x14ac:dyDescent="0.25">
      <c r="A58" s="220">
        <v>49</v>
      </c>
      <c r="B58" s="220" t="s">
        <v>605</v>
      </c>
      <c r="C58" s="220" t="s">
        <v>1044</v>
      </c>
      <c r="D58" s="220" t="s">
        <v>537</v>
      </c>
      <c r="E58" s="221" t="s">
        <v>845</v>
      </c>
      <c r="F58" s="221">
        <v>0</v>
      </c>
      <c r="G58" s="259">
        <v>0</v>
      </c>
    </row>
    <row r="59" spans="1:7" ht="40.5" customHeight="1" x14ac:dyDescent="0.25">
      <c r="A59" s="220">
        <v>50</v>
      </c>
      <c r="B59" s="220" t="s">
        <v>606</v>
      </c>
      <c r="C59" s="220" t="s">
        <v>1045</v>
      </c>
      <c r="D59" s="220" t="s">
        <v>537</v>
      </c>
      <c r="E59" s="221" t="s">
        <v>846</v>
      </c>
      <c r="F59" s="221">
        <v>0</v>
      </c>
      <c r="G59" s="259">
        <v>0</v>
      </c>
    </row>
    <row r="60" spans="1:7" ht="39" customHeight="1" x14ac:dyDescent="0.25">
      <c r="A60" s="220">
        <v>51</v>
      </c>
      <c r="B60" s="220" t="s">
        <v>607</v>
      </c>
      <c r="C60" s="220" t="s">
        <v>848</v>
      </c>
      <c r="D60" s="220" t="s">
        <v>537</v>
      </c>
      <c r="E60" s="221" t="s">
        <v>847</v>
      </c>
      <c r="F60" s="221">
        <v>0</v>
      </c>
      <c r="G60" s="259">
        <v>0</v>
      </c>
    </row>
    <row r="61" spans="1:7" ht="37.5" customHeight="1" x14ac:dyDescent="0.25">
      <c r="A61" s="220">
        <v>52</v>
      </c>
      <c r="B61" s="220" t="s">
        <v>608</v>
      </c>
      <c r="C61" s="220" t="s">
        <v>1046</v>
      </c>
      <c r="D61" s="220" t="s">
        <v>537</v>
      </c>
      <c r="E61" s="221" t="s">
        <v>849</v>
      </c>
      <c r="F61" s="221">
        <v>0</v>
      </c>
      <c r="G61" s="259">
        <v>0</v>
      </c>
    </row>
    <row r="62" spans="1:7" s="109" customFormat="1" ht="21.75" customHeight="1" x14ac:dyDescent="0.2">
      <c r="A62" s="455" t="s">
        <v>850</v>
      </c>
      <c r="B62" s="456"/>
      <c r="C62" s="456"/>
      <c r="D62" s="456"/>
      <c r="E62" s="456"/>
      <c r="F62" s="456"/>
      <c r="G62" s="457"/>
    </row>
    <row r="63" spans="1:7" ht="27.75" customHeight="1" x14ac:dyDescent="0.25">
      <c r="A63" s="220">
        <v>53</v>
      </c>
      <c r="B63" s="220" t="s">
        <v>851</v>
      </c>
      <c r="C63" s="220" t="s">
        <v>590</v>
      </c>
      <c r="D63" s="220" t="s">
        <v>537</v>
      </c>
      <c r="E63" s="259">
        <v>811600</v>
      </c>
      <c r="F63" s="221">
        <v>0</v>
      </c>
      <c r="G63" s="259">
        <v>0</v>
      </c>
    </row>
    <row r="64" spans="1:7" ht="22.5" customHeight="1" x14ac:dyDescent="0.25">
      <c r="A64" s="220">
        <v>54</v>
      </c>
      <c r="B64" s="220" t="s">
        <v>852</v>
      </c>
      <c r="C64" s="220" t="s">
        <v>591</v>
      </c>
      <c r="D64" s="220" t="s">
        <v>537</v>
      </c>
      <c r="E64" s="259">
        <v>405800</v>
      </c>
      <c r="F64" s="221">
        <v>0</v>
      </c>
      <c r="G64" s="259">
        <v>0</v>
      </c>
    </row>
    <row r="65" spans="1:7" ht="28.5" customHeight="1" x14ac:dyDescent="0.25">
      <c r="A65" s="220">
        <v>55</v>
      </c>
      <c r="B65" s="220" t="s">
        <v>688</v>
      </c>
      <c r="C65" s="220" t="s">
        <v>160</v>
      </c>
      <c r="D65" s="220" t="s">
        <v>125</v>
      </c>
      <c r="E65" s="220">
        <v>0</v>
      </c>
      <c r="F65" s="220">
        <v>0</v>
      </c>
      <c r="G65" s="259">
        <v>319048000</v>
      </c>
    </row>
    <row r="66" spans="1:7" ht="24" customHeight="1" x14ac:dyDescent="0.25">
      <c r="A66" s="220">
        <v>56</v>
      </c>
      <c r="B66" s="220" t="s">
        <v>968</v>
      </c>
      <c r="C66" s="220" t="s">
        <v>161</v>
      </c>
      <c r="D66" s="220" t="s">
        <v>125</v>
      </c>
      <c r="E66" s="220">
        <v>0</v>
      </c>
      <c r="F66" s="220"/>
      <c r="G66" s="259">
        <v>0</v>
      </c>
    </row>
    <row r="67" spans="1:7" s="109" customFormat="1" ht="17.25" customHeight="1" x14ac:dyDescent="0.2">
      <c r="A67" s="455" t="s">
        <v>254</v>
      </c>
      <c r="B67" s="456"/>
      <c r="C67" s="456"/>
      <c r="D67" s="456"/>
      <c r="E67" s="456"/>
      <c r="F67" s="456"/>
      <c r="G67" s="457"/>
    </row>
    <row r="68" spans="1:7" ht="23.25" customHeight="1" x14ac:dyDescent="0.25">
      <c r="A68" s="220">
        <v>57</v>
      </c>
      <c r="B68" s="220" t="s">
        <v>969</v>
      </c>
      <c r="C68" s="220" t="s">
        <v>609</v>
      </c>
      <c r="D68" s="220" t="s">
        <v>162</v>
      </c>
      <c r="E68" s="221" t="s">
        <v>970</v>
      </c>
      <c r="F68" s="221" t="s">
        <v>689</v>
      </c>
      <c r="G68" s="259" t="s">
        <v>689</v>
      </c>
    </row>
    <row r="69" spans="1:7" ht="27" customHeight="1" x14ac:dyDescent="0.25">
      <c r="A69" s="220">
        <v>58</v>
      </c>
      <c r="B69" s="220" t="s">
        <v>971</v>
      </c>
      <c r="C69" s="220" t="s">
        <v>610</v>
      </c>
      <c r="D69" s="220" t="s">
        <v>162</v>
      </c>
      <c r="E69" s="221" t="s">
        <v>690</v>
      </c>
      <c r="F69" s="221" t="s">
        <v>853</v>
      </c>
      <c r="G69" s="259" t="s">
        <v>853</v>
      </c>
    </row>
    <row r="70" spans="1:7" ht="13.5" customHeight="1" x14ac:dyDescent="0.25">
      <c r="A70" s="220">
        <v>59</v>
      </c>
      <c r="B70" s="220" t="s">
        <v>972</v>
      </c>
      <c r="C70" s="220" t="s">
        <v>611</v>
      </c>
      <c r="D70" s="220" t="s">
        <v>537</v>
      </c>
      <c r="E70" s="221" t="s">
        <v>973</v>
      </c>
      <c r="F70" s="221">
        <v>0</v>
      </c>
      <c r="G70" s="259">
        <v>0</v>
      </c>
    </row>
    <row r="71" spans="1:7" ht="22.5" customHeight="1" x14ac:dyDescent="0.25">
      <c r="A71" s="220">
        <v>60</v>
      </c>
      <c r="B71" s="220" t="s">
        <v>974</v>
      </c>
      <c r="C71" s="220" t="s">
        <v>612</v>
      </c>
      <c r="D71" s="220" t="s">
        <v>537</v>
      </c>
      <c r="E71" s="259">
        <v>71896</v>
      </c>
      <c r="F71" s="221">
        <v>0</v>
      </c>
      <c r="G71" s="259">
        <v>0</v>
      </c>
    </row>
    <row r="72" spans="1:7" ht="18" customHeight="1" x14ac:dyDescent="0.25">
      <c r="A72" s="220">
        <v>61</v>
      </c>
      <c r="B72" s="220" t="s">
        <v>975</v>
      </c>
      <c r="C72" s="220" t="s">
        <v>613</v>
      </c>
      <c r="D72" s="220" t="s">
        <v>537</v>
      </c>
      <c r="E72" s="221" t="s">
        <v>614</v>
      </c>
      <c r="F72" s="221">
        <v>0</v>
      </c>
      <c r="G72" s="259">
        <v>0</v>
      </c>
    </row>
    <row r="73" spans="1:7" ht="24" customHeight="1" x14ac:dyDescent="0.25">
      <c r="A73" s="220">
        <v>62</v>
      </c>
      <c r="B73" s="220" t="s">
        <v>976</v>
      </c>
      <c r="C73" s="220" t="s">
        <v>615</v>
      </c>
      <c r="D73" s="220" t="s">
        <v>537</v>
      </c>
      <c r="E73" s="221" t="s">
        <v>691</v>
      </c>
      <c r="F73" s="221">
        <v>0</v>
      </c>
      <c r="G73" s="259">
        <v>0</v>
      </c>
    </row>
    <row r="74" spans="1:7" ht="25.5" customHeight="1" x14ac:dyDescent="0.25">
      <c r="A74" s="220">
        <v>63</v>
      </c>
      <c r="B74" s="220" t="s">
        <v>977</v>
      </c>
      <c r="C74" s="220" t="s">
        <v>616</v>
      </c>
      <c r="D74" s="220" t="s">
        <v>537</v>
      </c>
      <c r="E74" s="221" t="s">
        <v>692</v>
      </c>
      <c r="F74" s="221">
        <v>0</v>
      </c>
      <c r="G74" s="259">
        <v>0</v>
      </c>
    </row>
    <row r="75" spans="1:7" ht="23.25" customHeight="1" x14ac:dyDescent="0.25">
      <c r="A75" s="220">
        <v>64</v>
      </c>
      <c r="B75" s="220" t="s">
        <v>978</v>
      </c>
      <c r="C75" s="220" t="s">
        <v>617</v>
      </c>
      <c r="D75" s="220" t="s">
        <v>256</v>
      </c>
      <c r="E75" s="221" t="s">
        <v>979</v>
      </c>
      <c r="F75" s="221">
        <v>0</v>
      </c>
      <c r="G75" s="259">
        <v>0</v>
      </c>
    </row>
    <row r="76" spans="1:7" ht="15.75" customHeight="1" x14ac:dyDescent="0.25">
      <c r="A76" s="452" t="s">
        <v>980</v>
      </c>
      <c r="B76" s="453"/>
      <c r="C76" s="453"/>
      <c r="D76" s="453"/>
      <c r="E76" s="453"/>
      <c r="F76" s="453"/>
      <c r="G76" s="454"/>
    </row>
    <row r="77" spans="1:7" ht="17.25" customHeight="1" x14ac:dyDescent="0.25">
      <c r="A77" s="220">
        <v>65</v>
      </c>
      <c r="B77" s="220" t="s">
        <v>981</v>
      </c>
      <c r="C77" s="220" t="s">
        <v>163</v>
      </c>
      <c r="D77" s="220" t="s">
        <v>537</v>
      </c>
      <c r="E77" s="221" t="s">
        <v>982</v>
      </c>
      <c r="F77" s="221">
        <v>0</v>
      </c>
      <c r="G77" s="259">
        <v>0</v>
      </c>
    </row>
    <row r="78" spans="1:7" ht="27" customHeight="1" x14ac:dyDescent="0.25">
      <c r="A78" s="220">
        <v>66</v>
      </c>
      <c r="B78" s="220" t="s">
        <v>984</v>
      </c>
      <c r="C78" s="220" t="s">
        <v>164</v>
      </c>
      <c r="D78" s="220" t="s">
        <v>537</v>
      </c>
      <c r="E78" s="221" t="s">
        <v>985</v>
      </c>
      <c r="F78" s="221">
        <v>0</v>
      </c>
      <c r="G78" s="259">
        <v>0</v>
      </c>
    </row>
    <row r="79" spans="1:7" ht="29.25" customHeight="1" x14ac:dyDescent="0.25">
      <c r="A79" s="220">
        <v>67</v>
      </c>
      <c r="B79" s="220" t="s">
        <v>983</v>
      </c>
      <c r="C79" s="220" t="s">
        <v>165</v>
      </c>
      <c r="D79" s="220" t="s">
        <v>537</v>
      </c>
      <c r="E79" s="259">
        <v>114000</v>
      </c>
      <c r="F79" s="221">
        <v>0</v>
      </c>
      <c r="G79" s="259">
        <v>0</v>
      </c>
    </row>
    <row r="80" spans="1:7" ht="31.5" customHeight="1" x14ac:dyDescent="0.25">
      <c r="A80" s="220">
        <v>68</v>
      </c>
      <c r="B80" s="220" t="s">
        <v>986</v>
      </c>
      <c r="C80" s="220" t="s">
        <v>166</v>
      </c>
      <c r="D80" s="220" t="s">
        <v>537</v>
      </c>
      <c r="E80" s="259">
        <v>171000</v>
      </c>
      <c r="F80" s="221">
        <v>0</v>
      </c>
      <c r="G80" s="259">
        <v>0</v>
      </c>
    </row>
    <row r="81" spans="1:7" ht="24.75" customHeight="1" x14ac:dyDescent="0.25">
      <c r="A81" s="452" t="s">
        <v>987</v>
      </c>
      <c r="B81" s="453"/>
      <c r="C81" s="453"/>
      <c r="D81" s="453"/>
      <c r="E81" s="453"/>
      <c r="F81" s="453"/>
      <c r="G81" s="454"/>
    </row>
    <row r="82" spans="1:7" ht="26.25" customHeight="1" x14ac:dyDescent="0.25">
      <c r="A82" s="220">
        <v>69</v>
      </c>
      <c r="B82" s="220" t="s">
        <v>988</v>
      </c>
      <c r="C82" s="220" t="s">
        <v>167</v>
      </c>
      <c r="D82" s="220" t="s">
        <v>537</v>
      </c>
      <c r="E82" s="221" t="s">
        <v>989</v>
      </c>
      <c r="F82" s="221">
        <v>0</v>
      </c>
      <c r="G82" s="259">
        <v>0</v>
      </c>
    </row>
    <row r="83" spans="1:7" ht="30" customHeight="1" x14ac:dyDescent="0.25">
      <c r="A83" s="220">
        <v>70</v>
      </c>
      <c r="B83" s="220" t="s">
        <v>990</v>
      </c>
      <c r="C83" s="220" t="s">
        <v>168</v>
      </c>
      <c r="D83" s="220" t="s">
        <v>537</v>
      </c>
      <c r="E83" s="259">
        <v>757900</v>
      </c>
      <c r="F83" s="221">
        <v>0</v>
      </c>
      <c r="G83" s="259">
        <v>0</v>
      </c>
    </row>
    <row r="84" spans="1:7" ht="29.25" customHeight="1" x14ac:dyDescent="0.25">
      <c r="A84" s="220">
        <v>71</v>
      </c>
      <c r="B84" s="220" t="s">
        <v>992</v>
      </c>
      <c r="C84" s="220" t="s">
        <v>169</v>
      </c>
      <c r="D84" s="220" t="s">
        <v>537</v>
      </c>
      <c r="E84" s="259">
        <v>413400</v>
      </c>
      <c r="F84" s="221">
        <v>0</v>
      </c>
      <c r="G84" s="259">
        <v>0</v>
      </c>
    </row>
    <row r="85" spans="1:7" ht="31.5" customHeight="1" x14ac:dyDescent="0.25">
      <c r="A85" s="220">
        <v>72</v>
      </c>
      <c r="B85" s="220" t="s">
        <v>991</v>
      </c>
      <c r="C85" s="220" t="s">
        <v>170</v>
      </c>
      <c r="D85" s="220" t="s">
        <v>537</v>
      </c>
      <c r="E85" s="259">
        <v>454740</v>
      </c>
      <c r="F85" s="221">
        <v>0</v>
      </c>
      <c r="G85" s="259">
        <v>0</v>
      </c>
    </row>
    <row r="86" spans="1:7" ht="27" customHeight="1" x14ac:dyDescent="0.25">
      <c r="A86" s="220">
        <v>73</v>
      </c>
      <c r="B86" s="220" t="s">
        <v>993</v>
      </c>
      <c r="C86" s="220" t="s">
        <v>171</v>
      </c>
      <c r="D86" s="220" t="s">
        <v>537</v>
      </c>
      <c r="E86" s="221" t="s">
        <v>989</v>
      </c>
      <c r="F86" s="221">
        <v>0</v>
      </c>
      <c r="G86" s="259">
        <v>0</v>
      </c>
    </row>
    <row r="87" spans="1:7" ht="26.25" customHeight="1" x14ac:dyDescent="0.25">
      <c r="A87" s="220">
        <v>74</v>
      </c>
      <c r="B87" s="220" t="s">
        <v>994</v>
      </c>
      <c r="C87" s="220" t="s">
        <v>172</v>
      </c>
      <c r="D87" s="220" t="s">
        <v>537</v>
      </c>
      <c r="E87" s="259">
        <v>757900</v>
      </c>
      <c r="F87" s="221">
        <v>0</v>
      </c>
      <c r="G87" s="259">
        <v>0</v>
      </c>
    </row>
    <row r="88" spans="1:7" s="109" customFormat="1" ht="30.75" customHeight="1" x14ac:dyDescent="0.2">
      <c r="A88" s="220">
        <v>75</v>
      </c>
      <c r="B88" s="220" t="s">
        <v>995</v>
      </c>
      <c r="C88" s="220" t="s">
        <v>173</v>
      </c>
      <c r="D88" s="220" t="s">
        <v>537</v>
      </c>
      <c r="E88" s="259">
        <v>413400</v>
      </c>
      <c r="F88" s="221">
        <v>0</v>
      </c>
      <c r="G88" s="259">
        <v>0</v>
      </c>
    </row>
    <row r="89" spans="1:7" ht="27" customHeight="1" x14ac:dyDescent="0.25">
      <c r="A89" s="220">
        <v>76</v>
      </c>
      <c r="B89" s="220" t="s">
        <v>996</v>
      </c>
      <c r="C89" s="220" t="s">
        <v>174</v>
      </c>
      <c r="D89" s="220" t="s">
        <v>537</v>
      </c>
      <c r="E89" s="259">
        <v>454740</v>
      </c>
      <c r="F89" s="221">
        <v>0</v>
      </c>
      <c r="G89" s="259">
        <v>0</v>
      </c>
    </row>
    <row r="90" spans="1:7" ht="19.5" customHeight="1" x14ac:dyDescent="0.25">
      <c r="A90" s="452" t="s">
        <v>997</v>
      </c>
      <c r="B90" s="453"/>
      <c r="C90" s="453"/>
      <c r="D90" s="453"/>
      <c r="E90" s="453"/>
      <c r="F90" s="453"/>
      <c r="G90" s="454"/>
    </row>
    <row r="91" spans="1:7" ht="15.75" customHeight="1" x14ac:dyDescent="0.25">
      <c r="A91" s="220">
        <v>77</v>
      </c>
      <c r="B91" s="220" t="s">
        <v>998</v>
      </c>
      <c r="C91" s="220" t="s">
        <v>178</v>
      </c>
      <c r="D91" s="220" t="s">
        <v>537</v>
      </c>
      <c r="E91" s="221" t="s">
        <v>999</v>
      </c>
      <c r="F91" s="221">
        <v>0</v>
      </c>
      <c r="G91" s="259">
        <v>0</v>
      </c>
    </row>
    <row r="92" spans="1:7" ht="25.5" customHeight="1" x14ac:dyDescent="0.25">
      <c r="A92" s="220">
        <v>78</v>
      </c>
      <c r="B92" s="220" t="s">
        <v>1000</v>
      </c>
      <c r="C92" s="220" t="s">
        <v>179</v>
      </c>
      <c r="D92" s="220" t="s">
        <v>537</v>
      </c>
      <c r="E92" s="259">
        <v>430800</v>
      </c>
      <c r="F92" s="221">
        <v>0</v>
      </c>
      <c r="G92" s="259">
        <v>0</v>
      </c>
    </row>
    <row r="93" spans="1:7" ht="33.75" customHeight="1" x14ac:dyDescent="0.25">
      <c r="A93" s="220">
        <v>79</v>
      </c>
      <c r="B93" s="220" t="s">
        <v>1001</v>
      </c>
      <c r="C93" s="220" t="s">
        <v>180</v>
      </c>
      <c r="D93" s="220" t="s">
        <v>537</v>
      </c>
      <c r="E93" s="259">
        <v>215400</v>
      </c>
      <c r="F93" s="221">
        <v>0</v>
      </c>
      <c r="G93" s="259">
        <v>0</v>
      </c>
    </row>
    <row r="94" spans="1:7" ht="27" customHeight="1" x14ac:dyDescent="0.25">
      <c r="A94" s="220">
        <v>80</v>
      </c>
      <c r="B94" s="220" t="s">
        <v>1002</v>
      </c>
      <c r="C94" s="220" t="s">
        <v>181</v>
      </c>
      <c r="D94" s="220" t="s">
        <v>537</v>
      </c>
      <c r="E94" s="259">
        <v>258480</v>
      </c>
      <c r="F94" s="221">
        <v>0</v>
      </c>
      <c r="G94" s="259">
        <v>0</v>
      </c>
    </row>
    <row r="95" spans="1:7" ht="19.5" customHeight="1" x14ac:dyDescent="0.25">
      <c r="A95" s="220">
        <v>81</v>
      </c>
      <c r="B95" s="220" t="s">
        <v>1003</v>
      </c>
      <c r="C95" s="220" t="s">
        <v>182</v>
      </c>
      <c r="D95" s="220" t="s">
        <v>537</v>
      </c>
      <c r="E95" s="221" t="s">
        <v>999</v>
      </c>
      <c r="F95" s="221">
        <v>0</v>
      </c>
      <c r="G95" s="259">
        <v>0</v>
      </c>
    </row>
    <row r="96" spans="1:7" ht="24.75" customHeight="1" x14ac:dyDescent="0.25">
      <c r="A96" s="220">
        <v>82</v>
      </c>
      <c r="B96" s="220" t="s">
        <v>1004</v>
      </c>
      <c r="C96" s="220" t="s">
        <v>183</v>
      </c>
      <c r="D96" s="220" t="s">
        <v>537</v>
      </c>
      <c r="E96" s="259">
        <v>430800</v>
      </c>
      <c r="F96" s="221">
        <v>0</v>
      </c>
      <c r="G96" s="259">
        <v>0</v>
      </c>
    </row>
    <row r="97" spans="1:7" ht="33.75" customHeight="1" x14ac:dyDescent="0.25">
      <c r="A97" s="220">
        <v>83</v>
      </c>
      <c r="B97" s="220" t="s">
        <v>1005</v>
      </c>
      <c r="C97" s="220" t="s">
        <v>184</v>
      </c>
      <c r="D97" s="220" t="s">
        <v>537</v>
      </c>
      <c r="E97" s="259">
        <v>215400</v>
      </c>
      <c r="F97" s="221">
        <v>0</v>
      </c>
      <c r="G97" s="259">
        <v>0</v>
      </c>
    </row>
    <row r="98" spans="1:7" ht="27" customHeight="1" x14ac:dyDescent="0.25">
      <c r="A98" s="220">
        <v>84</v>
      </c>
      <c r="B98" s="220" t="s">
        <v>1006</v>
      </c>
      <c r="C98" s="220" t="s">
        <v>185</v>
      </c>
      <c r="D98" s="220" t="s">
        <v>537</v>
      </c>
      <c r="E98" s="259">
        <v>258480</v>
      </c>
      <c r="F98" s="221">
        <v>0</v>
      </c>
      <c r="G98" s="259">
        <v>0</v>
      </c>
    </row>
    <row r="99" spans="1:7" ht="18.75" customHeight="1" x14ac:dyDescent="0.25">
      <c r="A99" s="452" t="s">
        <v>1007</v>
      </c>
      <c r="B99" s="453"/>
      <c r="C99" s="453"/>
      <c r="D99" s="453"/>
      <c r="E99" s="453"/>
      <c r="F99" s="453"/>
      <c r="G99" s="454"/>
    </row>
    <row r="100" spans="1:7" ht="21" customHeight="1" x14ac:dyDescent="0.25">
      <c r="A100" s="220">
        <v>85</v>
      </c>
      <c r="B100" s="220" t="s">
        <v>1008</v>
      </c>
      <c r="C100" s="220" t="s">
        <v>186</v>
      </c>
      <c r="D100" s="220" t="s">
        <v>537</v>
      </c>
      <c r="E100" s="221" t="s">
        <v>1009</v>
      </c>
      <c r="F100" s="221">
        <v>0</v>
      </c>
      <c r="G100" s="259">
        <v>0</v>
      </c>
    </row>
    <row r="101" spans="1:7" ht="28.5" customHeight="1" x14ac:dyDescent="0.25">
      <c r="A101" s="220">
        <v>86</v>
      </c>
      <c r="B101" s="220" t="s">
        <v>1010</v>
      </c>
      <c r="C101" s="220" t="s">
        <v>187</v>
      </c>
      <c r="D101" s="220" t="s">
        <v>537</v>
      </c>
      <c r="E101" s="259">
        <v>286920</v>
      </c>
      <c r="F101" s="221">
        <v>0</v>
      </c>
      <c r="G101" s="259">
        <v>0</v>
      </c>
    </row>
    <row r="102" spans="1:7" ht="31.5" customHeight="1" x14ac:dyDescent="0.25">
      <c r="A102" s="452" t="s">
        <v>1011</v>
      </c>
      <c r="B102" s="453"/>
      <c r="C102" s="453"/>
      <c r="D102" s="453"/>
      <c r="E102" s="453"/>
      <c r="F102" s="453"/>
      <c r="G102" s="454"/>
    </row>
    <row r="103" spans="1:7" ht="15.75" customHeight="1" x14ac:dyDescent="0.25">
      <c r="A103" s="220">
        <v>87</v>
      </c>
      <c r="B103" s="220" t="s">
        <v>1012</v>
      </c>
      <c r="C103" s="220" t="s">
        <v>618</v>
      </c>
      <c r="D103" s="220" t="s">
        <v>537</v>
      </c>
      <c r="E103" s="259">
        <v>700000</v>
      </c>
      <c r="F103" s="221">
        <v>0</v>
      </c>
      <c r="G103" s="259">
        <v>0</v>
      </c>
    </row>
    <row r="104" spans="1:7" ht="18.75" customHeight="1" x14ac:dyDescent="0.25">
      <c r="A104" s="220">
        <v>88</v>
      </c>
      <c r="B104" s="220" t="s">
        <v>1013</v>
      </c>
      <c r="C104" s="220" t="s">
        <v>619</v>
      </c>
      <c r="D104" s="220" t="s">
        <v>537</v>
      </c>
      <c r="E104" s="259">
        <v>910000</v>
      </c>
      <c r="F104" s="221">
        <v>0</v>
      </c>
      <c r="G104" s="259">
        <v>0</v>
      </c>
    </row>
    <row r="105" spans="1:7" ht="30" customHeight="1" x14ac:dyDescent="0.25">
      <c r="A105" s="220">
        <v>89</v>
      </c>
      <c r="B105" s="220" t="s">
        <v>1014</v>
      </c>
      <c r="C105" s="220" t="s">
        <v>693</v>
      </c>
      <c r="D105" s="220" t="s">
        <v>537</v>
      </c>
      <c r="E105" s="221" t="s">
        <v>1015</v>
      </c>
      <c r="F105" s="221">
        <v>0</v>
      </c>
      <c r="G105" s="259">
        <v>0</v>
      </c>
    </row>
    <row r="106" spans="1:7" ht="21" customHeight="1" x14ac:dyDescent="0.25">
      <c r="A106" s="452" t="s">
        <v>1016</v>
      </c>
      <c r="B106" s="453"/>
      <c r="C106" s="453"/>
      <c r="D106" s="453"/>
      <c r="E106" s="453"/>
      <c r="F106" s="453"/>
      <c r="G106" s="454"/>
    </row>
    <row r="107" spans="1:7" ht="24" customHeight="1" x14ac:dyDescent="0.25">
      <c r="A107" s="220">
        <v>90</v>
      </c>
      <c r="B107" s="220" t="s">
        <v>1017</v>
      </c>
      <c r="C107" s="220" t="s">
        <v>189</v>
      </c>
      <c r="D107" s="220" t="s">
        <v>264</v>
      </c>
      <c r="E107" s="259">
        <v>569350</v>
      </c>
      <c r="F107" s="221">
        <v>0</v>
      </c>
      <c r="G107" s="259">
        <v>0</v>
      </c>
    </row>
    <row r="108" spans="1:7" ht="27.75" customHeight="1" x14ac:dyDescent="0.25">
      <c r="A108" s="220">
        <v>91</v>
      </c>
      <c r="B108" s="220" t="s">
        <v>1018</v>
      </c>
      <c r="C108" s="220" t="s">
        <v>190</v>
      </c>
      <c r="D108" s="220" t="s">
        <v>264</v>
      </c>
      <c r="E108" s="259">
        <v>626285</v>
      </c>
      <c r="F108" s="221">
        <v>0</v>
      </c>
      <c r="G108" s="259">
        <v>0</v>
      </c>
    </row>
    <row r="109" spans="1:7" ht="22.5" customHeight="1" x14ac:dyDescent="0.25">
      <c r="A109" s="220">
        <v>92</v>
      </c>
      <c r="B109" s="220" t="s">
        <v>1019</v>
      </c>
      <c r="C109" s="220" t="s">
        <v>694</v>
      </c>
      <c r="D109" s="220" t="s">
        <v>264</v>
      </c>
      <c r="E109" s="259">
        <v>284675</v>
      </c>
      <c r="F109" s="221">
        <v>0</v>
      </c>
      <c r="G109" s="259">
        <v>0</v>
      </c>
    </row>
    <row r="110" spans="1:7" ht="21.75" customHeight="1" x14ac:dyDescent="0.25">
      <c r="A110" s="452" t="s">
        <v>1020</v>
      </c>
      <c r="B110" s="453"/>
      <c r="C110" s="453"/>
      <c r="D110" s="453"/>
      <c r="E110" s="453"/>
      <c r="F110" s="453"/>
      <c r="G110" s="454"/>
    </row>
    <row r="111" spans="1:7" ht="27.75" customHeight="1" x14ac:dyDescent="0.25">
      <c r="A111" s="220">
        <v>93</v>
      </c>
      <c r="B111" s="220" t="s">
        <v>1021</v>
      </c>
      <c r="C111" s="220" t="s">
        <v>620</v>
      </c>
      <c r="D111" s="220" t="s">
        <v>256</v>
      </c>
      <c r="E111" s="221" t="s">
        <v>1022</v>
      </c>
      <c r="F111" s="221">
        <v>0</v>
      </c>
      <c r="G111" s="259">
        <v>0</v>
      </c>
    </row>
    <row r="112" spans="1:7" ht="31.5" customHeight="1" x14ac:dyDescent="0.25">
      <c r="A112" s="220">
        <v>94</v>
      </c>
      <c r="B112" s="220" t="s">
        <v>1023</v>
      </c>
      <c r="C112" s="220" t="s">
        <v>621</v>
      </c>
      <c r="D112" s="220" t="s">
        <v>192</v>
      </c>
      <c r="E112" s="259">
        <v>2500</v>
      </c>
      <c r="F112" s="221">
        <v>0</v>
      </c>
      <c r="G112" s="259">
        <v>0</v>
      </c>
    </row>
    <row r="113" spans="1:7" ht="27" customHeight="1" x14ac:dyDescent="0.25">
      <c r="A113" s="452" t="s">
        <v>1024</v>
      </c>
      <c r="B113" s="453"/>
      <c r="C113" s="453"/>
      <c r="D113" s="453"/>
      <c r="E113" s="453"/>
      <c r="F113" s="453"/>
      <c r="G113" s="454"/>
    </row>
    <row r="114" spans="1:7" ht="28.5" customHeight="1" x14ac:dyDescent="0.25">
      <c r="A114" s="220">
        <v>95</v>
      </c>
      <c r="B114" s="220" t="s">
        <v>1026</v>
      </c>
      <c r="C114" s="220" t="s">
        <v>622</v>
      </c>
      <c r="D114" s="220" t="s">
        <v>256</v>
      </c>
      <c r="E114" s="221" t="s">
        <v>1025</v>
      </c>
      <c r="F114" s="221">
        <v>0</v>
      </c>
      <c r="G114" s="259">
        <v>0</v>
      </c>
    </row>
    <row r="115" spans="1:7" ht="29.25" customHeight="1" x14ac:dyDescent="0.25">
      <c r="A115" s="220">
        <v>96</v>
      </c>
      <c r="B115" s="220" t="s">
        <v>1027</v>
      </c>
      <c r="C115" s="220" t="s">
        <v>623</v>
      </c>
      <c r="D115" s="220" t="s">
        <v>192</v>
      </c>
      <c r="E115" s="221" t="s">
        <v>1028</v>
      </c>
      <c r="F115" s="221">
        <v>0</v>
      </c>
      <c r="G115" s="259">
        <v>0</v>
      </c>
    </row>
    <row r="116" spans="1:7" ht="26.25" customHeight="1" x14ac:dyDescent="0.25">
      <c r="A116" s="220">
        <v>97</v>
      </c>
      <c r="B116" s="220" t="s">
        <v>1029</v>
      </c>
      <c r="C116" s="220" t="s">
        <v>624</v>
      </c>
      <c r="D116" s="220" t="s">
        <v>256</v>
      </c>
      <c r="E116" s="221" t="s">
        <v>1025</v>
      </c>
      <c r="F116" s="221">
        <v>0</v>
      </c>
      <c r="G116" s="259">
        <v>0</v>
      </c>
    </row>
    <row r="117" spans="1:7" ht="24" customHeight="1" x14ac:dyDescent="0.25">
      <c r="A117" s="220">
        <v>98</v>
      </c>
      <c r="B117" s="220" t="s">
        <v>1030</v>
      </c>
      <c r="C117" s="220" t="s">
        <v>625</v>
      </c>
      <c r="D117" s="220" t="s">
        <v>192</v>
      </c>
      <c r="E117" s="221" t="s">
        <v>1028</v>
      </c>
      <c r="F117" s="221">
        <v>0</v>
      </c>
      <c r="G117" s="259">
        <v>0</v>
      </c>
    </row>
    <row r="118" spans="1:7" ht="19.5" customHeight="1" x14ac:dyDescent="0.25">
      <c r="A118" s="452" t="s">
        <v>1031</v>
      </c>
      <c r="B118" s="453"/>
      <c r="C118" s="453"/>
      <c r="D118" s="453"/>
      <c r="E118" s="453"/>
      <c r="F118" s="453"/>
      <c r="G118" s="454"/>
    </row>
    <row r="119" spans="1:7" ht="21" customHeight="1" x14ac:dyDescent="0.25">
      <c r="A119" s="220">
        <v>99</v>
      </c>
      <c r="B119" s="220" t="s">
        <v>1032</v>
      </c>
      <c r="C119" s="220" t="s">
        <v>695</v>
      </c>
      <c r="D119" s="220"/>
      <c r="E119" s="220"/>
      <c r="F119" s="220"/>
      <c r="G119" s="259" t="s">
        <v>1033</v>
      </c>
    </row>
    <row r="120" spans="1:7" s="109" customFormat="1" ht="21.75" customHeight="1" x14ac:dyDescent="0.2">
      <c r="A120" s="455" t="s">
        <v>1034</v>
      </c>
      <c r="B120" s="456"/>
      <c r="C120" s="456"/>
      <c r="D120" s="456"/>
      <c r="E120" s="456"/>
      <c r="F120" s="456"/>
      <c r="G120" s="457"/>
    </row>
    <row r="121" spans="1:7" ht="39.75" customHeight="1" x14ac:dyDescent="0.25">
      <c r="A121" s="220">
        <v>100</v>
      </c>
      <c r="B121" s="220" t="s">
        <v>1035</v>
      </c>
      <c r="C121" s="220" t="s">
        <v>696</v>
      </c>
      <c r="D121" s="220" t="s">
        <v>537</v>
      </c>
      <c r="E121" s="221" t="s">
        <v>686</v>
      </c>
      <c r="F121" s="221">
        <v>3</v>
      </c>
      <c r="G121" s="259">
        <v>13257000</v>
      </c>
    </row>
    <row r="122" spans="1:7" ht="43.5" customHeight="1" x14ac:dyDescent="0.25">
      <c r="A122" s="220">
        <v>101</v>
      </c>
      <c r="B122" s="220" t="s">
        <v>1036</v>
      </c>
      <c r="C122" s="220" t="s">
        <v>697</v>
      </c>
      <c r="D122" s="220" t="s">
        <v>537</v>
      </c>
      <c r="E122" s="221" t="s">
        <v>698</v>
      </c>
      <c r="F122" s="221">
        <v>8.3000000000000007</v>
      </c>
      <c r="G122" s="259">
        <v>24841900</v>
      </c>
    </row>
    <row r="123" spans="1:7" ht="18" customHeight="1" x14ac:dyDescent="0.25">
      <c r="A123" s="220">
        <v>102</v>
      </c>
      <c r="B123" s="220" t="s">
        <v>1037</v>
      </c>
      <c r="C123" s="220" t="s">
        <v>699</v>
      </c>
      <c r="D123" s="220" t="s">
        <v>125</v>
      </c>
      <c r="E123" s="220">
        <v>0</v>
      </c>
      <c r="F123" s="220">
        <v>0</v>
      </c>
      <c r="G123" s="259">
        <v>16713000</v>
      </c>
    </row>
    <row r="124" spans="1:7" s="109" customFormat="1" ht="34.5" customHeight="1" x14ac:dyDescent="0.2">
      <c r="A124" s="455" t="s">
        <v>1070</v>
      </c>
      <c r="B124" s="456"/>
      <c r="C124" s="456"/>
      <c r="D124" s="456"/>
      <c r="E124" s="456"/>
      <c r="F124" s="456"/>
      <c r="G124" s="457"/>
    </row>
    <row r="125" spans="1:7" ht="33" customHeight="1" x14ac:dyDescent="0.25">
      <c r="A125" s="220">
        <v>103</v>
      </c>
      <c r="B125" s="220" t="s">
        <v>1047</v>
      </c>
      <c r="C125" s="220" t="s">
        <v>265</v>
      </c>
      <c r="D125" s="220" t="s">
        <v>537</v>
      </c>
      <c r="E125" s="259">
        <v>3858040</v>
      </c>
      <c r="F125" s="404">
        <v>30</v>
      </c>
      <c r="G125" s="259">
        <v>115741200</v>
      </c>
    </row>
    <row r="126" spans="1:7" ht="26.25" customHeight="1" x14ac:dyDescent="0.25">
      <c r="A126" s="220">
        <v>104</v>
      </c>
      <c r="B126" s="220" t="s">
        <v>1054</v>
      </c>
      <c r="C126" s="220" t="s">
        <v>191</v>
      </c>
      <c r="D126" s="220" t="s">
        <v>125</v>
      </c>
      <c r="E126" s="221">
        <v>0</v>
      </c>
      <c r="F126" s="221">
        <v>0</v>
      </c>
      <c r="G126" s="259">
        <v>58272000</v>
      </c>
    </row>
    <row r="127" spans="1:7" ht="22.5" customHeight="1" x14ac:dyDescent="0.25">
      <c r="A127" s="455" t="s">
        <v>1071</v>
      </c>
      <c r="B127" s="456"/>
      <c r="C127" s="456"/>
      <c r="D127" s="456"/>
      <c r="E127" s="456"/>
      <c r="F127" s="456"/>
      <c r="G127" s="457"/>
    </row>
    <row r="128" spans="1:7" ht="26.25" customHeight="1" x14ac:dyDescent="0.25">
      <c r="A128" s="220">
        <v>105</v>
      </c>
      <c r="B128" s="220" t="s">
        <v>1055</v>
      </c>
      <c r="C128" s="220" t="s">
        <v>626</v>
      </c>
      <c r="D128" s="220" t="s">
        <v>537</v>
      </c>
      <c r="E128" s="259">
        <v>2200000</v>
      </c>
      <c r="F128" s="221">
        <v>29.53</v>
      </c>
      <c r="G128" s="259">
        <v>64966000</v>
      </c>
    </row>
    <row r="129" spans="1:7" ht="26.25" customHeight="1" x14ac:dyDescent="0.25">
      <c r="A129" s="220">
        <v>106</v>
      </c>
      <c r="B129" s="220" t="s">
        <v>854</v>
      </c>
      <c r="C129" s="220" t="s">
        <v>627</v>
      </c>
      <c r="D129" s="220" t="s">
        <v>125</v>
      </c>
      <c r="E129" s="221">
        <v>0</v>
      </c>
      <c r="F129" s="221">
        <v>0</v>
      </c>
      <c r="G129" s="259">
        <v>71943718</v>
      </c>
    </row>
    <row r="130" spans="1:7" ht="16.5" customHeight="1" x14ac:dyDescent="0.25">
      <c r="A130" s="220">
        <v>107</v>
      </c>
      <c r="B130" s="220" t="s">
        <v>855</v>
      </c>
      <c r="C130" s="220" t="s">
        <v>1056</v>
      </c>
      <c r="D130" s="220" t="s">
        <v>125</v>
      </c>
      <c r="E130" s="220">
        <v>342</v>
      </c>
      <c r="F130" s="405">
        <v>1981</v>
      </c>
      <c r="G130" s="259">
        <v>677502</v>
      </c>
    </row>
    <row r="131" spans="1:7" ht="27.75" customHeight="1" x14ac:dyDescent="0.25">
      <c r="A131" s="220">
        <v>108</v>
      </c>
      <c r="B131" s="220" t="s">
        <v>1057</v>
      </c>
      <c r="C131" s="220" t="s">
        <v>1058</v>
      </c>
      <c r="D131" s="220" t="s">
        <v>125</v>
      </c>
      <c r="E131" s="220">
        <v>0</v>
      </c>
      <c r="F131" s="220">
        <v>0</v>
      </c>
      <c r="G131" s="259">
        <v>401747115</v>
      </c>
    </row>
    <row r="132" spans="1:7" ht="24.75" customHeight="1" x14ac:dyDescent="0.25">
      <c r="A132" s="455" t="s">
        <v>1048</v>
      </c>
      <c r="B132" s="456"/>
      <c r="C132" s="456"/>
      <c r="D132" s="456"/>
      <c r="E132" s="456"/>
      <c r="F132" s="456"/>
      <c r="G132" s="457"/>
    </row>
    <row r="133" spans="1:7" ht="26.25" customHeight="1" x14ac:dyDescent="0.25">
      <c r="A133" s="220">
        <v>109</v>
      </c>
      <c r="B133" s="220" t="s">
        <v>1049</v>
      </c>
      <c r="C133" s="220" t="s">
        <v>700</v>
      </c>
      <c r="D133" s="220" t="s">
        <v>125</v>
      </c>
      <c r="E133" s="221">
        <v>459</v>
      </c>
      <c r="F133" s="221">
        <v>0</v>
      </c>
      <c r="G133" s="259">
        <v>0</v>
      </c>
    </row>
    <row r="134" spans="1:7" ht="30" customHeight="1" x14ac:dyDescent="0.25">
      <c r="A134" s="220">
        <v>110</v>
      </c>
      <c r="B134" s="220" t="s">
        <v>1050</v>
      </c>
      <c r="C134" s="220" t="s">
        <v>628</v>
      </c>
      <c r="D134" s="220" t="s">
        <v>125</v>
      </c>
      <c r="E134" s="221" t="s">
        <v>701</v>
      </c>
      <c r="F134" s="221">
        <v>0</v>
      </c>
      <c r="G134" s="259" t="s">
        <v>1059</v>
      </c>
    </row>
    <row r="135" spans="1:7" ht="31.5" customHeight="1" x14ac:dyDescent="0.25">
      <c r="A135" s="220">
        <v>111</v>
      </c>
      <c r="B135" s="220" t="s">
        <v>1051</v>
      </c>
      <c r="C135" s="220" t="s">
        <v>702</v>
      </c>
      <c r="D135" s="220" t="s">
        <v>125</v>
      </c>
      <c r="E135" s="221" t="s">
        <v>703</v>
      </c>
      <c r="F135" s="220"/>
      <c r="G135" s="259">
        <v>0</v>
      </c>
    </row>
    <row r="136" spans="1:7" ht="26.25" customHeight="1" x14ac:dyDescent="0.25">
      <c r="A136" s="220">
        <v>112</v>
      </c>
      <c r="B136" s="220" t="s">
        <v>1052</v>
      </c>
      <c r="C136" s="220" t="s">
        <v>629</v>
      </c>
      <c r="D136" s="220" t="s">
        <v>125</v>
      </c>
      <c r="E136" s="221">
        <v>407</v>
      </c>
      <c r="F136" s="221">
        <v>0</v>
      </c>
      <c r="G136" s="259">
        <v>0</v>
      </c>
    </row>
    <row r="137" spans="1:7" ht="27.75" customHeight="1" x14ac:dyDescent="0.25">
      <c r="A137" s="220">
        <v>113</v>
      </c>
      <c r="B137" s="220" t="s">
        <v>1053</v>
      </c>
      <c r="C137" s="220" t="s">
        <v>704</v>
      </c>
      <c r="D137" s="220" t="s">
        <v>125</v>
      </c>
      <c r="E137" s="220">
        <v>0</v>
      </c>
      <c r="F137" s="220"/>
      <c r="G137" s="259">
        <v>0</v>
      </c>
    </row>
    <row r="138" spans="1:7" ht="30" customHeight="1" x14ac:dyDescent="0.25">
      <c r="A138" s="220">
        <v>114</v>
      </c>
      <c r="B138" s="220" t="s">
        <v>193</v>
      </c>
      <c r="C138" s="220" t="s">
        <v>194</v>
      </c>
      <c r="D138" s="220" t="s">
        <v>125</v>
      </c>
      <c r="E138" s="220"/>
      <c r="F138" s="220"/>
      <c r="G138" s="259">
        <v>20810385</v>
      </c>
    </row>
    <row r="139" spans="1:7" ht="21" customHeight="1" x14ac:dyDescent="0.25">
      <c r="A139" s="449" t="s">
        <v>1072</v>
      </c>
      <c r="B139" s="450"/>
      <c r="C139" s="451"/>
      <c r="D139" s="258"/>
      <c r="E139" s="258"/>
      <c r="F139" s="258"/>
      <c r="G139" s="260">
        <f>SUM(G28+G65+G131+G138)</f>
        <v>944347821</v>
      </c>
    </row>
    <row r="140" spans="1:7" ht="23.25" customHeight="1" x14ac:dyDescent="0.25"/>
    <row r="141" spans="1:7" s="407" customFormat="1" ht="21" customHeight="1" x14ac:dyDescent="0.25">
      <c r="A141" s="409"/>
      <c r="B141" s="409"/>
      <c r="C141" s="410" t="s">
        <v>1101</v>
      </c>
      <c r="D141" s="411"/>
      <c r="E141" s="411"/>
      <c r="G141" s="408"/>
    </row>
    <row r="142" spans="1:7" s="407" customFormat="1" ht="44.25" customHeight="1" x14ac:dyDescent="0.25">
      <c r="A142" s="413" t="s">
        <v>575</v>
      </c>
      <c r="B142" s="413" t="s">
        <v>118</v>
      </c>
      <c r="C142" s="414" t="s">
        <v>1073</v>
      </c>
      <c r="D142" s="412" t="s">
        <v>1074</v>
      </c>
      <c r="E142" s="412" t="s">
        <v>1075</v>
      </c>
      <c r="G142" s="408"/>
    </row>
    <row r="143" spans="1:7" s="407" customFormat="1" ht="33.75" customHeight="1" x14ac:dyDescent="0.25">
      <c r="A143" s="413">
        <v>1</v>
      </c>
      <c r="B143" s="413" t="s">
        <v>1102</v>
      </c>
      <c r="C143" s="413" t="s">
        <v>1076</v>
      </c>
      <c r="D143" s="413" t="s">
        <v>1077</v>
      </c>
      <c r="E143" s="413" t="s">
        <v>1078</v>
      </c>
      <c r="G143" s="408"/>
    </row>
    <row r="144" spans="1:7" s="407" customFormat="1" ht="54.75" customHeight="1" x14ac:dyDescent="0.25">
      <c r="A144" s="413">
        <v>2</v>
      </c>
      <c r="B144" s="413" t="s">
        <v>1079</v>
      </c>
      <c r="C144" s="413" t="s">
        <v>160</v>
      </c>
      <c r="D144" s="413" t="s">
        <v>1080</v>
      </c>
      <c r="E144" s="413" t="s">
        <v>1078</v>
      </c>
      <c r="G144" s="408"/>
    </row>
    <row r="145" spans="1:7" s="407" customFormat="1" ht="29.25" customHeight="1" x14ac:dyDescent="0.25">
      <c r="A145" s="413">
        <v>3</v>
      </c>
      <c r="B145" s="413" t="s">
        <v>968</v>
      </c>
      <c r="C145" s="413" t="s">
        <v>161</v>
      </c>
      <c r="D145" s="413">
        <v>0</v>
      </c>
      <c r="E145" s="413" t="s">
        <v>1078</v>
      </c>
      <c r="G145" s="408"/>
    </row>
    <row r="146" spans="1:7" s="407" customFormat="1" ht="49.5" customHeight="1" x14ac:dyDescent="0.25">
      <c r="A146" s="413">
        <v>4</v>
      </c>
      <c r="B146" s="413" t="s">
        <v>1081</v>
      </c>
      <c r="C146" s="413" t="s">
        <v>1082</v>
      </c>
      <c r="D146" s="413" t="s">
        <v>1083</v>
      </c>
      <c r="E146" s="413" t="s">
        <v>1078</v>
      </c>
      <c r="G146" s="408"/>
    </row>
    <row r="147" spans="1:7" s="407" customFormat="1" ht="48" customHeight="1" x14ac:dyDescent="0.25">
      <c r="A147" s="413">
        <v>5</v>
      </c>
      <c r="B147" s="413" t="s">
        <v>1084</v>
      </c>
      <c r="C147" s="413" t="s">
        <v>1085</v>
      </c>
      <c r="D147" s="413">
        <v>0</v>
      </c>
      <c r="E147" s="413" t="s">
        <v>1078</v>
      </c>
      <c r="G147" s="408"/>
    </row>
    <row r="148" spans="1:7" s="407" customFormat="1" ht="22.5" customHeight="1" x14ac:dyDescent="0.25">
      <c r="A148" s="413">
        <v>6</v>
      </c>
      <c r="B148" s="413" t="s">
        <v>1086</v>
      </c>
      <c r="C148" s="413" t="s">
        <v>1087</v>
      </c>
      <c r="D148" s="413" t="s">
        <v>1088</v>
      </c>
      <c r="E148" s="413" t="s">
        <v>1078</v>
      </c>
      <c r="G148" s="408"/>
    </row>
    <row r="149" spans="1:7" s="407" customFormat="1" ht="45.75" customHeight="1" x14ac:dyDescent="0.25">
      <c r="A149" s="413">
        <v>7</v>
      </c>
      <c r="B149" s="413" t="s">
        <v>1089</v>
      </c>
      <c r="C149" s="413" t="s">
        <v>1090</v>
      </c>
      <c r="D149" s="413" t="s">
        <v>1091</v>
      </c>
      <c r="E149" s="413" t="s">
        <v>1078</v>
      </c>
      <c r="G149" s="408"/>
    </row>
    <row r="150" spans="1:7" s="407" customFormat="1" ht="21" customHeight="1" x14ac:dyDescent="0.25">
      <c r="A150" s="413">
        <v>8</v>
      </c>
      <c r="B150" s="413" t="s">
        <v>1092</v>
      </c>
      <c r="C150" s="413" t="s">
        <v>1093</v>
      </c>
      <c r="D150" s="413" t="s">
        <v>1094</v>
      </c>
      <c r="E150" s="413" t="s">
        <v>1078</v>
      </c>
      <c r="G150" s="408"/>
    </row>
    <row r="151" spans="1:7" s="407" customFormat="1" ht="21" customHeight="1" x14ac:dyDescent="0.25">
      <c r="A151" s="413">
        <v>9</v>
      </c>
      <c r="B151" s="413" t="s">
        <v>1095</v>
      </c>
      <c r="C151" s="413" t="s">
        <v>1096</v>
      </c>
      <c r="D151" s="413" t="s">
        <v>1097</v>
      </c>
      <c r="E151" s="413" t="s">
        <v>1078</v>
      </c>
      <c r="G151" s="408"/>
    </row>
    <row r="152" spans="1:7" s="407" customFormat="1" ht="23.25" customHeight="1" x14ac:dyDescent="0.25">
      <c r="A152" s="413">
        <v>10</v>
      </c>
      <c r="B152" s="413" t="s">
        <v>1098</v>
      </c>
      <c r="C152" s="413" t="s">
        <v>194</v>
      </c>
      <c r="D152" s="413" t="s">
        <v>1099</v>
      </c>
      <c r="E152" s="413" t="s">
        <v>1078</v>
      </c>
      <c r="G152" s="408"/>
    </row>
    <row r="153" spans="1:7" s="407" customFormat="1" ht="28.5" customHeight="1" x14ac:dyDescent="0.25">
      <c r="A153" s="413"/>
      <c r="B153" s="413"/>
      <c r="C153" s="415" t="s">
        <v>763</v>
      </c>
      <c r="D153" s="415"/>
      <c r="E153" s="415" t="s">
        <v>1100</v>
      </c>
      <c r="G153" s="408"/>
    </row>
    <row r="154" spans="1:7" ht="21" customHeight="1" x14ac:dyDescent="0.25">
      <c r="C154" s="34"/>
      <c r="D154" s="109"/>
      <c r="E154" s="406"/>
    </row>
    <row r="158" spans="1:7" ht="27" customHeight="1" x14ac:dyDescent="0.25"/>
    <row r="159" spans="1:7" ht="25.5" customHeight="1" x14ac:dyDescent="0.25"/>
    <row r="161" ht="27" customHeight="1" x14ac:dyDescent="0.25"/>
    <row r="162" ht="27" customHeight="1" x14ac:dyDescent="0.25"/>
  </sheetData>
  <mergeCells count="24">
    <mergeCell ref="A124:G124"/>
    <mergeCell ref="A127:G127"/>
    <mergeCell ref="A132:G132"/>
    <mergeCell ref="A53:G53"/>
    <mergeCell ref="A120:G120"/>
    <mergeCell ref="A102:G102"/>
    <mergeCell ref="A106:G106"/>
    <mergeCell ref="A113:G113"/>
    <mergeCell ref="A139:C139"/>
    <mergeCell ref="A44:G44"/>
    <mergeCell ref="A29:G29"/>
    <mergeCell ref="A99:G99"/>
    <mergeCell ref="A110:G110"/>
    <mergeCell ref="A30:G30"/>
    <mergeCell ref="A34:G34"/>
    <mergeCell ref="A38:G38"/>
    <mergeCell ref="A41:G41"/>
    <mergeCell ref="A43:G43"/>
    <mergeCell ref="A62:G62"/>
    <mergeCell ref="A67:G67"/>
    <mergeCell ref="A118:G118"/>
    <mergeCell ref="A76:G76"/>
    <mergeCell ref="A81:G81"/>
    <mergeCell ref="A90:G90"/>
  </mergeCells>
  <phoneticPr fontId="20" type="noConversion"/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>
    <oddHeader xml:space="preserve">&amp;C&amp;"Arial CE,Félkövér"&amp;12 2.1 Feladatarányos állami  bevételek  /2020. év/ 
</oddHeader>
  </headerFooter>
  <rowBreaks count="1" manualBreakCount="1">
    <brk id="1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Layout" topLeftCell="D1" zoomScaleSheetLayoutView="73" workbookViewId="0">
      <selection sqref="A1:J1"/>
    </sheetView>
  </sheetViews>
  <sheetFormatPr defaultRowHeight="15" x14ac:dyDescent="0.25"/>
  <cols>
    <col min="1" max="1" width="56.140625" style="73" customWidth="1"/>
    <col min="2" max="2" width="18" style="73" customWidth="1"/>
    <col min="3" max="3" width="19.140625" style="73" customWidth="1"/>
    <col min="4" max="4" width="16.28515625" style="73" customWidth="1"/>
    <col min="5" max="5" width="16.42578125" style="73" customWidth="1"/>
    <col min="6" max="6" width="9.85546875" style="73" customWidth="1"/>
    <col min="7" max="7" width="9.42578125" style="73" customWidth="1"/>
    <col min="8" max="8" width="9.7109375" style="73" customWidth="1"/>
    <col min="9" max="9" width="18.42578125" style="73" customWidth="1"/>
    <col min="10" max="10" width="19.85546875" style="73" customWidth="1"/>
    <col min="11" max="16384" width="9.140625" style="73"/>
  </cols>
  <sheetData>
    <row r="1" spans="1:10" ht="31.5" customHeight="1" x14ac:dyDescent="0.25">
      <c r="A1" s="460" t="s">
        <v>281</v>
      </c>
      <c r="B1" s="461"/>
      <c r="C1" s="461"/>
      <c r="D1" s="461"/>
      <c r="E1" s="462"/>
      <c r="F1" s="462"/>
      <c r="G1" s="462"/>
      <c r="H1" s="462"/>
      <c r="I1" s="462"/>
      <c r="J1" s="462"/>
    </row>
    <row r="2" spans="1:10" ht="27" customHeight="1" x14ac:dyDescent="0.25">
      <c r="A2" s="463" t="s">
        <v>223</v>
      </c>
      <c r="B2" s="465" t="s">
        <v>222</v>
      </c>
      <c r="C2" s="466"/>
      <c r="D2" s="465" t="s">
        <v>237</v>
      </c>
      <c r="E2" s="466"/>
      <c r="F2" s="114" t="s">
        <v>262</v>
      </c>
      <c r="G2" s="467" t="s">
        <v>238</v>
      </c>
      <c r="H2" s="468"/>
      <c r="I2" s="469" t="s">
        <v>239</v>
      </c>
      <c r="J2" s="470"/>
    </row>
    <row r="3" spans="1:10" ht="15" customHeight="1" x14ac:dyDescent="0.25">
      <c r="A3" s="464"/>
      <c r="B3" s="416" t="s">
        <v>257</v>
      </c>
      <c r="C3" s="416" t="s">
        <v>566</v>
      </c>
      <c r="D3" s="416" t="s">
        <v>257</v>
      </c>
      <c r="E3" s="416" t="s">
        <v>566</v>
      </c>
      <c r="F3" s="416"/>
      <c r="G3" s="417" t="s">
        <v>257</v>
      </c>
      <c r="H3" s="417" t="s">
        <v>566</v>
      </c>
      <c r="I3" s="418" t="s">
        <v>257</v>
      </c>
      <c r="J3" s="418" t="s">
        <v>566</v>
      </c>
    </row>
    <row r="4" spans="1:10" x14ac:dyDescent="0.25">
      <c r="A4" s="30" t="s">
        <v>224</v>
      </c>
      <c r="B4" s="28"/>
      <c r="C4" s="28"/>
      <c r="D4" s="27"/>
      <c r="E4" s="27"/>
      <c r="F4" s="27"/>
      <c r="G4" s="27"/>
      <c r="H4" s="27"/>
      <c r="I4" s="27"/>
      <c r="J4" s="27"/>
    </row>
    <row r="5" spans="1:10" x14ac:dyDescent="0.25">
      <c r="A5" s="27" t="s">
        <v>228</v>
      </c>
      <c r="B5" s="28">
        <v>114760000</v>
      </c>
      <c r="C5" s="28">
        <v>115200000</v>
      </c>
      <c r="D5" s="28">
        <v>114760000</v>
      </c>
      <c r="E5" s="28">
        <v>115200000</v>
      </c>
      <c r="F5" s="28">
        <v>4</v>
      </c>
      <c r="G5" s="91"/>
      <c r="H5" s="91"/>
      <c r="I5" s="28"/>
      <c r="J5" s="28">
        <v>0</v>
      </c>
    </row>
    <row r="6" spans="1:10" x14ac:dyDescent="0.25">
      <c r="A6" s="27" t="s">
        <v>258</v>
      </c>
      <c r="B6" s="28">
        <v>45222300</v>
      </c>
      <c r="C6" s="28">
        <v>44914500</v>
      </c>
      <c r="D6" s="28">
        <v>45222300</v>
      </c>
      <c r="E6" s="28">
        <v>44914500</v>
      </c>
      <c r="F6" s="28">
        <v>1</v>
      </c>
      <c r="G6" s="91"/>
      <c r="H6" s="91"/>
      <c r="I6" s="28">
        <v>0</v>
      </c>
      <c r="J6" s="28"/>
    </row>
    <row r="7" spans="1:10" x14ac:dyDescent="0.25">
      <c r="A7" s="27" t="s">
        <v>225</v>
      </c>
      <c r="B7" s="28"/>
      <c r="C7" s="28"/>
      <c r="D7" s="28"/>
      <c r="E7" s="28"/>
      <c r="F7" s="28"/>
      <c r="G7" s="91"/>
      <c r="H7" s="91"/>
      <c r="I7" s="28"/>
      <c r="J7" s="28"/>
    </row>
    <row r="8" spans="1:10" x14ac:dyDescent="0.25">
      <c r="A8" s="27" t="s">
        <v>226</v>
      </c>
      <c r="B8" s="28">
        <v>3073160</v>
      </c>
      <c r="C8" s="28">
        <v>5324300</v>
      </c>
      <c r="D8" s="28"/>
      <c r="E8" s="28"/>
      <c r="F8" s="28">
        <v>7</v>
      </c>
      <c r="G8" s="91"/>
      <c r="H8" s="91"/>
      <c r="I8" s="28">
        <v>3073160</v>
      </c>
      <c r="J8" s="28">
        <v>5324300</v>
      </c>
    </row>
    <row r="9" spans="1:10" x14ac:dyDescent="0.25">
      <c r="A9" s="27" t="s">
        <v>102</v>
      </c>
      <c r="B9" s="28"/>
      <c r="C9" s="28"/>
      <c r="D9" s="28"/>
      <c r="E9" s="28"/>
      <c r="F9" s="28"/>
      <c r="G9" s="91"/>
      <c r="H9" s="91"/>
      <c r="I9" s="28"/>
      <c r="J9" s="28"/>
    </row>
    <row r="10" spans="1:10" x14ac:dyDescent="0.25">
      <c r="A10" s="27" t="s">
        <v>560</v>
      </c>
      <c r="B10" s="28"/>
      <c r="C10" s="28"/>
      <c r="D10" s="28"/>
      <c r="E10" s="28"/>
      <c r="F10" s="28"/>
      <c r="G10" s="91"/>
      <c r="H10" s="91"/>
      <c r="I10" s="28"/>
      <c r="J10" s="28"/>
    </row>
    <row r="11" spans="1:10" x14ac:dyDescent="0.25">
      <c r="A11" s="29" t="s">
        <v>553</v>
      </c>
      <c r="B11" s="81">
        <f>SUM(B5:B10)</f>
        <v>163055460</v>
      </c>
      <c r="C11" s="81">
        <f>SUM(C5:C10)</f>
        <v>165438800</v>
      </c>
      <c r="D11" s="81">
        <f>SUM(D5:D9)</f>
        <v>159982300</v>
      </c>
      <c r="E11" s="81">
        <f>SUM(E5:E9)</f>
        <v>160114500</v>
      </c>
      <c r="F11" s="81"/>
      <c r="G11" s="91"/>
      <c r="H11" s="91"/>
      <c r="I11" s="81">
        <f>SUM(I5:I10)</f>
        <v>3073160</v>
      </c>
      <c r="J11" s="81">
        <f>SUM(J4:J10)</f>
        <v>5324300</v>
      </c>
    </row>
    <row r="12" spans="1:10" x14ac:dyDescent="0.25">
      <c r="A12" s="30" t="s">
        <v>227</v>
      </c>
      <c r="B12" s="28"/>
      <c r="C12" s="28"/>
      <c r="D12" s="28"/>
      <c r="E12" s="28"/>
      <c r="F12" s="28"/>
      <c r="G12" s="91"/>
      <c r="H12" s="91"/>
      <c r="I12" s="28"/>
      <c r="J12" s="28"/>
    </row>
    <row r="13" spans="1:10" x14ac:dyDescent="0.25">
      <c r="A13" s="27" t="s">
        <v>229</v>
      </c>
      <c r="B13" s="31">
        <v>171521000</v>
      </c>
      <c r="C13" s="31">
        <v>171521000</v>
      </c>
      <c r="D13" s="28"/>
      <c r="E13" s="28">
        <v>0</v>
      </c>
      <c r="F13" s="28">
        <v>8</v>
      </c>
      <c r="G13" s="91"/>
      <c r="H13" s="91"/>
      <c r="I13" s="70">
        <v>171521000</v>
      </c>
      <c r="J13" s="70">
        <v>171521000</v>
      </c>
    </row>
    <row r="14" spans="1:10" x14ac:dyDescent="0.25">
      <c r="A14" s="30" t="s">
        <v>1103</v>
      </c>
      <c r="B14" s="28"/>
      <c r="C14" s="28"/>
      <c r="D14" s="28"/>
      <c r="E14" s="28"/>
      <c r="F14" s="28"/>
      <c r="G14" s="91"/>
      <c r="H14" s="91"/>
      <c r="I14" s="28"/>
      <c r="J14" s="28"/>
    </row>
    <row r="15" spans="1:10" x14ac:dyDescent="0.25">
      <c r="A15" s="27" t="s">
        <v>561</v>
      </c>
      <c r="B15" s="28">
        <v>311144850</v>
      </c>
      <c r="C15" s="28">
        <v>319048000</v>
      </c>
      <c r="D15" s="28"/>
      <c r="E15" s="28">
        <v>0</v>
      </c>
      <c r="F15" s="28"/>
      <c r="G15" s="91"/>
      <c r="H15" s="91"/>
      <c r="I15" s="28">
        <v>311144850</v>
      </c>
      <c r="J15" s="28">
        <v>319048000</v>
      </c>
    </row>
    <row r="16" spans="1:10" s="208" customFormat="1" x14ac:dyDescent="0.25">
      <c r="A16" s="29" t="s">
        <v>553</v>
      </c>
      <c r="B16" s="81">
        <f>SUM(B15:B15)</f>
        <v>311144850</v>
      </c>
      <c r="C16" s="81">
        <f>SUM(C15:C15)</f>
        <v>319048000</v>
      </c>
      <c r="D16" s="81"/>
      <c r="E16" s="81"/>
      <c r="F16" s="81">
        <f>SUM(F15:F15)</f>
        <v>0</v>
      </c>
      <c r="G16" s="81"/>
      <c r="H16" s="81"/>
      <c r="I16" s="81">
        <f>SUM(I15:I15)</f>
        <v>311144850</v>
      </c>
      <c r="J16" s="81">
        <f>SUM(J15)</f>
        <v>319048000</v>
      </c>
    </row>
    <row r="17" spans="1:10" x14ac:dyDescent="0.25">
      <c r="A17" s="30" t="s">
        <v>259</v>
      </c>
      <c r="B17" s="28"/>
      <c r="C17" s="28"/>
      <c r="D17" s="28"/>
      <c r="E17" s="28"/>
      <c r="F17" s="28"/>
      <c r="G17" s="91"/>
      <c r="H17" s="91"/>
      <c r="I17" s="28"/>
      <c r="J17" s="28"/>
    </row>
    <row r="18" spans="1:10" x14ac:dyDescent="0.25">
      <c r="A18" s="27" t="s">
        <v>230</v>
      </c>
      <c r="B18" s="28">
        <v>23510890</v>
      </c>
      <c r="C18" s="28">
        <v>26570880</v>
      </c>
      <c r="D18" s="28">
        <v>23510890</v>
      </c>
      <c r="E18" s="28">
        <v>26570880</v>
      </c>
      <c r="F18" s="28">
        <v>3</v>
      </c>
      <c r="G18" s="91"/>
      <c r="H18" s="91"/>
      <c r="I18" s="28">
        <v>0</v>
      </c>
      <c r="J18" s="28">
        <v>0</v>
      </c>
    </row>
    <row r="19" spans="1:10" x14ac:dyDescent="0.25">
      <c r="A19" s="27" t="s">
        <v>253</v>
      </c>
      <c r="B19" s="28">
        <v>10069280</v>
      </c>
      <c r="C19" s="28">
        <v>10069280</v>
      </c>
      <c r="D19" s="28">
        <v>10069280</v>
      </c>
      <c r="E19" s="28">
        <v>10069280</v>
      </c>
      <c r="F19" s="28">
        <v>5</v>
      </c>
      <c r="G19" s="91"/>
      <c r="H19" s="91"/>
      <c r="I19" s="28"/>
      <c r="J19" s="28">
        <v>0</v>
      </c>
    </row>
    <row r="20" spans="1:10" x14ac:dyDescent="0.25">
      <c r="A20" s="27" t="s">
        <v>231</v>
      </c>
      <c r="B20" s="28">
        <v>31591550</v>
      </c>
      <c r="C20" s="28">
        <v>31591550</v>
      </c>
      <c r="D20" s="28">
        <v>3264785</v>
      </c>
      <c r="E20" s="28">
        <v>5694529</v>
      </c>
      <c r="F20" s="28">
        <v>6</v>
      </c>
      <c r="G20" s="91"/>
      <c r="H20" s="91"/>
      <c r="I20" s="28">
        <v>28326765</v>
      </c>
      <c r="J20" s="28">
        <v>25897021</v>
      </c>
    </row>
    <row r="21" spans="1:10" x14ac:dyDescent="0.25">
      <c r="A21" s="27" t="s">
        <v>55</v>
      </c>
      <c r="B21" s="28">
        <v>4176900</v>
      </c>
      <c r="C21" s="28">
        <v>4192200</v>
      </c>
      <c r="D21" s="28">
        <v>4176900</v>
      </c>
      <c r="E21" s="28">
        <v>4192200</v>
      </c>
      <c r="F21" s="28">
        <v>2</v>
      </c>
      <c r="G21" s="91"/>
      <c r="H21" s="91"/>
      <c r="I21" s="28">
        <v>0</v>
      </c>
      <c r="J21" s="28">
        <v>0</v>
      </c>
    </row>
    <row r="22" spans="1:10" x14ac:dyDescent="0.25">
      <c r="A22" s="29" t="s">
        <v>553</v>
      </c>
      <c r="B22" s="81">
        <f>SUM(B18:B21)</f>
        <v>69348620</v>
      </c>
      <c r="C22" s="81">
        <f>SUM(C18:C21)</f>
        <v>72423910</v>
      </c>
      <c r="D22" s="81">
        <f>SUM(D18:D21)</f>
        <v>41021855</v>
      </c>
      <c r="E22" s="81">
        <f>SUM(E18:E21)</f>
        <v>46526889</v>
      </c>
      <c r="F22" s="81"/>
      <c r="G22" s="81"/>
      <c r="H22" s="81"/>
      <c r="I22" s="81">
        <f>SUM(I18:I21)</f>
        <v>28326765</v>
      </c>
      <c r="J22" s="81">
        <f>SUM(J18:J21)</f>
        <v>25897021</v>
      </c>
    </row>
    <row r="23" spans="1:10" ht="12" customHeight="1" x14ac:dyDescent="0.25">
      <c r="A23" s="86" t="s">
        <v>567</v>
      </c>
      <c r="B23" s="81"/>
      <c r="C23" s="81"/>
      <c r="D23" s="81"/>
      <c r="E23" s="81"/>
      <c r="F23" s="81"/>
      <c r="G23" s="91"/>
      <c r="H23" s="91"/>
      <c r="I23" s="81"/>
      <c r="J23" s="81"/>
    </row>
    <row r="24" spans="1:10" x14ac:dyDescent="0.25">
      <c r="A24" s="92" t="s">
        <v>260</v>
      </c>
      <c r="B24" s="256">
        <v>55841000</v>
      </c>
      <c r="C24" s="256">
        <v>64966000</v>
      </c>
      <c r="D24" s="113"/>
      <c r="E24" s="113"/>
      <c r="F24" s="113"/>
      <c r="G24" s="91"/>
      <c r="H24" s="91"/>
      <c r="I24" s="256">
        <v>55841000</v>
      </c>
      <c r="J24" s="256">
        <v>64966000</v>
      </c>
    </row>
    <row r="25" spans="1:10" x14ac:dyDescent="0.25">
      <c r="A25" s="92" t="s">
        <v>241</v>
      </c>
      <c r="B25" s="256">
        <v>67425550</v>
      </c>
      <c r="C25" s="256">
        <v>71943718</v>
      </c>
      <c r="D25" s="113"/>
      <c r="E25" s="113"/>
      <c r="F25" s="113"/>
      <c r="G25" s="91"/>
      <c r="H25" s="91"/>
      <c r="I25" s="256">
        <v>67425550</v>
      </c>
      <c r="J25" s="256">
        <v>71943718</v>
      </c>
    </row>
    <row r="26" spans="1:10" x14ac:dyDescent="0.25">
      <c r="A26" s="92" t="s">
        <v>197</v>
      </c>
      <c r="B26" s="256">
        <v>935712</v>
      </c>
      <c r="C26" s="256">
        <v>677502</v>
      </c>
      <c r="D26" s="113"/>
      <c r="E26" s="113"/>
      <c r="F26" s="113"/>
      <c r="G26" s="91"/>
      <c r="H26" s="91"/>
      <c r="I26" s="256">
        <v>935712</v>
      </c>
      <c r="J26" s="256">
        <v>677502</v>
      </c>
    </row>
    <row r="27" spans="1:10" x14ac:dyDescent="0.25">
      <c r="A27" s="29" t="s">
        <v>553</v>
      </c>
      <c r="B27" s="81">
        <f>SUM(B24:B26)</f>
        <v>124202262</v>
      </c>
      <c r="C27" s="81">
        <f>SUM(C24:C26)</f>
        <v>137587220</v>
      </c>
      <c r="D27" s="81"/>
      <c r="E27" s="81"/>
      <c r="F27" s="81"/>
      <c r="G27" s="81"/>
      <c r="H27" s="81"/>
      <c r="I27" s="81">
        <f>SUM(I24:I26)</f>
        <v>124202262</v>
      </c>
      <c r="J27" s="81">
        <f>SUM(J24:J26)</f>
        <v>137587220</v>
      </c>
    </row>
    <row r="28" spans="1:10" ht="30" x14ac:dyDescent="0.25">
      <c r="A28" s="209" t="s">
        <v>574</v>
      </c>
      <c r="B28" s="81"/>
      <c r="C28" s="81"/>
      <c r="D28" s="81"/>
      <c r="E28" s="81"/>
      <c r="F28" s="81"/>
      <c r="G28" s="91"/>
      <c r="H28" s="91"/>
      <c r="I28" s="81"/>
      <c r="J28" s="81"/>
    </row>
    <row r="29" spans="1:10" x14ac:dyDescent="0.25">
      <c r="A29" s="92" t="s">
        <v>268</v>
      </c>
      <c r="B29" s="254">
        <v>20266290</v>
      </c>
      <c r="C29" s="254">
        <v>20810385</v>
      </c>
      <c r="D29" s="81"/>
      <c r="E29" s="81"/>
      <c r="F29" s="81"/>
      <c r="G29" s="91"/>
      <c r="H29" s="91"/>
      <c r="I29" s="254">
        <v>20266290</v>
      </c>
      <c r="J29" s="254">
        <v>20810385</v>
      </c>
    </row>
    <row r="30" spans="1:10" x14ac:dyDescent="0.25">
      <c r="A30" s="92" t="s">
        <v>729</v>
      </c>
      <c r="B30" s="255">
        <v>11530000</v>
      </c>
      <c r="C30" s="255"/>
      <c r="D30" s="81"/>
      <c r="E30" s="81"/>
      <c r="F30" s="81"/>
      <c r="G30" s="28"/>
      <c r="H30" s="28"/>
      <c r="I30" s="255">
        <v>11530000</v>
      </c>
      <c r="J30" s="255"/>
    </row>
    <row r="31" spans="1:10" x14ac:dyDescent="0.25">
      <c r="A31" s="29" t="s">
        <v>553</v>
      </c>
      <c r="B31" s="81">
        <f>SUM(B29:B30)</f>
        <v>31796290</v>
      </c>
      <c r="C31" s="81">
        <f>SUM(C29:C30)</f>
        <v>20810385</v>
      </c>
      <c r="D31" s="81"/>
      <c r="E31" s="81"/>
      <c r="F31" s="81"/>
      <c r="G31" s="91"/>
      <c r="H31" s="91"/>
      <c r="I31" s="81">
        <f>SUM(I29:I30)</f>
        <v>31796290</v>
      </c>
      <c r="J31" s="81">
        <f>SUM(J29:J30)</f>
        <v>20810385</v>
      </c>
    </row>
    <row r="32" spans="1:10" x14ac:dyDescent="0.25">
      <c r="A32" s="30" t="s">
        <v>562</v>
      </c>
      <c r="B32" s="28"/>
      <c r="C32" s="28"/>
      <c r="D32" s="28"/>
      <c r="E32" s="28"/>
      <c r="F32" s="28"/>
      <c r="G32" s="91"/>
      <c r="H32" s="91"/>
      <c r="I32" s="28"/>
      <c r="J32" s="28"/>
    </row>
    <row r="33" spans="1:10" x14ac:dyDescent="0.25">
      <c r="A33" s="27" t="s">
        <v>232</v>
      </c>
      <c r="B33" s="28"/>
      <c r="C33" s="28"/>
      <c r="D33" s="28"/>
      <c r="E33" s="28"/>
      <c r="F33" s="28"/>
      <c r="G33" s="91"/>
      <c r="H33" s="91"/>
      <c r="I33" s="31"/>
      <c r="J33" s="31"/>
    </row>
    <row r="34" spans="1:10" x14ac:dyDescent="0.25">
      <c r="A34" s="27" t="s">
        <v>568</v>
      </c>
      <c r="B34" s="254">
        <v>53278900</v>
      </c>
      <c r="C34" s="254">
        <v>54811900</v>
      </c>
      <c r="D34" s="28"/>
      <c r="E34" s="28"/>
      <c r="F34" s="28"/>
      <c r="G34" s="91"/>
      <c r="H34" s="91"/>
      <c r="I34" s="28">
        <v>53278900</v>
      </c>
      <c r="J34" s="28">
        <v>54811900</v>
      </c>
    </row>
    <row r="35" spans="1:10" x14ac:dyDescent="0.25">
      <c r="A35" s="27" t="s">
        <v>570</v>
      </c>
      <c r="B35" s="255">
        <v>45568000</v>
      </c>
      <c r="C35" s="255">
        <v>61728640</v>
      </c>
      <c r="D35" s="28"/>
      <c r="E35" s="28"/>
      <c r="F35" s="28"/>
      <c r="G35" s="91"/>
      <c r="H35" s="91"/>
      <c r="I35" s="28">
        <v>45568000</v>
      </c>
      <c r="J35" s="28">
        <v>61728640</v>
      </c>
    </row>
    <row r="36" spans="1:10" x14ac:dyDescent="0.25">
      <c r="A36" s="27" t="s">
        <v>571</v>
      </c>
      <c r="B36" s="256">
        <v>25703243</v>
      </c>
      <c r="C36" s="256">
        <v>31779997</v>
      </c>
      <c r="D36" s="28"/>
      <c r="E36" s="28"/>
      <c r="F36" s="28"/>
      <c r="G36" s="91"/>
      <c r="H36" s="91"/>
      <c r="I36" s="28">
        <v>31857540</v>
      </c>
      <c r="J36" s="28">
        <v>31779997</v>
      </c>
    </row>
    <row r="37" spans="1:10" s="208" customFormat="1" x14ac:dyDescent="0.25">
      <c r="A37" s="29" t="s">
        <v>553</v>
      </c>
      <c r="B37" s="81">
        <f>SUM(B33:B36)</f>
        <v>124550143</v>
      </c>
      <c r="C37" s="81">
        <f>SUM(C34:C36)</f>
        <v>148320537</v>
      </c>
      <c r="D37" s="81"/>
      <c r="E37" s="81"/>
      <c r="F37" s="81">
        <f>SUM(F33:F36)</f>
        <v>0</v>
      </c>
      <c r="G37" s="81"/>
      <c r="H37" s="81"/>
      <c r="I37" s="81">
        <f>SUM(I33:I36)</f>
        <v>130704440</v>
      </c>
      <c r="J37" s="81">
        <f>SUM(J34:J36)</f>
        <v>148320537</v>
      </c>
    </row>
    <row r="38" spans="1:10" x14ac:dyDescent="0.25">
      <c r="A38" s="30" t="s">
        <v>261</v>
      </c>
      <c r="B38" s="28"/>
      <c r="C38" s="28"/>
      <c r="D38" s="28"/>
      <c r="E38" s="28"/>
      <c r="F38" s="28"/>
      <c r="G38" s="91"/>
      <c r="H38" s="91"/>
      <c r="I38" s="31"/>
      <c r="J38" s="31"/>
    </row>
    <row r="39" spans="1:10" x14ac:dyDescent="0.25">
      <c r="A39" s="27" t="s">
        <v>233</v>
      </c>
      <c r="B39" s="28"/>
      <c r="C39" s="28"/>
      <c r="D39" s="28"/>
      <c r="E39" s="28"/>
      <c r="F39" s="28"/>
      <c r="G39" s="91"/>
      <c r="H39" s="91"/>
      <c r="I39" s="28"/>
      <c r="J39" s="28"/>
    </row>
    <row r="40" spans="1:10" x14ac:dyDescent="0.25">
      <c r="A40" s="27" t="s">
        <v>648</v>
      </c>
      <c r="B40" s="28">
        <v>16500000</v>
      </c>
      <c r="C40" s="28">
        <v>16500000</v>
      </c>
      <c r="D40" s="28"/>
      <c r="E40" s="28"/>
      <c r="F40" s="28"/>
      <c r="G40" s="91"/>
      <c r="H40" s="91"/>
      <c r="I40" s="28">
        <v>16500000</v>
      </c>
      <c r="J40" s="28">
        <v>16500000</v>
      </c>
    </row>
    <row r="41" spans="1:10" x14ac:dyDescent="0.25">
      <c r="A41" s="27" t="s">
        <v>670</v>
      </c>
      <c r="B41" s="28">
        <v>7140000</v>
      </c>
      <c r="C41" s="28">
        <v>7140000</v>
      </c>
      <c r="D41" s="28"/>
      <c r="E41" s="28"/>
      <c r="F41" s="28"/>
      <c r="G41" s="91"/>
      <c r="H41" s="91"/>
      <c r="I41" s="28">
        <v>7140000</v>
      </c>
      <c r="J41" s="28">
        <v>7140000</v>
      </c>
    </row>
    <row r="42" spans="1:10" x14ac:dyDescent="0.25">
      <c r="A42" s="27" t="s">
        <v>570</v>
      </c>
      <c r="B42" s="28">
        <v>39872000</v>
      </c>
      <c r="C42" s="28">
        <v>54012560</v>
      </c>
      <c r="D42" s="28"/>
      <c r="E42" s="28"/>
      <c r="F42" s="28"/>
      <c r="G42" s="91"/>
      <c r="H42" s="91"/>
      <c r="I42" s="28">
        <v>39872000</v>
      </c>
      <c r="J42" s="28">
        <v>54012560</v>
      </c>
    </row>
    <row r="43" spans="1:10" x14ac:dyDescent="0.25">
      <c r="A43" s="27" t="s">
        <v>571</v>
      </c>
      <c r="B43" s="28">
        <v>29991757</v>
      </c>
      <c r="C43" s="28">
        <v>26492003</v>
      </c>
      <c r="D43" s="28"/>
      <c r="E43" s="28"/>
      <c r="F43" s="28"/>
      <c r="G43" s="91"/>
      <c r="H43" s="91"/>
      <c r="I43" s="28">
        <v>23837460</v>
      </c>
      <c r="J43" s="28">
        <v>26492003</v>
      </c>
    </row>
    <row r="44" spans="1:10" x14ac:dyDescent="0.25">
      <c r="A44" s="27" t="s">
        <v>803</v>
      </c>
      <c r="B44" s="28">
        <v>11722271</v>
      </c>
      <c r="C44" s="28">
        <v>11694795</v>
      </c>
      <c r="D44" s="28"/>
      <c r="E44" s="28"/>
      <c r="F44" s="28"/>
      <c r="G44" s="91"/>
      <c r="H44" s="91"/>
      <c r="I44" s="28">
        <v>11722271</v>
      </c>
      <c r="J44" s="28">
        <v>11694795</v>
      </c>
    </row>
    <row r="45" spans="1:10" s="208" customFormat="1" x14ac:dyDescent="0.25">
      <c r="A45" s="29" t="s">
        <v>553</v>
      </c>
      <c r="B45" s="81">
        <f>SUM(B40:B44)</f>
        <v>105226028</v>
      </c>
      <c r="C45" s="81">
        <f>SUM(C40:C44)</f>
        <v>115839358</v>
      </c>
      <c r="D45" s="81"/>
      <c r="E45" s="81"/>
      <c r="F45" s="81">
        <f>SUM(F39:F43)</f>
        <v>0</v>
      </c>
      <c r="G45" s="81"/>
      <c r="H45" s="81"/>
      <c r="I45" s="81">
        <f>SUM(I39:I44)</f>
        <v>99071731</v>
      </c>
      <c r="J45" s="81">
        <f>SUM(J40:J44)</f>
        <v>115839358</v>
      </c>
    </row>
    <row r="46" spans="1:10" s="77" customFormat="1" ht="27.75" customHeight="1" x14ac:dyDescent="0.25">
      <c r="A46" s="75" t="s">
        <v>649</v>
      </c>
      <c r="B46" s="31"/>
      <c r="C46" s="31"/>
      <c r="D46" s="31"/>
      <c r="E46" s="31"/>
      <c r="F46" s="31"/>
      <c r="G46" s="112"/>
      <c r="H46" s="112"/>
      <c r="I46" s="31"/>
      <c r="J46" s="31"/>
    </row>
    <row r="47" spans="1:10" x14ac:dyDescent="0.25">
      <c r="A47" s="68" t="s">
        <v>201</v>
      </c>
      <c r="B47" s="80">
        <f t="shared" ref="B47:J47" si="0">B11+B13+B16+B22+B27+B31+B37+B45</f>
        <v>1100844653</v>
      </c>
      <c r="C47" s="80">
        <f t="shared" si="0"/>
        <v>1150989210</v>
      </c>
      <c r="D47" s="80">
        <f t="shared" si="0"/>
        <v>201004155</v>
      </c>
      <c r="E47" s="80">
        <f t="shared" si="0"/>
        <v>206641389</v>
      </c>
      <c r="F47" s="80">
        <f t="shared" si="0"/>
        <v>8</v>
      </c>
      <c r="G47" s="80">
        <f t="shared" si="0"/>
        <v>0</v>
      </c>
      <c r="H47" s="80">
        <f t="shared" si="0"/>
        <v>0</v>
      </c>
      <c r="I47" s="80">
        <f t="shared" si="0"/>
        <v>899840498</v>
      </c>
      <c r="J47" s="80">
        <f t="shared" si="0"/>
        <v>944347821</v>
      </c>
    </row>
    <row r="48" spans="1:10" s="459" customFormat="1" ht="37.5" customHeight="1" x14ac:dyDescent="0.2">
      <c r="A48" s="458" t="s">
        <v>1153</v>
      </c>
    </row>
    <row r="49" s="459" customFormat="1" ht="37.5" customHeight="1" x14ac:dyDescent="0.2"/>
  </sheetData>
  <mergeCells count="7">
    <mergeCell ref="A48:XFD49"/>
    <mergeCell ref="A1:J1"/>
    <mergeCell ref="A2:A3"/>
    <mergeCell ref="B2:C2"/>
    <mergeCell ref="D2:E2"/>
    <mergeCell ref="G2:H2"/>
    <mergeCell ref="I2:J2"/>
  </mergeCells>
  <phoneticPr fontId="20" type="noConversion"/>
  <pageMargins left="0.74803149606299213" right="0.74803149606299213" top="0.59055118110236227" bottom="0.59055118110236227" header="0.51181102362204722" footer="0.31496062992125984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Layout" zoomScale="60" zoomScaleSheetLayoutView="100" zoomScalePageLayoutView="60" workbookViewId="0">
      <selection sqref="A1:A2"/>
    </sheetView>
  </sheetViews>
  <sheetFormatPr defaultRowHeight="12.75" x14ac:dyDescent="0.2"/>
  <cols>
    <col min="1" max="1" width="39.140625" customWidth="1"/>
    <col min="2" max="2" width="12" customWidth="1"/>
    <col min="3" max="3" width="10.5703125" customWidth="1"/>
    <col min="4" max="4" width="12" customWidth="1"/>
    <col min="5" max="5" width="11.140625" customWidth="1"/>
    <col min="6" max="6" width="14" customWidth="1"/>
    <col min="7" max="7" width="13.7109375" customWidth="1"/>
  </cols>
  <sheetData>
    <row r="1" spans="1:8" ht="30.75" customHeight="1" x14ac:dyDescent="0.2">
      <c r="A1" s="463" t="s">
        <v>203</v>
      </c>
      <c r="B1" s="465" t="s">
        <v>204</v>
      </c>
      <c r="C1" s="466"/>
      <c r="D1" s="465" t="s">
        <v>245</v>
      </c>
      <c r="E1" s="468"/>
      <c r="F1" s="471" t="s">
        <v>205</v>
      </c>
      <c r="G1" s="468"/>
    </row>
    <row r="2" spans="1:8" ht="18" customHeight="1" x14ac:dyDescent="0.2">
      <c r="A2" s="464"/>
      <c r="B2" s="72" t="s">
        <v>257</v>
      </c>
      <c r="C2" s="72" t="s">
        <v>566</v>
      </c>
      <c r="D2" s="68" t="s">
        <v>257</v>
      </c>
      <c r="E2" s="68" t="s">
        <v>566</v>
      </c>
      <c r="F2" s="68" t="s">
        <v>257</v>
      </c>
      <c r="G2" s="68" t="s">
        <v>566</v>
      </c>
    </row>
    <row r="3" spans="1:8" ht="21" customHeight="1" x14ac:dyDescent="0.25">
      <c r="A3" s="71" t="s">
        <v>898</v>
      </c>
      <c r="B3" s="69" t="s">
        <v>779</v>
      </c>
      <c r="C3" s="69" t="s">
        <v>946</v>
      </c>
      <c r="D3" s="28">
        <v>4371500</v>
      </c>
      <c r="E3" s="28">
        <v>4371500</v>
      </c>
      <c r="F3" s="28">
        <v>126190633</v>
      </c>
      <c r="G3" s="28">
        <v>188848800</v>
      </c>
      <c r="H3" s="73"/>
    </row>
    <row r="4" spans="1:8" ht="33.75" customHeight="1" x14ac:dyDescent="0.25">
      <c r="A4" s="74" t="s">
        <v>671</v>
      </c>
      <c r="B4" s="69" t="s">
        <v>780</v>
      </c>
      <c r="C4" s="69" t="s">
        <v>947</v>
      </c>
      <c r="D4" s="28">
        <v>2205000</v>
      </c>
      <c r="E4" s="28">
        <v>2400000</v>
      </c>
      <c r="F4" s="28">
        <v>42630000</v>
      </c>
      <c r="G4" s="403">
        <v>72000000</v>
      </c>
      <c r="H4" s="73"/>
    </row>
    <row r="5" spans="1:8" ht="46.5" customHeight="1" x14ac:dyDescent="0.25">
      <c r="A5" s="74" t="s">
        <v>243</v>
      </c>
      <c r="B5" s="69"/>
      <c r="C5" s="69"/>
      <c r="D5" s="28"/>
      <c r="E5" s="28"/>
      <c r="F5" s="28"/>
      <c r="G5" s="28"/>
      <c r="H5" s="73"/>
    </row>
    <row r="6" spans="1:8" ht="31.5" customHeight="1" x14ac:dyDescent="0.25">
      <c r="A6" s="74" t="s">
        <v>647</v>
      </c>
      <c r="B6" s="69" t="s">
        <v>781</v>
      </c>
      <c r="C6" s="69"/>
      <c r="D6" s="28">
        <v>4371500</v>
      </c>
      <c r="E6" s="28"/>
      <c r="F6" s="28">
        <v>63095317</v>
      </c>
      <c r="G6" s="28"/>
      <c r="H6" s="73"/>
    </row>
    <row r="7" spans="1:8" ht="30" customHeight="1" x14ac:dyDescent="0.25">
      <c r="A7" s="74" t="s">
        <v>672</v>
      </c>
      <c r="B7" s="69" t="s">
        <v>780</v>
      </c>
      <c r="C7" s="69"/>
      <c r="D7" s="28">
        <v>2205000</v>
      </c>
      <c r="E7" s="28"/>
      <c r="F7" s="28">
        <v>21315000</v>
      </c>
      <c r="G7" s="28"/>
      <c r="H7" s="73"/>
    </row>
    <row r="8" spans="1:8" ht="30" customHeight="1" x14ac:dyDescent="0.25">
      <c r="A8" s="74" t="s">
        <v>673</v>
      </c>
      <c r="B8" s="69"/>
      <c r="C8" s="69"/>
      <c r="D8" s="28"/>
      <c r="E8" s="28"/>
      <c r="F8" s="28"/>
      <c r="G8" s="28"/>
      <c r="H8" s="73"/>
    </row>
    <row r="9" spans="1:8" ht="30" customHeight="1" x14ac:dyDescent="0.25">
      <c r="A9" s="74" t="s">
        <v>244</v>
      </c>
      <c r="B9" s="69"/>
      <c r="C9" s="69"/>
      <c r="D9" s="28"/>
      <c r="E9" s="28"/>
      <c r="F9" s="28"/>
      <c r="G9" s="28"/>
      <c r="H9" s="73"/>
    </row>
    <row r="10" spans="1:8" ht="22.5" customHeight="1" x14ac:dyDescent="0.25">
      <c r="A10" s="74" t="s">
        <v>674</v>
      </c>
      <c r="B10" s="69" t="s">
        <v>782</v>
      </c>
      <c r="C10" s="69"/>
      <c r="D10" s="28">
        <v>97400</v>
      </c>
      <c r="E10" s="28"/>
      <c r="F10" s="28">
        <v>32012133</v>
      </c>
      <c r="G10" s="28"/>
      <c r="H10" s="73"/>
    </row>
    <row r="11" spans="1:8" ht="78" customHeight="1" x14ac:dyDescent="0.25">
      <c r="A11" s="74" t="s">
        <v>724</v>
      </c>
      <c r="B11" s="69"/>
      <c r="C11" s="69"/>
      <c r="D11" s="28"/>
      <c r="E11" s="28"/>
      <c r="F11" s="28"/>
      <c r="G11" s="28"/>
      <c r="H11" s="73"/>
    </row>
    <row r="12" spans="1:8" ht="72" customHeight="1" x14ac:dyDescent="0.25">
      <c r="A12" s="74" t="s">
        <v>899</v>
      </c>
      <c r="B12" s="69" t="s">
        <v>783</v>
      </c>
      <c r="C12" s="69" t="s">
        <v>783</v>
      </c>
      <c r="D12" s="28">
        <v>1447300</v>
      </c>
      <c r="E12" s="28">
        <v>1447300</v>
      </c>
      <c r="F12" s="28">
        <v>4341900</v>
      </c>
      <c r="G12" s="28">
        <v>4341900</v>
      </c>
      <c r="H12" s="73"/>
    </row>
    <row r="13" spans="1:8" ht="29.25" customHeight="1" x14ac:dyDescent="0.25">
      <c r="A13" s="74" t="s">
        <v>675</v>
      </c>
      <c r="B13" s="69" t="s">
        <v>784</v>
      </c>
      <c r="C13" s="69" t="s">
        <v>948</v>
      </c>
      <c r="D13" s="28">
        <v>97400</v>
      </c>
      <c r="E13" s="28">
        <v>97400</v>
      </c>
      <c r="F13" s="28">
        <v>16006067</v>
      </c>
      <c r="G13" s="28">
        <v>48144820</v>
      </c>
      <c r="H13" s="73"/>
    </row>
    <row r="14" spans="1:8" ht="61.5" customHeight="1" x14ac:dyDescent="0.25">
      <c r="A14" s="74" t="s">
        <v>676</v>
      </c>
      <c r="B14" s="69" t="s">
        <v>497</v>
      </c>
      <c r="C14" s="69">
        <v>14.4</v>
      </c>
      <c r="D14" s="28">
        <v>396700</v>
      </c>
      <c r="E14" s="28">
        <v>396700</v>
      </c>
      <c r="F14" s="28">
        <v>5553800</v>
      </c>
      <c r="G14" s="28">
        <v>5712480</v>
      </c>
      <c r="H14" s="73"/>
    </row>
    <row r="15" spans="1:8" s="67" customFormat="1" ht="24" customHeight="1" x14ac:dyDescent="0.25">
      <c r="A15" s="75" t="s">
        <v>207</v>
      </c>
      <c r="B15" s="76"/>
      <c r="C15" s="76"/>
      <c r="D15" s="30"/>
      <c r="E15" s="30"/>
      <c r="F15" s="31">
        <f>SUM(F3:F14)</f>
        <v>311144850</v>
      </c>
      <c r="G15" s="31">
        <f>SUM(G3:G14)</f>
        <v>319048000</v>
      </c>
      <c r="H15" s="77"/>
    </row>
    <row r="16" spans="1:8" s="67" customFormat="1" ht="15" customHeight="1" x14ac:dyDescent="0.25">
      <c r="A16" s="191"/>
      <c r="B16" s="192"/>
      <c r="C16" s="192"/>
      <c r="D16" s="193"/>
      <c r="E16" s="193"/>
      <c r="F16" s="194"/>
      <c r="G16" s="194"/>
      <c r="H16" s="77"/>
    </row>
    <row r="17" spans="1:8" s="67" customFormat="1" ht="24" customHeight="1" x14ac:dyDescent="0.25">
      <c r="A17" s="75" t="s">
        <v>563</v>
      </c>
      <c r="B17" s="76"/>
      <c r="C17" s="76"/>
      <c r="D17" s="30"/>
      <c r="E17" s="30"/>
      <c r="F17" s="31"/>
      <c r="G17" s="31"/>
      <c r="H17" s="77"/>
    </row>
    <row r="18" spans="1:8" ht="30.75" customHeight="1" x14ac:dyDescent="0.25">
      <c r="A18" s="74" t="s">
        <v>234</v>
      </c>
      <c r="B18" s="115"/>
      <c r="C18" s="115"/>
      <c r="D18" s="116"/>
      <c r="E18" s="116"/>
      <c r="F18" s="116"/>
      <c r="G18" s="116"/>
      <c r="H18" s="73"/>
    </row>
    <row r="19" spans="1:8" ht="28.5" customHeight="1" x14ac:dyDescent="0.25">
      <c r="A19" s="74" t="s">
        <v>235</v>
      </c>
      <c r="B19" s="110"/>
      <c r="C19" s="110"/>
      <c r="D19" s="111"/>
      <c r="E19" s="111"/>
      <c r="F19" s="111"/>
      <c r="G19" s="111"/>
      <c r="H19" s="73"/>
    </row>
    <row r="20" spans="1:8" ht="32.25" customHeight="1" x14ac:dyDescent="0.25">
      <c r="A20" s="74" t="s">
        <v>236</v>
      </c>
      <c r="B20" s="69"/>
      <c r="C20" s="69"/>
      <c r="D20" s="28"/>
      <c r="E20" s="28"/>
      <c r="F20" s="28"/>
      <c r="G20" s="28"/>
      <c r="H20" s="73"/>
    </row>
    <row r="21" spans="1:8" ht="44.25" customHeight="1" x14ac:dyDescent="0.25">
      <c r="A21" s="74" t="s">
        <v>398</v>
      </c>
      <c r="B21" s="69"/>
      <c r="C21" s="69"/>
      <c r="D21" s="28"/>
      <c r="E21" s="28"/>
      <c r="F21" s="28"/>
      <c r="G21" s="28"/>
      <c r="H21" s="73"/>
    </row>
    <row r="22" spans="1:8" ht="44.25" customHeight="1" x14ac:dyDescent="0.25">
      <c r="A22" s="74" t="s">
        <v>677</v>
      </c>
      <c r="B22" s="69" t="s">
        <v>785</v>
      </c>
      <c r="C22" s="69" t="s">
        <v>783</v>
      </c>
      <c r="D22" s="28">
        <v>4419000</v>
      </c>
      <c r="E22" s="28">
        <v>4419000</v>
      </c>
      <c r="F22" s="28">
        <v>11047500</v>
      </c>
      <c r="G22" s="28">
        <v>13257000</v>
      </c>
      <c r="H22" s="73"/>
    </row>
    <row r="23" spans="1:8" ht="44.25" customHeight="1" x14ac:dyDescent="0.25">
      <c r="A23" s="74" t="s">
        <v>678</v>
      </c>
      <c r="B23" s="69" t="s">
        <v>786</v>
      </c>
      <c r="C23" s="69" t="s">
        <v>949</v>
      </c>
      <c r="D23" s="28">
        <v>2993000</v>
      </c>
      <c r="E23" s="28"/>
      <c r="F23" s="28">
        <v>26338400</v>
      </c>
      <c r="G23" s="28">
        <v>24841900</v>
      </c>
      <c r="H23" s="73"/>
    </row>
    <row r="24" spans="1:8" ht="20.25" customHeight="1" x14ac:dyDescent="0.25">
      <c r="A24" s="74" t="s">
        <v>900</v>
      </c>
      <c r="B24" s="69"/>
      <c r="C24" s="69"/>
      <c r="D24" s="28"/>
      <c r="E24" s="28"/>
      <c r="F24" s="28">
        <v>15893000</v>
      </c>
      <c r="G24" s="28">
        <v>16713000</v>
      </c>
      <c r="H24" s="73"/>
    </row>
    <row r="25" spans="1:8" s="67" customFormat="1" ht="20.25" customHeight="1" x14ac:dyDescent="0.25">
      <c r="A25" s="78" t="s">
        <v>208</v>
      </c>
      <c r="B25" s="30"/>
      <c r="C25" s="30"/>
      <c r="D25" s="31"/>
      <c r="E25" s="31"/>
      <c r="F25" s="31">
        <f>SUM(F17:F24)</f>
        <v>53278900</v>
      </c>
      <c r="G25" s="31">
        <v>54811900</v>
      </c>
      <c r="H25" s="77"/>
    </row>
    <row r="26" spans="1:8" ht="24" customHeight="1" x14ac:dyDescent="0.25">
      <c r="A26" s="26" t="s">
        <v>530</v>
      </c>
      <c r="B26" s="26"/>
      <c r="C26" s="26"/>
      <c r="D26" s="26"/>
      <c r="E26" s="26"/>
      <c r="F26" s="70">
        <f>SUM(F15+F25)</f>
        <v>364423750</v>
      </c>
      <c r="G26" s="70">
        <f>SUM(G15+G25)</f>
        <v>373859900</v>
      </c>
      <c r="H26" s="73"/>
    </row>
    <row r="28" spans="1:8" x14ac:dyDescent="0.2">
      <c r="A28" s="82" t="s">
        <v>269</v>
      </c>
    </row>
  </sheetData>
  <mergeCells count="4">
    <mergeCell ref="A1:A2"/>
    <mergeCell ref="D1:E1"/>
    <mergeCell ref="F1:G1"/>
    <mergeCell ref="B1:C1"/>
  </mergeCells>
  <phoneticPr fontId="20" type="noConversion"/>
  <pageMargins left="0.78740157480314965" right="0.78740157480314965" top="1.5748031496062993" bottom="0.98425196850393704" header="0.70866141732283472" footer="0.51181102362204722"/>
  <pageSetup paperSize="9" scale="74" orientation="portrait" r:id="rId1"/>
  <headerFooter alignWithMargins="0">
    <oddHeader>&amp;C&amp;"Arial CE,Félkövér"&amp;12
2.1.1.1  ÓVODAI ÉS BÖLCSŐDEI FELADAT 
2020. évre
&amp;R...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SheetLayoutView="100" workbookViewId="0">
      <selection activeCell="A42" sqref="A42"/>
    </sheetView>
  </sheetViews>
  <sheetFormatPr defaultRowHeight="15" x14ac:dyDescent="0.25"/>
  <cols>
    <col min="1" max="1" width="41.7109375" style="93" customWidth="1"/>
    <col min="2" max="2" width="12.140625" style="93" customWidth="1"/>
    <col min="3" max="3" width="24" style="93" customWidth="1"/>
    <col min="4" max="4" width="12.85546875" style="94" customWidth="1"/>
    <col min="5" max="16384" width="9.140625" style="93"/>
  </cols>
  <sheetData>
    <row r="1" spans="1:4" x14ac:dyDescent="0.25">
      <c r="A1" s="472"/>
      <c r="B1" s="472"/>
      <c r="C1" s="472"/>
      <c r="D1" s="472"/>
    </row>
    <row r="2" spans="1:4" ht="15.75" thickBot="1" x14ac:dyDescent="0.3"/>
    <row r="3" spans="1:4" ht="15" customHeight="1" x14ac:dyDescent="0.25">
      <c r="A3" s="473" t="s">
        <v>315</v>
      </c>
      <c r="B3" s="475" t="s">
        <v>198</v>
      </c>
      <c r="C3" s="475" t="s">
        <v>199</v>
      </c>
      <c r="D3" s="477" t="s">
        <v>196</v>
      </c>
    </row>
    <row r="4" spans="1:4" ht="15" customHeight="1" x14ac:dyDescent="0.25">
      <c r="A4" s="474"/>
      <c r="B4" s="476"/>
      <c r="C4" s="476"/>
      <c r="D4" s="478"/>
    </row>
    <row r="5" spans="1:4" ht="30" x14ac:dyDescent="0.25">
      <c r="A5" s="117" t="s">
        <v>195</v>
      </c>
      <c r="B5" s="96" t="s">
        <v>950</v>
      </c>
      <c r="C5" s="97" t="s">
        <v>953</v>
      </c>
      <c r="D5" s="257">
        <v>61728640</v>
      </c>
    </row>
    <row r="6" spans="1:4" x14ac:dyDescent="0.25">
      <c r="A6" s="95"/>
      <c r="B6" s="96"/>
      <c r="C6" s="97" t="s">
        <v>117</v>
      </c>
      <c r="D6" s="257">
        <v>31779997</v>
      </c>
    </row>
    <row r="7" spans="1:4" x14ac:dyDescent="0.25">
      <c r="A7" s="95" t="s">
        <v>804</v>
      </c>
      <c r="B7" s="96"/>
      <c r="C7" s="97"/>
      <c r="D7" s="257"/>
    </row>
    <row r="8" spans="1:4" ht="30" x14ac:dyDescent="0.25">
      <c r="A8" s="117" t="s">
        <v>805</v>
      </c>
      <c r="B8" s="96" t="s">
        <v>783</v>
      </c>
      <c r="C8" s="97">
        <v>4419000</v>
      </c>
      <c r="D8" s="146">
        <v>13257000</v>
      </c>
    </row>
    <row r="9" spans="1:4" ht="30" x14ac:dyDescent="0.25">
      <c r="A9" s="117" t="s">
        <v>806</v>
      </c>
      <c r="B9" s="96" t="s">
        <v>949</v>
      </c>
      <c r="C9" s="97">
        <v>2993000</v>
      </c>
      <c r="D9" s="146">
        <v>24841900</v>
      </c>
    </row>
    <row r="10" spans="1:4" x14ac:dyDescent="0.25">
      <c r="A10" s="95" t="s">
        <v>807</v>
      </c>
      <c r="B10" s="96"/>
      <c r="C10" s="97"/>
      <c r="D10" s="146">
        <v>16713000</v>
      </c>
    </row>
    <row r="11" spans="1:4" x14ac:dyDescent="0.25">
      <c r="A11" s="95"/>
      <c r="B11" s="96"/>
      <c r="C11" s="99" t="s">
        <v>200</v>
      </c>
      <c r="D11" s="147">
        <f>SUM(D5:D10)</f>
        <v>148320537</v>
      </c>
    </row>
    <row r="12" spans="1:4" x14ac:dyDescent="0.25">
      <c r="A12" s="95" t="s">
        <v>221</v>
      </c>
      <c r="B12" s="96" t="s">
        <v>497</v>
      </c>
      <c r="C12" s="97" t="s">
        <v>953</v>
      </c>
      <c r="D12" s="146">
        <v>54012560</v>
      </c>
    </row>
    <row r="13" spans="1:4" x14ac:dyDescent="0.25">
      <c r="A13" s="95" t="s">
        <v>316</v>
      </c>
      <c r="B13" s="97"/>
      <c r="C13" s="97" t="s">
        <v>117</v>
      </c>
      <c r="D13" s="146">
        <v>26492003</v>
      </c>
    </row>
    <row r="14" spans="1:4" ht="17.25" customHeight="1" x14ac:dyDescent="0.25">
      <c r="A14" s="95" t="s">
        <v>730</v>
      </c>
      <c r="B14" s="96" t="s">
        <v>951</v>
      </c>
      <c r="C14" s="252">
        <v>3300000</v>
      </c>
      <c r="D14" s="146">
        <v>16500000</v>
      </c>
    </row>
    <row r="15" spans="1:4" x14ac:dyDescent="0.25">
      <c r="A15" s="95" t="s">
        <v>666</v>
      </c>
      <c r="B15" s="96" t="s">
        <v>952</v>
      </c>
      <c r="C15" s="252">
        <v>3780000</v>
      </c>
      <c r="D15" s="146">
        <v>7140000</v>
      </c>
    </row>
    <row r="16" spans="1:4" x14ac:dyDescent="0.25">
      <c r="A16" s="95" t="s">
        <v>808</v>
      </c>
      <c r="B16" s="96" t="s">
        <v>912</v>
      </c>
      <c r="C16" s="252"/>
      <c r="D16" s="146">
        <v>11694795</v>
      </c>
    </row>
    <row r="17" spans="1:4" x14ac:dyDescent="0.25">
      <c r="A17" s="95"/>
      <c r="B17" s="97"/>
      <c r="C17" s="99" t="s">
        <v>200</v>
      </c>
      <c r="D17" s="147">
        <f>SUM(D12:D16)</f>
        <v>115839358</v>
      </c>
    </row>
    <row r="18" spans="1:4" ht="15.75" thickBot="1" x14ac:dyDescent="0.3">
      <c r="A18" s="148" t="s">
        <v>553</v>
      </c>
      <c r="B18" s="149"/>
      <c r="C18" s="149"/>
      <c r="D18" s="150">
        <f>SUM(D11+D17)</f>
        <v>264159895</v>
      </c>
    </row>
    <row r="20" spans="1:4" x14ac:dyDescent="0.25">
      <c r="A20" s="93" t="s">
        <v>945</v>
      </c>
    </row>
    <row r="21" spans="1:4" x14ac:dyDescent="0.25">
      <c r="A21" s="93" t="s">
        <v>913</v>
      </c>
    </row>
  </sheetData>
  <mergeCells count="5">
    <mergeCell ref="A1:D1"/>
    <mergeCell ref="A3:A4"/>
    <mergeCell ref="B3:B4"/>
    <mergeCell ref="C3:C4"/>
    <mergeCell ref="D3:D4"/>
  </mergeCells>
  <phoneticPr fontId="20" type="noConversion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>
    <oddHeader xml:space="preserve">&amp;C&amp;"Arial CE,Félkövér"&amp;12
 2.1.1.2 Kimutatás a szociális és gyermekjóléti feladatok támogatásáról 2020.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Layout" zoomScaleSheetLayoutView="100" workbookViewId="0">
      <selection activeCell="A2" sqref="A2"/>
    </sheetView>
  </sheetViews>
  <sheetFormatPr defaultRowHeight="12.75" x14ac:dyDescent="0.2"/>
  <cols>
    <col min="1" max="1" width="23.42578125" customWidth="1"/>
    <col min="2" max="2" width="18.42578125" customWidth="1"/>
    <col min="3" max="3" width="13.140625" customWidth="1"/>
    <col min="4" max="4" width="17" customWidth="1"/>
    <col min="5" max="5" width="13.7109375" customWidth="1"/>
  </cols>
  <sheetData>
    <row r="1" spans="1:6" ht="63" x14ac:dyDescent="0.2">
      <c r="A1" s="100" t="s">
        <v>203</v>
      </c>
      <c r="B1" s="101" t="s">
        <v>211</v>
      </c>
      <c r="C1" s="101" t="s">
        <v>212</v>
      </c>
      <c r="D1" s="101" t="s">
        <v>206</v>
      </c>
      <c r="E1" s="105" t="s">
        <v>213</v>
      </c>
    </row>
    <row r="2" spans="1:6" ht="18.75" customHeight="1" x14ac:dyDescent="0.25">
      <c r="A2" s="102" t="s">
        <v>214</v>
      </c>
      <c r="B2" s="66">
        <v>43</v>
      </c>
      <c r="C2" s="66"/>
      <c r="D2" s="66">
        <v>7</v>
      </c>
      <c r="E2" s="106">
        <f t="shared" ref="E2:E8" si="0">SUM(B2:D2)</f>
        <v>50</v>
      </c>
    </row>
    <row r="3" spans="1:6" ht="18.75" customHeight="1" x14ac:dyDescent="0.25">
      <c r="A3" s="102" t="s">
        <v>215</v>
      </c>
      <c r="B3" s="66">
        <v>363</v>
      </c>
      <c r="C3" s="66"/>
      <c r="D3" s="66">
        <v>40</v>
      </c>
      <c r="E3" s="106">
        <f t="shared" si="0"/>
        <v>403</v>
      </c>
    </row>
    <row r="4" spans="1:6" ht="18.75" customHeight="1" x14ac:dyDescent="0.25">
      <c r="A4" s="102" t="s">
        <v>216</v>
      </c>
      <c r="B4" s="66">
        <v>182</v>
      </c>
      <c r="C4" s="66">
        <v>244</v>
      </c>
      <c r="D4" s="66">
        <v>353</v>
      </c>
      <c r="E4" s="106">
        <f t="shared" si="0"/>
        <v>779</v>
      </c>
    </row>
    <row r="5" spans="1:6" ht="18.75" customHeight="1" x14ac:dyDescent="0.25">
      <c r="A5" s="102" t="s">
        <v>217</v>
      </c>
      <c r="B5" s="66">
        <v>2</v>
      </c>
      <c r="C5" s="66">
        <v>15</v>
      </c>
      <c r="D5" s="66">
        <v>18</v>
      </c>
      <c r="E5" s="106">
        <f t="shared" si="0"/>
        <v>35</v>
      </c>
    </row>
    <row r="6" spans="1:6" ht="18.75" customHeight="1" x14ac:dyDescent="0.25">
      <c r="A6" s="102" t="s">
        <v>218</v>
      </c>
      <c r="B6" s="66">
        <v>4</v>
      </c>
      <c r="C6" s="66">
        <v>10</v>
      </c>
      <c r="D6" s="66">
        <v>12</v>
      </c>
      <c r="E6" s="106">
        <f t="shared" si="0"/>
        <v>26</v>
      </c>
    </row>
    <row r="7" spans="1:6" ht="18.75" customHeight="1" x14ac:dyDescent="0.25">
      <c r="A7" s="102" t="s">
        <v>219</v>
      </c>
      <c r="B7" s="66">
        <v>9</v>
      </c>
      <c r="C7" s="66">
        <v>9</v>
      </c>
      <c r="D7" s="66">
        <v>7</v>
      </c>
      <c r="E7" s="106">
        <f t="shared" si="0"/>
        <v>25</v>
      </c>
    </row>
    <row r="8" spans="1:6" ht="18.75" customHeight="1" thickBot="1" x14ac:dyDescent="0.3">
      <c r="A8" s="103" t="s">
        <v>553</v>
      </c>
      <c r="B8" s="104">
        <f>SUM(B2:B7)</f>
        <v>603</v>
      </c>
      <c r="C8" s="104">
        <f>SUM(C2:C7)</f>
        <v>278</v>
      </c>
      <c r="D8" s="104">
        <f>SUM(D2:D7)</f>
        <v>437</v>
      </c>
      <c r="E8" s="107">
        <f t="shared" si="0"/>
        <v>1318</v>
      </c>
    </row>
    <row r="10" spans="1:6" ht="37.5" customHeight="1" x14ac:dyDescent="0.25">
      <c r="A10" s="479" t="s">
        <v>957</v>
      </c>
      <c r="B10" s="480"/>
      <c r="C10" s="480"/>
      <c r="D10" s="480"/>
      <c r="E10" s="480"/>
    </row>
    <row r="11" spans="1:6" ht="24" customHeight="1" x14ac:dyDescent="0.25">
      <c r="A11" s="73" t="s">
        <v>954</v>
      </c>
      <c r="B11" s="73"/>
      <c r="D11" s="151"/>
      <c r="E11" s="108"/>
      <c r="F11" s="108"/>
    </row>
    <row r="12" spans="1:6" ht="69" customHeight="1" x14ac:dyDescent="0.25">
      <c r="A12" s="479" t="s">
        <v>955</v>
      </c>
      <c r="B12" s="459"/>
      <c r="C12" s="459"/>
      <c r="D12" s="459"/>
      <c r="E12" s="73"/>
    </row>
    <row r="13" spans="1:6" ht="18" customHeight="1" x14ac:dyDescent="0.25">
      <c r="A13" s="73"/>
      <c r="B13" s="109"/>
      <c r="C13" s="109" t="s">
        <v>956</v>
      </c>
      <c r="D13" s="109"/>
      <c r="E13" s="73"/>
    </row>
    <row r="14" spans="1:6" ht="15" x14ac:dyDescent="0.25">
      <c r="A14" s="73"/>
      <c r="B14" s="109"/>
      <c r="C14" s="109"/>
      <c r="D14" s="109"/>
      <c r="E14" s="73"/>
    </row>
  </sheetData>
  <mergeCells count="2">
    <mergeCell ref="A10:E10"/>
    <mergeCell ref="A12:D12"/>
  </mergeCells>
  <phoneticPr fontId="20" type="noConversion"/>
  <pageMargins left="0.78740157480314965" right="0.78740157480314965" top="1.9685039370078741" bottom="0.98425196850393704" header="0.51181102362204722" footer="0.51181102362204722"/>
  <pageSetup paperSize="9" orientation="portrait" r:id="rId1"/>
  <headerFooter alignWithMargins="0">
    <oddHeader xml:space="preserve">&amp;C&amp;"Arial CE,Félkövér"&amp;11
 2.1.1.3 Gyermek- és diákétkeztetés 
támogatása 
2020. évre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Layout" topLeftCell="A13" zoomScaleSheetLayoutView="100" workbookViewId="0">
      <selection activeCell="I13" sqref="I13"/>
    </sheetView>
  </sheetViews>
  <sheetFormatPr defaultRowHeight="14.25" x14ac:dyDescent="0.2"/>
  <cols>
    <col min="1" max="1" width="4.7109375" style="267" customWidth="1"/>
    <col min="2" max="2" width="28" customWidth="1"/>
    <col min="3" max="3" width="11.42578125" customWidth="1"/>
    <col min="4" max="4" width="10.85546875" customWidth="1"/>
    <col min="5" max="6" width="10.7109375" customWidth="1"/>
    <col min="7" max="7" width="11.140625" customWidth="1"/>
    <col min="8" max="8" width="12.140625" customWidth="1"/>
    <col min="9" max="9" width="11.42578125" customWidth="1"/>
    <col min="10" max="10" width="11.28515625" customWidth="1"/>
    <col min="11" max="11" width="11" customWidth="1"/>
    <col min="12" max="12" width="12.42578125" customWidth="1"/>
    <col min="13" max="13" width="10.85546875" bestFit="1" customWidth="1"/>
    <col min="14" max="14" width="12.7109375" customWidth="1"/>
    <col min="15" max="15" width="12" customWidth="1"/>
  </cols>
  <sheetData>
    <row r="1" spans="1:15" ht="40.5" customHeight="1" x14ac:dyDescent="0.2">
      <c r="A1" s="494"/>
      <c r="B1" s="495"/>
      <c r="C1" s="12"/>
      <c r="D1" s="12"/>
      <c r="E1" s="496"/>
      <c r="F1" s="497"/>
      <c r="G1" s="497"/>
      <c r="H1" s="493"/>
      <c r="I1" s="459"/>
      <c r="J1" s="459"/>
      <c r="K1" s="459"/>
    </row>
    <row r="2" spans="1:15" ht="15.75" x14ac:dyDescent="0.2">
      <c r="A2" s="271"/>
      <c r="B2" s="12"/>
      <c r="C2" s="12"/>
      <c r="D2" s="12"/>
      <c r="E2" s="498"/>
      <c r="F2" s="497"/>
      <c r="G2" s="497"/>
      <c r="H2" s="459"/>
      <c r="I2" s="459"/>
      <c r="J2" s="459"/>
      <c r="K2" s="459"/>
    </row>
    <row r="3" spans="1:15" ht="15.75" x14ac:dyDescent="0.2">
      <c r="A3" s="504" t="s">
        <v>934</v>
      </c>
      <c r="B3" s="505"/>
      <c r="C3" s="505"/>
      <c r="D3" s="505"/>
      <c r="E3" s="505"/>
      <c r="F3" s="505"/>
      <c r="G3" s="505"/>
      <c r="H3" s="459"/>
      <c r="I3" s="459"/>
      <c r="J3" s="459"/>
      <c r="K3" s="459"/>
    </row>
    <row r="4" spans="1:15" ht="16.5" thickBot="1" x14ac:dyDescent="0.25">
      <c r="A4" s="271"/>
      <c r="B4" s="13"/>
      <c r="C4" s="12"/>
      <c r="D4" s="12"/>
      <c r="E4" s="12"/>
      <c r="F4" s="12"/>
      <c r="G4" s="12"/>
      <c r="H4" s="12"/>
    </row>
    <row r="5" spans="1:15" ht="15.75" x14ac:dyDescent="0.25">
      <c r="A5" s="500" t="s">
        <v>531</v>
      </c>
      <c r="B5" s="501"/>
      <c r="C5" s="481" t="s">
        <v>40</v>
      </c>
      <c r="D5" s="482"/>
      <c r="E5" s="481" t="s">
        <v>41</v>
      </c>
      <c r="F5" s="482"/>
      <c r="G5" s="481" t="s">
        <v>92</v>
      </c>
      <c r="H5" s="482"/>
      <c r="I5" s="481" t="s">
        <v>210</v>
      </c>
      <c r="J5" s="499"/>
      <c r="K5" s="481" t="s">
        <v>267</v>
      </c>
      <c r="L5" s="499"/>
      <c r="M5" s="481" t="s">
        <v>257</v>
      </c>
      <c r="N5" s="482"/>
      <c r="O5" s="210" t="s">
        <v>566</v>
      </c>
    </row>
    <row r="6" spans="1:15" ht="15.75" x14ac:dyDescent="0.25">
      <c r="A6" s="502"/>
      <c r="B6" s="503"/>
      <c r="C6" s="79" t="s">
        <v>545</v>
      </c>
      <c r="D6" s="15" t="s">
        <v>546</v>
      </c>
      <c r="E6" s="79" t="s">
        <v>545</v>
      </c>
      <c r="F6" s="15" t="s">
        <v>546</v>
      </c>
      <c r="G6" s="195" t="s">
        <v>545</v>
      </c>
      <c r="H6" s="213" t="s">
        <v>546</v>
      </c>
      <c r="I6" s="216" t="s">
        <v>545</v>
      </c>
      <c r="J6" s="15" t="s">
        <v>546</v>
      </c>
      <c r="K6" s="216" t="s">
        <v>545</v>
      </c>
      <c r="L6" s="15" t="s">
        <v>546</v>
      </c>
      <c r="M6" s="216" t="s">
        <v>545</v>
      </c>
      <c r="N6" s="216" t="s">
        <v>93</v>
      </c>
      <c r="O6" s="216" t="s">
        <v>545</v>
      </c>
    </row>
    <row r="7" spans="1:15" ht="23.25" customHeight="1" x14ac:dyDescent="0.2">
      <c r="A7" s="265">
        <v>1</v>
      </c>
      <c r="B7" s="175" t="s">
        <v>547</v>
      </c>
      <c r="C7" s="162">
        <v>577000000</v>
      </c>
      <c r="D7" s="164">
        <v>754414000</v>
      </c>
      <c r="E7" s="172">
        <v>690000000</v>
      </c>
      <c r="F7" s="163">
        <v>766441000</v>
      </c>
      <c r="G7" s="196">
        <v>740142000</v>
      </c>
      <c r="H7" s="214">
        <v>938712310</v>
      </c>
      <c r="I7" s="217">
        <v>845497538</v>
      </c>
      <c r="J7" s="224">
        <v>803756178</v>
      </c>
      <c r="K7" s="217">
        <v>805000000</v>
      </c>
      <c r="L7" s="224">
        <v>880071921</v>
      </c>
      <c r="M7" s="217">
        <v>840000000</v>
      </c>
      <c r="N7" s="217">
        <v>995927849</v>
      </c>
      <c r="O7" s="217">
        <v>880000000</v>
      </c>
    </row>
    <row r="8" spans="1:15" ht="23.25" customHeight="1" x14ac:dyDescent="0.2">
      <c r="A8" s="265">
        <v>2</v>
      </c>
      <c r="B8" s="175" t="s">
        <v>177</v>
      </c>
      <c r="C8" s="162">
        <v>30000000</v>
      </c>
      <c r="D8" s="164">
        <v>41332000</v>
      </c>
      <c r="E8" s="172">
        <v>39000000</v>
      </c>
      <c r="F8" s="163">
        <v>41025000</v>
      </c>
      <c r="G8" s="196">
        <v>40000000</v>
      </c>
      <c r="H8" s="214">
        <v>41020444</v>
      </c>
      <c r="I8" s="217">
        <v>42500000</v>
      </c>
      <c r="J8" s="224">
        <v>43091216</v>
      </c>
      <c r="K8" s="217">
        <v>45000000</v>
      </c>
      <c r="L8" s="224">
        <v>50070778</v>
      </c>
      <c r="M8" s="217">
        <v>47000000</v>
      </c>
      <c r="N8" s="217">
        <v>51091425</v>
      </c>
      <c r="O8" s="217">
        <v>49000000</v>
      </c>
    </row>
    <row r="9" spans="1:15" ht="23.25" customHeight="1" x14ac:dyDescent="0.2">
      <c r="A9" s="265">
        <v>3</v>
      </c>
      <c r="B9" s="175" t="s">
        <v>548</v>
      </c>
      <c r="C9" s="162">
        <v>31000000</v>
      </c>
      <c r="D9" s="164">
        <v>33493000</v>
      </c>
      <c r="E9" s="172">
        <v>32000000</v>
      </c>
      <c r="F9" s="163">
        <v>34097000</v>
      </c>
      <c r="G9" s="196">
        <v>33000000</v>
      </c>
      <c r="H9" s="214">
        <v>34246738</v>
      </c>
      <c r="I9" s="217">
        <v>33000000</v>
      </c>
      <c r="J9" s="224">
        <v>35446340</v>
      </c>
      <c r="K9" s="217">
        <v>34000000</v>
      </c>
      <c r="L9" s="224">
        <v>34209631</v>
      </c>
      <c r="M9" s="217">
        <v>34000000</v>
      </c>
      <c r="N9" s="217">
        <v>33634773</v>
      </c>
      <c r="O9" s="217">
        <v>33000000</v>
      </c>
    </row>
    <row r="10" spans="1:15" ht="23.25" customHeight="1" x14ac:dyDescent="0.2">
      <c r="A10" s="265">
        <v>4</v>
      </c>
      <c r="B10" s="175" t="s">
        <v>549</v>
      </c>
      <c r="C10" s="162"/>
      <c r="D10" s="164"/>
      <c r="E10" s="172"/>
      <c r="F10" s="163"/>
      <c r="G10" s="196"/>
      <c r="H10" s="214"/>
      <c r="I10" s="217"/>
      <c r="J10" s="224"/>
      <c r="K10" s="217"/>
      <c r="L10" s="224"/>
      <c r="M10" s="217"/>
      <c r="N10" s="217"/>
      <c r="O10" s="217"/>
    </row>
    <row r="11" spans="1:15" ht="23.25" customHeight="1" x14ac:dyDescent="0.2">
      <c r="A11" s="265"/>
      <c r="B11" s="270" t="s">
        <v>175</v>
      </c>
      <c r="C11" s="162"/>
      <c r="D11" s="164">
        <v>13000</v>
      </c>
      <c r="E11" s="172"/>
      <c r="F11" s="163"/>
      <c r="G11" s="196"/>
      <c r="H11" s="214">
        <v>21789</v>
      </c>
      <c r="I11" s="217"/>
      <c r="J11" s="224"/>
      <c r="K11" s="217"/>
      <c r="L11" s="224"/>
      <c r="M11" s="217"/>
      <c r="N11" s="217"/>
      <c r="O11" s="217"/>
    </row>
    <row r="12" spans="1:15" ht="23.25" customHeight="1" x14ac:dyDescent="0.2">
      <c r="A12" s="265"/>
      <c r="B12" s="270" t="s">
        <v>176</v>
      </c>
      <c r="C12" s="162">
        <v>1000000</v>
      </c>
      <c r="D12" s="164">
        <v>1372000</v>
      </c>
      <c r="E12" s="172">
        <v>1000000</v>
      </c>
      <c r="F12" s="163">
        <v>1538000</v>
      </c>
      <c r="G12" s="196">
        <v>1000000</v>
      </c>
      <c r="H12" s="214">
        <v>1666420</v>
      </c>
      <c r="I12" s="217">
        <v>1500000</v>
      </c>
      <c r="J12" s="224">
        <v>3073160</v>
      </c>
      <c r="K12" s="217">
        <v>3000000</v>
      </c>
      <c r="L12" s="224">
        <v>5324300</v>
      </c>
      <c r="M12" s="217">
        <v>4000000</v>
      </c>
      <c r="N12" s="217">
        <v>5254800</v>
      </c>
      <c r="O12" s="217">
        <v>6000000</v>
      </c>
    </row>
    <row r="13" spans="1:15" s="264" customFormat="1" ht="23.25" customHeight="1" x14ac:dyDescent="0.2">
      <c r="A13" s="265"/>
      <c r="B13" s="266" t="s">
        <v>550</v>
      </c>
      <c r="C13" s="167">
        <f t="shared" ref="C13:K13" si="0">SUM(C7:C12)</f>
        <v>639000000</v>
      </c>
      <c r="D13" s="168">
        <f t="shared" si="0"/>
        <v>830624000</v>
      </c>
      <c r="E13" s="173">
        <f t="shared" si="0"/>
        <v>762000000</v>
      </c>
      <c r="F13" s="166">
        <f t="shared" si="0"/>
        <v>843101000</v>
      </c>
      <c r="G13" s="197">
        <f t="shared" si="0"/>
        <v>814142000</v>
      </c>
      <c r="H13" s="212">
        <f t="shared" si="0"/>
        <v>1015667701</v>
      </c>
      <c r="I13" s="218">
        <f t="shared" si="0"/>
        <v>922497538</v>
      </c>
      <c r="J13" s="223">
        <f t="shared" si="0"/>
        <v>885366894</v>
      </c>
      <c r="K13" s="227">
        <f t="shared" si="0"/>
        <v>887000000</v>
      </c>
      <c r="L13" s="223">
        <f>SUM(L7:L12)</f>
        <v>969676630</v>
      </c>
      <c r="M13" s="227">
        <f>SUM(M7:M12)</f>
        <v>925000000</v>
      </c>
      <c r="N13" s="227">
        <f>SUM(N7:N12)</f>
        <v>1085908847</v>
      </c>
      <c r="O13" s="227">
        <f>SUM(O7:O12)</f>
        <v>968000000</v>
      </c>
    </row>
    <row r="14" spans="1:15" ht="29.25" customHeight="1" x14ac:dyDescent="0.2">
      <c r="A14" s="265">
        <v>5</v>
      </c>
      <c r="B14" s="175" t="s">
        <v>653</v>
      </c>
      <c r="C14" s="162"/>
      <c r="D14" s="164">
        <v>11000</v>
      </c>
      <c r="E14" s="172"/>
      <c r="F14" s="163"/>
      <c r="G14" s="196"/>
      <c r="H14" s="214"/>
      <c r="I14" s="217"/>
      <c r="J14" s="224"/>
      <c r="K14" s="217"/>
      <c r="L14" s="224"/>
      <c r="M14" s="217"/>
      <c r="N14" s="217"/>
      <c r="O14" s="217"/>
    </row>
    <row r="15" spans="1:15" ht="23.25" customHeight="1" x14ac:dyDescent="0.2">
      <c r="A15" s="265">
        <v>6</v>
      </c>
      <c r="B15" s="175" t="s">
        <v>551</v>
      </c>
      <c r="C15" s="162">
        <v>36000000</v>
      </c>
      <c r="D15" s="164">
        <v>41282000</v>
      </c>
      <c r="E15" s="172">
        <v>38000000</v>
      </c>
      <c r="F15" s="163">
        <v>41650000</v>
      </c>
      <c r="G15" s="196">
        <v>40000000</v>
      </c>
      <c r="H15" s="214">
        <v>40498396</v>
      </c>
      <c r="I15" s="217">
        <v>40000000</v>
      </c>
      <c r="J15" s="224">
        <v>45756054</v>
      </c>
      <c r="K15" s="217">
        <v>44000000</v>
      </c>
      <c r="L15" s="224">
        <v>45491978</v>
      </c>
      <c r="M15" s="217">
        <v>45000000</v>
      </c>
      <c r="N15" s="217">
        <v>47757703</v>
      </c>
      <c r="O15" s="217">
        <v>50000000</v>
      </c>
    </row>
    <row r="16" spans="1:15" s="264" customFormat="1" ht="23.25" customHeight="1" x14ac:dyDescent="0.2">
      <c r="A16" s="269"/>
      <c r="B16" s="266" t="s">
        <v>552</v>
      </c>
      <c r="C16" s="165">
        <f t="shared" ref="C16:H16" si="1">SUM(C14:C15)</f>
        <v>36000000</v>
      </c>
      <c r="D16" s="166">
        <f t="shared" si="1"/>
        <v>41293000</v>
      </c>
      <c r="E16" s="165">
        <f t="shared" si="1"/>
        <v>38000000</v>
      </c>
      <c r="F16" s="166">
        <f t="shared" si="1"/>
        <v>41650000</v>
      </c>
      <c r="G16" s="197">
        <f t="shared" si="1"/>
        <v>40000000</v>
      </c>
      <c r="H16" s="212">
        <f t="shared" si="1"/>
        <v>40498396</v>
      </c>
      <c r="I16" s="218">
        <f t="shared" ref="I16:O16" si="2">SUM(I14:I15)</f>
        <v>40000000</v>
      </c>
      <c r="J16" s="225">
        <f t="shared" si="2"/>
        <v>45756054</v>
      </c>
      <c r="K16" s="218">
        <f t="shared" si="2"/>
        <v>44000000</v>
      </c>
      <c r="L16" s="225">
        <f t="shared" si="2"/>
        <v>45491978</v>
      </c>
      <c r="M16" s="218">
        <f t="shared" si="2"/>
        <v>45000000</v>
      </c>
      <c r="N16" s="218">
        <f t="shared" si="2"/>
        <v>47757703</v>
      </c>
      <c r="O16" s="218">
        <f t="shared" si="2"/>
        <v>50000000</v>
      </c>
    </row>
    <row r="17" spans="1:15" s="264" customFormat="1" ht="32.25" customHeight="1" thickBot="1" x14ac:dyDescent="0.25">
      <c r="A17" s="268"/>
      <c r="B17" s="211" t="s">
        <v>654</v>
      </c>
      <c r="C17" s="170">
        <f t="shared" ref="C17:K17" si="3">SUM(C13+C16)</f>
        <v>675000000</v>
      </c>
      <c r="D17" s="171">
        <f t="shared" si="3"/>
        <v>871917000</v>
      </c>
      <c r="E17" s="174">
        <f t="shared" si="3"/>
        <v>800000000</v>
      </c>
      <c r="F17" s="169">
        <f t="shared" si="3"/>
        <v>884751000</v>
      </c>
      <c r="G17" s="198">
        <f t="shared" si="3"/>
        <v>854142000</v>
      </c>
      <c r="H17" s="215">
        <f t="shared" si="3"/>
        <v>1056166097</v>
      </c>
      <c r="I17" s="219">
        <f t="shared" si="3"/>
        <v>962497538</v>
      </c>
      <c r="J17" s="226">
        <f t="shared" si="3"/>
        <v>931122948</v>
      </c>
      <c r="K17" s="219">
        <f t="shared" si="3"/>
        <v>931000000</v>
      </c>
      <c r="L17" s="226">
        <f>SUM(L13+L16)</f>
        <v>1015168608</v>
      </c>
      <c r="M17" s="219">
        <f>SUM(M13+M16)</f>
        <v>970000000</v>
      </c>
      <c r="N17" s="219">
        <f>SUM(N13+N16)</f>
        <v>1133666550</v>
      </c>
      <c r="O17" s="219">
        <f>SUM(O13+O16)</f>
        <v>1018000000</v>
      </c>
    </row>
    <row r="18" spans="1:15" ht="15.75" x14ac:dyDescent="0.25">
      <c r="A18" s="272"/>
      <c r="H18" s="12"/>
    </row>
    <row r="19" spans="1:15" ht="15" x14ac:dyDescent="0.25">
      <c r="A19" s="272"/>
      <c r="D19" s="483" t="s">
        <v>210</v>
      </c>
      <c r="E19" s="483"/>
      <c r="F19" s="483" t="s">
        <v>267</v>
      </c>
      <c r="G19" s="483"/>
      <c r="H19" s="483" t="s">
        <v>257</v>
      </c>
      <c r="I19" s="483"/>
      <c r="J19" s="483" t="s">
        <v>566</v>
      </c>
      <c r="K19" s="483"/>
    </row>
    <row r="20" spans="1:15" ht="15" x14ac:dyDescent="0.25">
      <c r="A20" s="487" t="s">
        <v>667</v>
      </c>
      <c r="B20" s="488"/>
      <c r="C20" s="488"/>
      <c r="D20" s="484" t="s">
        <v>857</v>
      </c>
      <c r="E20" s="492"/>
      <c r="F20" s="484" t="s">
        <v>655</v>
      </c>
      <c r="G20" s="484"/>
      <c r="H20" s="484" t="s">
        <v>778</v>
      </c>
      <c r="I20" s="484"/>
      <c r="J20" s="484" t="s">
        <v>935</v>
      </c>
      <c r="K20" s="484"/>
    </row>
    <row r="21" spans="1:15" ht="15" x14ac:dyDescent="0.25">
      <c r="A21" s="487" t="s">
        <v>248</v>
      </c>
      <c r="B21" s="488"/>
      <c r="C21" s="488"/>
      <c r="D21" s="484" t="s">
        <v>564</v>
      </c>
      <c r="E21" s="492"/>
      <c r="F21" s="484" t="s">
        <v>656</v>
      </c>
      <c r="G21" s="484"/>
      <c r="H21" s="484" t="s">
        <v>773</v>
      </c>
      <c r="I21" s="484"/>
      <c r="J21" s="484" t="s">
        <v>936</v>
      </c>
      <c r="K21" s="484"/>
    </row>
    <row r="22" spans="1:15" ht="15" x14ac:dyDescent="0.25">
      <c r="A22" s="489" t="s">
        <v>249</v>
      </c>
      <c r="B22" s="488"/>
      <c r="C22" s="488"/>
      <c r="D22" s="491" t="s">
        <v>572</v>
      </c>
      <c r="E22" s="491"/>
      <c r="F22" s="485" t="s">
        <v>657</v>
      </c>
      <c r="G22" s="485"/>
      <c r="H22" s="485" t="s">
        <v>657</v>
      </c>
      <c r="I22" s="485"/>
      <c r="J22" s="485" t="s">
        <v>937</v>
      </c>
      <c r="K22" s="485"/>
    </row>
    <row r="23" spans="1:15" ht="14.25" customHeight="1" x14ac:dyDescent="0.25">
      <c r="A23" s="487" t="s">
        <v>250</v>
      </c>
      <c r="B23" s="488"/>
      <c r="C23" s="488"/>
      <c r="D23" s="484" t="s">
        <v>573</v>
      </c>
      <c r="E23" s="492"/>
      <c r="F23" s="486" t="s">
        <v>658</v>
      </c>
      <c r="G23" s="486"/>
      <c r="H23" s="486" t="s">
        <v>774</v>
      </c>
      <c r="I23" s="486"/>
      <c r="J23" s="486" t="s">
        <v>938</v>
      </c>
      <c r="K23" s="486"/>
    </row>
    <row r="24" spans="1:15" ht="15" x14ac:dyDescent="0.25">
      <c r="A24" s="487" t="s">
        <v>1151</v>
      </c>
      <c r="B24" s="488"/>
      <c r="C24" s="488"/>
      <c r="D24" s="508" t="s">
        <v>565</v>
      </c>
      <c r="E24" s="508"/>
      <c r="F24" s="484" t="s">
        <v>659</v>
      </c>
      <c r="G24" s="484"/>
      <c r="H24" s="484" t="s">
        <v>775</v>
      </c>
      <c r="I24" s="484"/>
      <c r="J24" s="484" t="s">
        <v>939</v>
      </c>
      <c r="K24" s="484"/>
    </row>
    <row r="25" spans="1:15" ht="15" x14ac:dyDescent="0.25">
      <c r="A25" s="487" t="s">
        <v>543</v>
      </c>
      <c r="B25" s="488"/>
      <c r="C25" s="488"/>
      <c r="D25" s="398" t="s">
        <v>661</v>
      </c>
      <c r="E25" s="490" t="s">
        <v>662</v>
      </c>
      <c r="F25" s="401" t="s">
        <v>942</v>
      </c>
      <c r="G25" s="490" t="s">
        <v>663</v>
      </c>
      <c r="H25" s="399" t="s">
        <v>944</v>
      </c>
      <c r="I25" s="490" t="s">
        <v>777</v>
      </c>
      <c r="J25" s="398" t="s">
        <v>943</v>
      </c>
      <c r="K25" s="490" t="s">
        <v>941</v>
      </c>
    </row>
    <row r="26" spans="1:15" ht="14.25" customHeight="1" x14ac:dyDescent="0.2">
      <c r="B26" s="267"/>
      <c r="C26" s="267"/>
      <c r="D26" s="400" t="s">
        <v>660</v>
      </c>
      <c r="E26" s="490"/>
      <c r="F26" s="400" t="s">
        <v>668</v>
      </c>
      <c r="G26" s="490"/>
      <c r="H26" s="400" t="s">
        <v>776</v>
      </c>
      <c r="I26" s="490"/>
      <c r="J26" s="400" t="s">
        <v>940</v>
      </c>
      <c r="K26" s="490"/>
    </row>
    <row r="27" spans="1:15" ht="33.75" customHeight="1" x14ac:dyDescent="0.2">
      <c r="A27" s="511" t="s">
        <v>669</v>
      </c>
      <c r="B27" s="512"/>
      <c r="C27" s="512"/>
      <c r="D27" s="509" t="s">
        <v>664</v>
      </c>
      <c r="E27" s="510"/>
      <c r="F27" s="509" t="s">
        <v>665</v>
      </c>
      <c r="G27" s="510"/>
      <c r="H27" s="509" t="s">
        <v>856</v>
      </c>
      <c r="I27" s="510"/>
      <c r="J27" s="513"/>
      <c r="K27" s="514"/>
    </row>
    <row r="28" spans="1:15" ht="15.75" x14ac:dyDescent="0.2">
      <c r="A28" s="506"/>
      <c r="B28" s="507"/>
      <c r="C28" s="507"/>
      <c r="D28" s="507"/>
      <c r="E28" s="507"/>
      <c r="F28" s="507"/>
      <c r="G28" s="507"/>
      <c r="H28" s="507"/>
      <c r="I28" s="507"/>
      <c r="J28" s="507"/>
      <c r="K28" s="507"/>
    </row>
    <row r="29" spans="1:15" ht="15.75" x14ac:dyDescent="0.2">
      <c r="A29" s="271"/>
      <c r="B29" s="14"/>
      <c r="C29" s="14"/>
      <c r="D29" s="14"/>
      <c r="E29" s="14"/>
      <c r="F29" s="14"/>
      <c r="G29" s="14"/>
      <c r="H29" s="12"/>
    </row>
    <row r="30" spans="1:15" ht="15.75" x14ac:dyDescent="0.2">
      <c r="A30" s="273"/>
      <c r="B30" s="14"/>
      <c r="C30" s="14"/>
      <c r="D30" s="14"/>
      <c r="E30" s="14"/>
      <c r="F30" s="14"/>
      <c r="G30" s="14"/>
      <c r="H30" s="2"/>
    </row>
  </sheetData>
  <mergeCells count="52">
    <mergeCell ref="A28:K28"/>
    <mergeCell ref="A25:C25"/>
    <mergeCell ref="D24:E24"/>
    <mergeCell ref="A24:C24"/>
    <mergeCell ref="F23:G23"/>
    <mergeCell ref="H24:I24"/>
    <mergeCell ref="I25:I26"/>
    <mergeCell ref="H27:I27"/>
    <mergeCell ref="A27:C27"/>
    <mergeCell ref="D27:E27"/>
    <mergeCell ref="F27:G27"/>
    <mergeCell ref="F24:G24"/>
    <mergeCell ref="E25:E26"/>
    <mergeCell ref="G25:G26"/>
    <mergeCell ref="J27:K27"/>
    <mergeCell ref="E5:F5"/>
    <mergeCell ref="D19:E19"/>
    <mergeCell ref="F19:G19"/>
    <mergeCell ref="D21:E21"/>
    <mergeCell ref="F20:G20"/>
    <mergeCell ref="F21:G21"/>
    <mergeCell ref="A20:C20"/>
    <mergeCell ref="D20:E20"/>
    <mergeCell ref="H23:I23"/>
    <mergeCell ref="H1:K2"/>
    <mergeCell ref="A1:B1"/>
    <mergeCell ref="E1:G1"/>
    <mergeCell ref="E2:G2"/>
    <mergeCell ref="I5:J5"/>
    <mergeCell ref="K5:L5"/>
    <mergeCell ref="G5:H5"/>
    <mergeCell ref="A5:B6"/>
    <mergeCell ref="C5:D5"/>
    <mergeCell ref="A3:K3"/>
    <mergeCell ref="H19:I19"/>
    <mergeCell ref="H20:I20"/>
    <mergeCell ref="H21:I21"/>
    <mergeCell ref="F22:G22"/>
    <mergeCell ref="A21:C21"/>
    <mergeCell ref="A22:C22"/>
    <mergeCell ref="K25:K26"/>
    <mergeCell ref="D22:E22"/>
    <mergeCell ref="A23:C23"/>
    <mergeCell ref="D23:E23"/>
    <mergeCell ref="H22:I22"/>
    <mergeCell ref="J24:K24"/>
    <mergeCell ref="M5:N5"/>
    <mergeCell ref="J19:K19"/>
    <mergeCell ref="J20:K20"/>
    <mergeCell ref="J22:K22"/>
    <mergeCell ref="J23:K23"/>
    <mergeCell ref="J21:K21"/>
  </mergeCells>
  <phoneticPr fontId="20" type="noConversion"/>
  <pageMargins left="0.6692913385826772" right="0.6692913385826772" top="0.98425196850393704" bottom="0.98425196850393704" header="0.51181102362204722" footer="0.51181102362204722"/>
  <pageSetup paperSize="9" scale="74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Layout" zoomScaleSheetLayoutView="100" workbookViewId="0">
      <selection sqref="A1:B1"/>
    </sheetView>
  </sheetViews>
  <sheetFormatPr defaultRowHeight="15.75" x14ac:dyDescent="0.2"/>
  <cols>
    <col min="1" max="1" width="19.85546875" style="16" customWidth="1"/>
    <col min="2" max="2" width="39.85546875" style="7" customWidth="1"/>
    <col min="3" max="4" width="12" style="7" customWidth="1"/>
    <col min="5" max="5" width="11.42578125" style="7" customWidth="1"/>
    <col min="6" max="6" width="12" style="45" customWidth="1"/>
    <col min="7" max="7" width="12.85546875" style="7" customWidth="1"/>
    <col min="8" max="8" width="13.5703125" style="7" customWidth="1"/>
    <col min="9" max="16384" width="9.140625" style="7"/>
  </cols>
  <sheetData>
    <row r="1" spans="1:8" ht="29.25" customHeight="1" x14ac:dyDescent="0.2">
      <c r="A1" s="528"/>
      <c r="B1" s="529"/>
      <c r="E1" s="530"/>
      <c r="F1" s="531"/>
      <c r="G1" s="531"/>
    </row>
    <row r="2" spans="1:8" x14ac:dyDescent="0.2">
      <c r="A2" s="528"/>
      <c r="B2" s="529"/>
      <c r="D2" s="532"/>
      <c r="E2" s="532"/>
      <c r="F2" s="532"/>
      <c r="G2" s="532"/>
    </row>
    <row r="3" spans="1:8" x14ac:dyDescent="0.2">
      <c r="A3" s="11"/>
      <c r="D3" s="530"/>
      <c r="E3" s="530"/>
      <c r="F3" s="530"/>
      <c r="G3" s="530"/>
    </row>
    <row r="4" spans="1:8" x14ac:dyDescent="0.2">
      <c r="A4" s="524" t="s">
        <v>1143</v>
      </c>
      <c r="B4" s="525"/>
      <c r="C4" s="525"/>
      <c r="D4" s="525"/>
      <c r="E4" s="525"/>
    </row>
    <row r="5" spans="1:8" x14ac:dyDescent="0.2">
      <c r="A5" s="524" t="s">
        <v>263</v>
      </c>
      <c r="B5" s="525"/>
      <c r="C5" s="525"/>
      <c r="D5" s="525"/>
      <c r="E5" s="525"/>
    </row>
    <row r="6" spans="1:8" x14ac:dyDescent="0.2">
      <c r="A6" s="11"/>
      <c r="F6" s="515" t="s">
        <v>1144</v>
      </c>
      <c r="G6" s="516"/>
    </row>
    <row r="7" spans="1:8" x14ac:dyDescent="0.2">
      <c r="A7" s="526" t="s">
        <v>531</v>
      </c>
      <c r="B7" s="526" t="s">
        <v>536</v>
      </c>
      <c r="C7" s="517"/>
      <c r="D7" s="518"/>
      <c r="E7" s="518"/>
      <c r="F7" s="519"/>
      <c r="G7" s="519"/>
      <c r="H7" s="520"/>
    </row>
    <row r="8" spans="1:8" x14ac:dyDescent="0.2">
      <c r="A8" s="526"/>
      <c r="B8" s="527"/>
      <c r="C8" s="46" t="s">
        <v>41</v>
      </c>
      <c r="D8" s="46" t="s">
        <v>92</v>
      </c>
      <c r="E8" s="46" t="s">
        <v>210</v>
      </c>
      <c r="F8" s="46" t="s">
        <v>267</v>
      </c>
      <c r="G8" s="46" t="s">
        <v>257</v>
      </c>
      <c r="H8" s="434" t="s">
        <v>566</v>
      </c>
    </row>
    <row r="9" spans="1:8" ht="31.5" x14ac:dyDescent="0.2">
      <c r="A9" s="521" t="s">
        <v>548</v>
      </c>
      <c r="B9" s="48" t="s">
        <v>35</v>
      </c>
      <c r="C9" s="176">
        <v>1200000</v>
      </c>
      <c r="D9" s="176">
        <v>1300000</v>
      </c>
      <c r="E9" s="176">
        <v>1300000</v>
      </c>
      <c r="F9" s="176">
        <v>1300000</v>
      </c>
      <c r="G9" s="176">
        <v>1300000</v>
      </c>
      <c r="H9" s="176">
        <v>1400000</v>
      </c>
    </row>
    <row r="10" spans="1:8" x14ac:dyDescent="0.2">
      <c r="A10" s="522"/>
      <c r="B10" s="48" t="s">
        <v>36</v>
      </c>
      <c r="C10" s="176">
        <v>243000</v>
      </c>
      <c r="D10" s="176">
        <v>250000</v>
      </c>
      <c r="E10" s="176">
        <v>250000</v>
      </c>
      <c r="F10" s="176">
        <v>250000</v>
      </c>
      <c r="G10" s="176">
        <v>250000</v>
      </c>
      <c r="H10" s="176">
        <v>180000</v>
      </c>
    </row>
    <row r="11" spans="1:8" x14ac:dyDescent="0.2">
      <c r="A11" s="522"/>
      <c r="B11" s="48" t="s">
        <v>37</v>
      </c>
      <c r="C11" s="176">
        <v>442000</v>
      </c>
      <c r="D11" s="176">
        <v>422000</v>
      </c>
      <c r="E11" s="176">
        <v>400000</v>
      </c>
      <c r="F11" s="176">
        <v>400000</v>
      </c>
      <c r="G11" s="176">
        <v>400000</v>
      </c>
      <c r="H11" s="176">
        <v>410000</v>
      </c>
    </row>
    <row r="12" spans="1:8" s="16" customFormat="1" x14ac:dyDescent="0.2">
      <c r="A12" s="522"/>
      <c r="B12" s="8" t="s">
        <v>535</v>
      </c>
      <c r="C12" s="177">
        <f t="shared" ref="C12:H12" si="0">SUM(C9:C11)</f>
        <v>1885000</v>
      </c>
      <c r="D12" s="177">
        <f t="shared" si="0"/>
        <v>1972000</v>
      </c>
      <c r="E12" s="177">
        <f t="shared" si="0"/>
        <v>1950000</v>
      </c>
      <c r="F12" s="177">
        <f t="shared" si="0"/>
        <v>1950000</v>
      </c>
      <c r="G12" s="177">
        <f t="shared" si="0"/>
        <v>1950000</v>
      </c>
      <c r="H12" s="177">
        <f t="shared" si="0"/>
        <v>1990000</v>
      </c>
    </row>
    <row r="13" spans="1:8" x14ac:dyDescent="0.2">
      <c r="A13" s="47" t="s">
        <v>547</v>
      </c>
      <c r="B13" s="48" t="s">
        <v>39</v>
      </c>
      <c r="C13" s="176">
        <v>10000000</v>
      </c>
      <c r="D13" s="176">
        <v>16551000</v>
      </c>
      <c r="E13" s="176">
        <v>16000000</v>
      </c>
      <c r="F13" s="176">
        <v>17000000</v>
      </c>
      <c r="G13" s="176">
        <v>17000000</v>
      </c>
      <c r="H13" s="176">
        <v>21000000</v>
      </c>
    </row>
    <row r="14" spans="1:8" x14ac:dyDescent="0.2">
      <c r="A14" s="245"/>
      <c r="B14" s="48" t="s">
        <v>569</v>
      </c>
      <c r="C14" s="176"/>
      <c r="D14" s="176"/>
      <c r="E14" s="176">
        <v>3000000</v>
      </c>
      <c r="F14" s="176">
        <v>3000000</v>
      </c>
      <c r="G14" s="176">
        <v>3000000</v>
      </c>
      <c r="H14" s="176">
        <v>3200000</v>
      </c>
    </row>
    <row r="15" spans="1:8" s="16" customFormat="1" x14ac:dyDescent="0.2">
      <c r="A15" s="46"/>
      <c r="B15" s="8" t="s">
        <v>535</v>
      </c>
      <c r="C15" s="177">
        <f t="shared" ref="C15:H15" si="1">SUM(C13:C14)</f>
        <v>10000000</v>
      </c>
      <c r="D15" s="177">
        <f t="shared" si="1"/>
        <v>16551000</v>
      </c>
      <c r="E15" s="177">
        <f t="shared" si="1"/>
        <v>19000000</v>
      </c>
      <c r="F15" s="177">
        <f t="shared" si="1"/>
        <v>20000000</v>
      </c>
      <c r="G15" s="177">
        <f t="shared" si="1"/>
        <v>20000000</v>
      </c>
      <c r="H15" s="177">
        <f t="shared" si="1"/>
        <v>24200000</v>
      </c>
    </row>
    <row r="16" spans="1:8" s="16" customFormat="1" x14ac:dyDescent="0.2">
      <c r="A16" s="521" t="s">
        <v>38</v>
      </c>
      <c r="B16" s="523"/>
      <c r="C16" s="178">
        <f t="shared" ref="C16:H16" si="2">SUM(C12+C15)</f>
        <v>11885000</v>
      </c>
      <c r="D16" s="178">
        <f t="shared" si="2"/>
        <v>18523000</v>
      </c>
      <c r="E16" s="178">
        <f t="shared" si="2"/>
        <v>20950000</v>
      </c>
      <c r="F16" s="178">
        <f t="shared" si="2"/>
        <v>21950000</v>
      </c>
      <c r="G16" s="178">
        <f t="shared" si="2"/>
        <v>21950000</v>
      </c>
      <c r="H16" s="178">
        <f t="shared" si="2"/>
        <v>26190000</v>
      </c>
    </row>
    <row r="18" spans="1:1" x14ac:dyDescent="0.2">
      <c r="A18" s="49"/>
    </row>
    <row r="19" spans="1:1" x14ac:dyDescent="0.2">
      <c r="A19" s="49"/>
    </row>
  </sheetData>
  <mergeCells count="15">
    <mergeCell ref="A1:B1"/>
    <mergeCell ref="E1:G1"/>
    <mergeCell ref="D3:E3"/>
    <mergeCell ref="A4:E4"/>
    <mergeCell ref="F2:G2"/>
    <mergeCell ref="F3:G3"/>
    <mergeCell ref="A2:B2"/>
    <mergeCell ref="D2:E2"/>
    <mergeCell ref="F6:G6"/>
    <mergeCell ref="C7:H7"/>
    <mergeCell ref="A9:A12"/>
    <mergeCell ref="A16:B16"/>
    <mergeCell ref="A5:E5"/>
    <mergeCell ref="A7:A8"/>
    <mergeCell ref="B7:B8"/>
  </mergeCells>
  <phoneticPr fontId="20" type="noConversion"/>
  <pageMargins left="0.75" right="0.75" top="1" bottom="1" header="0.5" footer="0.5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view="pageLayout" topLeftCell="F1" zoomScale="64" zoomScaleSheetLayoutView="46" zoomScalePageLayoutView="64" workbookViewId="0">
      <selection activeCell="A15" sqref="A15"/>
    </sheetView>
  </sheetViews>
  <sheetFormatPr defaultRowHeight="17.25" customHeight="1" x14ac:dyDescent="0.25"/>
  <cols>
    <col min="1" max="1" width="62.85546875" style="1" customWidth="1"/>
    <col min="2" max="2" width="19.140625" style="65" customWidth="1"/>
    <col min="3" max="3" width="18.42578125" style="65" customWidth="1"/>
    <col min="4" max="4" width="18.5703125" style="65" customWidth="1"/>
    <col min="5" max="5" width="18" style="65" customWidth="1"/>
    <col min="6" max="6" width="20" style="65" customWidth="1"/>
    <col min="7" max="7" width="18.5703125" style="65" customWidth="1"/>
    <col min="8" max="8" width="17.140625" style="65" customWidth="1"/>
    <col min="9" max="9" width="18.7109375" style="424" customWidth="1"/>
    <col min="10" max="10" width="18.28515625" style="65" customWidth="1"/>
    <col min="11" max="11" width="17.5703125" style="65" customWidth="1"/>
    <col min="12" max="12" width="18.5703125" style="65" customWidth="1"/>
    <col min="13" max="14" width="17.28515625" style="65" customWidth="1"/>
    <col min="15" max="15" width="17" style="65" customWidth="1"/>
    <col min="16" max="16" width="20.7109375" style="65" customWidth="1"/>
    <col min="17" max="17" width="18.28515625" style="65" customWidth="1"/>
    <col min="18" max="18" width="18.7109375" style="65" customWidth="1"/>
    <col min="19" max="19" width="18.42578125" style="65" customWidth="1"/>
    <col min="20" max="16384" width="9.140625" style="1"/>
  </cols>
  <sheetData>
    <row r="1" spans="1:19" ht="24" customHeight="1" x14ac:dyDescent="0.25">
      <c r="A1" s="228" t="s">
        <v>531</v>
      </c>
      <c r="B1" s="533" t="s">
        <v>532</v>
      </c>
      <c r="C1" s="534"/>
      <c r="D1" s="534"/>
      <c r="E1" s="468"/>
      <c r="F1" s="533" t="s">
        <v>79</v>
      </c>
      <c r="G1" s="534"/>
      <c r="H1" s="534"/>
      <c r="I1" s="468"/>
      <c r="J1" s="533" t="s">
        <v>80</v>
      </c>
      <c r="K1" s="534"/>
      <c r="L1" s="534"/>
      <c r="M1" s="535"/>
      <c r="N1" s="468"/>
      <c r="O1" s="228"/>
      <c r="P1" s="533" t="s">
        <v>533</v>
      </c>
      <c r="Q1" s="534"/>
      <c r="R1" s="534"/>
      <c r="S1" s="468"/>
    </row>
    <row r="2" spans="1:19" s="55" customFormat="1" ht="45" customHeight="1" x14ac:dyDescent="0.25">
      <c r="A2" s="229"/>
      <c r="B2" s="83" t="s">
        <v>909</v>
      </c>
      <c r="C2" s="402" t="s">
        <v>735</v>
      </c>
      <c r="D2" s="402" t="s">
        <v>1104</v>
      </c>
      <c r="E2" s="419" t="s">
        <v>1105</v>
      </c>
      <c r="F2" s="83" t="s">
        <v>909</v>
      </c>
      <c r="G2" s="402" t="s">
        <v>735</v>
      </c>
      <c r="H2" s="402" t="s">
        <v>1104</v>
      </c>
      <c r="I2" s="420" t="s">
        <v>1105</v>
      </c>
      <c r="J2" s="83" t="s">
        <v>909</v>
      </c>
      <c r="K2" s="402" t="s">
        <v>735</v>
      </c>
      <c r="L2" s="402" t="s">
        <v>1104</v>
      </c>
      <c r="M2" s="419" t="s">
        <v>1105</v>
      </c>
      <c r="N2" s="83" t="s">
        <v>717</v>
      </c>
      <c r="O2" s="83" t="s">
        <v>859</v>
      </c>
      <c r="P2" s="230" t="s">
        <v>909</v>
      </c>
      <c r="Q2" s="402" t="s">
        <v>735</v>
      </c>
      <c r="R2" s="402" t="s">
        <v>1104</v>
      </c>
      <c r="S2" s="419" t="s">
        <v>1105</v>
      </c>
    </row>
    <row r="3" spans="1:19" s="56" customFormat="1" ht="17.25" customHeight="1" x14ac:dyDescent="0.25">
      <c r="A3" s="231">
        <v>1</v>
      </c>
      <c r="B3" s="231">
        <v>2</v>
      </c>
      <c r="C3" s="231">
        <v>3</v>
      </c>
      <c r="D3" s="231">
        <v>4</v>
      </c>
      <c r="E3" s="231">
        <v>5</v>
      </c>
      <c r="F3" s="231">
        <v>6</v>
      </c>
      <c r="G3" s="231">
        <v>7</v>
      </c>
      <c r="H3" s="231">
        <v>8</v>
      </c>
      <c r="I3" s="113">
        <v>9</v>
      </c>
      <c r="J3" s="231">
        <v>10</v>
      </c>
      <c r="K3" s="231">
        <v>11</v>
      </c>
      <c r="L3" s="231">
        <v>12</v>
      </c>
      <c r="M3" s="231">
        <v>13</v>
      </c>
      <c r="N3" s="231">
        <v>14</v>
      </c>
      <c r="O3" s="231">
        <v>15</v>
      </c>
      <c r="P3" s="231">
        <v>16</v>
      </c>
      <c r="Q3" s="231">
        <v>17</v>
      </c>
      <c r="R3" s="231">
        <v>18</v>
      </c>
      <c r="S3" s="231">
        <v>19</v>
      </c>
    </row>
    <row r="4" spans="1:19" ht="17.25" customHeight="1" x14ac:dyDescent="0.25">
      <c r="A4" s="232" t="s">
        <v>711</v>
      </c>
      <c r="B4" s="199">
        <v>132425000</v>
      </c>
      <c r="C4" s="199">
        <v>157426533</v>
      </c>
      <c r="D4" s="199">
        <v>137367506</v>
      </c>
      <c r="E4" s="199">
        <v>152074000</v>
      </c>
      <c r="F4" s="199"/>
      <c r="G4" s="199">
        <v>13850574</v>
      </c>
      <c r="H4" s="199">
        <v>13850574</v>
      </c>
      <c r="I4" s="66"/>
      <c r="J4" s="199">
        <v>236173567</v>
      </c>
      <c r="K4" s="199">
        <v>249204607</v>
      </c>
      <c r="L4" s="199">
        <v>249204607</v>
      </c>
      <c r="M4" s="199">
        <v>253740011</v>
      </c>
      <c r="N4" s="199">
        <v>116152791</v>
      </c>
      <c r="O4" s="199">
        <v>137587220</v>
      </c>
      <c r="P4" s="199">
        <v>368598567</v>
      </c>
      <c r="Q4" s="199">
        <f t="shared" ref="Q4:R11" si="0">SUM(C4+G4+K4)</f>
        <v>420481714</v>
      </c>
      <c r="R4" s="199">
        <f t="shared" si="0"/>
        <v>400422687</v>
      </c>
      <c r="S4" s="199">
        <f t="shared" ref="S4:S9" si="1">SUM(E4+F4+M4)</f>
        <v>405814011</v>
      </c>
    </row>
    <row r="5" spans="1:19" ht="17.25" customHeight="1" x14ac:dyDescent="0.25">
      <c r="A5" s="232" t="s">
        <v>712</v>
      </c>
      <c r="B5" s="199">
        <v>76478500</v>
      </c>
      <c r="C5" s="199">
        <v>99121505</v>
      </c>
      <c r="D5" s="199">
        <v>81047392</v>
      </c>
      <c r="E5" s="199">
        <v>85602000</v>
      </c>
      <c r="F5" s="199"/>
      <c r="G5" s="199">
        <v>16336549</v>
      </c>
      <c r="H5" s="199">
        <v>16336549</v>
      </c>
      <c r="I5" s="66"/>
      <c r="J5" s="199">
        <v>242468176</v>
      </c>
      <c r="K5" s="199">
        <v>284294613</v>
      </c>
      <c r="L5" s="199">
        <v>284294613</v>
      </c>
      <c r="M5" s="199">
        <v>235945645</v>
      </c>
      <c r="N5" s="199">
        <v>163521735</v>
      </c>
      <c r="O5" s="199">
        <v>72423910</v>
      </c>
      <c r="P5" s="199">
        <v>318946676</v>
      </c>
      <c r="Q5" s="199">
        <f t="shared" si="0"/>
        <v>399752667</v>
      </c>
      <c r="R5" s="199">
        <f t="shared" si="0"/>
        <v>381678554</v>
      </c>
      <c r="S5" s="199">
        <f t="shared" si="1"/>
        <v>321547645</v>
      </c>
    </row>
    <row r="6" spans="1:19" ht="17.25" customHeight="1" x14ac:dyDescent="0.25">
      <c r="A6" s="232" t="s">
        <v>1147</v>
      </c>
      <c r="B6" s="199">
        <v>1651000</v>
      </c>
      <c r="C6" s="199">
        <v>29673396</v>
      </c>
      <c r="D6" s="199">
        <v>29651396</v>
      </c>
      <c r="E6" s="199">
        <v>2490000</v>
      </c>
      <c r="F6" s="199"/>
      <c r="G6" s="199">
        <v>9099970</v>
      </c>
      <c r="H6" s="199">
        <v>9099970</v>
      </c>
      <c r="I6" s="66"/>
      <c r="J6" s="199">
        <v>325540107</v>
      </c>
      <c r="K6" s="199">
        <v>318260052</v>
      </c>
      <c r="L6" s="199">
        <v>318260052</v>
      </c>
      <c r="M6" s="199">
        <v>333189074</v>
      </c>
      <c r="N6" s="199">
        <v>14141074</v>
      </c>
      <c r="O6" s="199">
        <v>319048000</v>
      </c>
      <c r="P6" s="199">
        <v>327191107</v>
      </c>
      <c r="Q6" s="199">
        <f t="shared" si="0"/>
        <v>357033418</v>
      </c>
      <c r="R6" s="199">
        <f t="shared" si="0"/>
        <v>357011418</v>
      </c>
      <c r="S6" s="199">
        <f t="shared" si="1"/>
        <v>335679074</v>
      </c>
    </row>
    <row r="7" spans="1:19" ht="17.25" customHeight="1" x14ac:dyDescent="0.25">
      <c r="A7" s="232" t="s">
        <v>714</v>
      </c>
      <c r="B7" s="199">
        <v>5513000</v>
      </c>
      <c r="C7" s="199">
        <v>16352113</v>
      </c>
      <c r="D7" s="199">
        <v>13446012</v>
      </c>
      <c r="E7" s="199">
        <v>7686000</v>
      </c>
      <c r="F7" s="199"/>
      <c r="G7" s="199">
        <v>11757905</v>
      </c>
      <c r="H7" s="199">
        <v>11757905</v>
      </c>
      <c r="I7" s="66"/>
      <c r="J7" s="199">
        <v>49917695</v>
      </c>
      <c r="K7" s="199">
        <v>56755652</v>
      </c>
      <c r="L7" s="199">
        <v>56755652</v>
      </c>
      <c r="M7" s="199">
        <v>48047633</v>
      </c>
      <c r="N7" s="536">
        <v>76455176</v>
      </c>
      <c r="O7" s="536">
        <v>20810385</v>
      </c>
      <c r="P7" s="199">
        <v>55430695</v>
      </c>
      <c r="Q7" s="199">
        <f t="shared" si="0"/>
        <v>84865670</v>
      </c>
      <c r="R7" s="199">
        <f t="shared" si="0"/>
        <v>81959569</v>
      </c>
      <c r="S7" s="199">
        <f t="shared" si="1"/>
        <v>55733633</v>
      </c>
    </row>
    <row r="8" spans="1:19" ht="17.25" customHeight="1" x14ac:dyDescent="0.25">
      <c r="A8" s="232" t="s">
        <v>713</v>
      </c>
      <c r="B8" s="199">
        <v>26220000</v>
      </c>
      <c r="C8" s="199">
        <v>54694522</v>
      </c>
      <c r="D8" s="199">
        <v>51547535</v>
      </c>
      <c r="E8" s="199">
        <v>27364000</v>
      </c>
      <c r="F8" s="199"/>
      <c r="G8" s="199">
        <v>18295710</v>
      </c>
      <c r="H8" s="199">
        <v>18295710</v>
      </c>
      <c r="I8" s="66">
        <v>14400000</v>
      </c>
      <c r="J8" s="199">
        <v>49717155</v>
      </c>
      <c r="K8" s="199">
        <v>75116553</v>
      </c>
      <c r="L8" s="199">
        <v>75116553</v>
      </c>
      <c r="M8" s="199">
        <v>35348928</v>
      </c>
      <c r="N8" s="537"/>
      <c r="O8" s="537"/>
      <c r="P8" s="199">
        <v>75937155</v>
      </c>
      <c r="Q8" s="199">
        <f t="shared" si="0"/>
        <v>148106785</v>
      </c>
      <c r="R8" s="199">
        <f t="shared" si="0"/>
        <v>144959798</v>
      </c>
      <c r="S8" s="199">
        <f>SUM(E8+I8+M8)</f>
        <v>77112928</v>
      </c>
    </row>
    <row r="9" spans="1:19" s="57" customFormat="1" ht="17.25" customHeight="1" x14ac:dyDescent="0.25">
      <c r="A9" s="232" t="s">
        <v>637</v>
      </c>
      <c r="B9" s="285">
        <v>4000000</v>
      </c>
      <c r="C9" s="233">
        <v>5037022</v>
      </c>
      <c r="D9" s="233">
        <v>4281889</v>
      </c>
      <c r="E9" s="285">
        <v>4502000</v>
      </c>
      <c r="F9" s="285">
        <v>0</v>
      </c>
      <c r="G9" s="233">
        <v>962500</v>
      </c>
      <c r="H9" s="233">
        <v>962500</v>
      </c>
      <c r="I9" s="421">
        <v>0</v>
      </c>
      <c r="J9" s="285">
        <v>13869000</v>
      </c>
      <c r="K9" s="233">
        <v>17775172</v>
      </c>
      <c r="L9" s="233">
        <v>17775172</v>
      </c>
      <c r="M9" s="233">
        <v>13869000</v>
      </c>
      <c r="N9" s="538"/>
      <c r="O9" s="538"/>
      <c r="P9" s="199">
        <v>17869000</v>
      </c>
      <c r="Q9" s="199">
        <f t="shared" si="0"/>
        <v>23774694</v>
      </c>
      <c r="R9" s="199">
        <f t="shared" si="0"/>
        <v>23019561</v>
      </c>
      <c r="S9" s="199">
        <f t="shared" si="1"/>
        <v>18371000</v>
      </c>
    </row>
    <row r="10" spans="1:19" s="57" customFormat="1" ht="17.25" customHeight="1" x14ac:dyDescent="0.25">
      <c r="A10" s="232" t="s">
        <v>638</v>
      </c>
      <c r="B10" s="199">
        <v>84490290</v>
      </c>
      <c r="C10" s="199">
        <v>388211513</v>
      </c>
      <c r="D10" s="199">
        <v>381735027</v>
      </c>
      <c r="E10" s="199">
        <v>86973125</v>
      </c>
      <c r="F10" s="199">
        <v>287492475</v>
      </c>
      <c r="G10" s="199">
        <v>352860939</v>
      </c>
      <c r="H10" s="199">
        <v>331800401</v>
      </c>
      <c r="I10" s="66">
        <v>350699560</v>
      </c>
      <c r="J10" s="199">
        <v>233865706</v>
      </c>
      <c r="K10" s="199">
        <v>284130033</v>
      </c>
      <c r="L10" s="199">
        <v>284130033</v>
      </c>
      <c r="M10" s="199">
        <v>250771131</v>
      </c>
      <c r="N10" s="199">
        <v>102450594</v>
      </c>
      <c r="O10" s="199">
        <v>148320537</v>
      </c>
      <c r="P10" s="199">
        <v>605848471</v>
      </c>
      <c r="Q10" s="199">
        <f t="shared" si="0"/>
        <v>1025202485</v>
      </c>
      <c r="R10" s="199">
        <f t="shared" si="0"/>
        <v>997665461</v>
      </c>
      <c r="S10" s="199">
        <f>SUM(E10+I10+M10)</f>
        <v>688443816</v>
      </c>
    </row>
    <row r="11" spans="1:19" s="57" customFormat="1" ht="20.25" customHeight="1" x14ac:dyDescent="0.25">
      <c r="A11" s="235" t="s">
        <v>639</v>
      </c>
      <c r="B11" s="199">
        <v>44000000</v>
      </c>
      <c r="C11" s="199">
        <v>95002781</v>
      </c>
      <c r="D11" s="199">
        <v>89861292</v>
      </c>
      <c r="E11" s="199">
        <v>48000000</v>
      </c>
      <c r="F11" s="199"/>
      <c r="G11" s="199">
        <v>555168</v>
      </c>
      <c r="H11" s="199">
        <v>903464</v>
      </c>
      <c r="I11" s="421"/>
      <c r="J11" s="199">
        <v>114072215</v>
      </c>
      <c r="K11" s="199">
        <v>144502404</v>
      </c>
      <c r="L11" s="199">
        <v>144502404</v>
      </c>
      <c r="M11" s="199">
        <v>124476553</v>
      </c>
      <c r="N11" s="199">
        <v>8637195</v>
      </c>
      <c r="O11" s="199">
        <v>115839358</v>
      </c>
      <c r="P11" s="199">
        <v>158072215</v>
      </c>
      <c r="Q11" s="199">
        <f t="shared" si="0"/>
        <v>240060353</v>
      </c>
      <c r="R11" s="199">
        <f t="shared" si="0"/>
        <v>235267160</v>
      </c>
      <c r="S11" s="199">
        <f>SUM(E11+F11+M11)</f>
        <v>172476553</v>
      </c>
    </row>
    <row r="12" spans="1:19" s="57" customFormat="1" ht="17.25" customHeight="1" x14ac:dyDescent="0.25">
      <c r="A12" s="232" t="s">
        <v>287</v>
      </c>
      <c r="B12" s="200">
        <f>SUM(B4:B11)</f>
        <v>374777790</v>
      </c>
      <c r="C12" s="200">
        <f t="shared" ref="C12:S12" si="2">SUM(C4:C11)</f>
        <v>845519385</v>
      </c>
      <c r="D12" s="200">
        <f t="shared" si="2"/>
        <v>788938049</v>
      </c>
      <c r="E12" s="200">
        <f t="shared" si="2"/>
        <v>414691125</v>
      </c>
      <c r="F12" s="200">
        <f>SUM(F4:F11)</f>
        <v>287492475</v>
      </c>
      <c r="G12" s="200">
        <f t="shared" si="2"/>
        <v>423719315</v>
      </c>
      <c r="H12" s="200">
        <f t="shared" si="2"/>
        <v>403007073</v>
      </c>
      <c r="I12" s="200">
        <f t="shared" si="2"/>
        <v>365099560</v>
      </c>
      <c r="J12" s="200">
        <f>SUM(J4:J11)</f>
        <v>1265623621</v>
      </c>
      <c r="K12" s="200">
        <f t="shared" si="2"/>
        <v>1430039086</v>
      </c>
      <c r="L12" s="200">
        <f t="shared" si="2"/>
        <v>1430039086</v>
      </c>
      <c r="M12" s="200">
        <f t="shared" si="2"/>
        <v>1295387975</v>
      </c>
      <c r="N12" s="200">
        <f t="shared" si="2"/>
        <v>481358565</v>
      </c>
      <c r="O12" s="200">
        <f t="shared" si="2"/>
        <v>814029410</v>
      </c>
      <c r="P12" s="200">
        <f t="shared" si="2"/>
        <v>1927893886</v>
      </c>
      <c r="Q12" s="200">
        <f t="shared" si="2"/>
        <v>2699277786</v>
      </c>
      <c r="R12" s="200">
        <f t="shared" si="2"/>
        <v>2621984208</v>
      </c>
      <c r="S12" s="200">
        <f t="shared" si="2"/>
        <v>2075178660</v>
      </c>
    </row>
    <row r="13" spans="1:19" ht="17.25" customHeight="1" x14ac:dyDescent="0.25">
      <c r="A13" s="236" t="s">
        <v>640</v>
      </c>
      <c r="B13" s="199"/>
      <c r="C13" s="199"/>
      <c r="D13" s="199"/>
      <c r="E13" s="199"/>
      <c r="F13" s="199"/>
      <c r="G13" s="199"/>
      <c r="H13" s="199"/>
      <c r="I13" s="66"/>
      <c r="J13" s="199"/>
      <c r="K13" s="199"/>
      <c r="L13" s="199"/>
      <c r="M13" s="199"/>
      <c r="N13" s="199"/>
      <c r="O13" s="199"/>
      <c r="P13" s="199"/>
      <c r="Q13" s="199">
        <f t="shared" ref="Q13:R58" si="3">SUM(C13+G13+K13)</f>
        <v>0</v>
      </c>
      <c r="R13" s="199">
        <f t="shared" si="3"/>
        <v>0</v>
      </c>
      <c r="S13" s="199">
        <f>SUM(E13+F13+M13)</f>
        <v>0</v>
      </c>
    </row>
    <row r="14" spans="1:19" s="58" customFormat="1" ht="30.75" customHeight="1" x14ac:dyDescent="0.25">
      <c r="A14" s="237" t="s">
        <v>94</v>
      </c>
      <c r="B14" s="199"/>
      <c r="C14" s="199"/>
      <c r="D14" s="199">
        <v>14749</v>
      </c>
      <c r="E14" s="199"/>
      <c r="F14" s="199"/>
      <c r="G14" s="199"/>
      <c r="H14" s="199"/>
      <c r="I14" s="422"/>
      <c r="J14" s="199">
        <v>40569542</v>
      </c>
      <c r="K14" s="199">
        <v>47819897</v>
      </c>
      <c r="L14" s="199">
        <v>44080720</v>
      </c>
      <c r="M14" s="199">
        <v>46097797</v>
      </c>
      <c r="N14" s="199"/>
      <c r="O14" s="199"/>
      <c r="P14" s="199">
        <v>40569542</v>
      </c>
      <c r="Q14" s="199">
        <f t="shared" si="3"/>
        <v>47819897</v>
      </c>
      <c r="R14" s="199">
        <f t="shared" si="3"/>
        <v>44095469</v>
      </c>
      <c r="S14" s="199">
        <f>SUM(E14+F14+M14)</f>
        <v>46097797</v>
      </c>
    </row>
    <row r="15" spans="1:19" ht="21.75" customHeight="1" x14ac:dyDescent="0.25">
      <c r="A15" s="238" t="s">
        <v>95</v>
      </c>
      <c r="B15" s="201">
        <v>970000000</v>
      </c>
      <c r="C15" s="201">
        <v>1267761995</v>
      </c>
      <c r="D15" s="201">
        <v>1161148485</v>
      </c>
      <c r="E15" s="201">
        <v>1018000000</v>
      </c>
      <c r="F15" s="201"/>
      <c r="G15" s="201"/>
      <c r="H15" s="201"/>
      <c r="I15" s="66"/>
      <c r="J15" s="201"/>
      <c r="K15" s="199"/>
      <c r="L15" s="199"/>
      <c r="M15" s="201"/>
      <c r="N15" s="199"/>
      <c r="O15" s="199"/>
      <c r="P15" s="199">
        <v>970000000</v>
      </c>
      <c r="Q15" s="199">
        <f t="shared" si="3"/>
        <v>1267761995</v>
      </c>
      <c r="R15" s="199">
        <f t="shared" si="3"/>
        <v>1161148485</v>
      </c>
      <c r="S15" s="199">
        <f>SUM(E15+F15+M15)</f>
        <v>1018000000</v>
      </c>
    </row>
    <row r="16" spans="1:19" ht="21.75" customHeight="1" x14ac:dyDescent="0.25">
      <c r="A16" s="238" t="s">
        <v>1106</v>
      </c>
      <c r="B16" s="201"/>
      <c r="C16" s="201"/>
      <c r="D16" s="201"/>
      <c r="E16" s="201"/>
      <c r="F16" s="201"/>
      <c r="G16" s="201"/>
      <c r="H16" s="201"/>
      <c r="I16" s="66">
        <v>27151250</v>
      </c>
      <c r="J16" s="201"/>
      <c r="K16" s="199"/>
      <c r="L16" s="199"/>
      <c r="M16" s="201"/>
      <c r="N16" s="199"/>
      <c r="O16" s="199"/>
      <c r="P16" s="199">
        <v>0</v>
      </c>
      <c r="Q16" s="199">
        <f t="shared" si="3"/>
        <v>0</v>
      </c>
      <c r="R16" s="199">
        <f t="shared" si="3"/>
        <v>0</v>
      </c>
      <c r="S16" s="199">
        <f>SUM(B16:R16)</f>
        <v>27151250</v>
      </c>
    </row>
    <row r="17" spans="1:19" ht="15.75" customHeight="1" x14ac:dyDescent="0.25">
      <c r="A17" s="238" t="s">
        <v>705</v>
      </c>
      <c r="B17" s="201"/>
      <c r="C17" s="201"/>
      <c r="D17" s="201"/>
      <c r="E17" s="201"/>
      <c r="F17" s="201"/>
      <c r="G17" s="201"/>
      <c r="H17" s="201"/>
      <c r="I17" s="66"/>
      <c r="J17" s="201"/>
      <c r="K17" s="199"/>
      <c r="L17" s="83"/>
      <c r="M17" s="201"/>
      <c r="N17" s="199"/>
      <c r="O17" s="199"/>
      <c r="P17" s="199">
        <v>0</v>
      </c>
      <c r="Q17" s="199">
        <f t="shared" si="3"/>
        <v>0</v>
      </c>
      <c r="R17" s="199">
        <f t="shared" si="3"/>
        <v>0</v>
      </c>
      <c r="S17" s="199">
        <f>SUM(B17:R17)</f>
        <v>0</v>
      </c>
    </row>
    <row r="18" spans="1:19" ht="17.25" customHeight="1" x14ac:dyDescent="0.25">
      <c r="A18" s="5" t="s">
        <v>636</v>
      </c>
      <c r="B18" s="202">
        <v>295519790</v>
      </c>
      <c r="C18" s="202">
        <v>308449000</v>
      </c>
      <c r="D18" s="202">
        <v>296006819</v>
      </c>
      <c r="E18" s="202">
        <v>250110000</v>
      </c>
      <c r="F18" s="202">
        <v>1619232573</v>
      </c>
      <c r="G18" s="201">
        <v>1723985681</v>
      </c>
      <c r="H18" s="201"/>
      <c r="I18" s="66">
        <v>487891000</v>
      </c>
      <c r="J18" s="202">
        <v>17425664</v>
      </c>
      <c r="K18" s="199">
        <v>869467590</v>
      </c>
      <c r="L18" s="199">
        <v>955054353</v>
      </c>
      <c r="M18" s="202"/>
      <c r="N18" s="199"/>
      <c r="O18" s="199"/>
      <c r="P18" s="199">
        <v>1932178027</v>
      </c>
      <c r="Q18" s="199">
        <f t="shared" si="3"/>
        <v>2901902271</v>
      </c>
      <c r="R18" s="199">
        <f t="shared" si="3"/>
        <v>1251061172</v>
      </c>
      <c r="S18" s="199">
        <f>SUM(E18+I18)</f>
        <v>738001000</v>
      </c>
    </row>
    <row r="19" spans="1:19" ht="21" customHeight="1" x14ac:dyDescent="0.25">
      <c r="A19" s="238" t="s">
        <v>113</v>
      </c>
      <c r="B19" s="202">
        <v>899840498</v>
      </c>
      <c r="C19" s="202">
        <v>994758188</v>
      </c>
      <c r="D19" s="202">
        <v>1011912596</v>
      </c>
      <c r="E19" s="439">
        <v>944347821</v>
      </c>
      <c r="F19" s="202">
        <v>17976000</v>
      </c>
      <c r="G19" s="201"/>
      <c r="H19" s="201"/>
      <c r="I19" s="66"/>
      <c r="J19" s="202"/>
      <c r="K19" s="199"/>
      <c r="L19" s="199"/>
      <c r="M19" s="202"/>
      <c r="N19" s="199"/>
      <c r="O19" s="199"/>
      <c r="P19" s="199">
        <v>917816498</v>
      </c>
      <c r="Q19" s="199">
        <f t="shared" si="3"/>
        <v>994758188</v>
      </c>
      <c r="R19" s="199">
        <f t="shared" si="3"/>
        <v>1011912596</v>
      </c>
      <c r="S19" s="199">
        <f>SUM(E19+I19)</f>
        <v>944347821</v>
      </c>
    </row>
    <row r="20" spans="1:19" ht="21" customHeight="1" x14ac:dyDescent="0.25">
      <c r="A20" s="238" t="s">
        <v>1152</v>
      </c>
      <c r="B20" s="202"/>
      <c r="C20" s="202"/>
      <c r="D20" s="202"/>
      <c r="E20" s="202">
        <v>11530000</v>
      </c>
      <c r="F20" s="202"/>
      <c r="G20" s="201"/>
      <c r="H20" s="201"/>
      <c r="I20" s="66"/>
      <c r="J20" s="202"/>
      <c r="K20" s="199"/>
      <c r="L20" s="199"/>
      <c r="M20" s="202"/>
      <c r="N20" s="199"/>
      <c r="O20" s="199"/>
      <c r="P20" s="199">
        <v>0</v>
      </c>
      <c r="Q20" s="199">
        <f t="shared" si="3"/>
        <v>0</v>
      </c>
      <c r="R20" s="199">
        <f t="shared" si="3"/>
        <v>0</v>
      </c>
      <c r="S20" s="199">
        <f>SUM(E20+F20+M20)</f>
        <v>11530000</v>
      </c>
    </row>
    <row r="21" spans="1:19" ht="17.25" customHeight="1" x14ac:dyDescent="0.25">
      <c r="A21" s="238" t="s">
        <v>78</v>
      </c>
      <c r="B21" s="201"/>
      <c r="C21" s="201">
        <v>661620986</v>
      </c>
      <c r="D21" s="201">
        <v>661620986</v>
      </c>
      <c r="E21" s="201"/>
      <c r="F21" s="201"/>
      <c r="G21" s="201"/>
      <c r="H21" s="201"/>
      <c r="I21" s="66"/>
      <c r="J21" s="201">
        <v>31119937</v>
      </c>
      <c r="K21" s="199"/>
      <c r="L21" s="199"/>
      <c r="M21" s="201">
        <v>37773913</v>
      </c>
      <c r="N21" s="199"/>
      <c r="O21" s="199"/>
      <c r="P21" s="199">
        <v>31119937</v>
      </c>
      <c r="Q21" s="199">
        <f t="shared" si="3"/>
        <v>661620986</v>
      </c>
      <c r="R21" s="199">
        <f t="shared" si="3"/>
        <v>661620986</v>
      </c>
      <c r="S21" s="199">
        <v>37773913</v>
      </c>
    </row>
    <row r="22" spans="1:19" ht="17.25" customHeight="1" x14ac:dyDescent="0.25">
      <c r="A22" s="238" t="s">
        <v>706</v>
      </c>
      <c r="B22" s="201"/>
      <c r="C22" s="201"/>
      <c r="D22" s="201">
        <v>47057</v>
      </c>
      <c r="E22" s="201"/>
      <c r="F22" s="201"/>
      <c r="G22" s="201">
        <v>63939767</v>
      </c>
      <c r="H22" s="201">
        <v>67869478</v>
      </c>
      <c r="I22" s="66"/>
      <c r="J22" s="201"/>
      <c r="K22" s="199">
        <v>222678</v>
      </c>
      <c r="L22" s="199">
        <v>-7532209</v>
      </c>
      <c r="M22" s="201"/>
      <c r="N22" s="199"/>
      <c r="O22" s="199"/>
      <c r="P22" s="199">
        <v>0</v>
      </c>
      <c r="Q22" s="199">
        <f t="shared" si="3"/>
        <v>64162445</v>
      </c>
      <c r="R22" s="199">
        <f t="shared" si="3"/>
        <v>60384326</v>
      </c>
      <c r="S22" s="199"/>
    </row>
    <row r="23" spans="1:19" ht="17.25" customHeight="1" x14ac:dyDescent="0.25">
      <c r="A23" s="238" t="s">
        <v>719</v>
      </c>
      <c r="B23" s="202"/>
      <c r="C23" s="202"/>
      <c r="D23" s="202"/>
      <c r="E23" s="202"/>
      <c r="F23" s="202"/>
      <c r="G23" s="201"/>
      <c r="H23" s="201"/>
      <c r="I23" s="66"/>
      <c r="J23" s="202">
        <v>800000</v>
      </c>
      <c r="K23" s="199">
        <v>577322</v>
      </c>
      <c r="L23" s="199"/>
      <c r="M23" s="202"/>
      <c r="N23" s="199"/>
      <c r="O23" s="199"/>
      <c r="P23" s="199">
        <v>800000</v>
      </c>
      <c r="Q23" s="199">
        <f t="shared" si="3"/>
        <v>577322</v>
      </c>
      <c r="R23" s="199">
        <f t="shared" si="3"/>
        <v>0</v>
      </c>
      <c r="S23" s="199"/>
    </row>
    <row r="24" spans="1:19" ht="21" customHeight="1" x14ac:dyDescent="0.25">
      <c r="A24" s="238" t="s">
        <v>707</v>
      </c>
      <c r="B24" s="202"/>
      <c r="C24" s="202"/>
      <c r="D24" s="202"/>
      <c r="E24" s="202"/>
      <c r="F24" s="202"/>
      <c r="G24" s="202"/>
      <c r="H24" s="202"/>
      <c r="I24" s="66"/>
      <c r="J24" s="202">
        <v>12200000</v>
      </c>
      <c r="K24" s="199">
        <v>16275000</v>
      </c>
      <c r="L24" s="199">
        <v>1544000</v>
      </c>
      <c r="M24" s="202">
        <v>8000000</v>
      </c>
      <c r="N24" s="199"/>
      <c r="O24" s="199"/>
      <c r="P24" s="199">
        <v>12200000</v>
      </c>
      <c r="Q24" s="199">
        <f t="shared" si="3"/>
        <v>16275000</v>
      </c>
      <c r="R24" s="199">
        <f t="shared" si="3"/>
        <v>1544000</v>
      </c>
      <c r="S24" s="202">
        <v>8000000</v>
      </c>
    </row>
    <row r="25" spans="1:19" ht="17.25" customHeight="1" x14ac:dyDescent="0.25">
      <c r="A25" s="238" t="s">
        <v>114</v>
      </c>
      <c r="B25" s="201"/>
      <c r="C25" s="201"/>
      <c r="D25" s="201"/>
      <c r="E25" s="201"/>
      <c r="F25" s="201">
        <v>6000000</v>
      </c>
      <c r="G25" s="201">
        <v>6000000</v>
      </c>
      <c r="H25" s="201">
        <v>11118741</v>
      </c>
      <c r="I25" s="66">
        <v>8000000</v>
      </c>
      <c r="J25" s="201">
        <v>9000000</v>
      </c>
      <c r="K25" s="199">
        <v>19000000</v>
      </c>
      <c r="L25" s="199">
        <v>-3318741</v>
      </c>
      <c r="M25" s="201">
        <v>7000000</v>
      </c>
      <c r="N25" s="199"/>
      <c r="O25" s="199"/>
      <c r="P25" s="199">
        <v>15000000</v>
      </c>
      <c r="Q25" s="199">
        <f t="shared" si="3"/>
        <v>25000000</v>
      </c>
      <c r="R25" s="199">
        <f t="shared" si="3"/>
        <v>7800000</v>
      </c>
      <c r="S25" s="199">
        <f>SUM(I25+M25)</f>
        <v>15000000</v>
      </c>
    </row>
    <row r="26" spans="1:19" ht="17.25" customHeight="1" x14ac:dyDescent="0.25">
      <c r="A26" s="238" t="s">
        <v>98</v>
      </c>
      <c r="B26" s="201"/>
      <c r="C26" s="201"/>
      <c r="D26" s="201"/>
      <c r="E26" s="201"/>
      <c r="F26" s="201"/>
      <c r="G26" s="201"/>
      <c r="H26" s="201"/>
      <c r="I26" s="66"/>
      <c r="J26" s="201">
        <v>114760000</v>
      </c>
      <c r="K26" s="199">
        <v>100389416</v>
      </c>
      <c r="L26" s="199">
        <v>28232140</v>
      </c>
      <c r="M26" s="201">
        <v>102999193</v>
      </c>
      <c r="N26" s="199"/>
      <c r="O26" s="199"/>
      <c r="P26" s="199">
        <v>114760000</v>
      </c>
      <c r="Q26" s="199">
        <f t="shared" si="3"/>
        <v>100389416</v>
      </c>
      <c r="R26" s="199">
        <f t="shared" si="3"/>
        <v>28232140</v>
      </c>
      <c r="S26" s="199">
        <f t="shared" ref="S26:S58" si="4">SUM(E26+F26+M26)</f>
        <v>102999193</v>
      </c>
    </row>
    <row r="27" spans="1:19" ht="17.25" customHeight="1" x14ac:dyDescent="0.25">
      <c r="A27" s="238" t="s">
        <v>1159</v>
      </c>
      <c r="B27" s="201"/>
      <c r="C27" s="201"/>
      <c r="D27" s="201"/>
      <c r="E27" s="201"/>
      <c r="F27" s="201"/>
      <c r="G27" s="201">
        <v>9824600</v>
      </c>
      <c r="H27" s="201">
        <v>8373800</v>
      </c>
      <c r="I27" s="66"/>
      <c r="J27" s="201"/>
      <c r="K27" s="199"/>
      <c r="L27" s="199">
        <v>-262844</v>
      </c>
      <c r="M27" s="201"/>
      <c r="N27" s="199"/>
      <c r="O27" s="199"/>
      <c r="P27" s="199"/>
      <c r="Q27" s="199">
        <f t="shared" si="3"/>
        <v>9824600</v>
      </c>
      <c r="R27" s="199">
        <f t="shared" si="3"/>
        <v>8110956</v>
      </c>
      <c r="S27" s="199">
        <f t="shared" si="4"/>
        <v>0</v>
      </c>
    </row>
    <row r="28" spans="1:19" ht="17.25" customHeight="1" x14ac:dyDescent="0.25">
      <c r="A28" s="238" t="s">
        <v>632</v>
      </c>
      <c r="B28" s="201"/>
      <c r="C28" s="201"/>
      <c r="D28" s="201"/>
      <c r="E28" s="201"/>
      <c r="F28" s="201"/>
      <c r="G28" s="201"/>
      <c r="H28" s="201"/>
      <c r="I28" s="66"/>
      <c r="J28" s="201">
        <v>1067000</v>
      </c>
      <c r="K28" s="199">
        <v>1067000</v>
      </c>
      <c r="L28" s="199">
        <v>805953</v>
      </c>
      <c r="M28" s="201">
        <v>1067000</v>
      </c>
      <c r="N28" s="199"/>
      <c r="O28" s="199"/>
      <c r="P28" s="199">
        <v>1067000</v>
      </c>
      <c r="Q28" s="199">
        <f t="shared" si="3"/>
        <v>1067000</v>
      </c>
      <c r="R28" s="199">
        <f t="shared" si="3"/>
        <v>805953</v>
      </c>
      <c r="S28" s="199">
        <f t="shared" si="4"/>
        <v>1067000</v>
      </c>
    </row>
    <row r="29" spans="1:19" ht="17.25" customHeight="1" x14ac:dyDescent="0.25">
      <c r="A29" s="238" t="s">
        <v>633</v>
      </c>
      <c r="B29" s="201"/>
      <c r="C29" s="201"/>
      <c r="D29" s="201"/>
      <c r="E29" s="201"/>
      <c r="F29" s="201"/>
      <c r="G29" s="201"/>
      <c r="H29" s="201"/>
      <c r="I29" s="66"/>
      <c r="J29" s="201"/>
      <c r="K29" s="199"/>
      <c r="L29" s="199"/>
      <c r="M29" s="201"/>
      <c r="N29" s="199"/>
      <c r="O29" s="199"/>
      <c r="P29" s="199">
        <v>0</v>
      </c>
      <c r="Q29" s="199">
        <f t="shared" si="3"/>
        <v>0</v>
      </c>
      <c r="R29" s="199">
        <f t="shared" si="3"/>
        <v>0</v>
      </c>
      <c r="S29" s="199">
        <f t="shared" si="4"/>
        <v>0</v>
      </c>
    </row>
    <row r="30" spans="1:19" ht="19.5" customHeight="1" x14ac:dyDescent="0.25">
      <c r="A30" s="238" t="s">
        <v>652</v>
      </c>
      <c r="B30" s="201"/>
      <c r="C30" s="201"/>
      <c r="D30" s="201"/>
      <c r="E30" s="201"/>
      <c r="F30" s="201"/>
      <c r="G30" s="201"/>
      <c r="H30" s="201"/>
      <c r="I30" s="66"/>
      <c r="J30" s="201"/>
      <c r="K30" s="199"/>
      <c r="L30" s="199">
        <v>79900</v>
      </c>
      <c r="M30" s="201"/>
      <c r="N30" s="199"/>
      <c r="O30" s="199"/>
      <c r="P30" s="199">
        <v>0</v>
      </c>
      <c r="Q30" s="199">
        <f t="shared" si="3"/>
        <v>0</v>
      </c>
      <c r="R30" s="199">
        <f t="shared" si="3"/>
        <v>79900</v>
      </c>
      <c r="S30" s="199">
        <f t="shared" si="4"/>
        <v>0</v>
      </c>
    </row>
    <row r="31" spans="1:19" ht="22.5" customHeight="1" x14ac:dyDescent="0.25">
      <c r="A31" s="238" t="s">
        <v>1160</v>
      </c>
      <c r="B31" s="201"/>
      <c r="C31" s="201"/>
      <c r="D31" s="201"/>
      <c r="E31" s="201"/>
      <c r="F31" s="201"/>
      <c r="G31" s="201">
        <v>40000000</v>
      </c>
      <c r="H31" s="201">
        <v>44679599</v>
      </c>
      <c r="I31" s="66"/>
      <c r="J31" s="201"/>
      <c r="K31" s="199">
        <v>34077641</v>
      </c>
      <c r="L31" s="199">
        <v>10821638</v>
      </c>
      <c r="M31" s="201"/>
      <c r="N31" s="199"/>
      <c r="O31" s="199"/>
      <c r="P31" s="199">
        <v>0</v>
      </c>
      <c r="Q31" s="199">
        <f t="shared" si="3"/>
        <v>74077641</v>
      </c>
      <c r="R31" s="199">
        <f t="shared" si="3"/>
        <v>55501237</v>
      </c>
      <c r="S31" s="199">
        <f t="shared" si="4"/>
        <v>0</v>
      </c>
    </row>
    <row r="32" spans="1:19" ht="20.25" customHeight="1" x14ac:dyDescent="0.25">
      <c r="A32" s="238" t="s">
        <v>292</v>
      </c>
      <c r="B32" s="201"/>
      <c r="C32" s="201"/>
      <c r="D32" s="201"/>
      <c r="E32" s="201"/>
      <c r="F32" s="201"/>
      <c r="G32" s="201"/>
      <c r="H32" s="201"/>
      <c r="I32" s="66"/>
      <c r="J32" s="201">
        <v>1080000</v>
      </c>
      <c r="K32" s="199">
        <v>1080000</v>
      </c>
      <c r="L32" s="199">
        <v>210000</v>
      </c>
      <c r="M32" s="201">
        <v>1080000</v>
      </c>
      <c r="N32" s="199"/>
      <c r="O32" s="199"/>
      <c r="P32" s="199">
        <v>1080000</v>
      </c>
      <c r="Q32" s="199">
        <f t="shared" si="3"/>
        <v>1080000</v>
      </c>
      <c r="R32" s="199">
        <f t="shared" si="3"/>
        <v>210000</v>
      </c>
      <c r="S32" s="199">
        <f t="shared" si="4"/>
        <v>1080000</v>
      </c>
    </row>
    <row r="33" spans="1:19" ht="20.25" customHeight="1" x14ac:dyDescent="0.25">
      <c r="A33" s="238" t="s">
        <v>1107</v>
      </c>
      <c r="B33" s="201"/>
      <c r="C33" s="201"/>
      <c r="D33" s="201"/>
      <c r="E33" s="201"/>
      <c r="F33" s="201"/>
      <c r="G33" s="201"/>
      <c r="H33" s="201"/>
      <c r="I33" s="66"/>
      <c r="J33" s="201"/>
      <c r="K33" s="199"/>
      <c r="L33" s="199"/>
      <c r="M33" s="201">
        <v>15000000</v>
      </c>
      <c r="N33" s="199"/>
      <c r="O33" s="199"/>
      <c r="P33" s="199">
        <v>0</v>
      </c>
      <c r="Q33" s="199">
        <f t="shared" si="3"/>
        <v>0</v>
      </c>
      <c r="R33" s="199">
        <f t="shared" si="3"/>
        <v>0</v>
      </c>
      <c r="S33" s="199">
        <f t="shared" si="4"/>
        <v>15000000</v>
      </c>
    </row>
    <row r="34" spans="1:19" ht="21" customHeight="1" x14ac:dyDescent="0.25">
      <c r="A34" s="238" t="s">
        <v>715</v>
      </c>
      <c r="B34" s="201"/>
      <c r="C34" s="201"/>
      <c r="D34" s="201"/>
      <c r="E34" s="201"/>
      <c r="F34" s="201"/>
      <c r="G34" s="201"/>
      <c r="H34" s="201"/>
      <c r="I34" s="66"/>
      <c r="J34" s="201">
        <v>300000</v>
      </c>
      <c r="K34" s="199">
        <v>300000</v>
      </c>
      <c r="L34" s="199">
        <v>18796</v>
      </c>
      <c r="M34" s="201"/>
      <c r="N34" s="199"/>
      <c r="O34" s="199"/>
      <c r="P34" s="199">
        <v>300000</v>
      </c>
      <c r="Q34" s="199">
        <f t="shared" si="3"/>
        <v>300000</v>
      </c>
      <c r="R34" s="199">
        <f t="shared" si="3"/>
        <v>18796</v>
      </c>
      <c r="S34" s="199">
        <f t="shared" si="4"/>
        <v>0</v>
      </c>
    </row>
    <row r="35" spans="1:19" ht="18" customHeight="1" x14ac:dyDescent="0.25">
      <c r="A35" s="238" t="s">
        <v>716</v>
      </c>
      <c r="B35" s="201"/>
      <c r="C35" s="201"/>
      <c r="D35" s="201"/>
      <c r="E35" s="201"/>
      <c r="F35" s="201"/>
      <c r="G35" s="201"/>
      <c r="H35" s="201"/>
      <c r="I35" s="66"/>
      <c r="J35" s="201">
        <v>13000000</v>
      </c>
      <c r="K35" s="199">
        <v>14289740</v>
      </c>
      <c r="L35" s="199">
        <v>14150000</v>
      </c>
      <c r="M35" s="201">
        <v>13300000</v>
      </c>
      <c r="N35" s="199"/>
      <c r="O35" s="199"/>
      <c r="P35" s="199">
        <v>13000000</v>
      </c>
      <c r="Q35" s="199">
        <f t="shared" si="3"/>
        <v>14289740</v>
      </c>
      <c r="R35" s="199">
        <f t="shared" si="3"/>
        <v>14150000</v>
      </c>
      <c r="S35" s="199">
        <f t="shared" si="4"/>
        <v>13300000</v>
      </c>
    </row>
    <row r="36" spans="1:19" ht="17.25" customHeight="1" x14ac:dyDescent="0.25">
      <c r="A36" s="238" t="s">
        <v>731</v>
      </c>
      <c r="B36" s="201"/>
      <c r="C36" s="201"/>
      <c r="D36" s="201"/>
      <c r="E36" s="201"/>
      <c r="F36" s="201"/>
      <c r="G36" s="201"/>
      <c r="H36" s="201"/>
      <c r="I36" s="66"/>
      <c r="J36" s="201">
        <v>640000</v>
      </c>
      <c r="K36" s="199">
        <v>640000</v>
      </c>
      <c r="L36" s="199">
        <v>560000</v>
      </c>
      <c r="M36" s="201">
        <v>640000</v>
      </c>
      <c r="N36" s="199"/>
      <c r="O36" s="199"/>
      <c r="P36" s="199">
        <v>640000</v>
      </c>
      <c r="Q36" s="199">
        <f t="shared" si="3"/>
        <v>640000</v>
      </c>
      <c r="R36" s="199">
        <f t="shared" si="3"/>
        <v>560000</v>
      </c>
      <c r="S36" s="199">
        <f t="shared" si="4"/>
        <v>640000</v>
      </c>
    </row>
    <row r="37" spans="1:19" ht="21" customHeight="1" x14ac:dyDescent="0.25">
      <c r="A37" s="5" t="s">
        <v>643</v>
      </c>
      <c r="B37" s="201"/>
      <c r="C37" s="201"/>
      <c r="D37" s="201">
        <v>3600</v>
      </c>
      <c r="E37" s="201"/>
      <c r="F37" s="201"/>
      <c r="G37" s="201">
        <v>135475703</v>
      </c>
      <c r="H37" s="201">
        <v>99428136</v>
      </c>
      <c r="I37" s="66"/>
      <c r="J37" s="201">
        <v>12909843</v>
      </c>
      <c r="K37" s="199">
        <v>92476855</v>
      </c>
      <c r="L37" s="199">
        <v>52419408</v>
      </c>
      <c r="M37" s="201">
        <v>14120843</v>
      </c>
      <c r="N37" s="199"/>
      <c r="O37" s="199"/>
      <c r="P37" s="199">
        <v>12909843</v>
      </c>
      <c r="Q37" s="199">
        <f t="shared" si="3"/>
        <v>227952558</v>
      </c>
      <c r="R37" s="199">
        <f t="shared" si="3"/>
        <v>151851144</v>
      </c>
      <c r="S37" s="199">
        <f t="shared" si="4"/>
        <v>14120843</v>
      </c>
    </row>
    <row r="38" spans="1:19" ht="18" customHeight="1" x14ac:dyDescent="0.25">
      <c r="A38" s="238" t="s">
        <v>1108</v>
      </c>
      <c r="B38" s="201"/>
      <c r="C38" s="201"/>
      <c r="D38" s="201"/>
      <c r="E38" s="201"/>
      <c r="F38" s="201"/>
      <c r="G38" s="201"/>
      <c r="H38" s="201"/>
      <c r="I38" s="66"/>
      <c r="J38" s="201"/>
      <c r="K38" s="199"/>
      <c r="L38" s="199"/>
      <c r="M38" s="201">
        <v>1000000</v>
      </c>
      <c r="N38" s="199"/>
      <c r="O38" s="199"/>
      <c r="P38" s="199">
        <v>0</v>
      </c>
      <c r="Q38" s="199">
        <f t="shared" si="3"/>
        <v>0</v>
      </c>
      <c r="R38" s="199">
        <f t="shared" si="3"/>
        <v>0</v>
      </c>
      <c r="S38" s="199">
        <f t="shared" si="4"/>
        <v>1000000</v>
      </c>
    </row>
    <row r="39" spans="1:19" ht="18" customHeight="1" x14ac:dyDescent="0.25">
      <c r="A39" s="238" t="s">
        <v>708</v>
      </c>
      <c r="B39" s="201"/>
      <c r="C39" s="201"/>
      <c r="D39" s="201">
        <v>10600</v>
      </c>
      <c r="E39" s="201"/>
      <c r="F39" s="201"/>
      <c r="G39" s="201"/>
      <c r="H39" s="201"/>
      <c r="I39" s="66"/>
      <c r="J39" s="201">
        <v>5692500</v>
      </c>
      <c r="K39" s="199">
        <v>5692500</v>
      </c>
      <c r="L39" s="199">
        <v>11178564</v>
      </c>
      <c r="M39" s="201">
        <v>5582500</v>
      </c>
      <c r="N39" s="199"/>
      <c r="O39" s="199"/>
      <c r="P39" s="199">
        <v>5692500</v>
      </c>
      <c r="Q39" s="199">
        <f t="shared" si="3"/>
        <v>5692500</v>
      </c>
      <c r="R39" s="199">
        <f t="shared" si="3"/>
        <v>11189164</v>
      </c>
      <c r="S39" s="199">
        <f t="shared" si="4"/>
        <v>5582500</v>
      </c>
    </row>
    <row r="40" spans="1:19" ht="17.25" customHeight="1" x14ac:dyDescent="0.25">
      <c r="A40" s="238" t="s">
        <v>103</v>
      </c>
      <c r="B40" s="201"/>
      <c r="C40" s="201"/>
      <c r="D40" s="201"/>
      <c r="E40" s="201"/>
      <c r="F40" s="201"/>
      <c r="G40" s="201"/>
      <c r="H40" s="201"/>
      <c r="I40" s="66"/>
      <c r="J40" s="201"/>
      <c r="K40" s="199"/>
      <c r="L40" s="199"/>
      <c r="M40" s="201"/>
      <c r="N40" s="199"/>
      <c r="O40" s="199"/>
      <c r="P40" s="199">
        <v>0</v>
      </c>
      <c r="Q40" s="199">
        <f t="shared" si="3"/>
        <v>0</v>
      </c>
      <c r="R40" s="199">
        <f t="shared" si="3"/>
        <v>0</v>
      </c>
      <c r="S40" s="199">
        <f t="shared" si="4"/>
        <v>0</v>
      </c>
    </row>
    <row r="41" spans="1:19" ht="17.25" customHeight="1" x14ac:dyDescent="0.25">
      <c r="A41" s="238" t="s">
        <v>112</v>
      </c>
      <c r="B41" s="201"/>
      <c r="C41" s="201"/>
      <c r="D41" s="201"/>
      <c r="E41" s="201"/>
      <c r="F41" s="201"/>
      <c r="G41" s="201">
        <v>5355000</v>
      </c>
      <c r="H41" s="201"/>
      <c r="I41" s="66"/>
      <c r="J41" s="201">
        <v>7400000</v>
      </c>
      <c r="K41" s="199">
        <v>10550000</v>
      </c>
      <c r="L41" s="199">
        <v>6195000</v>
      </c>
      <c r="M41" s="201">
        <v>15550000</v>
      </c>
      <c r="N41" s="199"/>
      <c r="O41" s="199"/>
      <c r="P41" s="199">
        <v>7400000</v>
      </c>
      <c r="Q41" s="199">
        <f t="shared" si="3"/>
        <v>15905000</v>
      </c>
      <c r="R41" s="199">
        <f t="shared" si="3"/>
        <v>6195000</v>
      </c>
      <c r="S41" s="199">
        <f t="shared" si="4"/>
        <v>15550000</v>
      </c>
    </row>
    <row r="42" spans="1:19" ht="30.75" customHeight="1" x14ac:dyDescent="0.25">
      <c r="A42" s="238" t="s">
        <v>901</v>
      </c>
      <c r="B42" s="201"/>
      <c r="C42" s="201"/>
      <c r="D42" s="201"/>
      <c r="E42" s="201"/>
      <c r="F42" s="201"/>
      <c r="G42" s="201"/>
      <c r="H42" s="201"/>
      <c r="I42" s="66"/>
      <c r="J42" s="201">
        <v>120000</v>
      </c>
      <c r="K42" s="199">
        <v>200070</v>
      </c>
      <c r="L42" s="203">
        <v>100710</v>
      </c>
      <c r="M42" s="201">
        <v>120000</v>
      </c>
      <c r="N42" s="203"/>
      <c r="O42" s="203"/>
      <c r="P42" s="199">
        <v>120000</v>
      </c>
      <c r="Q42" s="199">
        <f t="shared" si="3"/>
        <v>200070</v>
      </c>
      <c r="R42" s="199">
        <f t="shared" si="3"/>
        <v>100710</v>
      </c>
      <c r="S42" s="199">
        <f t="shared" si="4"/>
        <v>120000</v>
      </c>
    </row>
    <row r="43" spans="1:19" ht="17.25" customHeight="1" x14ac:dyDescent="0.25">
      <c r="A43" s="238" t="s">
        <v>861</v>
      </c>
      <c r="B43" s="201"/>
      <c r="C43" s="201"/>
      <c r="D43" s="201"/>
      <c r="E43" s="201"/>
      <c r="F43" s="201"/>
      <c r="G43" s="201"/>
      <c r="H43" s="201"/>
      <c r="I43" s="66"/>
      <c r="J43" s="201">
        <v>21589505</v>
      </c>
      <c r="K43" s="199">
        <v>21589505</v>
      </c>
      <c r="L43" s="199">
        <v>9777024</v>
      </c>
      <c r="M43" s="201">
        <v>21500000</v>
      </c>
      <c r="N43" s="199"/>
      <c r="O43" s="199"/>
      <c r="P43" s="199">
        <v>21589505</v>
      </c>
      <c r="Q43" s="199">
        <f t="shared" si="3"/>
        <v>21589505</v>
      </c>
      <c r="R43" s="199">
        <f t="shared" si="3"/>
        <v>9777024</v>
      </c>
      <c r="S43" s="199">
        <f t="shared" si="4"/>
        <v>21500000</v>
      </c>
    </row>
    <row r="44" spans="1:19" ht="17.25" customHeight="1" x14ac:dyDescent="0.25">
      <c r="A44" s="238" t="s">
        <v>709</v>
      </c>
      <c r="B44" s="201"/>
      <c r="C44" s="201"/>
      <c r="D44" s="201">
        <v>940242</v>
      </c>
      <c r="E44" s="201"/>
      <c r="F44" s="201"/>
      <c r="G44" s="201"/>
      <c r="H44" s="201">
        <v>480000</v>
      </c>
      <c r="I44" s="66"/>
      <c r="J44" s="201">
        <v>27000000</v>
      </c>
      <c r="K44" s="199">
        <v>32892000</v>
      </c>
      <c r="L44" s="199">
        <v>29149814</v>
      </c>
      <c r="M44" s="201">
        <v>28000000</v>
      </c>
      <c r="N44" s="199"/>
      <c r="O44" s="199"/>
      <c r="P44" s="199">
        <v>27000000</v>
      </c>
      <c r="Q44" s="199">
        <f t="shared" si="3"/>
        <v>32892000</v>
      </c>
      <c r="R44" s="199">
        <f t="shared" si="3"/>
        <v>30570056</v>
      </c>
      <c r="S44" s="199">
        <f t="shared" si="4"/>
        <v>28000000</v>
      </c>
    </row>
    <row r="45" spans="1:19" ht="32.25" customHeight="1" x14ac:dyDescent="0.25">
      <c r="A45" s="238" t="s">
        <v>873</v>
      </c>
      <c r="B45" s="201"/>
      <c r="C45" s="201"/>
      <c r="D45" s="201"/>
      <c r="E45" s="201"/>
      <c r="F45" s="201"/>
      <c r="G45" s="201"/>
      <c r="H45" s="201"/>
      <c r="I45" s="66"/>
      <c r="J45" s="201">
        <v>4100000</v>
      </c>
      <c r="K45" s="199">
        <v>4100000</v>
      </c>
      <c r="L45" s="199">
        <v>5716779</v>
      </c>
      <c r="M45" s="201">
        <v>2900000</v>
      </c>
      <c r="N45" s="199"/>
      <c r="O45" s="199"/>
      <c r="P45" s="199">
        <v>4100000</v>
      </c>
      <c r="Q45" s="199">
        <f t="shared" si="3"/>
        <v>4100000</v>
      </c>
      <c r="R45" s="199">
        <f t="shared" si="3"/>
        <v>5716779</v>
      </c>
      <c r="S45" s="199">
        <f t="shared" si="4"/>
        <v>2900000</v>
      </c>
    </row>
    <row r="46" spans="1:19" ht="17.25" customHeight="1" x14ac:dyDescent="0.25">
      <c r="A46" s="238" t="s">
        <v>1109</v>
      </c>
      <c r="B46" s="201"/>
      <c r="C46" s="201"/>
      <c r="D46" s="201"/>
      <c r="E46" s="201"/>
      <c r="F46" s="201"/>
      <c r="G46" s="201"/>
      <c r="H46" s="201"/>
      <c r="I46" s="66"/>
      <c r="J46" s="201"/>
      <c r="K46" s="199"/>
      <c r="L46" s="199"/>
      <c r="M46" s="201">
        <v>70000000</v>
      </c>
      <c r="N46" s="199"/>
      <c r="O46" s="199"/>
      <c r="P46" s="199">
        <v>0</v>
      </c>
      <c r="Q46" s="199">
        <f t="shared" si="3"/>
        <v>0</v>
      </c>
      <c r="R46" s="199">
        <f t="shared" si="3"/>
        <v>0</v>
      </c>
      <c r="S46" s="199">
        <f t="shared" si="4"/>
        <v>70000000</v>
      </c>
    </row>
    <row r="47" spans="1:19" ht="17.25" customHeight="1" x14ac:dyDescent="0.25">
      <c r="A47" s="238" t="s">
        <v>115</v>
      </c>
      <c r="B47" s="201"/>
      <c r="C47" s="201"/>
      <c r="D47" s="201"/>
      <c r="E47" s="201"/>
      <c r="F47" s="201"/>
      <c r="G47" s="199"/>
      <c r="H47" s="199"/>
      <c r="I47" s="66"/>
      <c r="J47" s="201"/>
      <c r="K47" s="199"/>
      <c r="L47" s="199"/>
      <c r="M47" s="201"/>
      <c r="N47" s="199"/>
      <c r="O47" s="199"/>
      <c r="P47" s="199">
        <v>0</v>
      </c>
      <c r="Q47" s="199">
        <f t="shared" si="3"/>
        <v>0</v>
      </c>
      <c r="R47" s="199">
        <f t="shared" si="3"/>
        <v>0</v>
      </c>
      <c r="S47" s="199">
        <f t="shared" si="4"/>
        <v>0</v>
      </c>
    </row>
    <row r="48" spans="1:19" ht="17.25" customHeight="1" x14ac:dyDescent="0.25">
      <c r="A48" s="238" t="s">
        <v>110</v>
      </c>
      <c r="B48" s="201"/>
      <c r="C48" s="201"/>
      <c r="D48" s="201"/>
      <c r="E48" s="201"/>
      <c r="F48" s="201"/>
      <c r="G48" s="199"/>
      <c r="H48" s="199"/>
      <c r="I48" s="66"/>
      <c r="J48" s="201"/>
      <c r="K48" s="199"/>
      <c r="L48" s="199"/>
      <c r="M48" s="201"/>
      <c r="N48" s="199"/>
      <c r="O48" s="199"/>
      <c r="P48" s="199">
        <v>0</v>
      </c>
      <c r="Q48" s="199">
        <f t="shared" si="3"/>
        <v>0</v>
      </c>
      <c r="R48" s="199">
        <f t="shared" si="3"/>
        <v>0</v>
      </c>
      <c r="S48" s="199">
        <f t="shared" si="4"/>
        <v>0</v>
      </c>
    </row>
    <row r="49" spans="1:19" ht="30.75" customHeight="1" x14ac:dyDescent="0.25">
      <c r="A49" s="238" t="s">
        <v>1110</v>
      </c>
      <c r="B49" s="201">
        <v>102850000</v>
      </c>
      <c r="C49" s="201">
        <v>102850000</v>
      </c>
      <c r="D49" s="201"/>
      <c r="E49" s="201">
        <v>84386000</v>
      </c>
      <c r="F49" s="201"/>
      <c r="G49" s="201"/>
      <c r="H49" s="201"/>
      <c r="I49" s="66"/>
      <c r="J49" s="201"/>
      <c r="K49" s="199"/>
      <c r="L49" s="199"/>
      <c r="M49" s="201"/>
      <c r="N49" s="199"/>
      <c r="O49" s="199"/>
      <c r="P49" s="199">
        <v>102850000</v>
      </c>
      <c r="Q49" s="199">
        <f t="shared" si="3"/>
        <v>102850000</v>
      </c>
      <c r="R49" s="199">
        <f t="shared" si="3"/>
        <v>0</v>
      </c>
      <c r="S49" s="199">
        <f t="shared" si="4"/>
        <v>84386000</v>
      </c>
    </row>
    <row r="50" spans="1:19" ht="17.25" customHeight="1" x14ac:dyDescent="0.25">
      <c r="A50" s="238" t="s">
        <v>1163</v>
      </c>
      <c r="B50" s="201">
        <v>27962597</v>
      </c>
      <c r="C50" s="201">
        <v>27962597</v>
      </c>
      <c r="D50" s="201"/>
      <c r="E50" s="201"/>
      <c r="F50" s="201"/>
      <c r="G50" s="201"/>
      <c r="H50" s="201"/>
      <c r="I50" s="66"/>
      <c r="J50" s="201"/>
      <c r="K50" s="199"/>
      <c r="L50" s="199"/>
      <c r="M50" s="201"/>
      <c r="N50" s="199"/>
      <c r="O50" s="199"/>
      <c r="P50" s="199">
        <v>27962597</v>
      </c>
      <c r="Q50" s="199">
        <f t="shared" si="3"/>
        <v>27962597</v>
      </c>
      <c r="R50" s="199">
        <f t="shared" si="3"/>
        <v>0</v>
      </c>
      <c r="S50" s="199">
        <f t="shared" si="4"/>
        <v>0</v>
      </c>
    </row>
    <row r="51" spans="1:19" ht="17.25" customHeight="1" x14ac:dyDescent="0.25">
      <c r="A51" s="5" t="s">
        <v>710</v>
      </c>
      <c r="B51" s="201"/>
      <c r="C51" s="201"/>
      <c r="D51" s="201"/>
      <c r="E51" s="201"/>
      <c r="F51" s="201"/>
      <c r="G51" s="201"/>
      <c r="H51" s="201"/>
      <c r="I51" s="66"/>
      <c r="J51" s="201"/>
      <c r="K51" s="199"/>
      <c r="L51" s="199"/>
      <c r="M51" s="201"/>
      <c r="N51" s="199"/>
      <c r="O51" s="199"/>
      <c r="P51" s="199">
        <v>0</v>
      </c>
      <c r="Q51" s="199">
        <f t="shared" si="3"/>
        <v>0</v>
      </c>
      <c r="R51" s="199">
        <f t="shared" si="3"/>
        <v>0</v>
      </c>
      <c r="S51" s="199">
        <f t="shared" si="4"/>
        <v>0</v>
      </c>
    </row>
    <row r="52" spans="1:19" ht="17.25" customHeight="1" x14ac:dyDescent="0.25">
      <c r="A52" s="238" t="s">
        <v>644</v>
      </c>
      <c r="B52" s="201"/>
      <c r="C52" s="201"/>
      <c r="D52" s="201"/>
      <c r="E52" s="201"/>
      <c r="F52" s="201"/>
      <c r="G52" s="201"/>
      <c r="H52" s="201"/>
      <c r="I52" s="66"/>
      <c r="J52" s="201">
        <v>19459859</v>
      </c>
      <c r="K52" s="199">
        <v>16523211</v>
      </c>
      <c r="L52" s="199">
        <v>9911866</v>
      </c>
      <c r="M52" s="201">
        <v>12027595</v>
      </c>
      <c r="N52" s="199"/>
      <c r="O52" s="199"/>
      <c r="P52" s="199">
        <v>19459859</v>
      </c>
      <c r="Q52" s="199">
        <f t="shared" si="3"/>
        <v>16523211</v>
      </c>
      <c r="R52" s="199">
        <f t="shared" si="3"/>
        <v>9911866</v>
      </c>
      <c r="S52" s="199">
        <f t="shared" si="4"/>
        <v>12027595</v>
      </c>
    </row>
    <row r="53" spans="1:19" ht="17.25" customHeight="1" x14ac:dyDescent="0.25">
      <c r="A53" s="238" t="s">
        <v>247</v>
      </c>
      <c r="B53" s="201"/>
      <c r="C53" s="201"/>
      <c r="D53" s="201"/>
      <c r="E53" s="201"/>
      <c r="F53" s="201"/>
      <c r="G53" s="201"/>
      <c r="H53" s="201"/>
      <c r="I53" s="66"/>
      <c r="J53" s="201">
        <v>2200000</v>
      </c>
      <c r="K53" s="199">
        <v>2200000</v>
      </c>
      <c r="L53" s="199"/>
      <c r="M53" s="201">
        <v>2200000</v>
      </c>
      <c r="N53" s="199"/>
      <c r="O53" s="199"/>
      <c r="P53" s="199">
        <v>2200000</v>
      </c>
      <c r="Q53" s="199">
        <f t="shared" si="3"/>
        <v>2200000</v>
      </c>
      <c r="R53" s="199">
        <f t="shared" si="3"/>
        <v>0</v>
      </c>
      <c r="S53" s="199">
        <f t="shared" si="4"/>
        <v>2200000</v>
      </c>
    </row>
    <row r="54" spans="1:19" ht="17.25" customHeight="1" x14ac:dyDescent="0.25">
      <c r="A54" s="284" t="s">
        <v>862</v>
      </c>
      <c r="B54" s="201"/>
      <c r="C54" s="201"/>
      <c r="D54" s="201"/>
      <c r="E54" s="201"/>
      <c r="F54" s="201"/>
      <c r="G54" s="201"/>
      <c r="H54" s="201"/>
      <c r="I54" s="66"/>
      <c r="J54" s="201"/>
      <c r="K54" s="199"/>
      <c r="L54" s="199"/>
      <c r="M54" s="201"/>
      <c r="N54" s="199"/>
      <c r="O54" s="199"/>
      <c r="P54" s="199">
        <v>0</v>
      </c>
      <c r="Q54" s="199">
        <f t="shared" si="3"/>
        <v>0</v>
      </c>
      <c r="R54" s="199">
        <f t="shared" si="3"/>
        <v>0</v>
      </c>
      <c r="S54" s="199">
        <f t="shared" si="4"/>
        <v>0</v>
      </c>
    </row>
    <row r="55" spans="1:19" ht="17.25" customHeight="1" x14ac:dyDescent="0.25">
      <c r="A55" s="284" t="s">
        <v>863</v>
      </c>
      <c r="B55" s="201"/>
      <c r="C55" s="201"/>
      <c r="D55" s="201"/>
      <c r="E55" s="201"/>
      <c r="F55" s="201"/>
      <c r="G55" s="201"/>
      <c r="H55" s="201"/>
      <c r="I55" s="66"/>
      <c r="J55" s="201"/>
      <c r="K55" s="199"/>
      <c r="L55" s="199"/>
      <c r="M55" s="201"/>
      <c r="N55" s="199"/>
      <c r="O55" s="199"/>
      <c r="P55" s="199">
        <v>0</v>
      </c>
      <c r="Q55" s="199">
        <f t="shared" si="3"/>
        <v>0</v>
      </c>
      <c r="R55" s="199">
        <f t="shared" si="3"/>
        <v>0</v>
      </c>
      <c r="S55" s="199">
        <f t="shared" si="4"/>
        <v>0</v>
      </c>
    </row>
    <row r="56" spans="1:19" ht="17.25" customHeight="1" x14ac:dyDescent="0.25">
      <c r="A56" s="238" t="s">
        <v>642</v>
      </c>
      <c r="B56" s="201"/>
      <c r="C56" s="201"/>
      <c r="D56" s="201"/>
      <c r="E56" s="201"/>
      <c r="F56" s="201"/>
      <c r="G56" s="201"/>
      <c r="H56" s="201"/>
      <c r="I56" s="66"/>
      <c r="J56" s="201"/>
      <c r="K56" s="199"/>
      <c r="L56" s="199"/>
      <c r="M56" s="201"/>
      <c r="N56" s="199"/>
      <c r="O56" s="199"/>
      <c r="P56" s="199">
        <v>0</v>
      </c>
      <c r="Q56" s="199">
        <f t="shared" si="3"/>
        <v>0</v>
      </c>
      <c r="R56" s="199">
        <f t="shared" si="3"/>
        <v>0</v>
      </c>
      <c r="S56" s="199">
        <f t="shared" si="4"/>
        <v>0</v>
      </c>
    </row>
    <row r="57" spans="1:19" ht="17.25" customHeight="1" x14ac:dyDescent="0.25">
      <c r="A57" s="238" t="s">
        <v>772</v>
      </c>
      <c r="B57" s="286"/>
      <c r="C57" s="201"/>
      <c r="D57" s="201"/>
      <c r="E57" s="286"/>
      <c r="F57" s="286"/>
      <c r="G57" s="201"/>
      <c r="H57" s="201"/>
      <c r="I57" s="66"/>
      <c r="J57" s="286"/>
      <c r="K57" s="199"/>
      <c r="L57" s="199"/>
      <c r="M57" s="286"/>
      <c r="N57" s="199"/>
      <c r="O57" s="199"/>
      <c r="P57" s="199">
        <v>0</v>
      </c>
      <c r="Q57" s="199">
        <f t="shared" si="3"/>
        <v>0</v>
      </c>
      <c r="R57" s="199">
        <f t="shared" si="3"/>
        <v>0</v>
      </c>
      <c r="S57" s="199">
        <f t="shared" si="4"/>
        <v>0</v>
      </c>
    </row>
    <row r="58" spans="1:19" ht="17.25" customHeight="1" x14ac:dyDescent="0.25">
      <c r="A58" s="238" t="s">
        <v>718</v>
      </c>
      <c r="B58" s="201">
        <v>140000000</v>
      </c>
      <c r="C58" s="201">
        <v>140000000</v>
      </c>
      <c r="E58" s="201">
        <v>150000000</v>
      </c>
      <c r="F58" s="251"/>
      <c r="G58" s="201"/>
      <c r="H58" s="201"/>
      <c r="I58" s="66"/>
      <c r="J58" s="251"/>
      <c r="K58" s="199"/>
      <c r="L58" s="199"/>
      <c r="M58" s="251"/>
      <c r="N58" s="199"/>
      <c r="O58" s="199"/>
      <c r="P58" s="199">
        <v>140000000</v>
      </c>
      <c r="Q58" s="199">
        <f t="shared" si="3"/>
        <v>140000000</v>
      </c>
      <c r="R58" s="199">
        <f t="shared" si="3"/>
        <v>0</v>
      </c>
      <c r="S58" s="199">
        <f t="shared" si="4"/>
        <v>150000000</v>
      </c>
    </row>
    <row r="59" spans="1:19" s="60" customFormat="1" ht="17.25" customHeight="1" x14ac:dyDescent="0.2">
      <c r="A59" s="46" t="s">
        <v>86</v>
      </c>
      <c r="B59" s="239">
        <f>SUM(B14:B58)</f>
        <v>2436172885</v>
      </c>
      <c r="C59" s="239">
        <f t="shared" ref="C59:S59" si="5">SUM(C14:C58)</f>
        <v>3503402766</v>
      </c>
      <c r="D59" s="239">
        <f t="shared" si="5"/>
        <v>3131705134</v>
      </c>
      <c r="E59" s="239">
        <f t="shared" si="5"/>
        <v>2458373821</v>
      </c>
      <c r="F59" s="239">
        <f>SUM(F14:F58)</f>
        <v>1643208573</v>
      </c>
      <c r="G59" s="239">
        <f>SUM(G14:G58)</f>
        <v>1984580751</v>
      </c>
      <c r="H59" s="239">
        <f>SUM(H14:H58)</f>
        <v>231949754</v>
      </c>
      <c r="I59" s="239">
        <f>SUM(I14:I58)</f>
        <v>523042250</v>
      </c>
      <c r="J59" s="239">
        <f>SUM(J14:J58)</f>
        <v>342433850</v>
      </c>
      <c r="K59" s="239">
        <f t="shared" si="5"/>
        <v>1291430425</v>
      </c>
      <c r="L59" s="239">
        <f t="shared" si="5"/>
        <v>1168892871</v>
      </c>
      <c r="M59" s="239">
        <f t="shared" si="5"/>
        <v>405958841</v>
      </c>
      <c r="N59" s="239">
        <v>240520041</v>
      </c>
      <c r="O59" s="239">
        <v>165438800</v>
      </c>
      <c r="P59" s="239">
        <f t="shared" si="5"/>
        <v>4421815308</v>
      </c>
      <c r="Q59" s="239">
        <f t="shared" si="5"/>
        <v>6779413942</v>
      </c>
      <c r="R59" s="239">
        <f t="shared" si="5"/>
        <v>4532547759</v>
      </c>
      <c r="S59" s="239">
        <f t="shared" si="5"/>
        <v>3387374912</v>
      </c>
    </row>
    <row r="60" spans="1:19" ht="17.25" customHeight="1" x14ac:dyDescent="0.25">
      <c r="A60" s="240" t="s">
        <v>641</v>
      </c>
      <c r="B60" s="201"/>
      <c r="C60" s="201"/>
      <c r="D60" s="201"/>
      <c r="E60" s="201"/>
      <c r="F60" s="201"/>
      <c r="G60" s="201"/>
      <c r="H60" s="201"/>
      <c r="I60" s="66"/>
      <c r="J60" s="201"/>
      <c r="K60" s="199"/>
      <c r="L60" s="199"/>
      <c r="M60" s="201"/>
      <c r="N60" s="199"/>
      <c r="O60" s="199"/>
      <c r="P60" s="199"/>
      <c r="Q60" s="199"/>
      <c r="R60" s="199"/>
      <c r="S60" s="234"/>
    </row>
    <row r="61" spans="1:19" ht="31.5" customHeight="1" x14ac:dyDescent="0.25">
      <c r="A61" s="238" t="s">
        <v>108</v>
      </c>
      <c r="B61" s="201">
        <v>4619000</v>
      </c>
      <c r="C61" s="201">
        <v>33586413</v>
      </c>
      <c r="D61" s="201">
        <v>30425935</v>
      </c>
      <c r="E61" s="201">
        <v>3995000</v>
      </c>
      <c r="F61" s="201">
        <v>10293669</v>
      </c>
      <c r="G61" s="201">
        <v>16892822</v>
      </c>
      <c r="H61" s="201">
        <v>15784522</v>
      </c>
      <c r="I61" s="425">
        <v>11318864</v>
      </c>
      <c r="J61" s="201">
        <v>279759027</v>
      </c>
      <c r="K61" s="243">
        <v>288315670</v>
      </c>
      <c r="L61" s="243">
        <v>291425432</v>
      </c>
      <c r="M61" s="201">
        <v>299682255</v>
      </c>
      <c r="N61" s="243">
        <v>128161255</v>
      </c>
      <c r="O61" s="243">
        <v>171521000</v>
      </c>
      <c r="P61" s="243">
        <v>294671696</v>
      </c>
      <c r="Q61" s="199">
        <f t="shared" ref="Q61:R67" si="6">SUM(C61+G61+K61)</f>
        <v>338794905</v>
      </c>
      <c r="R61" s="199">
        <f t="shared" si="6"/>
        <v>337635889</v>
      </c>
      <c r="S61" s="199">
        <f>SUM(E61+I61+M61)</f>
        <v>314996119</v>
      </c>
    </row>
    <row r="62" spans="1:19" ht="24" customHeight="1" x14ac:dyDescent="0.25">
      <c r="A62" s="238" t="s">
        <v>635</v>
      </c>
      <c r="B62" s="202"/>
      <c r="C62" s="202"/>
      <c r="D62" s="202"/>
      <c r="E62" s="202"/>
      <c r="F62" s="202"/>
      <c r="G62" s="201">
        <v>8512713</v>
      </c>
      <c r="H62" s="201">
        <v>9016613</v>
      </c>
      <c r="I62" s="66"/>
      <c r="J62" s="202"/>
      <c r="K62" s="199"/>
      <c r="L62" s="199"/>
      <c r="M62" s="202"/>
      <c r="N62" s="199"/>
      <c r="O62" s="199"/>
      <c r="P62" s="199"/>
      <c r="Q62" s="199">
        <f t="shared" si="6"/>
        <v>8512713</v>
      </c>
      <c r="R62" s="199">
        <f t="shared" si="6"/>
        <v>9016613</v>
      </c>
      <c r="S62" s="199">
        <f t="shared" ref="S62:S67" si="7">SUM(E62+F62+M62)</f>
        <v>0</v>
      </c>
    </row>
    <row r="63" spans="1:19" s="59" customFormat="1" ht="17.25" customHeight="1" x14ac:dyDescent="0.25">
      <c r="A63" s="238" t="s">
        <v>78</v>
      </c>
      <c r="B63" s="201"/>
      <c r="C63" s="201"/>
      <c r="D63" s="201"/>
      <c r="E63" s="201"/>
      <c r="F63" s="201"/>
      <c r="G63" s="201"/>
      <c r="H63" s="201"/>
      <c r="I63" s="423"/>
      <c r="J63" s="201"/>
      <c r="K63" s="199"/>
      <c r="L63" s="199"/>
      <c r="M63" s="201"/>
      <c r="N63" s="199"/>
      <c r="O63" s="199"/>
      <c r="P63" s="199"/>
      <c r="Q63" s="199">
        <f t="shared" si="6"/>
        <v>0</v>
      </c>
      <c r="R63" s="199">
        <f t="shared" si="6"/>
        <v>0</v>
      </c>
      <c r="S63" s="199">
        <f t="shared" si="7"/>
        <v>0</v>
      </c>
    </row>
    <row r="64" spans="1:19" s="59" customFormat="1" ht="17.25" customHeight="1" x14ac:dyDescent="0.25">
      <c r="A64" s="238" t="s">
        <v>109</v>
      </c>
      <c r="B64" s="201"/>
      <c r="C64" s="201"/>
      <c r="D64" s="201"/>
      <c r="E64" s="201"/>
      <c r="F64" s="201"/>
      <c r="G64" s="201"/>
      <c r="H64" s="201"/>
      <c r="I64" s="423"/>
      <c r="J64" s="201"/>
      <c r="K64" s="199"/>
      <c r="L64" s="199"/>
      <c r="M64" s="201"/>
      <c r="N64" s="199"/>
      <c r="O64" s="199"/>
      <c r="P64" s="199"/>
      <c r="Q64" s="199">
        <f t="shared" si="6"/>
        <v>0</v>
      </c>
      <c r="R64" s="199">
        <f t="shared" si="6"/>
        <v>0</v>
      </c>
      <c r="S64" s="199">
        <f t="shared" si="7"/>
        <v>0</v>
      </c>
    </row>
    <row r="65" spans="1:19" s="59" customFormat="1" ht="17.25" customHeight="1" x14ac:dyDescent="0.25">
      <c r="A65" s="238" t="s">
        <v>651</v>
      </c>
      <c r="B65" s="201"/>
      <c r="C65" s="201"/>
      <c r="D65" s="201"/>
      <c r="E65" s="201"/>
      <c r="F65" s="201"/>
      <c r="G65" s="201">
        <v>3296199</v>
      </c>
      <c r="H65" s="201">
        <v>3873500</v>
      </c>
      <c r="I65" s="423"/>
      <c r="J65" s="201"/>
      <c r="K65" s="199"/>
      <c r="L65" s="199"/>
      <c r="M65" s="201"/>
      <c r="N65" s="199"/>
      <c r="O65" s="199"/>
      <c r="P65" s="199"/>
      <c r="Q65" s="199">
        <f t="shared" si="6"/>
        <v>3296199</v>
      </c>
      <c r="R65" s="199">
        <f t="shared" si="6"/>
        <v>3873500</v>
      </c>
      <c r="S65" s="199">
        <f t="shared" si="7"/>
        <v>0</v>
      </c>
    </row>
    <row r="66" spans="1:19" ht="17.25" customHeight="1" x14ac:dyDescent="0.25">
      <c r="A66" s="238" t="s">
        <v>858</v>
      </c>
      <c r="B66" s="201"/>
      <c r="C66" s="201"/>
      <c r="D66" s="201"/>
      <c r="E66" s="201"/>
      <c r="F66" s="201"/>
      <c r="G66" s="201"/>
      <c r="H66" s="201"/>
      <c r="I66" s="66"/>
      <c r="J66" s="201"/>
      <c r="K66" s="199"/>
      <c r="L66" s="199"/>
      <c r="M66" s="201"/>
      <c r="N66" s="199"/>
      <c r="O66" s="199"/>
      <c r="P66" s="199"/>
      <c r="Q66" s="199">
        <f t="shared" si="6"/>
        <v>0</v>
      </c>
      <c r="R66" s="199">
        <f t="shared" si="6"/>
        <v>0</v>
      </c>
      <c r="S66" s="199">
        <f t="shared" si="7"/>
        <v>0</v>
      </c>
    </row>
    <row r="67" spans="1:19" ht="17.25" customHeight="1" x14ac:dyDescent="0.25">
      <c r="A67" s="238" t="s">
        <v>110</v>
      </c>
      <c r="B67" s="201"/>
      <c r="C67" s="201"/>
      <c r="D67" s="201"/>
      <c r="E67" s="201"/>
      <c r="F67" s="201"/>
      <c r="G67" s="201"/>
      <c r="H67" s="201"/>
      <c r="I67" s="66"/>
      <c r="J67" s="201"/>
      <c r="K67" s="199"/>
      <c r="L67" s="199"/>
      <c r="M67" s="201"/>
      <c r="N67" s="199"/>
      <c r="O67" s="199"/>
      <c r="P67" s="199"/>
      <c r="Q67" s="199">
        <f t="shared" si="6"/>
        <v>0</v>
      </c>
      <c r="R67" s="199">
        <f t="shared" si="6"/>
        <v>0</v>
      </c>
      <c r="S67" s="199">
        <f t="shared" si="7"/>
        <v>0</v>
      </c>
    </row>
    <row r="68" spans="1:19" s="61" customFormat="1" ht="17.25" customHeight="1" x14ac:dyDescent="0.2">
      <c r="A68" s="46" t="s">
        <v>88</v>
      </c>
      <c r="B68" s="204">
        <f>SUM(B61:B67)</f>
        <v>4619000</v>
      </c>
      <c r="C68" s="204">
        <f t="shared" ref="C68:S68" si="8">SUM(C61:C67)</f>
        <v>33586413</v>
      </c>
      <c r="D68" s="204">
        <f t="shared" si="8"/>
        <v>30425935</v>
      </c>
      <c r="E68" s="204">
        <f t="shared" si="8"/>
        <v>3995000</v>
      </c>
      <c r="F68" s="204">
        <f>SUM(F61:F67)</f>
        <v>10293669</v>
      </c>
      <c r="G68" s="204">
        <f t="shared" si="8"/>
        <v>28701734</v>
      </c>
      <c r="H68" s="204">
        <f t="shared" si="8"/>
        <v>28674635</v>
      </c>
      <c r="I68" s="204">
        <f t="shared" si="8"/>
        <v>11318864</v>
      </c>
      <c r="J68" s="204">
        <f>SUM(J61:J67)</f>
        <v>279759027</v>
      </c>
      <c r="K68" s="204">
        <f t="shared" si="8"/>
        <v>288315670</v>
      </c>
      <c r="L68" s="204">
        <f t="shared" si="8"/>
        <v>291425432</v>
      </c>
      <c r="M68" s="204">
        <f t="shared" si="8"/>
        <v>299682255</v>
      </c>
      <c r="N68" s="204">
        <f t="shared" si="8"/>
        <v>128161255</v>
      </c>
      <c r="O68" s="204">
        <f t="shared" si="8"/>
        <v>171521000</v>
      </c>
      <c r="P68" s="204">
        <f t="shared" si="8"/>
        <v>294671696</v>
      </c>
      <c r="Q68" s="204">
        <f t="shared" si="8"/>
        <v>350603817</v>
      </c>
      <c r="R68" s="204">
        <f t="shared" si="8"/>
        <v>350526002</v>
      </c>
      <c r="S68" s="204">
        <f t="shared" si="8"/>
        <v>314996119</v>
      </c>
    </row>
    <row r="69" spans="1:19" s="59" customFormat="1" ht="23.25" customHeight="1" x14ac:dyDescent="0.25">
      <c r="A69" s="102" t="s">
        <v>880</v>
      </c>
      <c r="B69" s="199">
        <v>37592000</v>
      </c>
      <c r="C69" s="199">
        <v>61961219</v>
      </c>
      <c r="D69" s="199">
        <v>65515830</v>
      </c>
      <c r="E69" s="199">
        <v>39350230</v>
      </c>
      <c r="F69" s="199">
        <v>18000000</v>
      </c>
      <c r="G69" s="199">
        <v>39000000</v>
      </c>
      <c r="H69" s="199">
        <v>39000000</v>
      </c>
      <c r="I69" s="199">
        <v>26500000</v>
      </c>
      <c r="J69" s="199"/>
      <c r="K69" s="199"/>
      <c r="L69" s="199"/>
      <c r="M69" s="199"/>
      <c r="N69" s="199"/>
      <c r="O69" s="199"/>
      <c r="P69" s="199">
        <v>55592000</v>
      </c>
      <c r="Q69" s="199">
        <f>SUM(C69+G69+K69)</f>
        <v>100961219</v>
      </c>
      <c r="R69" s="199">
        <f>SUM(D69+H69+L69)</f>
        <v>104515830</v>
      </c>
      <c r="S69" s="199">
        <f>SUM(E69+I69+M69)</f>
        <v>65850230</v>
      </c>
    </row>
    <row r="70" spans="1:19" s="59" customFormat="1" ht="17.25" customHeight="1" x14ac:dyDescent="0.25">
      <c r="A70" s="241" t="s">
        <v>89</v>
      </c>
      <c r="B70" s="63">
        <f t="shared" ref="B70:M70" si="9">SUM(B12+B59+B68+B69)</f>
        <v>2853161675</v>
      </c>
      <c r="C70" s="63">
        <f t="shared" si="9"/>
        <v>4444469783</v>
      </c>
      <c r="D70" s="63">
        <f t="shared" si="9"/>
        <v>4016584948</v>
      </c>
      <c r="E70" s="63">
        <f t="shared" si="9"/>
        <v>2916410176</v>
      </c>
      <c r="F70" s="63">
        <f t="shared" si="9"/>
        <v>1958994717</v>
      </c>
      <c r="G70" s="63">
        <f t="shared" si="9"/>
        <v>2476001800</v>
      </c>
      <c r="H70" s="63">
        <f t="shared" si="9"/>
        <v>702631462</v>
      </c>
      <c r="I70" s="63">
        <f t="shared" si="9"/>
        <v>925960674</v>
      </c>
      <c r="J70" s="63">
        <f t="shared" si="9"/>
        <v>1887816498</v>
      </c>
      <c r="K70" s="63">
        <f t="shared" si="9"/>
        <v>3009785181</v>
      </c>
      <c r="L70" s="63">
        <f t="shared" si="9"/>
        <v>2890357389</v>
      </c>
      <c r="M70" s="63">
        <f t="shared" si="9"/>
        <v>2001029071</v>
      </c>
      <c r="N70" s="63">
        <f t="shared" ref="N70:S70" si="10">SUM(N12+N59+N68+N69)</f>
        <v>850039861</v>
      </c>
      <c r="O70" s="63">
        <f t="shared" si="10"/>
        <v>1150989210</v>
      </c>
      <c r="P70" s="63">
        <f t="shared" si="10"/>
        <v>6699972890</v>
      </c>
      <c r="Q70" s="63">
        <f t="shared" si="10"/>
        <v>9930256764</v>
      </c>
      <c r="R70" s="63">
        <f t="shared" si="10"/>
        <v>7609573799</v>
      </c>
      <c r="S70" s="63">
        <f t="shared" si="10"/>
        <v>5843399921</v>
      </c>
    </row>
    <row r="71" spans="1:19" s="62" customFormat="1" ht="17.25" customHeight="1" x14ac:dyDescent="0.25">
      <c r="A71" s="242" t="s">
        <v>90</v>
      </c>
      <c r="B71" s="205"/>
      <c r="C71" s="205"/>
      <c r="D71" s="205"/>
      <c r="E71" s="205"/>
      <c r="F71" s="205"/>
      <c r="G71" s="205"/>
      <c r="H71" s="205"/>
      <c r="I71" s="423"/>
      <c r="J71" s="205"/>
      <c r="K71" s="205"/>
      <c r="L71" s="205"/>
      <c r="M71" s="205"/>
      <c r="N71" s="205"/>
      <c r="O71" s="205"/>
      <c r="P71" s="205">
        <f>-SUM(J70)</f>
        <v>-1887816498</v>
      </c>
      <c r="Q71" s="205">
        <f>-SUM(K70)</f>
        <v>-3009785181</v>
      </c>
      <c r="R71" s="205">
        <f>-SUM(L70)</f>
        <v>-2890357389</v>
      </c>
      <c r="S71" s="205">
        <f>-SUM(M70)</f>
        <v>-2001029071</v>
      </c>
    </row>
    <row r="72" spans="1:19" s="59" customFormat="1" ht="17.25" customHeight="1" x14ac:dyDescent="0.25">
      <c r="A72" s="241" t="s">
        <v>91</v>
      </c>
      <c r="B72" s="63">
        <f>SUM(B70:B71)</f>
        <v>2853161675</v>
      </c>
      <c r="C72" s="63">
        <f t="shared" ref="C72:S72" si="11">SUM(C70:C71)</f>
        <v>4444469783</v>
      </c>
      <c r="D72" s="63">
        <f t="shared" si="11"/>
        <v>4016584948</v>
      </c>
      <c r="E72" s="63">
        <f t="shared" si="11"/>
        <v>2916410176</v>
      </c>
      <c r="F72" s="63">
        <f>SUM(F70:F71)</f>
        <v>1958994717</v>
      </c>
      <c r="G72" s="63">
        <f t="shared" si="11"/>
        <v>2476001800</v>
      </c>
      <c r="H72" s="63">
        <f t="shared" si="11"/>
        <v>702631462</v>
      </c>
      <c r="I72" s="63">
        <f t="shared" si="11"/>
        <v>925960674</v>
      </c>
      <c r="J72" s="63">
        <f>SUM(J70:J71)</f>
        <v>1887816498</v>
      </c>
      <c r="K72" s="63">
        <f t="shared" si="11"/>
        <v>3009785181</v>
      </c>
      <c r="L72" s="63">
        <f t="shared" si="11"/>
        <v>2890357389</v>
      </c>
      <c r="M72" s="63">
        <f t="shared" si="11"/>
        <v>2001029071</v>
      </c>
      <c r="N72" s="63">
        <f t="shared" si="11"/>
        <v>850039861</v>
      </c>
      <c r="O72" s="63">
        <f t="shared" si="11"/>
        <v>1150989210</v>
      </c>
      <c r="P72" s="63">
        <f t="shared" si="11"/>
        <v>4812156392</v>
      </c>
      <c r="Q72" s="63">
        <f t="shared" si="11"/>
        <v>6920471583</v>
      </c>
      <c r="R72" s="63">
        <f t="shared" si="11"/>
        <v>4719216410</v>
      </c>
      <c r="S72" s="63">
        <f t="shared" si="11"/>
        <v>3842370850</v>
      </c>
    </row>
    <row r="73" spans="1:19" s="59" customFormat="1" ht="17.25" customHeight="1" x14ac:dyDescent="0.25">
      <c r="A73" s="64"/>
      <c r="B73" s="65"/>
      <c r="C73" s="65"/>
      <c r="D73" s="65"/>
      <c r="E73" s="65"/>
      <c r="F73" s="65"/>
      <c r="G73" s="65"/>
      <c r="H73" s="65"/>
      <c r="I73" s="424"/>
      <c r="J73" s="65"/>
      <c r="K73" s="65"/>
      <c r="L73" s="65"/>
      <c r="M73" s="65"/>
      <c r="N73" s="65"/>
      <c r="O73" s="65"/>
      <c r="P73" s="65"/>
      <c r="Q73" s="65"/>
      <c r="R73" s="65"/>
      <c r="S73" s="65"/>
    </row>
    <row r="74" spans="1:19" s="59" customFormat="1" ht="34.5" customHeight="1" x14ac:dyDescent="0.25">
      <c r="A74" s="84"/>
      <c r="B74" s="65"/>
      <c r="C74" s="65"/>
      <c r="D74" s="65"/>
      <c r="E74" s="65"/>
      <c r="F74" s="65"/>
      <c r="G74" s="65"/>
      <c r="H74" s="65"/>
      <c r="I74" s="424"/>
      <c r="J74" s="65"/>
      <c r="K74" s="65"/>
      <c r="L74" s="65"/>
      <c r="M74" s="65"/>
      <c r="N74" s="65"/>
      <c r="O74" s="65"/>
      <c r="P74" s="65"/>
      <c r="Q74" s="65"/>
      <c r="R74" s="65"/>
      <c r="S74" s="65"/>
    </row>
    <row r="75" spans="1:19" s="59" customFormat="1" ht="17.25" customHeight="1" x14ac:dyDescent="0.25">
      <c r="A75" s="64"/>
      <c r="B75" s="65"/>
      <c r="C75" s="65"/>
      <c r="D75" s="65"/>
      <c r="E75" s="65"/>
      <c r="F75" s="65"/>
      <c r="G75" s="65"/>
      <c r="H75" s="65"/>
      <c r="I75" s="424"/>
      <c r="J75" s="65"/>
      <c r="K75" s="65"/>
      <c r="L75" s="65"/>
      <c r="M75" s="65"/>
      <c r="N75" s="65"/>
      <c r="O75" s="65"/>
      <c r="P75" s="65"/>
      <c r="Q75" s="65"/>
      <c r="R75" s="65"/>
      <c r="S75" s="65"/>
    </row>
    <row r="76" spans="1:19" s="59" customFormat="1" ht="17.25" customHeight="1" x14ac:dyDescent="0.25">
      <c r="A76" s="64"/>
      <c r="B76" s="65"/>
      <c r="C76" s="65"/>
      <c r="D76" s="65"/>
      <c r="E76" s="65"/>
      <c r="F76" s="65"/>
      <c r="G76" s="65"/>
      <c r="H76" s="65"/>
      <c r="I76" s="424"/>
      <c r="J76" s="65"/>
      <c r="K76" s="65"/>
      <c r="L76" s="65"/>
      <c r="M76" s="65"/>
      <c r="N76" s="65"/>
      <c r="O76" s="65"/>
      <c r="P76" s="65"/>
      <c r="Q76" s="65"/>
      <c r="R76" s="65"/>
      <c r="S76" s="65"/>
    </row>
    <row r="77" spans="1:19" s="59" customFormat="1" ht="17.25" customHeight="1" x14ac:dyDescent="0.25">
      <c r="A77" s="64"/>
      <c r="B77" s="65"/>
      <c r="C77" s="65"/>
      <c r="D77" s="65"/>
      <c r="E77" s="65"/>
      <c r="F77" s="65"/>
      <c r="G77" s="65"/>
      <c r="H77" s="65"/>
      <c r="I77" s="424"/>
      <c r="J77" s="65"/>
      <c r="K77" s="65"/>
      <c r="L77" s="65"/>
      <c r="M77" s="65"/>
      <c r="N77" s="65"/>
      <c r="O77" s="65"/>
      <c r="P77" s="65"/>
      <c r="Q77" s="65"/>
      <c r="R77" s="65"/>
      <c r="S77" s="65"/>
    </row>
    <row r="78" spans="1:19" s="59" customFormat="1" ht="17.25" customHeight="1" x14ac:dyDescent="0.25">
      <c r="A78" s="64"/>
      <c r="B78" s="65"/>
      <c r="C78" s="65"/>
      <c r="D78" s="65"/>
      <c r="E78" s="65"/>
      <c r="F78" s="65"/>
      <c r="G78" s="65"/>
      <c r="H78" s="65"/>
      <c r="I78" s="424"/>
      <c r="J78" s="65"/>
      <c r="K78" s="65"/>
      <c r="L78" s="65"/>
      <c r="M78" s="65"/>
      <c r="N78" s="65"/>
      <c r="O78" s="65"/>
      <c r="P78" s="65"/>
      <c r="Q78" s="65"/>
      <c r="R78" s="65"/>
      <c r="S78" s="65"/>
    </row>
    <row r="79" spans="1:19" s="59" customFormat="1" ht="17.25" customHeight="1" x14ac:dyDescent="0.25">
      <c r="A79" s="64"/>
      <c r="B79" s="65"/>
      <c r="C79" s="65"/>
      <c r="D79" s="65"/>
      <c r="E79" s="65"/>
      <c r="F79" s="65"/>
      <c r="G79" s="65"/>
      <c r="H79" s="65"/>
      <c r="I79" s="424"/>
      <c r="J79" s="65"/>
      <c r="K79" s="65"/>
      <c r="L79" s="65"/>
      <c r="M79" s="65"/>
      <c r="N79" s="65"/>
      <c r="O79" s="65"/>
      <c r="P79" s="65"/>
      <c r="Q79" s="65"/>
      <c r="R79" s="65"/>
      <c r="S79" s="65"/>
    </row>
    <row r="80" spans="1:19" s="59" customFormat="1" ht="17.25" customHeight="1" x14ac:dyDescent="0.25">
      <c r="A80" s="64"/>
      <c r="B80" s="65"/>
      <c r="C80" s="65"/>
      <c r="D80" s="65"/>
      <c r="E80" s="65"/>
      <c r="F80" s="65"/>
      <c r="G80" s="65"/>
      <c r="H80" s="65"/>
      <c r="I80" s="424"/>
      <c r="J80" s="65"/>
      <c r="K80" s="65"/>
      <c r="L80" s="65"/>
      <c r="M80" s="65"/>
      <c r="N80" s="65"/>
      <c r="O80" s="65"/>
      <c r="P80" s="65"/>
      <c r="Q80" s="65"/>
      <c r="R80" s="65"/>
      <c r="S80" s="65"/>
    </row>
    <row r="81" spans="1:19" s="59" customFormat="1" ht="17.25" customHeight="1" x14ac:dyDescent="0.25">
      <c r="A81" s="64"/>
      <c r="B81" s="65"/>
      <c r="C81" s="65"/>
      <c r="D81" s="65"/>
      <c r="E81" s="65"/>
      <c r="F81" s="65"/>
      <c r="G81" s="65"/>
      <c r="H81" s="65"/>
      <c r="I81" s="424"/>
      <c r="J81" s="65"/>
      <c r="K81" s="65"/>
      <c r="L81" s="65"/>
      <c r="M81" s="65"/>
      <c r="N81" s="65"/>
      <c r="O81" s="65"/>
      <c r="P81" s="65"/>
      <c r="Q81" s="65"/>
      <c r="R81" s="65"/>
      <c r="S81" s="65"/>
    </row>
    <row r="82" spans="1:19" s="59" customFormat="1" ht="17.25" customHeight="1" x14ac:dyDescent="0.25">
      <c r="A82" s="64"/>
      <c r="B82" s="65"/>
      <c r="C82" s="65"/>
      <c r="D82" s="65"/>
      <c r="E82" s="65"/>
      <c r="F82" s="65"/>
      <c r="G82" s="65"/>
      <c r="H82" s="65"/>
      <c r="I82" s="424"/>
      <c r="J82" s="65"/>
      <c r="K82" s="65"/>
      <c r="L82" s="65"/>
      <c r="M82" s="65"/>
      <c r="N82" s="65"/>
      <c r="O82" s="65"/>
      <c r="P82" s="65"/>
      <c r="Q82" s="65"/>
      <c r="R82" s="65"/>
      <c r="S82" s="65"/>
    </row>
    <row r="83" spans="1:19" s="59" customFormat="1" ht="17.25" customHeight="1" x14ac:dyDescent="0.25">
      <c r="A83" s="64"/>
      <c r="B83" s="65"/>
      <c r="C83" s="65"/>
      <c r="D83" s="65"/>
      <c r="E83" s="65"/>
      <c r="F83" s="65"/>
      <c r="G83" s="65"/>
      <c r="H83" s="65"/>
      <c r="I83" s="424"/>
      <c r="J83" s="65"/>
      <c r="K83" s="65"/>
      <c r="L83" s="65"/>
      <c r="M83" s="65"/>
      <c r="N83" s="65"/>
      <c r="O83" s="65"/>
      <c r="P83" s="65"/>
      <c r="Q83" s="65"/>
      <c r="R83" s="65"/>
      <c r="S83" s="65"/>
    </row>
    <row r="84" spans="1:19" s="59" customFormat="1" ht="17.25" customHeight="1" x14ac:dyDescent="0.25">
      <c r="A84" s="64"/>
      <c r="B84" s="65"/>
      <c r="C84" s="65"/>
      <c r="D84" s="65"/>
      <c r="E84" s="65"/>
      <c r="F84" s="65"/>
      <c r="G84" s="65"/>
      <c r="H84" s="65"/>
      <c r="I84" s="424"/>
      <c r="J84" s="65"/>
      <c r="K84" s="65"/>
      <c r="L84" s="65"/>
      <c r="M84" s="65"/>
      <c r="N84" s="65"/>
      <c r="O84" s="65"/>
      <c r="P84" s="65"/>
      <c r="Q84" s="65"/>
      <c r="R84" s="65"/>
      <c r="S84" s="65"/>
    </row>
    <row r="85" spans="1:19" s="59" customFormat="1" ht="17.25" customHeight="1" x14ac:dyDescent="0.25">
      <c r="A85" s="64"/>
      <c r="B85" s="65"/>
      <c r="C85" s="65"/>
      <c r="D85" s="65"/>
      <c r="E85" s="65"/>
      <c r="F85" s="65"/>
      <c r="G85" s="65"/>
      <c r="H85" s="65"/>
      <c r="I85" s="424"/>
      <c r="J85" s="65"/>
      <c r="K85" s="65"/>
      <c r="L85" s="65"/>
      <c r="M85" s="65"/>
      <c r="N85" s="65"/>
      <c r="O85" s="65"/>
      <c r="P85" s="65"/>
      <c r="Q85" s="65"/>
      <c r="R85" s="65"/>
      <c r="S85" s="65"/>
    </row>
    <row r="86" spans="1:19" s="59" customFormat="1" ht="17.25" customHeight="1" x14ac:dyDescent="0.25">
      <c r="A86" s="64"/>
      <c r="B86" s="65"/>
      <c r="C86" s="65"/>
      <c r="D86" s="65"/>
      <c r="E86" s="65"/>
      <c r="F86" s="65"/>
      <c r="G86" s="65"/>
      <c r="H86" s="65"/>
      <c r="I86" s="424"/>
      <c r="J86" s="65"/>
      <c r="K86" s="65"/>
      <c r="L86" s="65"/>
      <c r="M86" s="65"/>
      <c r="N86" s="65"/>
      <c r="O86" s="65"/>
      <c r="P86" s="65"/>
      <c r="Q86" s="65"/>
      <c r="R86" s="65"/>
      <c r="S86" s="65"/>
    </row>
    <row r="87" spans="1:19" s="59" customFormat="1" ht="17.25" customHeight="1" x14ac:dyDescent="0.25">
      <c r="A87" s="64"/>
      <c r="B87" s="65"/>
      <c r="C87" s="65"/>
      <c r="D87" s="65"/>
      <c r="E87" s="65"/>
      <c r="F87" s="65"/>
      <c r="G87" s="65"/>
      <c r="H87" s="65"/>
      <c r="I87" s="424"/>
      <c r="J87" s="65"/>
      <c r="K87" s="65"/>
      <c r="L87" s="65"/>
      <c r="M87" s="65"/>
      <c r="N87" s="65"/>
      <c r="O87" s="65"/>
      <c r="P87" s="65"/>
      <c r="Q87" s="65"/>
      <c r="R87" s="65"/>
      <c r="S87" s="65"/>
    </row>
    <row r="88" spans="1:19" s="59" customFormat="1" ht="17.25" customHeight="1" x14ac:dyDescent="0.25">
      <c r="A88" s="64"/>
      <c r="B88" s="65"/>
      <c r="C88" s="65"/>
      <c r="D88" s="65"/>
      <c r="E88" s="65"/>
      <c r="F88" s="65"/>
      <c r="G88" s="65"/>
      <c r="H88" s="65"/>
      <c r="I88" s="424"/>
      <c r="J88" s="65"/>
      <c r="K88" s="65"/>
      <c r="L88" s="65"/>
      <c r="M88" s="65"/>
      <c r="N88" s="65"/>
      <c r="O88" s="65"/>
      <c r="P88" s="65"/>
      <c r="Q88" s="65"/>
      <c r="R88" s="65"/>
      <c r="S88" s="65"/>
    </row>
    <row r="89" spans="1:19" s="59" customFormat="1" ht="17.25" customHeight="1" x14ac:dyDescent="0.25">
      <c r="A89" s="64"/>
      <c r="B89" s="65"/>
      <c r="C89" s="65"/>
      <c r="D89" s="65"/>
      <c r="E89" s="65"/>
      <c r="F89" s="65"/>
      <c r="G89" s="65"/>
      <c r="H89" s="65"/>
      <c r="I89" s="424"/>
      <c r="J89" s="65"/>
      <c r="K89" s="65"/>
      <c r="L89" s="65"/>
      <c r="M89" s="65"/>
      <c r="N89" s="65"/>
      <c r="O89" s="65"/>
      <c r="P89" s="65"/>
      <c r="Q89" s="65"/>
      <c r="R89" s="65"/>
      <c r="S89" s="65"/>
    </row>
    <row r="90" spans="1:19" s="59" customFormat="1" ht="17.25" customHeight="1" x14ac:dyDescent="0.25">
      <c r="A90" s="64"/>
      <c r="B90" s="65"/>
      <c r="C90" s="65"/>
      <c r="D90" s="65"/>
      <c r="E90" s="65"/>
      <c r="F90" s="65"/>
      <c r="G90" s="65"/>
      <c r="H90" s="65"/>
      <c r="I90" s="424"/>
      <c r="J90" s="65"/>
      <c r="K90" s="65"/>
      <c r="L90" s="65"/>
      <c r="M90" s="65"/>
      <c r="N90" s="65"/>
      <c r="O90" s="65"/>
      <c r="P90" s="65"/>
      <c r="Q90" s="65"/>
      <c r="R90" s="65"/>
      <c r="S90" s="65"/>
    </row>
    <row r="91" spans="1:19" s="59" customFormat="1" ht="17.25" customHeight="1" x14ac:dyDescent="0.25">
      <c r="A91" s="64"/>
      <c r="B91" s="65"/>
      <c r="C91" s="65"/>
      <c r="D91" s="65"/>
      <c r="E91" s="65"/>
      <c r="F91" s="65"/>
      <c r="G91" s="65"/>
      <c r="H91" s="65"/>
      <c r="I91" s="424"/>
      <c r="J91" s="65"/>
      <c r="K91" s="65"/>
      <c r="L91" s="65"/>
      <c r="M91" s="65"/>
      <c r="N91" s="65"/>
      <c r="O91" s="65"/>
      <c r="P91" s="65"/>
      <c r="Q91" s="65"/>
      <c r="R91" s="65"/>
      <c r="S91" s="65"/>
    </row>
    <row r="92" spans="1:19" s="59" customFormat="1" ht="17.25" customHeight="1" x14ac:dyDescent="0.25">
      <c r="A92" s="64"/>
      <c r="B92" s="65"/>
      <c r="C92" s="65"/>
      <c r="D92" s="65"/>
      <c r="E92" s="65"/>
      <c r="F92" s="65"/>
      <c r="G92" s="65"/>
      <c r="H92" s="65"/>
      <c r="I92" s="424"/>
      <c r="J92" s="65"/>
      <c r="K92" s="65"/>
      <c r="L92" s="65"/>
      <c r="M92" s="65"/>
      <c r="N92" s="65"/>
      <c r="O92" s="65"/>
      <c r="P92" s="65"/>
      <c r="Q92" s="65"/>
      <c r="R92" s="65"/>
      <c r="S92" s="65"/>
    </row>
    <row r="93" spans="1:19" s="59" customFormat="1" ht="17.25" customHeight="1" x14ac:dyDescent="0.25">
      <c r="A93" s="64"/>
      <c r="B93" s="65"/>
      <c r="C93" s="65"/>
      <c r="D93" s="65"/>
      <c r="E93" s="65"/>
      <c r="F93" s="65"/>
      <c r="G93" s="65"/>
      <c r="H93" s="65"/>
      <c r="I93" s="424"/>
      <c r="J93" s="65"/>
      <c r="K93" s="65"/>
      <c r="L93" s="65"/>
      <c r="M93" s="65"/>
      <c r="N93" s="65"/>
      <c r="O93" s="65"/>
      <c r="P93" s="65"/>
      <c r="Q93" s="65"/>
      <c r="R93" s="65"/>
      <c r="S93" s="65"/>
    </row>
    <row r="94" spans="1:19" s="59" customFormat="1" ht="17.25" customHeight="1" x14ac:dyDescent="0.25">
      <c r="A94" s="64"/>
      <c r="B94" s="65"/>
      <c r="C94" s="65"/>
      <c r="D94" s="65"/>
      <c r="E94" s="65"/>
      <c r="F94" s="65"/>
      <c r="G94" s="65"/>
      <c r="H94" s="65"/>
      <c r="I94" s="424"/>
      <c r="J94" s="65"/>
      <c r="K94" s="65"/>
      <c r="L94" s="65"/>
      <c r="M94" s="65"/>
      <c r="N94" s="65"/>
      <c r="O94" s="65"/>
      <c r="P94" s="65"/>
      <c r="Q94" s="65"/>
      <c r="R94" s="65"/>
      <c r="S94" s="65"/>
    </row>
    <row r="95" spans="1:19" s="59" customFormat="1" ht="17.25" customHeight="1" x14ac:dyDescent="0.25">
      <c r="A95" s="64"/>
      <c r="B95" s="65"/>
      <c r="C95" s="65"/>
      <c r="D95" s="65"/>
      <c r="E95" s="65"/>
      <c r="F95" s="65"/>
      <c r="G95" s="65"/>
      <c r="H95" s="65"/>
      <c r="I95" s="424"/>
      <c r="J95" s="65"/>
      <c r="K95" s="65"/>
      <c r="L95" s="65"/>
      <c r="M95" s="65"/>
      <c r="N95" s="65"/>
      <c r="O95" s="65"/>
      <c r="P95" s="65"/>
      <c r="Q95" s="65"/>
      <c r="R95" s="65"/>
      <c r="S95" s="65"/>
    </row>
    <row r="96" spans="1:19" s="59" customFormat="1" ht="17.25" customHeight="1" x14ac:dyDescent="0.25">
      <c r="A96" s="64"/>
      <c r="B96" s="65"/>
      <c r="C96" s="65"/>
      <c r="D96" s="65"/>
      <c r="E96" s="65"/>
      <c r="F96" s="65"/>
      <c r="G96" s="65"/>
      <c r="H96" s="65"/>
      <c r="I96" s="424"/>
      <c r="J96" s="65"/>
      <c r="K96" s="65"/>
      <c r="L96" s="65"/>
      <c r="M96" s="65"/>
      <c r="N96" s="65"/>
      <c r="O96" s="65"/>
      <c r="P96" s="65"/>
      <c r="Q96" s="65"/>
      <c r="R96" s="65"/>
      <c r="S96" s="65"/>
    </row>
    <row r="97" spans="1:19" s="59" customFormat="1" ht="17.25" customHeight="1" x14ac:dyDescent="0.25">
      <c r="A97" s="64"/>
      <c r="B97" s="65"/>
      <c r="C97" s="65"/>
      <c r="D97" s="65"/>
      <c r="E97" s="65"/>
      <c r="F97" s="65"/>
      <c r="G97" s="65"/>
      <c r="H97" s="65"/>
      <c r="I97" s="424"/>
      <c r="J97" s="65"/>
      <c r="K97" s="65"/>
      <c r="L97" s="65"/>
      <c r="M97" s="65"/>
      <c r="N97" s="65"/>
      <c r="O97" s="65"/>
      <c r="P97" s="65"/>
      <c r="Q97" s="65"/>
      <c r="R97" s="65"/>
      <c r="S97" s="65"/>
    </row>
    <row r="98" spans="1:19" s="59" customFormat="1" ht="17.25" customHeight="1" x14ac:dyDescent="0.25">
      <c r="A98" s="64"/>
      <c r="B98" s="65"/>
      <c r="C98" s="65"/>
      <c r="D98" s="65"/>
      <c r="E98" s="65"/>
      <c r="F98" s="65"/>
      <c r="G98" s="65"/>
      <c r="H98" s="65"/>
      <c r="I98" s="424"/>
      <c r="J98" s="65"/>
      <c r="K98" s="65"/>
      <c r="L98" s="65"/>
      <c r="M98" s="65"/>
      <c r="N98" s="65"/>
      <c r="O98" s="65"/>
      <c r="P98" s="65"/>
      <c r="Q98" s="65"/>
      <c r="R98" s="65"/>
      <c r="S98" s="65"/>
    </row>
    <row r="99" spans="1:19" s="59" customFormat="1" ht="17.25" customHeight="1" x14ac:dyDescent="0.25">
      <c r="A99" s="64"/>
      <c r="B99" s="65"/>
      <c r="C99" s="65"/>
      <c r="D99" s="65"/>
      <c r="E99" s="65"/>
      <c r="F99" s="65"/>
      <c r="G99" s="65"/>
      <c r="H99" s="65"/>
      <c r="I99" s="424"/>
      <c r="J99" s="65"/>
      <c r="K99" s="65"/>
      <c r="L99" s="65"/>
      <c r="M99" s="65"/>
      <c r="N99" s="65"/>
      <c r="O99" s="65"/>
      <c r="P99" s="65"/>
      <c r="Q99" s="65"/>
      <c r="R99" s="65"/>
      <c r="S99" s="65"/>
    </row>
    <row r="100" spans="1:19" s="59" customFormat="1" ht="17.25" customHeight="1" x14ac:dyDescent="0.25">
      <c r="A100" s="64"/>
      <c r="B100" s="65"/>
      <c r="C100" s="65"/>
      <c r="D100" s="65"/>
      <c r="E100" s="65"/>
      <c r="F100" s="65"/>
      <c r="G100" s="65"/>
      <c r="H100" s="65"/>
      <c r="I100" s="424"/>
      <c r="J100" s="65"/>
      <c r="K100" s="65"/>
      <c r="L100" s="65"/>
      <c r="M100" s="65"/>
      <c r="N100" s="65"/>
      <c r="O100" s="65"/>
      <c r="P100" s="65"/>
      <c r="Q100" s="65"/>
      <c r="R100" s="65"/>
      <c r="S100" s="65"/>
    </row>
    <row r="101" spans="1:19" s="59" customFormat="1" ht="17.25" customHeight="1" x14ac:dyDescent="0.25">
      <c r="A101" s="64"/>
      <c r="B101" s="65"/>
      <c r="C101" s="65"/>
      <c r="D101" s="65"/>
      <c r="E101" s="65"/>
      <c r="F101" s="65"/>
      <c r="G101" s="65"/>
      <c r="H101" s="65"/>
      <c r="I101" s="424"/>
      <c r="J101" s="65"/>
      <c r="K101" s="65"/>
      <c r="L101" s="65"/>
      <c r="M101" s="65"/>
      <c r="N101" s="65"/>
      <c r="O101" s="65"/>
      <c r="P101" s="65"/>
      <c r="Q101" s="65"/>
      <c r="R101" s="65"/>
      <c r="S101" s="65"/>
    </row>
    <row r="102" spans="1:19" s="59" customFormat="1" ht="17.25" customHeight="1" x14ac:dyDescent="0.25">
      <c r="A102" s="64"/>
      <c r="B102" s="65"/>
      <c r="C102" s="65"/>
      <c r="D102" s="65"/>
      <c r="E102" s="65"/>
      <c r="F102" s="65"/>
      <c r="G102" s="65"/>
      <c r="H102" s="65"/>
      <c r="I102" s="424"/>
      <c r="J102" s="65"/>
      <c r="K102" s="65"/>
      <c r="L102" s="65"/>
      <c r="M102" s="65"/>
      <c r="N102" s="65"/>
      <c r="O102" s="65"/>
      <c r="P102" s="65"/>
      <c r="Q102" s="65"/>
      <c r="R102" s="65"/>
      <c r="S102" s="65"/>
    </row>
    <row r="103" spans="1:19" s="59" customFormat="1" ht="17.25" customHeight="1" x14ac:dyDescent="0.25">
      <c r="A103" s="64"/>
      <c r="B103" s="65"/>
      <c r="C103" s="65"/>
      <c r="D103" s="65"/>
      <c r="E103" s="65"/>
      <c r="F103" s="65"/>
      <c r="G103" s="65"/>
      <c r="H103" s="65"/>
      <c r="I103" s="424"/>
      <c r="J103" s="65"/>
      <c r="K103" s="65"/>
      <c r="L103" s="65"/>
      <c r="M103" s="65"/>
      <c r="N103" s="65"/>
      <c r="O103" s="65"/>
      <c r="P103" s="65"/>
      <c r="Q103" s="65"/>
      <c r="R103" s="65"/>
      <c r="S103" s="65"/>
    </row>
    <row r="104" spans="1:19" s="59" customFormat="1" ht="17.25" customHeight="1" x14ac:dyDescent="0.25">
      <c r="A104" s="64"/>
      <c r="B104" s="65"/>
      <c r="C104" s="65"/>
      <c r="D104" s="65"/>
      <c r="E104" s="65"/>
      <c r="F104" s="65"/>
      <c r="G104" s="65"/>
      <c r="H104" s="65"/>
      <c r="I104" s="424"/>
      <c r="J104" s="65"/>
      <c r="K104" s="65"/>
      <c r="L104" s="65"/>
      <c r="M104" s="65"/>
      <c r="N104" s="65"/>
      <c r="O104" s="65"/>
      <c r="P104" s="65"/>
      <c r="Q104" s="65"/>
      <c r="R104" s="65"/>
      <c r="S104" s="65"/>
    </row>
    <row r="105" spans="1:19" s="59" customFormat="1" ht="17.25" customHeight="1" x14ac:dyDescent="0.25">
      <c r="A105" s="64"/>
      <c r="B105" s="65"/>
      <c r="C105" s="65"/>
      <c r="D105" s="65"/>
      <c r="E105" s="65"/>
      <c r="F105" s="65"/>
      <c r="G105" s="65"/>
      <c r="H105" s="65"/>
      <c r="I105" s="424"/>
      <c r="J105" s="65"/>
      <c r="K105" s="65"/>
      <c r="L105" s="65"/>
      <c r="M105" s="65"/>
      <c r="N105" s="65"/>
      <c r="O105" s="65"/>
      <c r="P105" s="65"/>
      <c r="Q105" s="65"/>
      <c r="R105" s="65"/>
      <c r="S105" s="65"/>
    </row>
    <row r="106" spans="1:19" s="59" customFormat="1" ht="17.25" customHeight="1" x14ac:dyDescent="0.25">
      <c r="A106" s="64"/>
      <c r="B106" s="65"/>
      <c r="C106" s="65"/>
      <c r="D106" s="65"/>
      <c r="E106" s="65"/>
      <c r="F106" s="65"/>
      <c r="G106" s="65"/>
      <c r="H106" s="65"/>
      <c r="I106" s="424"/>
      <c r="J106" s="65"/>
      <c r="K106" s="65"/>
      <c r="L106" s="65"/>
      <c r="M106" s="65"/>
      <c r="N106" s="65"/>
      <c r="O106" s="65"/>
      <c r="P106" s="65"/>
      <c r="Q106" s="65"/>
      <c r="R106" s="65"/>
      <c r="S106" s="65"/>
    </row>
    <row r="107" spans="1:19" s="59" customFormat="1" ht="17.25" customHeight="1" x14ac:dyDescent="0.25">
      <c r="A107" s="64"/>
      <c r="B107" s="65"/>
      <c r="C107" s="65"/>
      <c r="D107" s="65"/>
      <c r="E107" s="65"/>
      <c r="F107" s="65"/>
      <c r="G107" s="65"/>
      <c r="H107" s="65"/>
      <c r="I107" s="424"/>
      <c r="J107" s="65"/>
      <c r="K107" s="65"/>
      <c r="L107" s="65"/>
      <c r="M107" s="65"/>
      <c r="N107" s="65"/>
      <c r="O107" s="65"/>
      <c r="P107" s="65"/>
      <c r="Q107" s="65"/>
      <c r="R107" s="65"/>
      <c r="S107" s="65"/>
    </row>
    <row r="108" spans="1:19" s="59" customFormat="1" ht="17.25" customHeight="1" x14ac:dyDescent="0.25">
      <c r="A108" s="64"/>
      <c r="B108" s="65"/>
      <c r="C108" s="65"/>
      <c r="D108" s="65"/>
      <c r="E108" s="65"/>
      <c r="F108" s="65"/>
      <c r="G108" s="65"/>
      <c r="H108" s="65"/>
      <c r="I108" s="424"/>
      <c r="J108" s="65"/>
      <c r="K108" s="65"/>
      <c r="L108" s="65"/>
      <c r="M108" s="65"/>
      <c r="N108" s="65"/>
      <c r="O108" s="65"/>
      <c r="P108" s="65"/>
      <c r="Q108" s="65"/>
      <c r="R108" s="65"/>
      <c r="S108" s="65"/>
    </row>
    <row r="109" spans="1:19" s="59" customFormat="1" ht="17.25" customHeight="1" x14ac:dyDescent="0.25">
      <c r="A109" s="64"/>
      <c r="B109" s="65"/>
      <c r="C109" s="65"/>
      <c r="D109" s="65"/>
      <c r="E109" s="65"/>
      <c r="F109" s="65"/>
      <c r="G109" s="65"/>
      <c r="H109" s="65"/>
      <c r="I109" s="424"/>
      <c r="J109" s="65"/>
      <c r="K109" s="65"/>
      <c r="L109" s="65"/>
      <c r="M109" s="65"/>
      <c r="N109" s="65"/>
      <c r="O109" s="65"/>
      <c r="P109" s="65"/>
      <c r="Q109" s="65"/>
      <c r="R109" s="65"/>
      <c r="S109" s="65"/>
    </row>
    <row r="110" spans="1:19" s="59" customFormat="1" ht="17.25" customHeight="1" x14ac:dyDescent="0.25">
      <c r="A110" s="64"/>
      <c r="B110" s="65"/>
      <c r="C110" s="65"/>
      <c r="D110" s="65"/>
      <c r="E110" s="65"/>
      <c r="F110" s="65"/>
      <c r="G110" s="65"/>
      <c r="H110" s="65"/>
      <c r="I110" s="424"/>
      <c r="J110" s="65"/>
      <c r="K110" s="65"/>
      <c r="L110" s="65"/>
      <c r="M110" s="65"/>
      <c r="N110" s="65"/>
      <c r="O110" s="65"/>
      <c r="P110" s="65"/>
      <c r="Q110" s="65"/>
      <c r="R110" s="65"/>
      <c r="S110" s="65"/>
    </row>
    <row r="111" spans="1:19" s="59" customFormat="1" ht="17.25" customHeight="1" x14ac:dyDescent="0.25">
      <c r="A111" s="64"/>
      <c r="B111" s="65"/>
      <c r="C111" s="65"/>
      <c r="D111" s="65"/>
      <c r="E111" s="65"/>
      <c r="F111" s="65"/>
      <c r="G111" s="65"/>
      <c r="H111" s="65"/>
      <c r="I111" s="424"/>
      <c r="J111" s="65"/>
      <c r="K111" s="65"/>
      <c r="L111" s="65"/>
      <c r="M111" s="65"/>
      <c r="N111" s="65"/>
      <c r="O111" s="65"/>
      <c r="P111" s="65"/>
      <c r="Q111" s="65"/>
      <c r="R111" s="65"/>
      <c r="S111" s="65"/>
    </row>
    <row r="112" spans="1:19" s="59" customFormat="1" ht="17.25" customHeight="1" x14ac:dyDescent="0.25">
      <c r="A112" s="64"/>
      <c r="B112" s="65"/>
      <c r="C112" s="65"/>
      <c r="D112" s="65"/>
      <c r="E112" s="65"/>
      <c r="F112" s="65"/>
      <c r="G112" s="65"/>
      <c r="H112" s="65"/>
      <c r="I112" s="424"/>
      <c r="J112" s="65"/>
      <c r="K112" s="65"/>
      <c r="L112" s="65"/>
      <c r="M112" s="65"/>
      <c r="N112" s="65"/>
      <c r="O112" s="65"/>
      <c r="P112" s="65"/>
      <c r="Q112" s="65"/>
      <c r="R112" s="65"/>
      <c r="S112" s="65"/>
    </row>
    <row r="113" spans="1:19" s="59" customFormat="1" ht="17.25" customHeight="1" x14ac:dyDescent="0.25">
      <c r="A113" s="64"/>
      <c r="B113" s="65"/>
      <c r="C113" s="65"/>
      <c r="D113" s="65"/>
      <c r="E113" s="65"/>
      <c r="F113" s="65"/>
      <c r="G113" s="65"/>
      <c r="H113" s="65"/>
      <c r="I113" s="424"/>
      <c r="J113" s="65"/>
      <c r="K113" s="65"/>
      <c r="L113" s="65"/>
      <c r="M113" s="65"/>
      <c r="N113" s="65"/>
      <c r="O113" s="65"/>
      <c r="P113" s="65"/>
      <c r="Q113" s="65"/>
      <c r="R113" s="65"/>
      <c r="S113" s="65"/>
    </row>
    <row r="114" spans="1:19" s="59" customFormat="1" ht="17.25" customHeight="1" x14ac:dyDescent="0.25">
      <c r="A114" s="64"/>
      <c r="B114" s="65"/>
      <c r="C114" s="65"/>
      <c r="D114" s="65"/>
      <c r="E114" s="65"/>
      <c r="F114" s="65"/>
      <c r="G114" s="65"/>
      <c r="H114" s="65"/>
      <c r="I114" s="424"/>
      <c r="J114" s="65"/>
      <c r="K114" s="65"/>
      <c r="L114" s="65"/>
      <c r="M114" s="65"/>
      <c r="N114" s="65"/>
      <c r="O114" s="65"/>
      <c r="P114" s="65"/>
      <c r="Q114" s="65"/>
      <c r="R114" s="65"/>
      <c r="S114" s="65"/>
    </row>
    <row r="115" spans="1:19" s="59" customFormat="1" ht="17.25" customHeight="1" x14ac:dyDescent="0.25">
      <c r="A115" s="64"/>
      <c r="B115" s="65"/>
      <c r="C115" s="65"/>
      <c r="D115" s="65"/>
      <c r="E115" s="65"/>
      <c r="F115" s="65"/>
      <c r="G115" s="65"/>
      <c r="H115" s="65"/>
      <c r="I115" s="424"/>
      <c r="J115" s="65"/>
      <c r="K115" s="65"/>
      <c r="L115" s="65"/>
      <c r="M115" s="65"/>
      <c r="N115" s="65"/>
      <c r="O115" s="65"/>
      <c r="P115" s="65"/>
      <c r="Q115" s="65"/>
      <c r="R115" s="65"/>
      <c r="S115" s="65"/>
    </row>
    <row r="116" spans="1:19" s="59" customFormat="1" ht="17.25" customHeight="1" x14ac:dyDescent="0.25">
      <c r="A116" s="64"/>
      <c r="B116" s="65"/>
      <c r="C116" s="65"/>
      <c r="D116" s="65"/>
      <c r="E116" s="65"/>
      <c r="F116" s="65"/>
      <c r="G116" s="65"/>
      <c r="H116" s="65"/>
      <c r="I116" s="424"/>
      <c r="J116" s="65"/>
      <c r="K116" s="65"/>
      <c r="L116" s="65"/>
      <c r="M116" s="65"/>
      <c r="N116" s="65"/>
      <c r="O116" s="65"/>
      <c r="P116" s="65"/>
      <c r="Q116" s="65"/>
      <c r="R116" s="65"/>
      <c r="S116" s="65"/>
    </row>
    <row r="117" spans="1:19" s="59" customFormat="1" ht="17.25" customHeight="1" x14ac:dyDescent="0.25">
      <c r="A117" s="64"/>
      <c r="B117" s="65"/>
      <c r="C117" s="65"/>
      <c r="D117" s="65"/>
      <c r="E117" s="65"/>
      <c r="F117" s="65"/>
      <c r="G117" s="65"/>
      <c r="H117" s="65"/>
      <c r="I117" s="424"/>
      <c r="J117" s="65"/>
      <c r="K117" s="65"/>
      <c r="L117" s="65"/>
      <c r="M117" s="65"/>
      <c r="N117" s="65"/>
      <c r="O117" s="65"/>
      <c r="P117" s="65"/>
      <c r="Q117" s="65"/>
      <c r="R117" s="65"/>
      <c r="S117" s="65"/>
    </row>
    <row r="118" spans="1:19" s="59" customFormat="1" ht="17.25" customHeight="1" x14ac:dyDescent="0.25">
      <c r="A118" s="64"/>
      <c r="B118" s="65"/>
      <c r="C118" s="65"/>
      <c r="D118" s="65"/>
      <c r="E118" s="65"/>
      <c r="F118" s="65"/>
      <c r="G118" s="65"/>
      <c r="H118" s="65"/>
      <c r="I118" s="424"/>
      <c r="J118" s="65"/>
      <c r="K118" s="65"/>
      <c r="L118" s="65"/>
      <c r="M118" s="65"/>
      <c r="N118" s="65"/>
      <c r="O118" s="65"/>
      <c r="P118" s="65"/>
      <c r="Q118" s="65"/>
      <c r="R118" s="65"/>
      <c r="S118" s="65"/>
    </row>
    <row r="119" spans="1:19" s="59" customFormat="1" ht="17.25" customHeight="1" x14ac:dyDescent="0.25">
      <c r="A119" s="64"/>
      <c r="B119" s="65"/>
      <c r="C119" s="65"/>
      <c r="D119" s="65"/>
      <c r="E119" s="65"/>
      <c r="F119" s="65"/>
      <c r="G119" s="65"/>
      <c r="H119" s="65"/>
      <c r="I119" s="424"/>
      <c r="J119" s="65"/>
      <c r="K119" s="65"/>
      <c r="L119" s="65"/>
      <c r="M119" s="65"/>
      <c r="N119" s="65"/>
      <c r="O119" s="65"/>
      <c r="P119" s="65"/>
      <c r="Q119" s="65"/>
      <c r="R119" s="65"/>
      <c r="S119" s="65"/>
    </row>
    <row r="120" spans="1:19" s="59" customFormat="1" ht="17.25" customHeight="1" x14ac:dyDescent="0.25">
      <c r="A120" s="64"/>
      <c r="B120" s="65"/>
      <c r="C120" s="65"/>
      <c r="D120" s="65"/>
      <c r="E120" s="65"/>
      <c r="F120" s="65"/>
      <c r="G120" s="65"/>
      <c r="H120" s="65"/>
      <c r="I120" s="424"/>
      <c r="J120" s="65"/>
      <c r="K120" s="65"/>
      <c r="L120" s="65"/>
      <c r="M120" s="65"/>
      <c r="N120" s="65"/>
      <c r="O120" s="65"/>
      <c r="P120" s="65"/>
      <c r="Q120" s="65"/>
      <c r="R120" s="65"/>
      <c r="S120" s="65"/>
    </row>
    <row r="121" spans="1:19" s="59" customFormat="1" ht="17.25" customHeight="1" x14ac:dyDescent="0.25">
      <c r="A121" s="64"/>
      <c r="B121" s="65"/>
      <c r="C121" s="65"/>
      <c r="D121" s="65"/>
      <c r="E121" s="65"/>
      <c r="F121" s="65"/>
      <c r="G121" s="65"/>
      <c r="H121" s="65"/>
      <c r="I121" s="424"/>
      <c r="J121" s="65"/>
      <c r="K121" s="65"/>
      <c r="L121" s="65"/>
      <c r="M121" s="65"/>
      <c r="N121" s="65"/>
      <c r="O121" s="65"/>
      <c r="P121" s="65"/>
      <c r="Q121" s="65"/>
      <c r="R121" s="65"/>
      <c r="S121" s="65"/>
    </row>
    <row r="122" spans="1:19" s="59" customFormat="1" ht="17.25" customHeight="1" x14ac:dyDescent="0.25">
      <c r="A122" s="64"/>
      <c r="B122" s="65"/>
      <c r="C122" s="65"/>
      <c r="D122" s="65"/>
      <c r="E122" s="65"/>
      <c r="F122" s="65"/>
      <c r="G122" s="65"/>
      <c r="H122" s="65"/>
      <c r="I122" s="424"/>
      <c r="J122" s="65"/>
      <c r="K122" s="65"/>
      <c r="L122" s="65"/>
      <c r="M122" s="65"/>
      <c r="N122" s="65"/>
      <c r="O122" s="65"/>
      <c r="P122" s="65"/>
      <c r="Q122" s="65"/>
      <c r="R122" s="65"/>
      <c r="S122" s="65"/>
    </row>
    <row r="123" spans="1:19" s="59" customFormat="1" ht="17.25" customHeight="1" x14ac:dyDescent="0.25">
      <c r="A123" s="64"/>
      <c r="B123" s="65"/>
      <c r="C123" s="65"/>
      <c r="D123" s="65"/>
      <c r="E123" s="65"/>
      <c r="F123" s="65"/>
      <c r="G123" s="65"/>
      <c r="H123" s="65"/>
      <c r="I123" s="424"/>
      <c r="J123" s="65"/>
      <c r="K123" s="65"/>
      <c r="L123" s="65"/>
      <c r="M123" s="65"/>
      <c r="N123" s="65"/>
      <c r="O123" s="65"/>
      <c r="P123" s="65"/>
      <c r="Q123" s="65"/>
      <c r="R123" s="65"/>
      <c r="S123" s="65"/>
    </row>
    <row r="124" spans="1:19" s="59" customFormat="1" ht="17.25" customHeight="1" x14ac:dyDescent="0.25">
      <c r="A124" s="64"/>
      <c r="B124" s="65"/>
      <c r="C124" s="65"/>
      <c r="D124" s="65"/>
      <c r="E124" s="65"/>
      <c r="F124" s="65"/>
      <c r="G124" s="65"/>
      <c r="H124" s="65"/>
      <c r="I124" s="424"/>
      <c r="J124" s="65"/>
      <c r="K124" s="65"/>
      <c r="L124" s="65"/>
      <c r="M124" s="65"/>
      <c r="N124" s="65"/>
      <c r="O124" s="65"/>
      <c r="P124" s="65"/>
      <c r="Q124" s="65"/>
      <c r="R124" s="65"/>
      <c r="S124" s="65"/>
    </row>
    <row r="125" spans="1:19" s="59" customFormat="1" ht="17.25" customHeight="1" x14ac:dyDescent="0.25">
      <c r="A125" s="64"/>
      <c r="B125" s="65"/>
      <c r="C125" s="65"/>
      <c r="D125" s="65"/>
      <c r="E125" s="65"/>
      <c r="F125" s="65"/>
      <c r="G125" s="65"/>
      <c r="H125" s="65"/>
      <c r="I125" s="424"/>
      <c r="J125" s="65"/>
      <c r="K125" s="65"/>
      <c r="L125" s="65"/>
      <c r="M125" s="65"/>
      <c r="N125" s="65"/>
      <c r="O125" s="65"/>
      <c r="P125" s="65"/>
      <c r="Q125" s="65"/>
      <c r="R125" s="65"/>
      <c r="S125" s="65"/>
    </row>
    <row r="126" spans="1:19" s="59" customFormat="1" ht="17.25" customHeight="1" x14ac:dyDescent="0.25">
      <c r="A126" s="64"/>
      <c r="B126" s="65"/>
      <c r="C126" s="65"/>
      <c r="D126" s="65"/>
      <c r="E126" s="65"/>
      <c r="F126" s="65"/>
      <c r="G126" s="65"/>
      <c r="H126" s="65"/>
      <c r="I126" s="424"/>
      <c r="J126" s="65"/>
      <c r="K126" s="65"/>
      <c r="L126" s="65"/>
      <c r="M126" s="65"/>
      <c r="N126" s="65"/>
      <c r="O126" s="65"/>
      <c r="P126" s="65"/>
      <c r="Q126" s="65"/>
      <c r="R126" s="65"/>
      <c r="S126" s="65"/>
    </row>
    <row r="127" spans="1:19" s="59" customFormat="1" ht="17.25" customHeight="1" x14ac:dyDescent="0.25">
      <c r="A127" s="64"/>
      <c r="B127" s="65"/>
      <c r="C127" s="65"/>
      <c r="D127" s="65"/>
      <c r="E127" s="65"/>
      <c r="F127" s="65"/>
      <c r="G127" s="65"/>
      <c r="H127" s="65"/>
      <c r="I127" s="424"/>
      <c r="J127" s="65"/>
      <c r="K127" s="65"/>
      <c r="L127" s="65"/>
      <c r="M127" s="65"/>
      <c r="N127" s="65"/>
      <c r="O127" s="65"/>
      <c r="P127" s="65"/>
      <c r="Q127" s="65"/>
      <c r="R127" s="65"/>
      <c r="S127" s="65"/>
    </row>
    <row r="128" spans="1:19" s="59" customFormat="1" ht="17.25" customHeight="1" x14ac:dyDescent="0.25">
      <c r="A128" s="64"/>
      <c r="B128" s="65"/>
      <c r="C128" s="65"/>
      <c r="D128" s="65"/>
      <c r="E128" s="65"/>
      <c r="F128" s="65"/>
      <c r="G128" s="65"/>
      <c r="H128" s="65"/>
      <c r="I128" s="424"/>
      <c r="J128" s="65"/>
      <c r="K128" s="65"/>
      <c r="L128" s="65"/>
      <c r="M128" s="65"/>
      <c r="N128" s="65"/>
      <c r="O128" s="65"/>
      <c r="P128" s="65"/>
      <c r="Q128" s="65"/>
      <c r="R128" s="65"/>
      <c r="S128" s="65"/>
    </row>
    <row r="129" spans="1:19" s="59" customFormat="1" ht="17.25" customHeight="1" x14ac:dyDescent="0.25">
      <c r="A129" s="64"/>
      <c r="B129" s="65"/>
      <c r="C129" s="65"/>
      <c r="D129" s="65"/>
      <c r="E129" s="65"/>
      <c r="F129" s="65"/>
      <c r="G129" s="65"/>
      <c r="H129" s="65"/>
      <c r="I129" s="424"/>
      <c r="J129" s="65"/>
      <c r="K129" s="65"/>
      <c r="L129" s="65"/>
      <c r="M129" s="65"/>
      <c r="N129" s="65"/>
      <c r="O129" s="65"/>
      <c r="P129" s="65"/>
      <c r="Q129" s="65"/>
      <c r="R129" s="65"/>
      <c r="S129" s="65"/>
    </row>
    <row r="130" spans="1:19" s="59" customFormat="1" ht="17.25" customHeight="1" x14ac:dyDescent="0.25">
      <c r="A130" s="64"/>
      <c r="B130" s="65"/>
      <c r="C130" s="65"/>
      <c r="D130" s="65"/>
      <c r="E130" s="65"/>
      <c r="F130" s="65"/>
      <c r="G130" s="65"/>
      <c r="H130" s="65"/>
      <c r="I130" s="424"/>
      <c r="J130" s="65"/>
      <c r="K130" s="65"/>
      <c r="L130" s="65"/>
      <c r="M130" s="65"/>
      <c r="N130" s="65"/>
      <c r="O130" s="65"/>
      <c r="P130" s="65"/>
      <c r="Q130" s="65"/>
      <c r="R130" s="65"/>
      <c r="S130" s="65"/>
    </row>
    <row r="131" spans="1:19" s="59" customFormat="1" ht="17.25" customHeight="1" x14ac:dyDescent="0.25">
      <c r="A131" s="64"/>
      <c r="B131" s="65"/>
      <c r="C131" s="65"/>
      <c r="D131" s="65"/>
      <c r="E131" s="65"/>
      <c r="F131" s="65"/>
      <c r="G131" s="65"/>
      <c r="H131" s="65"/>
      <c r="I131" s="424"/>
      <c r="J131" s="65"/>
      <c r="K131" s="65"/>
      <c r="L131" s="65"/>
      <c r="M131" s="65"/>
      <c r="N131" s="65"/>
      <c r="O131" s="65"/>
      <c r="P131" s="65"/>
      <c r="Q131" s="65"/>
      <c r="R131" s="65"/>
      <c r="S131" s="65"/>
    </row>
    <row r="132" spans="1:19" s="59" customFormat="1" ht="17.25" customHeight="1" x14ac:dyDescent="0.25">
      <c r="A132" s="64"/>
      <c r="B132" s="65"/>
      <c r="C132" s="65"/>
      <c r="D132" s="65"/>
      <c r="E132" s="65"/>
      <c r="F132" s="65"/>
      <c r="G132" s="65"/>
      <c r="H132" s="65"/>
      <c r="I132" s="424"/>
      <c r="J132" s="65"/>
      <c r="K132" s="65"/>
      <c r="L132" s="65"/>
      <c r="M132" s="65"/>
      <c r="N132" s="65"/>
      <c r="O132" s="65"/>
      <c r="P132" s="65"/>
      <c r="Q132" s="65"/>
      <c r="R132" s="65"/>
      <c r="S132" s="65"/>
    </row>
    <row r="133" spans="1:19" s="59" customFormat="1" ht="17.25" customHeight="1" x14ac:dyDescent="0.25">
      <c r="A133" s="64"/>
      <c r="B133" s="65"/>
      <c r="C133" s="65"/>
      <c r="D133" s="65"/>
      <c r="E133" s="65"/>
      <c r="F133" s="65"/>
      <c r="G133" s="65"/>
      <c r="H133" s="65"/>
      <c r="I133" s="424"/>
      <c r="J133" s="65"/>
      <c r="K133" s="65"/>
      <c r="L133" s="65"/>
      <c r="M133" s="65"/>
      <c r="N133" s="65"/>
      <c r="O133" s="65"/>
      <c r="P133" s="65"/>
      <c r="Q133" s="65"/>
      <c r="R133" s="65"/>
      <c r="S133" s="65"/>
    </row>
    <row r="134" spans="1:19" s="59" customFormat="1" ht="17.25" customHeight="1" x14ac:dyDescent="0.25">
      <c r="A134" s="64"/>
      <c r="B134" s="65"/>
      <c r="C134" s="65"/>
      <c r="D134" s="65"/>
      <c r="E134" s="65"/>
      <c r="F134" s="65"/>
      <c r="G134" s="65"/>
      <c r="H134" s="65"/>
      <c r="I134" s="424"/>
      <c r="J134" s="65"/>
      <c r="K134" s="65"/>
      <c r="L134" s="65"/>
      <c r="M134" s="65"/>
      <c r="N134" s="65"/>
      <c r="O134" s="65"/>
      <c r="P134" s="65"/>
      <c r="Q134" s="65"/>
      <c r="R134" s="65"/>
      <c r="S134" s="65"/>
    </row>
    <row r="135" spans="1:19" s="59" customFormat="1" ht="17.25" customHeight="1" x14ac:dyDescent="0.25">
      <c r="A135" s="64"/>
      <c r="B135" s="65"/>
      <c r="C135" s="65"/>
      <c r="D135" s="65"/>
      <c r="E135" s="65"/>
      <c r="F135" s="65"/>
      <c r="G135" s="65"/>
      <c r="H135" s="65"/>
      <c r="I135" s="424"/>
      <c r="J135" s="65"/>
      <c r="K135" s="65"/>
      <c r="L135" s="65"/>
      <c r="M135" s="65"/>
      <c r="N135" s="65"/>
      <c r="O135" s="65"/>
      <c r="P135" s="65"/>
      <c r="Q135" s="65"/>
      <c r="R135" s="65"/>
      <c r="S135" s="65"/>
    </row>
    <row r="136" spans="1:19" s="59" customFormat="1" ht="17.25" customHeight="1" x14ac:dyDescent="0.25">
      <c r="A136" s="64"/>
      <c r="B136" s="65"/>
      <c r="C136" s="65"/>
      <c r="D136" s="65"/>
      <c r="E136" s="65"/>
      <c r="F136" s="65"/>
      <c r="G136" s="65"/>
      <c r="H136" s="65"/>
      <c r="I136" s="424"/>
      <c r="J136" s="65"/>
      <c r="K136" s="65"/>
      <c r="L136" s="65"/>
      <c r="M136" s="65"/>
      <c r="N136" s="65"/>
      <c r="O136" s="65"/>
      <c r="P136" s="65"/>
      <c r="Q136" s="65"/>
      <c r="R136" s="65"/>
      <c r="S136" s="65"/>
    </row>
    <row r="137" spans="1:19" s="59" customFormat="1" ht="17.25" customHeight="1" x14ac:dyDescent="0.25">
      <c r="A137" s="64"/>
      <c r="B137" s="65"/>
      <c r="C137" s="65"/>
      <c r="D137" s="65"/>
      <c r="E137" s="65"/>
      <c r="F137" s="65"/>
      <c r="G137" s="65"/>
      <c r="H137" s="65"/>
      <c r="I137" s="424"/>
      <c r="J137" s="65"/>
      <c r="K137" s="65"/>
      <c r="L137" s="65"/>
      <c r="M137" s="65"/>
      <c r="N137" s="65"/>
      <c r="O137" s="65"/>
      <c r="P137" s="65"/>
      <c r="Q137" s="65"/>
      <c r="R137" s="65"/>
      <c r="S137" s="65"/>
    </row>
    <row r="138" spans="1:19" s="59" customFormat="1" ht="17.25" customHeight="1" x14ac:dyDescent="0.25">
      <c r="A138" s="64"/>
      <c r="B138" s="65"/>
      <c r="C138" s="65"/>
      <c r="D138" s="65"/>
      <c r="E138" s="65"/>
      <c r="F138" s="65"/>
      <c r="G138" s="65"/>
      <c r="H138" s="65"/>
      <c r="I138" s="424"/>
      <c r="J138" s="65"/>
      <c r="K138" s="65"/>
      <c r="L138" s="65"/>
      <c r="M138" s="65"/>
      <c r="N138" s="65"/>
      <c r="O138" s="65"/>
      <c r="P138" s="65"/>
      <c r="Q138" s="65"/>
      <c r="R138" s="65"/>
      <c r="S138" s="65"/>
    </row>
    <row r="139" spans="1:19" s="59" customFormat="1" ht="17.25" customHeight="1" x14ac:dyDescent="0.25">
      <c r="A139" s="64"/>
      <c r="B139" s="65"/>
      <c r="C139" s="65"/>
      <c r="D139" s="65"/>
      <c r="E139" s="65"/>
      <c r="F139" s="65"/>
      <c r="G139" s="65"/>
      <c r="H139" s="65"/>
      <c r="I139" s="424"/>
      <c r="J139" s="65"/>
      <c r="K139" s="65"/>
      <c r="L139" s="65"/>
      <c r="M139" s="65"/>
      <c r="N139" s="65"/>
      <c r="O139" s="65"/>
      <c r="P139" s="65"/>
      <c r="Q139" s="65"/>
      <c r="R139" s="65"/>
      <c r="S139" s="65"/>
    </row>
    <row r="140" spans="1:19" s="59" customFormat="1" ht="17.25" customHeight="1" x14ac:dyDescent="0.25">
      <c r="B140" s="65"/>
      <c r="C140" s="65"/>
      <c r="D140" s="65"/>
      <c r="E140" s="65"/>
      <c r="F140" s="65"/>
      <c r="G140" s="65"/>
      <c r="H140" s="65"/>
      <c r="I140" s="424"/>
      <c r="J140" s="65"/>
      <c r="K140" s="65"/>
      <c r="L140" s="65"/>
      <c r="M140" s="65"/>
      <c r="N140" s="65"/>
      <c r="O140" s="65"/>
      <c r="P140" s="65"/>
      <c r="Q140" s="65"/>
      <c r="R140" s="65"/>
      <c r="S140" s="65"/>
    </row>
    <row r="141" spans="1:19" s="59" customFormat="1" ht="17.25" customHeight="1" x14ac:dyDescent="0.25">
      <c r="B141" s="65"/>
      <c r="C141" s="65"/>
      <c r="D141" s="65"/>
      <c r="E141" s="65"/>
      <c r="F141" s="65"/>
      <c r="G141" s="65"/>
      <c r="H141" s="65"/>
      <c r="I141" s="424"/>
      <c r="J141" s="65"/>
      <c r="K141" s="65"/>
      <c r="L141" s="65"/>
      <c r="M141" s="65"/>
      <c r="N141" s="65"/>
      <c r="O141" s="65"/>
      <c r="P141" s="65"/>
      <c r="Q141" s="65"/>
      <c r="R141" s="65"/>
      <c r="S141" s="65"/>
    </row>
    <row r="142" spans="1:19" s="59" customFormat="1" ht="17.25" customHeight="1" x14ac:dyDescent="0.25">
      <c r="B142" s="65"/>
      <c r="C142" s="65"/>
      <c r="D142" s="65"/>
      <c r="E142" s="65"/>
      <c r="F142" s="65"/>
      <c r="G142" s="65"/>
      <c r="H142" s="65"/>
      <c r="I142" s="424"/>
      <c r="J142" s="65"/>
      <c r="K142" s="65"/>
      <c r="L142" s="65"/>
      <c r="M142" s="65"/>
      <c r="N142" s="65"/>
      <c r="O142" s="65"/>
      <c r="P142" s="65"/>
      <c r="Q142" s="65"/>
      <c r="R142" s="65"/>
      <c r="S142" s="65"/>
    </row>
    <row r="143" spans="1:19" s="59" customFormat="1" ht="17.25" customHeight="1" x14ac:dyDescent="0.25">
      <c r="B143" s="65"/>
      <c r="C143" s="65"/>
      <c r="D143" s="65"/>
      <c r="E143" s="65"/>
      <c r="F143" s="65"/>
      <c r="G143" s="65"/>
      <c r="H143" s="65"/>
      <c r="I143" s="424"/>
      <c r="J143" s="65"/>
      <c r="K143" s="65"/>
      <c r="L143" s="65"/>
      <c r="M143" s="65"/>
      <c r="N143" s="65"/>
      <c r="O143" s="65"/>
      <c r="P143" s="65"/>
      <c r="Q143" s="65"/>
      <c r="R143" s="65"/>
      <c r="S143" s="65"/>
    </row>
    <row r="144" spans="1:19" s="59" customFormat="1" ht="17.25" customHeight="1" x14ac:dyDescent="0.25">
      <c r="B144" s="65"/>
      <c r="C144" s="65"/>
      <c r="D144" s="65"/>
      <c r="E144" s="65"/>
      <c r="F144" s="65"/>
      <c r="G144" s="65"/>
      <c r="H144" s="65"/>
      <c r="I144" s="424"/>
      <c r="J144" s="65"/>
      <c r="K144" s="65"/>
      <c r="L144" s="65"/>
      <c r="M144" s="65"/>
      <c r="N144" s="65"/>
      <c r="O144" s="65"/>
      <c r="P144" s="65"/>
      <c r="Q144" s="65"/>
      <c r="R144" s="65"/>
      <c r="S144" s="65"/>
    </row>
    <row r="145" spans="2:19" s="59" customFormat="1" ht="17.25" customHeight="1" x14ac:dyDescent="0.25">
      <c r="B145" s="65"/>
      <c r="C145" s="65"/>
      <c r="D145" s="65"/>
      <c r="E145" s="65"/>
      <c r="F145" s="65"/>
      <c r="G145" s="65"/>
      <c r="H145" s="65"/>
      <c r="I145" s="424"/>
      <c r="J145" s="65"/>
      <c r="K145" s="65"/>
      <c r="L145" s="65"/>
      <c r="M145" s="65"/>
      <c r="N145" s="65"/>
      <c r="O145" s="65"/>
      <c r="P145" s="65"/>
      <c r="Q145" s="65"/>
      <c r="R145" s="65"/>
      <c r="S145" s="65"/>
    </row>
    <row r="146" spans="2:19" s="59" customFormat="1" ht="17.25" customHeight="1" x14ac:dyDescent="0.25">
      <c r="B146" s="65"/>
      <c r="C146" s="65"/>
      <c r="D146" s="65"/>
      <c r="E146" s="65"/>
      <c r="F146" s="65"/>
      <c r="G146" s="65"/>
      <c r="H146" s="65"/>
      <c r="I146" s="424"/>
      <c r="J146" s="65"/>
      <c r="K146" s="65"/>
      <c r="L146" s="65"/>
      <c r="M146" s="65"/>
      <c r="N146" s="65"/>
      <c r="O146" s="65"/>
      <c r="P146" s="65"/>
      <c r="Q146" s="65"/>
      <c r="R146" s="65"/>
      <c r="S146" s="65"/>
    </row>
    <row r="147" spans="2:19" s="59" customFormat="1" ht="17.25" customHeight="1" x14ac:dyDescent="0.25">
      <c r="B147" s="65"/>
      <c r="C147" s="65"/>
      <c r="D147" s="65"/>
      <c r="E147" s="65"/>
      <c r="F147" s="65"/>
      <c r="G147" s="65"/>
      <c r="H147" s="65"/>
      <c r="I147" s="424"/>
      <c r="J147" s="65"/>
      <c r="K147" s="65"/>
      <c r="L147" s="65"/>
      <c r="M147" s="65"/>
      <c r="N147" s="65"/>
      <c r="O147" s="65"/>
      <c r="P147" s="65"/>
      <c r="Q147" s="65"/>
      <c r="R147" s="65"/>
      <c r="S147" s="65"/>
    </row>
    <row r="148" spans="2:19" s="59" customFormat="1" ht="17.25" customHeight="1" x14ac:dyDescent="0.25">
      <c r="B148" s="65"/>
      <c r="C148" s="65"/>
      <c r="D148" s="65"/>
      <c r="E148" s="65"/>
      <c r="F148" s="65"/>
      <c r="G148" s="65"/>
      <c r="H148" s="65"/>
      <c r="I148" s="424"/>
      <c r="J148" s="65"/>
      <c r="K148" s="65"/>
      <c r="L148" s="65"/>
      <c r="M148" s="65"/>
      <c r="N148" s="65"/>
      <c r="O148" s="65"/>
      <c r="P148" s="65"/>
      <c r="Q148" s="65"/>
      <c r="R148" s="65"/>
      <c r="S148" s="65"/>
    </row>
    <row r="149" spans="2:19" s="59" customFormat="1" ht="17.25" customHeight="1" x14ac:dyDescent="0.25">
      <c r="B149" s="65"/>
      <c r="C149" s="65"/>
      <c r="D149" s="65"/>
      <c r="E149" s="65"/>
      <c r="F149" s="65"/>
      <c r="G149" s="65"/>
      <c r="H149" s="65"/>
      <c r="I149" s="424"/>
      <c r="J149" s="65"/>
      <c r="K149" s="65"/>
      <c r="L149" s="65"/>
      <c r="M149" s="65"/>
      <c r="N149" s="65"/>
      <c r="O149" s="65"/>
      <c r="P149" s="65"/>
      <c r="Q149" s="65"/>
      <c r="R149" s="65"/>
      <c r="S149" s="65"/>
    </row>
    <row r="150" spans="2:19" s="59" customFormat="1" ht="17.25" customHeight="1" x14ac:dyDescent="0.25">
      <c r="B150" s="65"/>
      <c r="C150" s="65"/>
      <c r="D150" s="65"/>
      <c r="E150" s="65"/>
      <c r="F150" s="65"/>
      <c r="G150" s="65"/>
      <c r="H150" s="65"/>
      <c r="I150" s="424"/>
      <c r="J150" s="65"/>
      <c r="K150" s="65"/>
      <c r="L150" s="65"/>
      <c r="M150" s="65"/>
      <c r="N150" s="65"/>
      <c r="O150" s="65"/>
      <c r="P150" s="65"/>
      <c r="Q150" s="65"/>
      <c r="R150" s="65"/>
      <c r="S150" s="65"/>
    </row>
    <row r="151" spans="2:19" s="59" customFormat="1" ht="17.25" customHeight="1" x14ac:dyDescent="0.25">
      <c r="B151" s="65"/>
      <c r="C151" s="65"/>
      <c r="D151" s="65"/>
      <c r="E151" s="65"/>
      <c r="F151" s="65"/>
      <c r="G151" s="65"/>
      <c r="H151" s="65"/>
      <c r="I151" s="424"/>
      <c r="J151" s="65"/>
      <c r="K151" s="65"/>
      <c r="L151" s="65"/>
      <c r="M151" s="65"/>
      <c r="N151" s="65"/>
      <c r="O151" s="65"/>
      <c r="P151" s="65"/>
      <c r="Q151" s="65"/>
      <c r="R151" s="65"/>
      <c r="S151" s="65"/>
    </row>
    <row r="152" spans="2:19" s="59" customFormat="1" ht="17.25" customHeight="1" x14ac:dyDescent="0.25">
      <c r="B152" s="65"/>
      <c r="C152" s="65"/>
      <c r="D152" s="65"/>
      <c r="E152" s="65"/>
      <c r="F152" s="65"/>
      <c r="G152" s="65"/>
      <c r="H152" s="65"/>
      <c r="I152" s="424"/>
      <c r="J152" s="65"/>
      <c r="K152" s="65"/>
      <c r="L152" s="65"/>
      <c r="M152" s="65"/>
      <c r="N152" s="65"/>
      <c r="O152" s="65"/>
      <c r="P152" s="65"/>
      <c r="Q152" s="65"/>
      <c r="R152" s="65"/>
      <c r="S152" s="65"/>
    </row>
    <row r="153" spans="2:19" s="59" customFormat="1" ht="17.25" customHeight="1" x14ac:dyDescent="0.25">
      <c r="B153" s="65"/>
      <c r="C153" s="65"/>
      <c r="D153" s="65"/>
      <c r="E153" s="65"/>
      <c r="F153" s="65"/>
      <c r="G153" s="65"/>
      <c r="H153" s="65"/>
      <c r="I153" s="424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s="59" customFormat="1" ht="17.25" customHeight="1" x14ac:dyDescent="0.25">
      <c r="B154" s="65"/>
      <c r="C154" s="65"/>
      <c r="D154" s="65"/>
      <c r="E154" s="65"/>
      <c r="F154" s="65"/>
      <c r="G154" s="65"/>
      <c r="H154" s="65"/>
      <c r="I154" s="424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s="59" customFormat="1" ht="17.25" customHeight="1" x14ac:dyDescent="0.25">
      <c r="B155" s="65"/>
      <c r="C155" s="65"/>
      <c r="D155" s="65"/>
      <c r="E155" s="65"/>
      <c r="F155" s="65"/>
      <c r="G155" s="65"/>
      <c r="H155" s="65"/>
      <c r="I155" s="424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s="59" customFormat="1" ht="17.25" customHeight="1" x14ac:dyDescent="0.25">
      <c r="B156" s="65"/>
      <c r="C156" s="65"/>
      <c r="D156" s="65"/>
      <c r="E156" s="65"/>
      <c r="F156" s="65"/>
      <c r="G156" s="65"/>
      <c r="H156" s="65"/>
      <c r="I156" s="424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s="59" customFormat="1" ht="17.25" customHeight="1" x14ac:dyDescent="0.25">
      <c r="B157" s="65"/>
      <c r="C157" s="65"/>
      <c r="D157" s="65"/>
      <c r="E157" s="65"/>
      <c r="F157" s="65"/>
      <c r="G157" s="65"/>
      <c r="H157" s="65"/>
      <c r="I157" s="424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s="59" customFormat="1" ht="17.25" customHeight="1" x14ac:dyDescent="0.25">
      <c r="B158" s="65"/>
      <c r="C158" s="65"/>
      <c r="D158" s="65"/>
      <c r="E158" s="65"/>
      <c r="F158" s="65"/>
      <c r="G158" s="65"/>
      <c r="H158" s="65"/>
      <c r="I158" s="424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s="59" customFormat="1" ht="17.25" customHeight="1" x14ac:dyDescent="0.25">
      <c r="B159" s="65"/>
      <c r="C159" s="65"/>
      <c r="D159" s="65"/>
      <c r="E159" s="65"/>
      <c r="F159" s="65"/>
      <c r="G159" s="65"/>
      <c r="H159" s="65"/>
      <c r="I159" s="424"/>
      <c r="J159" s="65"/>
      <c r="K159" s="65"/>
      <c r="L159" s="65"/>
      <c r="M159" s="65"/>
      <c r="N159" s="65"/>
      <c r="O159" s="65"/>
      <c r="P159" s="65"/>
      <c r="Q159" s="65"/>
      <c r="R159" s="65"/>
      <c r="S159" s="65"/>
    </row>
    <row r="160" spans="2:19" s="59" customFormat="1" ht="17.25" customHeight="1" x14ac:dyDescent="0.25">
      <c r="B160" s="65"/>
      <c r="C160" s="65"/>
      <c r="D160" s="65"/>
      <c r="E160" s="65"/>
      <c r="F160" s="65"/>
      <c r="G160" s="65"/>
      <c r="H160" s="65"/>
      <c r="I160" s="424"/>
      <c r="J160" s="65"/>
      <c r="K160" s="65"/>
      <c r="L160" s="65"/>
      <c r="M160" s="65"/>
      <c r="N160" s="65"/>
      <c r="O160" s="65"/>
      <c r="P160" s="65"/>
      <c r="Q160" s="65"/>
      <c r="R160" s="65"/>
      <c r="S160" s="65"/>
    </row>
    <row r="161" spans="2:19" s="59" customFormat="1" ht="17.25" customHeight="1" x14ac:dyDescent="0.25">
      <c r="B161" s="65"/>
      <c r="C161" s="65"/>
      <c r="D161" s="65"/>
      <c r="E161" s="65"/>
      <c r="F161" s="65"/>
      <c r="G161" s="65"/>
      <c r="H161" s="65"/>
      <c r="I161" s="424"/>
      <c r="J161" s="65"/>
      <c r="K161" s="65"/>
      <c r="L161" s="65"/>
      <c r="M161" s="65"/>
      <c r="N161" s="65"/>
      <c r="O161" s="65"/>
      <c r="P161" s="65"/>
      <c r="Q161" s="65"/>
      <c r="R161" s="65"/>
      <c r="S161" s="65"/>
    </row>
    <row r="162" spans="2:19" s="59" customFormat="1" ht="17.25" customHeight="1" x14ac:dyDescent="0.25">
      <c r="B162" s="65"/>
      <c r="C162" s="65"/>
      <c r="D162" s="65"/>
      <c r="E162" s="65"/>
      <c r="F162" s="65"/>
      <c r="G162" s="65"/>
      <c r="H162" s="65"/>
      <c r="I162" s="424"/>
      <c r="J162" s="65"/>
      <c r="K162" s="65"/>
      <c r="L162" s="65"/>
      <c r="M162" s="65"/>
      <c r="N162" s="65"/>
      <c r="O162" s="65"/>
      <c r="P162" s="65"/>
      <c r="Q162" s="65"/>
      <c r="R162" s="65"/>
      <c r="S162" s="65"/>
    </row>
    <row r="163" spans="2:19" s="59" customFormat="1" ht="17.25" customHeight="1" x14ac:dyDescent="0.25">
      <c r="B163" s="65"/>
      <c r="C163" s="65"/>
      <c r="D163" s="65"/>
      <c r="E163" s="65"/>
      <c r="F163" s="65"/>
      <c r="G163" s="65"/>
      <c r="H163" s="65"/>
      <c r="I163" s="424"/>
      <c r="J163" s="65"/>
      <c r="K163" s="65"/>
      <c r="L163" s="65"/>
      <c r="M163" s="65"/>
      <c r="N163" s="65"/>
      <c r="O163" s="65"/>
      <c r="P163" s="65"/>
      <c r="Q163" s="65"/>
      <c r="R163" s="65"/>
      <c r="S163" s="65"/>
    </row>
    <row r="164" spans="2:19" s="59" customFormat="1" ht="17.25" customHeight="1" x14ac:dyDescent="0.25">
      <c r="B164" s="65"/>
      <c r="C164" s="65"/>
      <c r="D164" s="65"/>
      <c r="E164" s="65"/>
      <c r="F164" s="65"/>
      <c r="G164" s="65"/>
      <c r="H164" s="65"/>
      <c r="I164" s="424"/>
      <c r="J164" s="65"/>
      <c r="K164" s="65"/>
      <c r="L164" s="65"/>
      <c r="M164" s="65"/>
      <c r="N164" s="65"/>
      <c r="O164" s="65"/>
      <c r="P164" s="65"/>
      <c r="Q164" s="65"/>
      <c r="R164" s="65"/>
      <c r="S164" s="65"/>
    </row>
    <row r="165" spans="2:19" s="59" customFormat="1" ht="17.25" customHeight="1" x14ac:dyDescent="0.25">
      <c r="B165" s="65"/>
      <c r="C165" s="65"/>
      <c r="D165" s="65"/>
      <c r="E165" s="65"/>
      <c r="F165" s="65"/>
      <c r="G165" s="65"/>
      <c r="H165" s="65"/>
      <c r="I165" s="424"/>
      <c r="J165" s="65"/>
      <c r="K165" s="65"/>
      <c r="L165" s="65"/>
      <c r="M165" s="65"/>
      <c r="N165" s="65"/>
      <c r="O165" s="65"/>
      <c r="P165" s="65"/>
      <c r="Q165" s="65"/>
      <c r="R165" s="65"/>
      <c r="S165" s="65"/>
    </row>
    <row r="166" spans="2:19" s="59" customFormat="1" ht="17.25" customHeight="1" x14ac:dyDescent="0.25">
      <c r="B166" s="65"/>
      <c r="C166" s="65"/>
      <c r="D166" s="65"/>
      <c r="E166" s="65"/>
      <c r="F166" s="65"/>
      <c r="G166" s="65"/>
      <c r="H166" s="65"/>
      <c r="I166" s="424"/>
      <c r="J166" s="65"/>
      <c r="K166" s="65"/>
      <c r="L166" s="65"/>
      <c r="M166" s="65"/>
      <c r="N166" s="65"/>
      <c r="O166" s="65"/>
      <c r="P166" s="65"/>
      <c r="Q166" s="65"/>
      <c r="R166" s="65"/>
      <c r="S166" s="65"/>
    </row>
    <row r="167" spans="2:19" s="59" customFormat="1" ht="17.25" customHeight="1" x14ac:dyDescent="0.25">
      <c r="B167" s="65"/>
      <c r="C167" s="65"/>
      <c r="D167" s="65"/>
      <c r="E167" s="65"/>
      <c r="F167" s="65"/>
      <c r="G167" s="65"/>
      <c r="H167" s="65"/>
      <c r="I167" s="424"/>
      <c r="J167" s="65"/>
      <c r="K167" s="65"/>
      <c r="L167" s="65"/>
      <c r="M167" s="65"/>
      <c r="N167" s="65"/>
      <c r="O167" s="65"/>
      <c r="P167" s="65"/>
      <c r="Q167" s="65"/>
      <c r="R167" s="65"/>
      <c r="S167" s="65"/>
    </row>
    <row r="168" spans="2:19" s="59" customFormat="1" ht="17.25" customHeight="1" x14ac:dyDescent="0.25">
      <c r="B168" s="65"/>
      <c r="C168" s="65"/>
      <c r="D168" s="65"/>
      <c r="E168" s="65"/>
      <c r="F168" s="65"/>
      <c r="G168" s="65"/>
      <c r="H168" s="65"/>
      <c r="I168" s="424"/>
      <c r="J168" s="65"/>
      <c r="K168" s="65"/>
      <c r="L168" s="65"/>
      <c r="M168" s="65"/>
      <c r="N168" s="65"/>
      <c r="O168" s="65"/>
      <c r="P168" s="65"/>
      <c r="Q168" s="65"/>
      <c r="R168" s="65"/>
      <c r="S168" s="65"/>
    </row>
    <row r="169" spans="2:19" s="59" customFormat="1" ht="17.25" customHeight="1" x14ac:dyDescent="0.25">
      <c r="B169" s="65"/>
      <c r="C169" s="65"/>
      <c r="D169" s="65"/>
      <c r="E169" s="65"/>
      <c r="F169" s="65"/>
      <c r="G169" s="65"/>
      <c r="H169" s="65"/>
      <c r="I169" s="424"/>
      <c r="J169" s="65"/>
      <c r="K169" s="65"/>
      <c r="L169" s="65"/>
      <c r="M169" s="65"/>
      <c r="N169" s="65"/>
      <c r="O169" s="65"/>
      <c r="P169" s="65"/>
      <c r="Q169" s="65"/>
      <c r="R169" s="65"/>
      <c r="S169" s="65"/>
    </row>
    <row r="170" spans="2:19" s="59" customFormat="1" ht="17.25" customHeight="1" x14ac:dyDescent="0.25">
      <c r="B170" s="65"/>
      <c r="C170" s="65"/>
      <c r="D170" s="65"/>
      <c r="E170" s="65"/>
      <c r="F170" s="65"/>
      <c r="G170" s="65"/>
      <c r="H170" s="65"/>
      <c r="I170" s="424"/>
      <c r="J170" s="65"/>
      <c r="K170" s="65"/>
      <c r="L170" s="65"/>
      <c r="M170" s="65"/>
      <c r="N170" s="65"/>
      <c r="O170" s="65"/>
      <c r="P170" s="65"/>
      <c r="Q170" s="65"/>
      <c r="R170" s="65"/>
      <c r="S170" s="65"/>
    </row>
    <row r="171" spans="2:19" s="59" customFormat="1" ht="17.25" customHeight="1" x14ac:dyDescent="0.25">
      <c r="B171" s="65"/>
      <c r="C171" s="65"/>
      <c r="D171" s="65"/>
      <c r="E171" s="65"/>
      <c r="F171" s="65"/>
      <c r="G171" s="65"/>
      <c r="H171" s="65"/>
      <c r="I171" s="424"/>
      <c r="J171" s="65"/>
      <c r="K171" s="65"/>
      <c r="L171" s="65"/>
      <c r="M171" s="65"/>
      <c r="N171" s="65"/>
      <c r="O171" s="65"/>
      <c r="P171" s="65"/>
      <c r="Q171" s="65"/>
      <c r="R171" s="65"/>
      <c r="S171" s="65"/>
    </row>
    <row r="172" spans="2:19" s="59" customFormat="1" ht="17.25" customHeight="1" x14ac:dyDescent="0.25">
      <c r="B172" s="65"/>
      <c r="C172" s="65"/>
      <c r="D172" s="65"/>
      <c r="E172" s="65"/>
      <c r="F172" s="65"/>
      <c r="G172" s="65"/>
      <c r="H172" s="65"/>
      <c r="I172" s="424"/>
      <c r="J172" s="65"/>
      <c r="K172" s="65"/>
      <c r="L172" s="65"/>
      <c r="M172" s="65"/>
      <c r="N172" s="65"/>
      <c r="O172" s="65"/>
      <c r="P172" s="65"/>
      <c r="Q172" s="65"/>
      <c r="R172" s="65"/>
      <c r="S172" s="65"/>
    </row>
    <row r="173" spans="2:19" s="59" customFormat="1" ht="17.25" customHeight="1" x14ac:dyDescent="0.25">
      <c r="B173" s="65"/>
      <c r="C173" s="65"/>
      <c r="D173" s="65"/>
      <c r="E173" s="65"/>
      <c r="F173" s="65"/>
      <c r="G173" s="65"/>
      <c r="H173" s="65"/>
      <c r="I173" s="424"/>
      <c r="J173" s="65"/>
      <c r="K173" s="65"/>
      <c r="L173" s="65"/>
      <c r="M173" s="65"/>
      <c r="N173" s="65"/>
      <c r="O173" s="65"/>
      <c r="P173" s="65"/>
      <c r="Q173" s="65"/>
      <c r="R173" s="65"/>
      <c r="S173" s="65"/>
    </row>
    <row r="174" spans="2:19" s="59" customFormat="1" ht="17.25" customHeight="1" x14ac:dyDescent="0.25">
      <c r="B174" s="65"/>
      <c r="C174" s="65"/>
      <c r="D174" s="65"/>
      <c r="E174" s="65"/>
      <c r="F174" s="65"/>
      <c r="G174" s="65"/>
      <c r="H174" s="65"/>
      <c r="I174" s="424"/>
      <c r="J174" s="65"/>
      <c r="K174" s="65"/>
      <c r="L174" s="65"/>
      <c r="M174" s="65"/>
      <c r="N174" s="65"/>
      <c r="O174" s="65"/>
      <c r="P174" s="65"/>
      <c r="Q174" s="65"/>
      <c r="R174" s="65"/>
      <c r="S174" s="65"/>
    </row>
    <row r="175" spans="2:19" s="59" customFormat="1" ht="17.25" customHeight="1" x14ac:dyDescent="0.25">
      <c r="B175" s="65"/>
      <c r="C175" s="65"/>
      <c r="D175" s="65"/>
      <c r="E175" s="65"/>
      <c r="F175" s="65"/>
      <c r="G175" s="65"/>
      <c r="H175" s="65"/>
      <c r="I175" s="424"/>
      <c r="J175" s="65"/>
      <c r="K175" s="65"/>
      <c r="L175" s="65"/>
      <c r="M175" s="65"/>
      <c r="N175" s="65"/>
      <c r="O175" s="65"/>
      <c r="P175" s="65"/>
      <c r="Q175" s="65"/>
      <c r="R175" s="65"/>
      <c r="S175" s="65"/>
    </row>
    <row r="176" spans="2:19" s="59" customFormat="1" ht="17.25" customHeight="1" x14ac:dyDescent="0.25">
      <c r="B176" s="65"/>
      <c r="C176" s="65"/>
      <c r="D176" s="65"/>
      <c r="E176" s="65"/>
      <c r="F176" s="65"/>
      <c r="G176" s="65"/>
      <c r="H176" s="65"/>
      <c r="I176" s="424"/>
      <c r="J176" s="65"/>
      <c r="K176" s="65"/>
      <c r="L176" s="65"/>
      <c r="M176" s="65"/>
      <c r="N176" s="65"/>
      <c r="O176" s="65"/>
      <c r="P176" s="65"/>
      <c r="Q176" s="65"/>
      <c r="R176" s="65"/>
      <c r="S176" s="65"/>
    </row>
    <row r="177" spans="2:19" s="59" customFormat="1" ht="17.25" customHeight="1" x14ac:dyDescent="0.25">
      <c r="B177" s="65"/>
      <c r="C177" s="65"/>
      <c r="D177" s="65"/>
      <c r="E177" s="65"/>
      <c r="F177" s="65"/>
      <c r="G177" s="65"/>
      <c r="H177" s="65"/>
      <c r="I177" s="424"/>
      <c r="J177" s="65"/>
      <c r="K177" s="65"/>
      <c r="L177" s="65"/>
      <c r="M177" s="65"/>
      <c r="N177" s="65"/>
      <c r="O177" s="65"/>
      <c r="P177" s="65"/>
      <c r="Q177" s="65"/>
      <c r="R177" s="65"/>
      <c r="S177" s="65"/>
    </row>
    <row r="178" spans="2:19" s="59" customFormat="1" ht="17.25" customHeight="1" x14ac:dyDescent="0.25">
      <c r="B178" s="65"/>
      <c r="C178" s="65"/>
      <c r="D178" s="65"/>
      <c r="E178" s="65"/>
      <c r="F178" s="65"/>
      <c r="G178" s="65"/>
      <c r="H178" s="65"/>
      <c r="I178" s="424"/>
      <c r="J178" s="65"/>
      <c r="K178" s="65"/>
      <c r="L178" s="65"/>
      <c r="M178" s="65"/>
      <c r="N178" s="65"/>
      <c r="O178" s="65"/>
      <c r="P178" s="65"/>
      <c r="Q178" s="65"/>
      <c r="R178" s="65"/>
      <c r="S178" s="65"/>
    </row>
    <row r="179" spans="2:19" s="59" customFormat="1" ht="17.25" customHeight="1" x14ac:dyDescent="0.25">
      <c r="B179" s="65"/>
      <c r="C179" s="65"/>
      <c r="D179" s="65"/>
      <c r="E179" s="65"/>
      <c r="F179" s="65"/>
      <c r="G179" s="65"/>
      <c r="H179" s="65"/>
      <c r="I179" s="424"/>
      <c r="J179" s="65"/>
      <c r="K179" s="65"/>
      <c r="L179" s="65"/>
      <c r="M179" s="65"/>
      <c r="N179" s="65"/>
      <c r="O179" s="65"/>
      <c r="P179" s="65"/>
      <c r="Q179" s="65"/>
      <c r="R179" s="65"/>
      <c r="S179" s="65"/>
    </row>
    <row r="180" spans="2:19" s="59" customFormat="1" ht="17.25" customHeight="1" x14ac:dyDescent="0.25">
      <c r="B180" s="65"/>
      <c r="C180" s="65"/>
      <c r="D180" s="65"/>
      <c r="E180" s="65"/>
      <c r="F180" s="65"/>
      <c r="G180" s="65"/>
      <c r="H180" s="65"/>
      <c r="I180" s="424"/>
      <c r="J180" s="65"/>
      <c r="K180" s="65"/>
      <c r="L180" s="65"/>
      <c r="M180" s="65"/>
      <c r="N180" s="65"/>
      <c r="O180" s="65"/>
      <c r="P180" s="65"/>
      <c r="Q180" s="65"/>
      <c r="R180" s="65"/>
      <c r="S180" s="65"/>
    </row>
    <row r="181" spans="2:19" s="59" customFormat="1" ht="17.25" customHeight="1" x14ac:dyDescent="0.25">
      <c r="B181" s="65"/>
      <c r="C181" s="65"/>
      <c r="D181" s="65"/>
      <c r="E181" s="65"/>
      <c r="F181" s="65"/>
      <c r="G181" s="65"/>
      <c r="H181" s="65"/>
      <c r="I181" s="424"/>
      <c r="J181" s="65"/>
      <c r="K181" s="65"/>
      <c r="L181" s="65"/>
      <c r="M181" s="65"/>
      <c r="N181" s="65"/>
      <c r="O181" s="65"/>
      <c r="P181" s="65"/>
      <c r="Q181" s="65"/>
      <c r="R181" s="65"/>
      <c r="S181" s="65"/>
    </row>
    <row r="182" spans="2:19" s="59" customFormat="1" ht="17.25" customHeight="1" x14ac:dyDescent="0.25">
      <c r="B182" s="65"/>
      <c r="C182" s="65"/>
      <c r="D182" s="65"/>
      <c r="E182" s="65"/>
      <c r="F182" s="65"/>
      <c r="G182" s="65"/>
      <c r="H182" s="65"/>
      <c r="I182" s="424"/>
      <c r="J182" s="65"/>
      <c r="K182" s="65"/>
      <c r="L182" s="65"/>
      <c r="M182" s="65"/>
      <c r="N182" s="65"/>
      <c r="O182" s="65"/>
      <c r="P182" s="65"/>
      <c r="Q182" s="65"/>
      <c r="R182" s="65"/>
      <c r="S182" s="65"/>
    </row>
  </sheetData>
  <mergeCells count="6">
    <mergeCell ref="P1:S1"/>
    <mergeCell ref="J1:N1"/>
    <mergeCell ref="O7:O9"/>
    <mergeCell ref="N7:N9"/>
    <mergeCell ref="B1:E1"/>
    <mergeCell ref="F1:I1"/>
  </mergeCells>
  <phoneticPr fontId="0" type="noConversion"/>
  <printOptions horizontalCentered="1"/>
  <pageMargins left="0.19685039370078741" right="0.19685039370078741" top="0.78740157480314965" bottom="0.31496062992125984" header="0.15748031496062992" footer="0.15748031496062992"/>
  <pageSetup paperSize="8" scale="52" orientation="landscape" r:id="rId1"/>
  <headerFooter alignWithMargins="0">
    <oddHeader>&amp;C&amp;"Arial CE,Félkövér"&amp;12 2.3. Kimutatás az önkormányzati költségvetési szervek  2020. évi tervszámairól &amp;"Arial CE,Normál"&amp;10
&amp;"Arial CE,Félkövér"&amp;16Bevétel&amp;R
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11</vt:i4>
      </vt:variant>
    </vt:vector>
  </HeadingPairs>
  <TitlesOfParts>
    <vt:vector size="27" baseType="lpstr">
      <vt:lpstr>2. </vt:lpstr>
      <vt:lpstr>2.1</vt:lpstr>
      <vt:lpstr>2.1.1</vt:lpstr>
      <vt:lpstr>2.1.1.1. </vt:lpstr>
      <vt:lpstr>2.1.1.2</vt:lpstr>
      <vt:lpstr>2.1.1.3</vt:lpstr>
      <vt:lpstr>2.2</vt:lpstr>
      <vt:lpstr>2.2.1</vt:lpstr>
      <vt:lpstr>2.3 intézményenként</vt:lpstr>
      <vt:lpstr>2.3.2</vt:lpstr>
      <vt:lpstr>2.3.1 kötelező nem kötelező </vt:lpstr>
      <vt:lpstr>2.3.3 költségvetési bev.</vt:lpstr>
      <vt:lpstr>2.3.3 finanszírozási bev. </vt:lpstr>
      <vt:lpstr>2.5</vt:lpstr>
      <vt:lpstr>2.6 mell. </vt:lpstr>
      <vt:lpstr>2.7. mell. </vt:lpstr>
      <vt:lpstr>'2.1'!Nyomtatási_cím</vt:lpstr>
      <vt:lpstr>'2.3.1 kötelező nem kötelező '!Nyomtatási_cím</vt:lpstr>
      <vt:lpstr>'2.3.2'!Nyomtatási_cím</vt:lpstr>
      <vt:lpstr>'2.3.3 költségvetési bev.'!Nyomtatási_cím</vt:lpstr>
      <vt:lpstr>'2. '!Nyomtatási_terület</vt:lpstr>
      <vt:lpstr>'2.1'!Nyomtatási_terület</vt:lpstr>
      <vt:lpstr>'2.1.1'!Nyomtatási_terület</vt:lpstr>
      <vt:lpstr>'2.2'!Nyomtatási_terület</vt:lpstr>
      <vt:lpstr>'2.3.3 finanszírozási bev. '!Nyomtatási_terület</vt:lpstr>
      <vt:lpstr>'2.3.3 költségvetési bev.'!Nyomtatási_terület</vt:lpstr>
      <vt:lpstr>'2.5'!Nyomtatási_terület</vt:lpstr>
    </vt:vector>
  </TitlesOfParts>
  <Company>Csongrád Város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CSO-16</dc:creator>
  <cp:lastModifiedBy>Szvoboda Lászlóné</cp:lastModifiedBy>
  <cp:lastPrinted>2020-02-12T07:30:30Z</cp:lastPrinted>
  <dcterms:created xsi:type="dcterms:W3CDTF">2000-06-21T05:50:35Z</dcterms:created>
  <dcterms:modified xsi:type="dcterms:W3CDTF">2020-02-24T09:13:00Z</dcterms:modified>
</cp:coreProperties>
</file>