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6230" yWindow="-225" windowWidth="12660" windowHeight="12390" tabRatio="727" firstSheet="2" activeTab="8"/>
  </bookViews>
  <sheets>
    <sheet name="ÖSSZEFÜGGÉSEK" sheetId="75" r:id="rId1"/>
    <sheet name="1.1.sz.mell." sheetId="1" r:id="rId2"/>
    <sheet name="1.2.sz.mell." sheetId="95" r:id="rId3"/>
    <sheet name="2.1.sz.mell  " sheetId="73" r:id="rId4"/>
    <sheet name="ELLENŐRZÉS-1.sz.2.a.sz.2.b.sz." sheetId="76" r:id="rId5"/>
    <sheet name="9.1. sz. mell" sheetId="3" r:id="rId6"/>
    <sheet name="9.1.1. sz. mell " sheetId="113" r:id="rId7"/>
    <sheet name="1. sz tájékoztató t." sheetId="87" r:id="rId8"/>
    <sheet name="4.sz tájékoztató t." sheetId="24" r:id="rId9"/>
  </sheets>
  <definedNames>
    <definedName name="_xlnm.Print_Titles" localSheetId="5">'9.1. sz. mell'!$1:$6</definedName>
    <definedName name="_xlnm.Print_Titles" localSheetId="6">'9.1.1. sz. mell '!$1:$6</definedName>
    <definedName name="_xlnm.Print_Area" localSheetId="7">'1. sz tájékoztató t.'!$A$1:$E$144</definedName>
    <definedName name="_xlnm.Print_Area" localSheetId="1">'1.1.sz.mell.'!$A$1:$C$149</definedName>
    <definedName name="_xlnm.Print_Area" localSheetId="2">'1.2.sz.mell.'!$A$1:$C$149</definedName>
  </definedNames>
  <calcPr calcId="125725"/>
</workbook>
</file>

<file path=xl/calcChain.xml><?xml version="1.0" encoding="utf-8"?>
<calcChain xmlns="http://schemas.openxmlformats.org/spreadsheetml/2006/main">
  <c r="C32" i="95"/>
  <c r="C31"/>
  <c r="C28"/>
  <c r="C31" i="1"/>
  <c r="C28"/>
  <c r="C32"/>
  <c r="C24" i="73"/>
  <c r="C19"/>
  <c r="C139" i="113"/>
  <c r="C134"/>
  <c r="C129"/>
  <c r="C125"/>
  <c r="C144"/>
  <c r="C121"/>
  <c r="C107"/>
  <c r="C91"/>
  <c r="C124" s="1"/>
  <c r="C145" s="1"/>
  <c r="C80"/>
  <c r="C76"/>
  <c r="C73"/>
  <c r="C68"/>
  <c r="C64"/>
  <c r="C86" s="1"/>
  <c r="C58"/>
  <c r="C53"/>
  <c r="C47"/>
  <c r="C36"/>
  <c r="C30"/>
  <c r="C29" s="1"/>
  <c r="C63" s="1"/>
  <c r="C22"/>
  <c r="C15"/>
  <c r="C8"/>
  <c r="C138" i="95"/>
  <c r="C133"/>
  <c r="C128"/>
  <c r="C124"/>
  <c r="C143" s="1"/>
  <c r="C120"/>
  <c r="C106"/>
  <c r="C90"/>
  <c r="C123" s="1"/>
  <c r="C77"/>
  <c r="C73"/>
  <c r="C70"/>
  <c r="C65"/>
  <c r="C61"/>
  <c r="C83" s="1"/>
  <c r="C55"/>
  <c r="C50"/>
  <c r="C44"/>
  <c r="C33"/>
  <c r="C27"/>
  <c r="C26"/>
  <c r="C19"/>
  <c r="C12"/>
  <c r="C5"/>
  <c r="C60"/>
  <c r="E90" i="87"/>
  <c r="D90"/>
  <c r="D106"/>
  <c r="D133"/>
  <c r="C90"/>
  <c r="C106"/>
  <c r="C124"/>
  <c r="C133"/>
  <c r="C91" i="3"/>
  <c r="C18" i="73"/>
  <c r="E106" i="87"/>
  <c r="E123" s="1"/>
  <c r="D120"/>
  <c r="D123" s="1"/>
  <c r="E120"/>
  <c r="D124"/>
  <c r="D143" s="1"/>
  <c r="E124"/>
  <c r="D128"/>
  <c r="E128"/>
  <c r="E133"/>
  <c r="E143" s="1"/>
  <c r="D138"/>
  <c r="E138"/>
  <c r="C138"/>
  <c r="C128"/>
  <c r="C143" s="1"/>
  <c r="C120"/>
  <c r="C123" s="1"/>
  <c r="D5"/>
  <c r="E5"/>
  <c r="E12"/>
  <c r="E27"/>
  <c r="E26"/>
  <c r="E33"/>
  <c r="E70"/>
  <c r="D12"/>
  <c r="D60" s="1"/>
  <c r="D19"/>
  <c r="E19"/>
  <c r="E60" s="1"/>
  <c r="D27"/>
  <c r="D26"/>
  <c r="D33"/>
  <c r="D55"/>
  <c r="D70"/>
  <c r="D73"/>
  <c r="D44"/>
  <c r="E44"/>
  <c r="D50"/>
  <c r="E50"/>
  <c r="E55"/>
  <c r="D61"/>
  <c r="E61"/>
  <c r="E83" s="1"/>
  <c r="D65"/>
  <c r="E65"/>
  <c r="E73"/>
  <c r="D77"/>
  <c r="D83" s="1"/>
  <c r="E77"/>
  <c r="C77"/>
  <c r="C73"/>
  <c r="C70"/>
  <c r="C65"/>
  <c r="C61"/>
  <c r="C83" s="1"/>
  <c r="C55"/>
  <c r="C50"/>
  <c r="C44"/>
  <c r="C33"/>
  <c r="C27"/>
  <c r="C26" s="1"/>
  <c r="C19"/>
  <c r="C12"/>
  <c r="C5"/>
  <c r="C60" s="1"/>
  <c r="C84" s="1"/>
  <c r="C139" i="3"/>
  <c r="C134"/>
  <c r="C129"/>
  <c r="C125"/>
  <c r="C144" s="1"/>
  <c r="C121"/>
  <c r="C107"/>
  <c r="C124" s="1"/>
  <c r="C145" s="1"/>
  <c r="C80"/>
  <c r="C73"/>
  <c r="C76"/>
  <c r="C68"/>
  <c r="C86" s="1"/>
  <c r="C64"/>
  <c r="C58"/>
  <c r="C53"/>
  <c r="C47"/>
  <c r="C36"/>
  <c r="C30"/>
  <c r="C29" s="1"/>
  <c r="C63" s="1"/>
  <c r="C87" s="1"/>
  <c r="C22"/>
  <c r="C15"/>
  <c r="C8"/>
  <c r="C138" i="1"/>
  <c r="C133"/>
  <c r="C128"/>
  <c r="C124"/>
  <c r="C120"/>
  <c r="C106"/>
  <c r="C90"/>
  <c r="C77"/>
  <c r="C73"/>
  <c r="C70"/>
  <c r="C65"/>
  <c r="C61"/>
  <c r="C55"/>
  <c r="C50"/>
  <c r="C44"/>
  <c r="C33"/>
  <c r="C27"/>
  <c r="C26"/>
  <c r="C19"/>
  <c r="C12"/>
  <c r="C5"/>
  <c r="E27" i="73"/>
  <c r="D14" i="76"/>
  <c r="E18" i="73"/>
  <c r="D13" i="76"/>
  <c r="C123" i="1"/>
  <c r="B13" i="76"/>
  <c r="E13" s="1"/>
  <c r="O21" i="24"/>
  <c r="O9"/>
  <c r="O5"/>
  <c r="N14"/>
  <c r="N25"/>
  <c r="N26" s="1"/>
  <c r="M14"/>
  <c r="M25"/>
  <c r="M26"/>
  <c r="L14"/>
  <c r="L25"/>
  <c r="L26" s="1"/>
  <c r="K14"/>
  <c r="K25"/>
  <c r="K26"/>
  <c r="J14"/>
  <c r="J25"/>
  <c r="J26" s="1"/>
  <c r="I14"/>
  <c r="H14"/>
  <c r="H25"/>
  <c r="H26" s="1"/>
  <c r="G14"/>
  <c r="G25"/>
  <c r="G26"/>
  <c r="F14"/>
  <c r="E14"/>
  <c r="E25"/>
  <c r="E26"/>
  <c r="D14"/>
  <c r="C14"/>
  <c r="O14" s="1"/>
  <c r="O26" s="1"/>
  <c r="C25"/>
  <c r="D25"/>
  <c r="F25"/>
  <c r="F26" s="1"/>
  <c r="I25"/>
  <c r="O25"/>
  <c r="C26"/>
  <c r="I26"/>
  <c r="D26"/>
  <c r="O24"/>
  <c r="O23"/>
  <c r="O22"/>
  <c r="O20"/>
  <c r="O19"/>
  <c r="O18"/>
  <c r="O17"/>
  <c r="O16"/>
  <c r="O13"/>
  <c r="O12"/>
  <c r="O11"/>
  <c r="O10"/>
  <c r="O8"/>
  <c r="O7"/>
  <c r="O6"/>
  <c r="C27" i="73"/>
  <c r="C143" i="1"/>
  <c r="B14" i="76" s="1"/>
  <c r="E14" s="1"/>
  <c r="C83" i="1"/>
  <c r="B7" i="76" s="1"/>
  <c r="C29" i="73"/>
  <c r="E29"/>
  <c r="E28"/>
  <c r="D15" i="76"/>
  <c r="C144" i="1"/>
  <c r="B15" i="76"/>
  <c r="E15" s="1"/>
  <c r="D7"/>
  <c r="D6"/>
  <c r="C28" i="73"/>
  <c r="D8" i="76"/>
  <c r="C149" i="1"/>
  <c r="C60"/>
  <c r="B6" i="76" s="1"/>
  <c r="E6" s="1"/>
  <c r="C148" i="1"/>
  <c r="E30" i="73"/>
  <c r="C30"/>
  <c r="E7" i="76" l="1"/>
  <c r="C149" i="95"/>
  <c r="C84"/>
  <c r="D144" i="87"/>
  <c r="C144" i="95"/>
  <c r="C148"/>
  <c r="E84" i="87"/>
  <c r="D84"/>
  <c r="C144"/>
  <c r="E144"/>
  <c r="C87" i="113"/>
  <c r="C84" i="1"/>
  <c r="B8" i="76" s="1"/>
  <c r="E8" s="1"/>
</calcChain>
</file>

<file path=xl/sharedStrings.xml><?xml version="1.0" encoding="utf-8"?>
<sst xmlns="http://schemas.openxmlformats.org/spreadsheetml/2006/main" count="1600" uniqueCount="362">
  <si>
    <t>Felhalmozási bevételek</t>
  </si>
  <si>
    <t>Finanszírozási bevételek</t>
  </si>
  <si>
    <t xml:space="preserve"> Egyéb működési célú kiadások</t>
  </si>
  <si>
    <t>Finanszírozási kiadások</t>
  </si>
  <si>
    <t>B E V É T E L E K</t>
  </si>
  <si>
    <t>Sor-szám</t>
  </si>
  <si>
    <t>Bevételi jogcím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</si>
  <si>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</si>
  <si>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</si>
  <si>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</si>
  <si>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</si>
  <si>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</si>
  <si>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</si>
  <si>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</si>
  <si>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</si>
  <si>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</si>
  <si>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</si>
  <si>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</si>
  <si>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</si>
  <si>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</si>
  <si>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</si>
  <si>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</si>
  <si>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</si>
  <si>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</si>
  <si>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</si>
  <si>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</si>
  <si>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</si>
  <si>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</si>
  <si>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</si>
  <si>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</si>
  <si>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</si>
  <si>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</si>
  <si>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K I A D Á S O K</t>
  </si>
  <si>
    <t>Kiadási jogcímek</t>
  </si>
  <si>
    <t>Személyi  juttatások</t>
  </si>
  <si>
    <t>Tartalékok</t>
  </si>
  <si>
    <t>Összesen:</t>
  </si>
  <si>
    <t>01</t>
  </si>
  <si>
    <t>Ezer forintban !</t>
  </si>
  <si>
    <t>Előirányzat-csoport, kiemelt előirányzat megnevezése</t>
  </si>
  <si>
    <t>Előirányzat</t>
  </si>
  <si>
    <t>Bevételek</t>
  </si>
  <si>
    <t>Kiadások</t>
  </si>
  <si>
    <t>Általános tartalék</t>
  </si>
  <si>
    <t>Céltartalék</t>
  </si>
  <si>
    <t xml:space="preserve"> Ezer forintban !</t>
  </si>
  <si>
    <t>Megnevezés</t>
  </si>
  <si>
    <t>Személyi juttatások</t>
  </si>
  <si>
    <t>Sor-
szám</t>
  </si>
  <si>
    <t>Január</t>
  </si>
  <si>
    <t>Február</t>
  </si>
  <si>
    <t>Március</t>
  </si>
  <si>
    <t>Április</t>
  </si>
  <si>
    <t>Május</t>
  </si>
  <si>
    <t>Június</t>
  </si>
  <si>
    <t>Július</t>
  </si>
  <si>
    <t>Auguszt.</t>
  </si>
  <si>
    <t>Szept.</t>
  </si>
  <si>
    <t>Okt.</t>
  </si>
  <si>
    <t>Nov.</t>
  </si>
  <si>
    <t>Dec.</t>
  </si>
  <si>
    <t>3.1.</t>
  </si>
  <si>
    <t>3.2.</t>
  </si>
  <si>
    <t>3.3.</t>
  </si>
  <si>
    <t>3.4.</t>
  </si>
  <si>
    <t>5.1.</t>
  </si>
  <si>
    <t>5.2.</t>
  </si>
  <si>
    <t>5.3.</t>
  </si>
  <si>
    <t>6.1.</t>
  </si>
  <si>
    <t>6.2.</t>
  </si>
  <si>
    <t>7.1.</t>
  </si>
  <si>
    <t>7.2.</t>
  </si>
  <si>
    <t>1.1.</t>
  </si>
  <si>
    <t>1.2.</t>
  </si>
  <si>
    <t>1.3.</t>
  </si>
  <si>
    <t>1.4.</t>
  </si>
  <si>
    <t>1.6.</t>
  </si>
  <si>
    <t>1.7.</t>
  </si>
  <si>
    <t>2.1.</t>
  </si>
  <si>
    <t>2.2.</t>
  </si>
  <si>
    <t>2.3.</t>
  </si>
  <si>
    <t>2.4.</t>
  </si>
  <si>
    <t>2.5.</t>
  </si>
  <si>
    <t>Bevételek összesen:</t>
  </si>
  <si>
    <t>Kiadások összesen:</t>
  </si>
  <si>
    <t>Egyenleg</t>
  </si>
  <si>
    <t>1.5</t>
  </si>
  <si>
    <t>1.8.</t>
  </si>
  <si>
    <t>1.9.</t>
  </si>
  <si>
    <t>1.10.</t>
  </si>
  <si>
    <t>1.11.</t>
  </si>
  <si>
    <t>2.6.</t>
  </si>
  <si>
    <t>1.12.</t>
  </si>
  <si>
    <t>2.7.</t>
  </si>
  <si>
    <t>Dologi  kiadások</t>
  </si>
  <si>
    <t>1.5.</t>
  </si>
  <si>
    <t>11.1.</t>
  </si>
  <si>
    <t>11.2.</t>
  </si>
  <si>
    <t>Költségvetési rendelet űrlapjainak összefüggései:</t>
  </si>
  <si>
    <t>1. sz. táblázat</t>
  </si>
  <si>
    <t>2. sz. táblázat</t>
  </si>
  <si>
    <t>3. sz. táblázat</t>
  </si>
  <si>
    <t>ELTÉRÉS</t>
  </si>
  <si>
    <t>Rövid lejáratú hitelek törlesztése</t>
  </si>
  <si>
    <t>Hosszú lejáratú hitelek törlesztése</t>
  </si>
  <si>
    <t>I. Működési célú bevételek és kiadások mérlege
(Önkormányzati szinten)</t>
  </si>
  <si>
    <t>Költségvetési hiány:</t>
  </si>
  <si>
    <t>Költségvetési többlet:</t>
  </si>
  <si>
    <t>3.5.</t>
  </si>
  <si>
    <t>3.6.</t>
  </si>
  <si>
    <t xml:space="preserve">4. </t>
  </si>
  <si>
    <t>Közhatalmi bevételek</t>
  </si>
  <si>
    <t>5.4.</t>
  </si>
  <si>
    <t>5.5.</t>
  </si>
  <si>
    <t>5.6.</t>
  </si>
  <si>
    <t>5.7.</t>
  </si>
  <si>
    <t>5.8.</t>
  </si>
  <si>
    <t xml:space="preserve">7. </t>
  </si>
  <si>
    <t>8.1.</t>
  </si>
  <si>
    <t>8.2.</t>
  </si>
  <si>
    <t>Munkaadókat terhelő járulékok és szociális hozzájárulási adó</t>
  </si>
  <si>
    <t>Ellátottak pénzbeli juttatásai</t>
  </si>
  <si>
    <t>Egyéb működési célú kiadások</t>
  </si>
  <si>
    <t>1.13.</t>
  </si>
  <si>
    <t>Felújítások</t>
  </si>
  <si>
    <t>2.8.</t>
  </si>
  <si>
    <t>2.9.</t>
  </si>
  <si>
    <t>2.10.</t>
  </si>
  <si>
    <t>Értékpapír vásárlása, visszavásárlása</t>
  </si>
  <si>
    <t>Forgatási célú belföldi, külföldi értékpapírok vásárlása</t>
  </si>
  <si>
    <t>Betét elhelyezése</t>
  </si>
  <si>
    <t>Feladat megnevezése</t>
  </si>
  <si>
    <t>Száma</t>
  </si>
  <si>
    <t>Éves engedélyezett létszám előirányzat (fő)</t>
  </si>
  <si>
    <t>Közfoglalkoztatottak létszáma (fő)</t>
  </si>
  <si>
    <t xml:space="preserve">   Költségvetési maradvány igénybevétele </t>
  </si>
  <si>
    <t xml:space="preserve">   Vállalkozási maradvány igénybevétele </t>
  </si>
  <si>
    <t>Beruházások</t>
  </si>
  <si>
    <t>Ezer forintban</t>
  </si>
  <si>
    <t>8.3.</t>
  </si>
  <si>
    <t>Egyéb felhalmozási kiadások</t>
  </si>
  <si>
    <t xml:space="preserve">   Betét visszavonásából származó bevétel </t>
  </si>
  <si>
    <t xml:space="preserve">   Egyéb belső finanszírozási bevételek</t>
  </si>
  <si>
    <t xml:space="preserve">Dologi kiadások </t>
  </si>
  <si>
    <t>Kölcsön törlesztése</t>
  </si>
  <si>
    <t>Tárgyévi  hiány:</t>
  </si>
  <si>
    <t>Tárgyévi  többlet:</t>
  </si>
  <si>
    <t>1. sz. melléklet Kiadások táblázat 3. oszlop 9 sora =</t>
  </si>
  <si>
    <t>2014. évi előirányzat</t>
  </si>
  <si>
    <t>Önkormányzat működési támogatásai (1.1.+…+.1.6.)</t>
  </si>
  <si>
    <t>Helyi önkormányzatok működésének általános támogatása</t>
  </si>
  <si>
    <t>Önkormányzatok egyes köznevelési feladatainak támogatása</t>
  </si>
  <si>
    <t>Önkormányzatok szociális és gyermekjóléti feladatainak támogatása</t>
  </si>
  <si>
    <t>Önkormányzatok kulturális feladatainak támogatása</t>
  </si>
  <si>
    <t>Működési célú központosított előirányzatok</t>
  </si>
  <si>
    <t>Helyi önkormányzatok kiegészítő támogatásai</t>
  </si>
  <si>
    <t>Működési célú támogatások államháztartáson belülről (2.1.+…+.2.5.)</t>
  </si>
  <si>
    <t>Elvonások és befizetések bevételei</t>
  </si>
  <si>
    <t xml:space="preserve">Működési célú garancia- és kezességvállalásból megtérülések </t>
  </si>
  <si>
    <t xml:space="preserve">Egyéb működési célú támogatások bevételei </t>
  </si>
  <si>
    <t>2.5.-ből EU-s támogatás</t>
  </si>
  <si>
    <t>Felhalmozási célú támogatások államháztartáson belülről (3.1.+…+3.5.)</t>
  </si>
  <si>
    <t>Felhalmozási célú önkormányzati támogatások</t>
  </si>
  <si>
    <t>Felhalmozási célú garancia- és kezességvállalásból megtérülések</t>
  </si>
  <si>
    <t>Egyéb felhalmozási célú támogatások bevételei</t>
  </si>
  <si>
    <t>3.5.-ből EU-s támogatás</t>
  </si>
  <si>
    <t>Közhatalmi bevételek (4.1.+4.2.+4.3.+4.4.)</t>
  </si>
  <si>
    <t>4.1.</t>
  </si>
  <si>
    <t>4.1.1.</t>
  </si>
  <si>
    <t>4.1.2.</t>
  </si>
  <si>
    <t>4.2.</t>
  </si>
  <si>
    <t>4.3.</t>
  </si>
  <si>
    <t>4.4.</t>
  </si>
  <si>
    <t>Helyi adók  (4.1.1.+4.1.2.)</t>
  </si>
  <si>
    <t>- Vagyoni típusú adók</t>
  </si>
  <si>
    <t>- Termékek és szolgáltatások adói</t>
  </si>
  <si>
    <t>Gépjárműadó</t>
  </si>
  <si>
    <t>Egyéb áruhasználati és szolgáltatási adók</t>
  </si>
  <si>
    <t>Egyéb közhatalmi bevételek</t>
  </si>
  <si>
    <t>Működési bevételek (5.1.+…+ 5.10.)</t>
  </si>
  <si>
    <t>5.9.</t>
  </si>
  <si>
    <t>5.10.</t>
  </si>
  <si>
    <t>Készletértékesítés ellenértéke</t>
  </si>
  <si>
    <t>Szolgáltatások ellenértéke</t>
  </si>
  <si>
    <t>Közvetített szolgáltatások értéke</t>
  </si>
  <si>
    <t>Tulajdonosi bevételek</t>
  </si>
  <si>
    <t>Ellátási díjak</t>
  </si>
  <si>
    <t xml:space="preserve">Kiszámlázott általános forgalmi adó </t>
  </si>
  <si>
    <t>Általános forgalmi adó visszatérítése</t>
  </si>
  <si>
    <t>Kamatbevételek</t>
  </si>
  <si>
    <t>Egyéb pénzügyi műveletek bevételei</t>
  </si>
  <si>
    <t>Egyéb működési bevételek</t>
  </si>
  <si>
    <t>Felhalmozási bevételek (6.1.+…+6.5.)</t>
  </si>
  <si>
    <t>6.3.</t>
  </si>
  <si>
    <t>6.4.</t>
  </si>
  <si>
    <t>6.5.</t>
  </si>
  <si>
    <t>Immateriális javak értékesítése</t>
  </si>
  <si>
    <t>Ingatlanok értékesítése</t>
  </si>
  <si>
    <t>Egyéb tárgyi eszközök értékesítése</t>
  </si>
  <si>
    <t>Részesedések értékesítése</t>
  </si>
  <si>
    <t>Részesedések megszűnéséhez kapcsolódó bevételek</t>
  </si>
  <si>
    <t>Működési célú átvett pénzeszközök (7.1. + … + 7.3.)</t>
  </si>
  <si>
    <t>Működési célú garancia- és kezességvállalásból megtérülések ÁH-n kívülről</t>
  </si>
  <si>
    <t>Működési célú visszatérítendő támogatások kölcsönök visszatér. ÁH-n kívülről</t>
  </si>
  <si>
    <t>Egyéb működési célú átvett pénzeszköz</t>
  </si>
  <si>
    <t>7.3.-ból EU-s támogatás (közvetlen)</t>
  </si>
  <si>
    <t>7.3.</t>
  </si>
  <si>
    <t>7.4.</t>
  </si>
  <si>
    <t>Felhalmozási célú átvett pénzeszközök (8.1.+8.2.+8.3.)</t>
  </si>
  <si>
    <t>8.4.</t>
  </si>
  <si>
    <t>Felhalm. célú garancia- és kezességvállalásból megtérülések ÁH-n kívülről</t>
  </si>
  <si>
    <t>Egyéb felhalmozási célú átvett pénzeszköz</t>
  </si>
  <si>
    <t>8.3.-ból EU-s támogatás (közvetlen)</t>
  </si>
  <si>
    <t>KÖLTSÉGVETÉSI BEVÉTELEK ÖSSZESEN: (1+…+8)</t>
  </si>
  <si>
    <t xml:space="preserve">   10.</t>
  </si>
  <si>
    <t>Hitel-, kölcsönfelvétel államháztartáson kívülről  (10.1.+10.3.)</t>
  </si>
  <si>
    <t>Hosszú lejáratú  hitelek, kölcsönök felvétele</t>
  </si>
  <si>
    <t>Likviditási célú  hitelek, kölcsönök felvétele pénzügyi vállalkozástól</t>
  </si>
  <si>
    <t xml:space="preserve">    Rövid lejáratú  hitelek, kölcsönök felvétele</t>
  </si>
  <si>
    <t xml:space="preserve">   11.</t>
  </si>
  <si>
    <t>Belföldi értékpapírok bevételei (11.1. +…+ 11.4.)</t>
  </si>
  <si>
    <t>Forgatási célú belföldi értékpapírok beváltása,  értékesítése</t>
  </si>
  <si>
    <t>Forgatási célú belföldi értékpapírok kibocsátása</t>
  </si>
  <si>
    <t>Befektetési célú belföldi értékpapírok beváltása,  értékesítése</t>
  </si>
  <si>
    <t>Befektetési célú belföldi értékpapírok kibocsátása</t>
  </si>
  <si>
    <t xml:space="preserve">    12.</t>
  </si>
  <si>
    <t>Maradvány igénybevétele (12.1. + 12.2.)</t>
  </si>
  <si>
    <t>Előző év költségvetési maradványának igénybevétele</t>
  </si>
  <si>
    <t>Előző év vállalkozási maradványának igénybevétele</t>
  </si>
  <si>
    <t xml:space="preserve">    13.</t>
  </si>
  <si>
    <t>Belföldi finanszírozás bevételei (13.1. + … + 13.3.)</t>
  </si>
  <si>
    <t>Államháztartáson belüli megelőlegezések</t>
  </si>
  <si>
    <t>Államháztartáson belüli megelőlegezések törlesztése</t>
  </si>
  <si>
    <t>Betétek megszüntetése</t>
  </si>
  <si>
    <t xml:space="preserve">    14.</t>
  </si>
  <si>
    <t xml:space="preserve">    14.1.</t>
  </si>
  <si>
    <t>Forgatási célú külföldi értékpapírok beváltása,  értékesítése</t>
  </si>
  <si>
    <t xml:space="preserve">    14.2.</t>
  </si>
  <si>
    <t>Befektetési célú külföldi értékpapírok beváltása,  értékesítése</t>
  </si>
  <si>
    <t xml:space="preserve">    14.3.</t>
  </si>
  <si>
    <t>Külföldi értékpapírok kibocsátása</t>
  </si>
  <si>
    <t xml:space="preserve">    14.4.</t>
  </si>
  <si>
    <t>Külföldi hitelek, kölcsönök felvétele</t>
  </si>
  <si>
    <t xml:space="preserve">    15.</t>
  </si>
  <si>
    <t>Adóssághoz nem kapcsolódó származékos ügyletek bevételei</t>
  </si>
  <si>
    <t xml:space="preserve">    16.</t>
  </si>
  <si>
    <t>FINANSZÍROZÁSI BEVÉTELEK ÖSSZESEN: (10. + … +15.)</t>
  </si>
  <si>
    <t>KÖLTSÉGVETÉSI ÉS FINANSZÍROZÁSI BEVÉTELEK ÖSSZESEN: (9+16)</t>
  </si>
  <si>
    <t>10.1.</t>
  </si>
  <si>
    <t>11.3.</t>
  </si>
  <si>
    <t>11.4.</t>
  </si>
  <si>
    <t>12.1.</t>
  </si>
  <si>
    <t>12.2.</t>
  </si>
  <si>
    <t>13.1.</t>
  </si>
  <si>
    <t>13.2.</t>
  </si>
  <si>
    <t>13.3.</t>
  </si>
  <si>
    <t>Külföldi finanszírozás bevételei (14.1.+…14.4.)</t>
  </si>
  <si>
    <t>10.2.</t>
  </si>
  <si>
    <t>10.3.</t>
  </si>
  <si>
    <t xml:space="preserve">    17.</t>
  </si>
  <si>
    <t>1.14.</t>
  </si>
  <si>
    <t>1.15.</t>
  </si>
  <si>
    <r>
      <t xml:space="preserve">   Működési költségvetés kiadásai </t>
    </r>
    <r>
      <rPr>
        <sz val="8"/>
        <rFont val="Times New Roman CE"/>
        <charset val="238"/>
      </rPr>
      <t>(1.1+…+1.5.)</t>
    </r>
  </si>
  <si>
    <t xml:space="preserve"> - az 1.5-ből: - Elvonások és befizetések</t>
  </si>
  <si>
    <t xml:space="preserve">   - Garancia- és kezességvállalásból kifizetés ÁH-n belülre</t>
  </si>
  <si>
    <t xml:space="preserve">   -Visszatérítendő támogatások, kölcsönök nyújtása ÁH-n belülre</t>
  </si>
  <si>
    <t xml:space="preserve">   - Visszatérítendő támogatások, kölcsönök törlesztése ÁH-n belülre</t>
  </si>
  <si>
    <t xml:space="preserve">   - Egyéb működési célú támogatások ÁH-n belülre</t>
  </si>
  <si>
    <t xml:space="preserve">   - Garancia és kezességvállalásból kifizetés ÁH-n kívülre</t>
  </si>
  <si>
    <t xml:space="preserve">   - Visszatérítendő támogatások, kölcsönök nyújtása ÁH-n kívülre</t>
  </si>
  <si>
    <t xml:space="preserve">   - Árkiegészítések, ártámogatások</t>
  </si>
  <si>
    <t xml:space="preserve">   - Kamattámogatások</t>
  </si>
  <si>
    <t xml:space="preserve">   - Egyéb működési célú támogatások államháztartáson kívülre</t>
  </si>
  <si>
    <r>
      <t xml:space="preserve">   Felhalmozási költségvetés kiadásai </t>
    </r>
    <r>
      <rPr>
        <sz val="8"/>
        <rFont val="Times New Roman CE"/>
        <charset val="238"/>
      </rPr>
      <t>(2.1.+2.3.+2.5.)</t>
    </r>
  </si>
  <si>
    <t>2.11.</t>
  </si>
  <si>
    <t>2.12.</t>
  </si>
  <si>
    <t>2.13.</t>
  </si>
  <si>
    <t>2.1.-ből EU-s forrásból megvalósuló beruházás</t>
  </si>
  <si>
    <t>2.3.-ból EU-s forrásból megvalósuló felújítás</t>
  </si>
  <si>
    <t xml:space="preserve">   - Egyéb felhalmozási célú támogatások államháztartáson kívülre</t>
  </si>
  <si>
    <t xml:space="preserve">   - Lakástámogatás</t>
  </si>
  <si>
    <t xml:space="preserve">   - Garancia- és kezességvállalásból kifizetés ÁH-n kívülre</t>
  </si>
  <si>
    <t xml:space="preserve">   - Egyéb felhalmozási célú támogatások ÁH-n belülre</t>
  </si>
  <si>
    <t xml:space="preserve">   - Visszatérítendő támogatások, kölcsönök nyújtása ÁH-n belülre</t>
  </si>
  <si>
    <t>Tartalékok (3.1.+3.2.)</t>
  </si>
  <si>
    <t>KÖLTSÉGVETÉSI KIADÁSOK ÖSSZESEN (1+2+3)</t>
  </si>
  <si>
    <t>Hitel-, kölcsöntörlesztés államháztartáson kívülre (5.1. + … + 5.3.)</t>
  </si>
  <si>
    <t xml:space="preserve">   Hosszú lejáratú hitelek, kölcsönök törlesztése</t>
  </si>
  <si>
    <t xml:space="preserve">   Likviditási célú hitelek, kölcsönök törlesztése pénzügyi vállalkozásnak</t>
  </si>
  <si>
    <t xml:space="preserve">   Rövid lejáratú hitelek, kölcsönök törlesztése</t>
  </si>
  <si>
    <t xml:space="preserve">   Forgatási célú belföldi értékpapírok vásárlása</t>
  </si>
  <si>
    <t xml:space="preserve">   Forgatási célú belföldi értékpapírok beváltása</t>
  </si>
  <si>
    <t xml:space="preserve">   Befektetési célú belföldi értékpapírok vásárlása</t>
  </si>
  <si>
    <t xml:space="preserve">   Befektetési célú belföldi értékpapírok beváltása</t>
  </si>
  <si>
    <t>Belföldi finanszírozás kiadásai (7.1. + … + 7.4.)</t>
  </si>
  <si>
    <t>Államháztartáson belüli megelőlegezések folyósítása</t>
  </si>
  <si>
    <t xml:space="preserve"> Pénzeszközök betétként elhelyezése </t>
  </si>
  <si>
    <t xml:space="preserve"> Pénzügyi lízing kiadásai</t>
  </si>
  <si>
    <t>Külföldi finanszírozás kiadásai (6.1. + … + 6.4.)</t>
  </si>
  <si>
    <t xml:space="preserve"> Forgatási célú külföldi értékpapírok vásárlása</t>
  </si>
  <si>
    <t xml:space="preserve"> Befektetési célú külföldi értékpapírok beváltása</t>
  </si>
  <si>
    <t xml:space="preserve"> Külföldi értékpapírok beváltása</t>
  </si>
  <si>
    <t xml:space="preserve"> Külföldi hitelek, kölcsönök törlesztése</t>
  </si>
  <si>
    <t>FINANSZÍROZÁSI KIADÁSOK ÖSSZESEN: (5.+…+8.)</t>
  </si>
  <si>
    <t>KIADÁSOK ÖSSZESEN: (4+9)</t>
  </si>
  <si>
    <t>Államháztartáson belüli megelőlegezések visszafizetése</t>
  </si>
  <si>
    <t>KÖLTSÉGVETÉSI, FINANSZÍROZÁSI BEVÉTELEK ÉS KIADÁSOK EGYENLEGE</t>
  </si>
  <si>
    <t>Költségvetési hiány, többlet ( költségvetési bevételek 9. sor - költségvetési kiadások 4. sor) (+/-)</t>
  </si>
  <si>
    <t>Finanszírozási bevételek, kiadások egyenlege (finanszírozási bevételek 16. sor - finanszírozási kiadások 9. sor) (+/-)</t>
  </si>
  <si>
    <t xml:space="preserve">2.1. melléklet a ………../2014. (……….) önkormányzati rendelethez     </t>
  </si>
  <si>
    <t>Önkormányzatok működési támogatásai</t>
  </si>
  <si>
    <t>Működési célú támogatások államháztartáson belülről</t>
  </si>
  <si>
    <t>Működési célú átvett pénzeszközök</t>
  </si>
  <si>
    <t>4.-ből EU-s támogatás</t>
  </si>
  <si>
    <t xml:space="preserve">   Likviditási célú hitelek, kölcsönök felvétele</t>
  </si>
  <si>
    <t xml:space="preserve">   Értékpapírok bevételei</t>
  </si>
  <si>
    <t>Hiány belső finanszírozásának bevételei (15.+…+18. )</t>
  </si>
  <si>
    <t xml:space="preserve">Hiány külső finanszírozásának bevételei (20.+…+21.) </t>
  </si>
  <si>
    <t>Működési célú finanszírozási bevételek összesen (14.+19.)</t>
  </si>
  <si>
    <t>BEVÉTEL ÖSSZESEN (13.+22.)</t>
  </si>
  <si>
    <t>Likviditási célú hitelek törlesztése</t>
  </si>
  <si>
    <t>Költségvetési kiadások összesen (1.+...+12.)</t>
  </si>
  <si>
    <t>Működési célú finanszírozási kiadások összesen (14.+...+21.)</t>
  </si>
  <si>
    <t>KIADÁSOK ÖSSZESEN (13.+22.)</t>
  </si>
  <si>
    <t>2014. évi előirányzat BEVÉTELEK</t>
  </si>
  <si>
    <t>2014. évi előirányzat KIADÁSOK</t>
  </si>
  <si>
    <t>1. sz. melléklet Bevételek táblázat 3. oszlop 9 sora =</t>
  </si>
  <si>
    <t xml:space="preserve">2.1. számú melléklet 3. oszlop 13. sor + 2.2. számú melléklet 3. oszlop 12. sor </t>
  </si>
  <si>
    <t>1. sz. melléklet Bevételek táblázat 3. oszlop 16 sora =</t>
  </si>
  <si>
    <t xml:space="preserve">2.1. számú melléklet 3. oszlop 22. sor + 2.2. számú melléklet 3. oszlop 25. sor </t>
  </si>
  <si>
    <t>1. sz. melléklet Bevételek táblázat 3. oszlop 17 sora =</t>
  </si>
  <si>
    <t xml:space="preserve">2.1. számú melléklet 3. oszlop 23. sor + 2.2. számú melléklet 3. oszlop 26. sor </t>
  </si>
  <si>
    <t xml:space="preserve">2.1. számú melléklet 5. oszlop 23. sor + 2.2. számú melléklet 5. oszlop 26. sor </t>
  </si>
  <si>
    <t xml:space="preserve">2.1. számú melléklet 5. oszlop 22. sor + 2.2. számú melléklet 5. oszlop 25. sor </t>
  </si>
  <si>
    <t xml:space="preserve">2.1. számú melléklet 5. oszlop 13. sor + 2.2. számú melléklet 5. oszlop 12. sor </t>
  </si>
  <si>
    <t>1. sz. melléklet Kiadások táblázat 3. oszlop 4 sora =</t>
  </si>
  <si>
    <t>1. sz. melléklet Kiadások táblázat 3. oszlop 10 sora =</t>
  </si>
  <si>
    <t>Belföldi értékpapírok kiadásai (6.1. + … + 6.4.)</t>
  </si>
  <si>
    <t xml:space="preserve"> 10.</t>
  </si>
  <si>
    <t>2012. évi tény</t>
  </si>
  <si>
    <t>2013. évi 
várható</t>
  </si>
  <si>
    <t>2.-ból EU-s támogatás</t>
  </si>
  <si>
    <t>Költségvetési bevételek összesen (1.+2.+4.+5.+7.+…+12.)</t>
  </si>
  <si>
    <t>Előirányzat-felhasználási terv
2014. évre</t>
  </si>
  <si>
    <t>Összes bevétel, kiadás</t>
  </si>
  <si>
    <t>Felhalmozási célú átvett pénzeszközök</t>
  </si>
  <si>
    <t>BEVÉTELEK ÖSSZESEN: (9+16)</t>
  </si>
  <si>
    <t>Működési célú támogatások ÁH-on belül</t>
  </si>
  <si>
    <t>Felhalmozási célú támogatások ÁH-on belül</t>
  </si>
  <si>
    <t>Működési bevételek</t>
  </si>
  <si>
    <t xml:space="preserve">Működési célú visszatérítendő támogatások, kölcsönök visszatérülése </t>
  </si>
  <si>
    <t>Működési célú visszatérítendő támogatások, kölcsönök igénybevétele</t>
  </si>
  <si>
    <t>Felhalmozási célú visszatérítendő támogatások, kölcsönök visszatérülése</t>
  </si>
  <si>
    <t>Felhalmozási célú visszatérítendő támogatások, kölcsönök igénybevétele</t>
  </si>
  <si>
    <t>Működési célú visszatérítendő támogatások, kölcsönök visszatér. ÁH-n kívülről</t>
  </si>
  <si>
    <t>Felhalm. célú visszatérítendő támogatások, kölcsönök visszatér. ÁH-n kívülről</t>
  </si>
  <si>
    <t>2.5.-ből        - Garancia- és kezességvállalásból kifizetés ÁH-n belülre</t>
  </si>
  <si>
    <t>Kötelező feladatok bevételei, kiadása</t>
  </si>
  <si>
    <t xml:space="preserve">   Rövid lejáratú  hitelek, kölcsönök felvétele</t>
  </si>
  <si>
    <t>Tiszadorogma Község Önkormányzat</t>
  </si>
  <si>
    <t>9.1. melléklet a 4/2014. (IX.18.) önkormányzati rendelethez</t>
  </si>
  <si>
    <t>9.1. melléklet a  4/2014. (IX.18.) önkormányzati rendelethez</t>
  </si>
</sst>
</file>

<file path=xl/styles.xml><?xml version="1.0" encoding="utf-8"?>
<styleSheet xmlns="http://schemas.openxmlformats.org/spreadsheetml/2006/main">
  <numFmts count="1">
    <numFmt numFmtId="164" formatCode="#,###"/>
  </numFmts>
  <fonts count="39">
    <font>
      <sz val="10"/>
      <name val="Times New Roman CE"/>
      <charset val="238"/>
    </font>
    <font>
      <sz val="10"/>
      <name val="Times New Roman CE"/>
      <charset val="238"/>
    </font>
    <font>
      <sz val="11"/>
      <name val="Times New Roman CE"/>
      <family val="1"/>
      <charset val="238"/>
    </font>
    <font>
      <sz val="12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sz val="9"/>
      <name val="Times New Roman CE"/>
      <family val="1"/>
      <charset val="238"/>
    </font>
    <font>
      <i/>
      <sz val="10"/>
      <name val="Times New Roman CE"/>
      <family val="1"/>
      <charset val="238"/>
    </font>
    <font>
      <i/>
      <sz val="11"/>
      <name val="Times New Roman CE"/>
      <family val="1"/>
      <charset val="238"/>
    </font>
    <font>
      <sz val="12"/>
      <name val="Times New Roman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sz val="10"/>
      <name val="Times New Roman CE"/>
      <family val="1"/>
      <charset val="238"/>
    </font>
    <font>
      <sz val="10"/>
      <name val="Times New Roman CE"/>
      <charset val="238"/>
    </font>
    <font>
      <i/>
      <sz val="10"/>
      <name val="Times New Roman CE"/>
      <charset val="238"/>
    </font>
    <font>
      <sz val="9"/>
      <name val="Times New Roman CE"/>
      <family val="1"/>
      <charset val="238"/>
    </font>
    <font>
      <b/>
      <sz val="8"/>
      <name val="Times New Roman CE"/>
      <family val="1"/>
      <charset val="238"/>
    </font>
    <font>
      <b/>
      <i/>
      <sz val="9"/>
      <name val="Times New Roman CE"/>
      <family val="1"/>
      <charset val="238"/>
    </font>
    <font>
      <sz val="8"/>
      <name val="Times New Roman CE"/>
      <family val="1"/>
      <charset val="238"/>
    </font>
    <font>
      <b/>
      <sz val="12"/>
      <name val="Times New Roman CE"/>
      <charset val="238"/>
    </font>
    <font>
      <b/>
      <sz val="12"/>
      <color indexed="10"/>
      <name val="Times New Roman CE"/>
      <charset val="238"/>
    </font>
    <font>
      <b/>
      <sz val="9"/>
      <name val="Times New Roman"/>
      <family val="1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name val="Times New Roman CE"/>
      <charset val="238"/>
    </font>
    <font>
      <sz val="8"/>
      <name val="Times New Roman CE"/>
      <charset val="238"/>
    </font>
    <font>
      <b/>
      <sz val="9"/>
      <name val="Times New Roman CE"/>
      <charset val="238"/>
    </font>
    <font>
      <b/>
      <sz val="10"/>
      <name val="Times New Roman CE"/>
      <charset val="238"/>
    </font>
    <font>
      <i/>
      <sz val="8"/>
      <name val="Times New Roman CE"/>
      <charset val="238"/>
    </font>
    <font>
      <b/>
      <sz val="11"/>
      <name val="Times New Roman CE"/>
      <charset val="238"/>
    </font>
    <font>
      <b/>
      <i/>
      <sz val="9"/>
      <name val="Times New Roman CE"/>
      <charset val="238"/>
    </font>
    <font>
      <b/>
      <sz val="14"/>
      <name val="Times New Roman CE"/>
      <charset val="238"/>
    </font>
    <font>
      <sz val="9"/>
      <name val="Times New Roman CE"/>
      <charset val="238"/>
    </font>
    <font>
      <sz val="9"/>
      <name val="Times New Roman"/>
      <family val="1"/>
      <charset val="238"/>
    </font>
    <font>
      <sz val="9"/>
      <color indexed="17"/>
      <name val="Times New Roman CE"/>
      <charset val="238"/>
    </font>
    <font>
      <sz val="10"/>
      <color indexed="17"/>
      <name val="Times New Roman CE"/>
      <charset val="238"/>
    </font>
    <font>
      <sz val="10"/>
      <name val="Times New Roman CE"/>
      <charset val="238"/>
    </font>
    <font>
      <b/>
      <sz val="14"/>
      <color indexed="10"/>
      <name val="Times New Roman CE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10" fillId="0" borderId="0"/>
  </cellStyleXfs>
  <cellXfs count="312">
    <xf numFmtId="0" fontId="0" fillId="0" borderId="0" xfId="0"/>
    <xf numFmtId="0" fontId="13" fillId="0" borderId="0" xfId="3" applyFont="1" applyFill="1"/>
    <xf numFmtId="164" fontId="3" fillId="0" borderId="0" xfId="0" applyNumberFormat="1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5" fillId="0" borderId="0" xfId="0" applyFont="1" applyFill="1" applyAlignment="1">
      <alignment horizontal="right"/>
    </xf>
    <xf numFmtId="0" fontId="6" fillId="0" borderId="0" xfId="3" applyFont="1" applyFill="1" applyBorder="1" applyAlignment="1" applyProtection="1">
      <alignment horizontal="center" vertical="center" wrapText="1"/>
    </xf>
    <xf numFmtId="0" fontId="6" fillId="0" borderId="0" xfId="3" applyFont="1" applyFill="1" applyBorder="1" applyAlignment="1" applyProtection="1">
      <alignment vertical="center" wrapText="1"/>
    </xf>
    <xf numFmtId="0" fontId="19" fillId="0" borderId="1" xfId="3" applyFont="1" applyFill="1" applyBorder="1" applyAlignment="1" applyProtection="1">
      <alignment horizontal="left" vertical="center" wrapText="1" indent="1"/>
    </xf>
    <xf numFmtId="0" fontId="19" fillId="0" borderId="2" xfId="3" applyFont="1" applyFill="1" applyBorder="1" applyAlignment="1" applyProtection="1">
      <alignment horizontal="left" vertical="center" wrapText="1" indent="1"/>
    </xf>
    <xf numFmtId="0" fontId="19" fillId="0" borderId="3" xfId="3" applyFont="1" applyFill="1" applyBorder="1" applyAlignment="1" applyProtection="1">
      <alignment horizontal="left" vertical="center" wrapText="1" indent="1"/>
    </xf>
    <xf numFmtId="0" fontId="19" fillId="0" borderId="4" xfId="3" applyFont="1" applyFill="1" applyBorder="1" applyAlignment="1" applyProtection="1">
      <alignment horizontal="left" vertical="center" wrapText="1" indent="1"/>
    </xf>
    <xf numFmtId="0" fontId="19" fillId="0" borderId="5" xfId="3" applyFont="1" applyFill="1" applyBorder="1" applyAlignment="1" applyProtection="1">
      <alignment horizontal="left" vertical="center" wrapText="1" indent="1"/>
    </xf>
    <xf numFmtId="0" fontId="19" fillId="0" borderId="6" xfId="3" applyFont="1" applyFill="1" applyBorder="1" applyAlignment="1" applyProtection="1">
      <alignment horizontal="left" vertical="center" wrapText="1" indent="1"/>
    </xf>
    <xf numFmtId="49" fontId="19" fillId="0" borderId="7" xfId="3" applyNumberFormat="1" applyFont="1" applyFill="1" applyBorder="1" applyAlignment="1" applyProtection="1">
      <alignment horizontal="left" vertical="center" wrapText="1" indent="1"/>
    </xf>
    <xf numFmtId="49" fontId="19" fillId="0" borderId="8" xfId="3" applyNumberFormat="1" applyFont="1" applyFill="1" applyBorder="1" applyAlignment="1" applyProtection="1">
      <alignment horizontal="left" vertical="center" wrapText="1" indent="1"/>
    </xf>
    <xf numFmtId="49" fontId="19" fillId="0" borderId="9" xfId="3" applyNumberFormat="1" applyFont="1" applyFill="1" applyBorder="1" applyAlignment="1" applyProtection="1">
      <alignment horizontal="left" vertical="center" wrapText="1" indent="1"/>
    </xf>
    <xf numFmtId="49" fontId="19" fillId="0" borderId="10" xfId="3" applyNumberFormat="1" applyFont="1" applyFill="1" applyBorder="1" applyAlignment="1" applyProtection="1">
      <alignment horizontal="left" vertical="center" wrapText="1" indent="1"/>
    </xf>
    <xf numFmtId="49" fontId="19" fillId="0" borderId="11" xfId="3" applyNumberFormat="1" applyFont="1" applyFill="1" applyBorder="1" applyAlignment="1" applyProtection="1">
      <alignment horizontal="left" vertical="center" wrapText="1" indent="1"/>
    </xf>
    <xf numFmtId="49" fontId="19" fillId="0" borderId="12" xfId="3" applyNumberFormat="1" applyFont="1" applyFill="1" applyBorder="1" applyAlignment="1" applyProtection="1">
      <alignment horizontal="left" vertical="center" wrapText="1" indent="1"/>
    </xf>
    <xf numFmtId="0" fontId="19" fillId="0" borderId="0" xfId="3" applyFont="1" applyFill="1" applyBorder="1" applyAlignment="1" applyProtection="1">
      <alignment horizontal="left" vertical="center" wrapText="1" indent="1"/>
    </xf>
    <xf numFmtId="0" fontId="17" fillId="0" borderId="13" xfId="3" applyFont="1" applyFill="1" applyBorder="1" applyAlignment="1" applyProtection="1">
      <alignment horizontal="left" vertical="center" wrapText="1" indent="1"/>
    </xf>
    <xf numFmtId="0" fontId="17" fillId="0" borderId="14" xfId="3" applyFont="1" applyFill="1" applyBorder="1" applyAlignment="1" applyProtection="1">
      <alignment horizontal="left" vertical="center" wrapText="1" indent="1"/>
    </xf>
    <xf numFmtId="0" fontId="17" fillId="0" borderId="15" xfId="3" applyFont="1" applyFill="1" applyBorder="1" applyAlignment="1" applyProtection="1">
      <alignment horizontal="left" vertical="center" wrapText="1" indent="1"/>
    </xf>
    <xf numFmtId="0" fontId="7" fillId="0" borderId="13" xfId="3" applyFont="1" applyFill="1" applyBorder="1" applyAlignment="1" applyProtection="1">
      <alignment horizontal="center" vertical="center" wrapText="1"/>
    </xf>
    <xf numFmtId="0" fontId="7" fillId="0" borderId="14" xfId="3" applyFont="1" applyFill="1" applyBorder="1" applyAlignment="1" applyProtection="1">
      <alignment horizontal="center" vertical="center" wrapText="1"/>
    </xf>
    <xf numFmtId="0" fontId="17" fillId="0" borderId="14" xfId="3" applyFont="1" applyFill="1" applyBorder="1" applyAlignment="1" applyProtection="1">
      <alignment vertical="center" wrapText="1"/>
    </xf>
    <xf numFmtId="0" fontId="17" fillId="0" borderId="16" xfId="3" applyFont="1" applyFill="1" applyBorder="1" applyAlignment="1" applyProtection="1">
      <alignment vertical="center" wrapText="1"/>
    </xf>
    <xf numFmtId="0" fontId="17" fillId="0" borderId="13" xfId="3" applyFont="1" applyFill="1" applyBorder="1" applyAlignment="1" applyProtection="1">
      <alignment horizontal="center" vertical="center" wrapText="1"/>
    </xf>
    <xf numFmtId="0" fontId="17" fillId="0" borderId="14" xfId="3" applyFont="1" applyFill="1" applyBorder="1" applyAlignment="1" applyProtection="1">
      <alignment horizontal="center" vertical="center" wrapText="1"/>
    </xf>
    <xf numFmtId="0" fontId="17" fillId="0" borderId="17" xfId="3" applyFont="1" applyFill="1" applyBorder="1" applyAlignment="1" applyProtection="1">
      <alignment horizontal="center" vertical="center" wrapText="1"/>
    </xf>
    <xf numFmtId="0" fontId="7" fillId="0" borderId="14" xfId="4" applyFont="1" applyFill="1" applyBorder="1" applyAlignment="1" applyProtection="1">
      <alignment horizontal="left" vertical="center" indent="1"/>
    </xf>
    <xf numFmtId="0" fontId="10" fillId="0" borderId="0" xfId="3" applyFill="1"/>
    <xf numFmtId="0" fontId="7" fillId="0" borderId="17" xfId="3" applyFont="1" applyFill="1" applyBorder="1" applyAlignment="1" applyProtection="1">
      <alignment horizontal="center" vertical="center" wrapText="1"/>
    </xf>
    <xf numFmtId="0" fontId="19" fillId="0" borderId="0" xfId="3" applyFont="1" applyFill="1"/>
    <xf numFmtId="0" fontId="21" fillId="0" borderId="0" xfId="3" applyFont="1" applyFill="1"/>
    <xf numFmtId="164" fontId="19" fillId="0" borderId="8" xfId="0" applyNumberFormat="1" applyFont="1" applyFill="1" applyBorder="1" applyAlignment="1" applyProtection="1">
      <alignment horizontal="left" vertical="center" wrapText="1" indent="1"/>
      <protection locked="0"/>
    </xf>
    <xf numFmtId="164" fontId="7" fillId="0" borderId="17" xfId="0" applyNumberFormat="1" applyFont="1" applyFill="1" applyBorder="1" applyAlignment="1" applyProtection="1">
      <alignment horizontal="center" vertical="center" wrapText="1"/>
    </xf>
    <xf numFmtId="164" fontId="0" fillId="0" borderId="0" xfId="0" applyNumberFormat="1" applyFill="1" applyAlignment="1" applyProtection="1">
      <alignment vertical="center" wrapText="1"/>
    </xf>
    <xf numFmtId="164" fontId="19" fillId="0" borderId="10" xfId="0" applyNumberFormat="1" applyFont="1" applyFill="1" applyBorder="1" applyAlignment="1" applyProtection="1">
      <alignment horizontal="left" vertical="center" wrapText="1" indent="1"/>
      <protection locked="0"/>
    </xf>
    <xf numFmtId="0" fontId="6" fillId="0" borderId="0" xfId="0" applyFont="1" applyFill="1" applyAlignment="1">
      <alignment horizontal="center" vertical="center" wrapText="1"/>
    </xf>
    <xf numFmtId="164" fontId="26" fillId="0" borderId="2" xfId="0" applyNumberFormat="1" applyFont="1" applyFill="1" applyBorder="1" applyAlignment="1" applyProtection="1">
      <alignment horizontal="right" vertical="center" wrapText="1" indent="1"/>
      <protection locked="0"/>
    </xf>
    <xf numFmtId="164" fontId="26" fillId="0" borderId="18" xfId="0" applyNumberFormat="1" applyFont="1" applyFill="1" applyBorder="1" applyAlignment="1" applyProtection="1">
      <alignment horizontal="right" vertical="center" wrapText="1" indent="1"/>
      <protection locked="0"/>
    </xf>
    <xf numFmtId="0" fontId="20" fillId="0" borderId="0" xfId="0" applyFont="1" applyFill="1"/>
    <xf numFmtId="0" fontId="6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9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8" fillId="0" borderId="0" xfId="0" applyFont="1" applyFill="1" applyAlignment="1">
      <alignment vertical="center" wrapText="1"/>
    </xf>
    <xf numFmtId="0" fontId="27" fillId="0" borderId="15" xfId="4" applyFont="1" applyFill="1" applyBorder="1" applyAlignment="1" applyProtection="1">
      <alignment horizontal="center" vertical="center" wrapText="1"/>
    </xf>
    <xf numFmtId="0" fontId="27" fillId="0" borderId="16" xfId="4" applyFont="1" applyFill="1" applyBorder="1" applyAlignment="1" applyProtection="1">
      <alignment horizontal="center" vertical="center"/>
    </xf>
    <xf numFmtId="0" fontId="27" fillId="0" borderId="19" xfId="4" applyFont="1" applyFill="1" applyBorder="1" applyAlignment="1" applyProtection="1">
      <alignment horizontal="center" vertical="center"/>
    </xf>
    <xf numFmtId="0" fontId="10" fillId="0" borderId="0" xfId="4" applyFill="1" applyProtection="1"/>
    <xf numFmtId="0" fontId="19" fillId="0" borderId="13" xfId="4" applyFont="1" applyFill="1" applyBorder="1" applyAlignment="1" applyProtection="1">
      <alignment horizontal="left" vertical="center" indent="1"/>
    </xf>
    <xf numFmtId="0" fontId="10" fillId="0" borderId="0" xfId="4" applyFill="1" applyAlignment="1" applyProtection="1">
      <alignment vertical="center"/>
    </xf>
    <xf numFmtId="0" fontId="19" fillId="0" borderId="7" xfId="4" applyFont="1" applyFill="1" applyBorder="1" applyAlignment="1" applyProtection="1">
      <alignment horizontal="left" vertical="center" indent="1"/>
    </xf>
    <xf numFmtId="164" fontId="19" fillId="0" borderId="1" xfId="4" applyNumberFormat="1" applyFont="1" applyFill="1" applyBorder="1" applyAlignment="1" applyProtection="1">
      <alignment vertical="center"/>
      <protection locked="0"/>
    </xf>
    <xf numFmtId="164" fontId="19" fillId="0" borderId="20" xfId="4" applyNumberFormat="1" applyFont="1" applyFill="1" applyBorder="1" applyAlignment="1" applyProtection="1">
      <alignment vertical="center"/>
    </xf>
    <xf numFmtId="0" fontId="19" fillId="0" borderId="8" xfId="4" applyFont="1" applyFill="1" applyBorder="1" applyAlignment="1" applyProtection="1">
      <alignment horizontal="left" vertical="center" indent="1"/>
    </xf>
    <xf numFmtId="164" fontId="19" fillId="0" borderId="2" xfId="4" applyNumberFormat="1" applyFont="1" applyFill="1" applyBorder="1" applyAlignment="1" applyProtection="1">
      <alignment vertical="center"/>
      <protection locked="0"/>
    </xf>
    <xf numFmtId="164" fontId="19" fillId="0" borderId="18" xfId="4" applyNumberFormat="1" applyFont="1" applyFill="1" applyBorder="1" applyAlignment="1" applyProtection="1">
      <alignment vertical="center"/>
    </xf>
    <xf numFmtId="0" fontId="10" fillId="0" borderId="0" xfId="4" applyFill="1" applyAlignment="1" applyProtection="1">
      <alignment vertical="center"/>
      <protection locked="0"/>
    </xf>
    <xf numFmtId="164" fontId="19" fillId="0" borderId="3" xfId="4" applyNumberFormat="1" applyFont="1" applyFill="1" applyBorder="1" applyAlignment="1" applyProtection="1">
      <alignment vertical="center"/>
      <protection locked="0"/>
    </xf>
    <xf numFmtId="164" fontId="19" fillId="0" borderId="21" xfId="4" applyNumberFormat="1" applyFont="1" applyFill="1" applyBorder="1" applyAlignment="1" applyProtection="1">
      <alignment vertical="center"/>
    </xf>
    <xf numFmtId="164" fontId="17" fillId="0" borderId="14" xfId="4" applyNumberFormat="1" applyFont="1" applyFill="1" applyBorder="1" applyAlignment="1" applyProtection="1">
      <alignment vertical="center"/>
    </xf>
    <xf numFmtId="164" fontId="17" fillId="0" borderId="17" xfId="4" applyNumberFormat="1" applyFont="1" applyFill="1" applyBorder="1" applyAlignment="1" applyProtection="1">
      <alignment vertical="center"/>
    </xf>
    <xf numFmtId="0" fontId="19" fillId="0" borderId="9" xfId="4" applyFont="1" applyFill="1" applyBorder="1" applyAlignment="1" applyProtection="1">
      <alignment horizontal="left" vertical="center" indent="1"/>
    </xf>
    <xf numFmtId="0" fontId="17" fillId="0" borderId="13" xfId="4" applyFont="1" applyFill="1" applyBorder="1" applyAlignment="1" applyProtection="1">
      <alignment horizontal="left" vertical="center" indent="1"/>
    </xf>
    <xf numFmtId="164" fontId="17" fillId="0" borderId="14" xfId="4" applyNumberFormat="1" applyFont="1" applyFill="1" applyBorder="1" applyProtection="1"/>
    <xf numFmtId="164" fontId="17" fillId="0" borderId="17" xfId="4" applyNumberFormat="1" applyFont="1" applyFill="1" applyBorder="1" applyProtection="1"/>
    <xf numFmtId="0" fontId="10" fillId="0" borderId="0" xfId="4" applyFill="1" applyProtection="1">
      <protection locked="0"/>
    </xf>
    <xf numFmtId="0" fontId="13" fillId="0" borderId="0" xfId="4" applyFont="1" applyFill="1" applyProtection="1"/>
    <xf numFmtId="0" fontId="30" fillId="0" borderId="0" xfId="4" applyFont="1" applyFill="1" applyProtection="1">
      <protection locked="0"/>
    </xf>
    <xf numFmtId="0" fontId="20" fillId="0" borderId="0" xfId="4" applyFont="1" applyFill="1" applyProtection="1">
      <protection locked="0"/>
    </xf>
    <xf numFmtId="3" fontId="4" fillId="0" borderId="17" xfId="0" applyNumberFormat="1" applyFont="1" applyFill="1" applyBorder="1" applyAlignment="1" applyProtection="1">
      <alignment horizontal="right" vertical="center" wrapText="1" indent="1"/>
      <protection locked="0"/>
    </xf>
    <xf numFmtId="0" fontId="25" fillId="0" borderId="14" xfId="3" applyFont="1" applyFill="1" applyBorder="1" applyAlignment="1" applyProtection="1">
      <alignment horizontal="left" vertical="center" wrapText="1" indent="1"/>
    </xf>
    <xf numFmtId="0" fontId="20" fillId="0" borderId="0" xfId="3" applyFont="1" applyFill="1"/>
    <xf numFmtId="164" fontId="25" fillId="0" borderId="13" xfId="0" applyNumberFormat="1" applyFont="1" applyFill="1" applyBorder="1" applyAlignment="1" applyProtection="1">
      <alignment horizontal="left" vertical="center" wrapText="1" indent="1"/>
    </xf>
    <xf numFmtId="0" fontId="32" fillId="0" borderId="0" xfId="0" applyFont="1"/>
    <xf numFmtId="0" fontId="33" fillId="0" borderId="0" xfId="0" applyFont="1"/>
    <xf numFmtId="0" fontId="33" fillId="0" borderId="0" xfId="0" applyFont="1" applyAlignment="1">
      <alignment horizontal="right" indent="1"/>
    </xf>
    <xf numFmtId="0" fontId="21" fillId="0" borderId="0" xfId="0" applyFont="1" applyAlignment="1">
      <alignment horizontal="center"/>
    </xf>
    <xf numFmtId="0" fontId="33" fillId="0" borderId="0" xfId="0" applyFont="1" applyFill="1"/>
    <xf numFmtId="3" fontId="33" fillId="0" borderId="0" xfId="0" applyNumberFormat="1" applyFont="1" applyFill="1" applyAlignment="1">
      <alignment horizontal="right" indent="1"/>
    </xf>
    <xf numFmtId="3" fontId="27" fillId="0" borderId="0" xfId="0" applyNumberFormat="1" applyFont="1" applyFill="1" applyAlignment="1">
      <alignment horizontal="right" indent="1"/>
    </xf>
    <xf numFmtId="0" fontId="33" fillId="0" borderId="0" xfId="0" applyFont="1" applyFill="1" applyAlignment="1">
      <alignment horizontal="right" indent="1"/>
    </xf>
    <xf numFmtId="0" fontId="5" fillId="0" borderId="22" xfId="0" applyFont="1" applyFill="1" applyBorder="1" applyAlignment="1" applyProtection="1">
      <alignment horizontal="right"/>
    </xf>
    <xf numFmtId="164" fontId="31" fillId="0" borderId="22" xfId="3" applyNumberFormat="1" applyFont="1" applyFill="1" applyBorder="1" applyAlignment="1" applyProtection="1">
      <alignment horizontal="left" vertical="center"/>
    </xf>
    <xf numFmtId="0" fontId="19" fillId="0" borderId="2" xfId="3" applyFont="1" applyFill="1" applyBorder="1" applyAlignment="1" applyProtection="1">
      <alignment horizontal="left" indent="6"/>
    </xf>
    <xf numFmtId="0" fontId="19" fillId="0" borderId="2" xfId="3" applyFont="1" applyFill="1" applyBorder="1" applyAlignment="1" applyProtection="1">
      <alignment horizontal="left" vertical="center" wrapText="1" indent="6"/>
    </xf>
    <xf numFmtId="0" fontId="19" fillId="0" borderId="6" xfId="3" applyFont="1" applyFill="1" applyBorder="1" applyAlignment="1" applyProtection="1">
      <alignment horizontal="left" vertical="center" wrapText="1" indent="6"/>
    </xf>
    <xf numFmtId="0" fontId="19" fillId="0" borderId="23" xfId="3" applyFont="1" applyFill="1" applyBorder="1" applyAlignment="1" applyProtection="1">
      <alignment horizontal="left" vertical="center" wrapText="1" indent="6"/>
    </xf>
    <xf numFmtId="0" fontId="35" fillId="0" borderId="0" xfId="0" applyFont="1" applyFill="1"/>
    <xf numFmtId="0" fontId="36" fillId="0" borderId="0" xfId="0" applyFont="1"/>
    <xf numFmtId="0" fontId="13" fillId="0" borderId="0" xfId="3" applyFont="1" applyFill="1" applyBorder="1"/>
    <xf numFmtId="0" fontId="7" fillId="0" borderId="24" xfId="3" applyFont="1" applyFill="1" applyBorder="1" applyAlignment="1" applyProtection="1">
      <alignment horizontal="center" vertical="center" wrapText="1"/>
    </xf>
    <xf numFmtId="164" fontId="0" fillId="0" borderId="0" xfId="0" applyNumberFormat="1" applyFill="1" applyAlignment="1" applyProtection="1">
      <alignment horizontal="center" vertical="center" wrapText="1"/>
    </xf>
    <xf numFmtId="164" fontId="7" fillId="0" borderId="13" xfId="0" applyNumberFormat="1" applyFont="1" applyFill="1" applyBorder="1" applyAlignment="1" applyProtection="1">
      <alignment horizontal="center" vertical="center" wrapText="1"/>
    </xf>
    <xf numFmtId="164" fontId="7" fillId="0" borderId="14" xfId="0" applyNumberFormat="1" applyFont="1" applyFill="1" applyBorder="1" applyAlignment="1" applyProtection="1">
      <alignment horizontal="center" vertical="center" wrapText="1"/>
    </xf>
    <xf numFmtId="0" fontId="17" fillId="0" borderId="13" xfId="0" applyFont="1" applyFill="1" applyBorder="1" applyAlignment="1" applyProtection="1">
      <alignment horizontal="center" vertical="center" wrapText="1"/>
    </xf>
    <xf numFmtId="0" fontId="17" fillId="0" borderId="14" xfId="0" applyFont="1" applyFill="1" applyBorder="1" applyAlignment="1" applyProtection="1">
      <alignment horizontal="center" vertical="center" wrapText="1"/>
    </xf>
    <xf numFmtId="0" fontId="17" fillId="0" borderId="17" xfId="0" applyFont="1" applyFill="1" applyBorder="1" applyAlignment="1" applyProtection="1">
      <alignment horizontal="center" vertical="center" wrapText="1"/>
    </xf>
    <xf numFmtId="164" fontId="3" fillId="0" borderId="0" xfId="0" applyNumberFormat="1" applyFont="1" applyFill="1" applyAlignment="1" applyProtection="1">
      <alignment horizontal="left" vertical="center" wrapText="1"/>
    </xf>
    <xf numFmtId="164" fontId="16" fillId="0" borderId="0" xfId="0" applyNumberFormat="1" applyFont="1" applyFill="1" applyAlignment="1" applyProtection="1">
      <alignment vertical="center" wrapText="1"/>
    </xf>
    <xf numFmtId="0" fontId="7" fillId="0" borderId="25" xfId="0" applyFont="1" applyFill="1" applyBorder="1" applyAlignment="1" applyProtection="1">
      <alignment vertical="center"/>
    </xf>
    <xf numFmtId="0" fontId="7" fillId="0" borderId="0" xfId="0" applyFont="1" applyFill="1" applyAlignment="1" applyProtection="1">
      <alignment vertical="center"/>
    </xf>
    <xf numFmtId="0" fontId="5" fillId="0" borderId="0" xfId="0" applyFont="1" applyFill="1" applyAlignment="1" applyProtection="1">
      <alignment horizontal="right"/>
    </xf>
    <xf numFmtId="0" fontId="7" fillId="0" borderId="16" xfId="0" applyFont="1" applyFill="1" applyBorder="1" applyAlignment="1" applyProtection="1">
      <alignment horizontal="center" vertical="center" wrapText="1"/>
    </xf>
    <xf numFmtId="0" fontId="7" fillId="0" borderId="26" xfId="0" applyFont="1" applyFill="1" applyBorder="1" applyAlignment="1" applyProtection="1">
      <alignment horizontal="center" vertical="center" wrapText="1"/>
    </xf>
    <xf numFmtId="0" fontId="7" fillId="0" borderId="27" xfId="0" applyFont="1" applyFill="1" applyBorder="1" applyAlignment="1" applyProtection="1">
      <alignment horizontal="center" vertical="center" wrapText="1"/>
    </xf>
    <xf numFmtId="0" fontId="19" fillId="0" borderId="0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 applyProtection="1">
      <alignment horizontal="left" vertical="center" wrapText="1" indent="1"/>
    </xf>
    <xf numFmtId="0" fontId="19" fillId="0" borderId="0" xfId="0" applyFont="1" applyFill="1" applyAlignment="1" applyProtection="1">
      <alignment vertical="center" wrapText="1"/>
    </xf>
    <xf numFmtId="0" fontId="17" fillId="0" borderId="28" xfId="0" applyFont="1" applyFill="1" applyBorder="1" applyAlignment="1" applyProtection="1">
      <alignment horizontal="center" vertical="center" wrapText="1"/>
    </xf>
    <xf numFmtId="0" fontId="7" fillId="0" borderId="29" xfId="0" applyFont="1" applyFill="1" applyBorder="1" applyAlignment="1" applyProtection="1">
      <alignment horizontal="center" vertical="center" wrapText="1"/>
    </xf>
    <xf numFmtId="0" fontId="4" fillId="0" borderId="13" xfId="0" applyFont="1" applyFill="1" applyBorder="1" applyAlignment="1" applyProtection="1">
      <alignment horizontal="left" vertical="center"/>
    </xf>
    <xf numFmtId="0" fontId="4" fillId="0" borderId="30" xfId="0" applyFont="1" applyFill="1" applyBorder="1" applyAlignment="1" applyProtection="1">
      <alignment vertical="center" wrapText="1"/>
    </xf>
    <xf numFmtId="0" fontId="34" fillId="0" borderId="0" xfId="0" applyFont="1" applyAlignment="1" applyProtection="1">
      <alignment horizontal="right" vertical="top"/>
      <protection locked="0"/>
    </xf>
    <xf numFmtId="16" fontId="0" fillId="0" borderId="0" xfId="0" applyNumberFormat="1" applyFill="1" applyAlignment="1">
      <alignment vertical="center" wrapText="1"/>
    </xf>
    <xf numFmtId="164" fontId="17" fillId="0" borderId="24" xfId="3" applyNumberFormat="1" applyFont="1" applyFill="1" applyBorder="1" applyAlignment="1" applyProtection="1">
      <alignment horizontal="right" vertical="center" wrapText="1" indent="1"/>
    </xf>
    <xf numFmtId="164" fontId="19" fillId="0" borderId="31" xfId="3" applyNumberFormat="1" applyFont="1" applyFill="1" applyBorder="1" applyAlignment="1" applyProtection="1">
      <alignment horizontal="right" vertical="center" wrapText="1" indent="1"/>
      <protection locked="0"/>
    </xf>
    <xf numFmtId="164" fontId="19" fillId="0" borderId="32" xfId="3" applyNumberFormat="1" applyFont="1" applyFill="1" applyBorder="1" applyAlignment="1" applyProtection="1">
      <alignment horizontal="right" vertical="center" wrapText="1" indent="1"/>
      <protection locked="0"/>
    </xf>
    <xf numFmtId="164" fontId="19" fillId="0" borderId="33" xfId="3" applyNumberFormat="1" applyFont="1" applyFill="1" applyBorder="1" applyAlignment="1" applyProtection="1">
      <alignment horizontal="right" vertical="center" wrapText="1" indent="1"/>
      <protection locked="0"/>
    </xf>
    <xf numFmtId="164" fontId="26" fillId="0" borderId="31" xfId="3" applyNumberFormat="1" applyFont="1" applyFill="1" applyBorder="1" applyAlignment="1" applyProtection="1">
      <alignment horizontal="right" vertical="center" wrapText="1" indent="1"/>
      <protection locked="0"/>
    </xf>
    <xf numFmtId="164" fontId="26" fillId="0" borderId="33" xfId="3" applyNumberFormat="1" applyFont="1" applyFill="1" applyBorder="1" applyAlignment="1" applyProtection="1">
      <alignment horizontal="right" vertical="center" wrapText="1" indent="1"/>
      <protection locked="0"/>
    </xf>
    <xf numFmtId="0" fontId="19" fillId="0" borderId="2" xfId="4" applyFont="1" applyFill="1" applyBorder="1" applyAlignment="1" applyProtection="1">
      <alignment horizontal="left" vertical="center" indent="1"/>
    </xf>
    <xf numFmtId="0" fontId="19" fillId="0" borderId="3" xfId="4" applyFont="1" applyFill="1" applyBorder="1" applyAlignment="1" applyProtection="1">
      <alignment horizontal="left" vertical="center" wrapText="1" indent="1"/>
    </xf>
    <xf numFmtId="0" fontId="19" fillId="0" borderId="2" xfId="4" applyFont="1" applyFill="1" applyBorder="1" applyAlignment="1" applyProtection="1">
      <alignment horizontal="left" vertical="center" wrapText="1" indent="1"/>
    </xf>
    <xf numFmtId="0" fontId="19" fillId="0" borderId="3" xfId="4" applyFont="1" applyFill="1" applyBorder="1" applyAlignment="1" applyProtection="1">
      <alignment horizontal="left" vertical="center" indent="1"/>
    </xf>
    <xf numFmtId="0" fontId="7" fillId="0" borderId="14" xfId="4" applyFont="1" applyFill="1" applyBorder="1" applyAlignment="1" applyProtection="1">
      <alignment horizontal="left" indent="1"/>
    </xf>
    <xf numFmtId="164" fontId="26" fillId="0" borderId="32" xfId="3" applyNumberFormat="1" applyFont="1" applyFill="1" applyBorder="1" applyAlignment="1" applyProtection="1">
      <alignment horizontal="right" vertical="center" wrapText="1" indent="1"/>
      <protection locked="0"/>
    </xf>
    <xf numFmtId="0" fontId="24" fillId="0" borderId="14" xfId="0" applyFont="1" applyBorder="1" applyAlignment="1" applyProtection="1">
      <alignment horizontal="left" vertical="center" wrapText="1" indent="1"/>
    </xf>
    <xf numFmtId="0" fontId="23" fillId="0" borderId="2" xfId="0" applyFont="1" applyBorder="1" applyAlignment="1" applyProtection="1">
      <alignment horizontal="left" vertical="center" wrapText="1" indent="1"/>
    </xf>
    <xf numFmtId="0" fontId="23" fillId="0" borderId="6" xfId="0" applyFont="1" applyBorder="1" applyAlignment="1" applyProtection="1">
      <alignment horizontal="left" vertical="center" wrapText="1" indent="1"/>
    </xf>
    <xf numFmtId="0" fontId="24" fillId="0" borderId="34" xfId="0" applyFont="1" applyBorder="1" applyAlignment="1" applyProtection="1">
      <alignment horizontal="left" vertical="center" wrapText="1" indent="1"/>
    </xf>
    <xf numFmtId="164" fontId="17" fillId="0" borderId="19" xfId="3" applyNumberFormat="1" applyFont="1" applyFill="1" applyBorder="1" applyAlignment="1" applyProtection="1">
      <alignment horizontal="right" vertical="center" wrapText="1" indent="1"/>
    </xf>
    <xf numFmtId="164" fontId="17" fillId="0" borderId="17" xfId="3" applyNumberFormat="1" applyFont="1" applyFill="1" applyBorder="1" applyAlignment="1" applyProtection="1">
      <alignment horizontal="right" vertical="center" wrapText="1" indent="1"/>
    </xf>
    <xf numFmtId="164" fontId="19" fillId="0" borderId="35" xfId="3" applyNumberFormat="1" applyFont="1" applyFill="1" applyBorder="1" applyAlignment="1" applyProtection="1">
      <alignment horizontal="right" vertical="center" wrapText="1" indent="1"/>
      <protection locked="0"/>
    </xf>
    <xf numFmtId="164" fontId="19" fillId="0" borderId="18" xfId="3" applyNumberFormat="1" applyFont="1" applyFill="1" applyBorder="1" applyAlignment="1" applyProtection="1">
      <alignment horizontal="right" vertical="center" wrapText="1" indent="1"/>
      <protection locked="0"/>
    </xf>
    <xf numFmtId="164" fontId="19" fillId="0" borderId="21" xfId="3" applyNumberFormat="1" applyFont="1" applyFill="1" applyBorder="1" applyAlignment="1" applyProtection="1">
      <alignment horizontal="right" vertical="center" wrapText="1" indent="1"/>
      <protection locked="0"/>
    </xf>
    <xf numFmtId="164" fontId="19" fillId="0" borderId="36" xfId="3" applyNumberFormat="1" applyFont="1" applyFill="1" applyBorder="1" applyAlignment="1" applyProtection="1">
      <alignment horizontal="right" vertical="center" wrapText="1" indent="1"/>
      <protection locked="0"/>
    </xf>
    <xf numFmtId="164" fontId="26" fillId="0" borderId="18" xfId="3" applyNumberFormat="1" applyFont="1" applyFill="1" applyBorder="1" applyAlignment="1" applyProtection="1">
      <alignment horizontal="right" vertical="center" wrapText="1" indent="1"/>
      <protection locked="0"/>
    </xf>
    <xf numFmtId="164" fontId="25" fillId="0" borderId="17" xfId="3" applyNumberFormat="1" applyFont="1" applyFill="1" applyBorder="1" applyAlignment="1" applyProtection="1">
      <alignment horizontal="right" vertical="center" wrapText="1" indent="1"/>
    </xf>
    <xf numFmtId="164" fontId="6" fillId="0" borderId="0" xfId="3" applyNumberFormat="1" applyFont="1" applyFill="1" applyBorder="1" applyAlignment="1" applyProtection="1">
      <alignment horizontal="right" vertical="center" wrapText="1" indent="1"/>
    </xf>
    <xf numFmtId="164" fontId="19" fillId="0" borderId="37" xfId="3" applyNumberFormat="1" applyFont="1" applyFill="1" applyBorder="1" applyAlignment="1" applyProtection="1">
      <alignment horizontal="right" vertical="center" wrapText="1" indent="1"/>
      <protection locked="0"/>
    </xf>
    <xf numFmtId="164" fontId="24" fillId="0" borderId="17" xfId="0" applyNumberFormat="1" applyFont="1" applyBorder="1" applyAlignment="1" applyProtection="1">
      <alignment horizontal="right" vertical="center" wrapText="1" indent="1"/>
    </xf>
    <xf numFmtId="0" fontId="5" fillId="0" borderId="22" xfId="0" applyFont="1" applyFill="1" applyBorder="1" applyAlignment="1" applyProtection="1">
      <alignment horizontal="right" vertical="center"/>
    </xf>
    <xf numFmtId="164" fontId="19" fillId="0" borderId="3" xfId="0" applyNumberFormat="1" applyFont="1" applyFill="1" applyBorder="1" applyAlignment="1" applyProtection="1">
      <alignment horizontal="right" vertical="center" wrapText="1" indent="1"/>
      <protection locked="0"/>
    </xf>
    <xf numFmtId="164" fontId="19" fillId="0" borderId="2" xfId="0" applyNumberFormat="1" applyFont="1" applyFill="1" applyBorder="1" applyAlignment="1" applyProtection="1">
      <alignment horizontal="right" vertical="center" wrapText="1" indent="1"/>
      <protection locked="0"/>
    </xf>
    <xf numFmtId="164" fontId="19" fillId="0" borderId="38" xfId="0" applyNumberFormat="1" applyFont="1" applyFill="1" applyBorder="1" applyAlignment="1" applyProtection="1">
      <alignment horizontal="right" vertical="center" wrapText="1" indent="1"/>
      <protection locked="0"/>
    </xf>
    <xf numFmtId="164" fontId="19" fillId="0" borderId="6" xfId="0" applyNumberFormat="1" applyFont="1" applyFill="1" applyBorder="1" applyAlignment="1" applyProtection="1">
      <alignment horizontal="right" vertical="center" wrapText="1" indent="1"/>
      <protection locked="0"/>
    </xf>
    <xf numFmtId="164" fontId="25" fillId="0" borderId="14" xfId="0" applyNumberFormat="1" applyFont="1" applyFill="1" applyBorder="1" applyAlignment="1" applyProtection="1">
      <alignment horizontal="right" vertical="center" wrapText="1" indent="1"/>
    </xf>
    <xf numFmtId="164" fontId="26" fillId="0" borderId="1" xfId="0" applyNumberFormat="1" applyFont="1" applyFill="1" applyBorder="1" applyAlignment="1" applyProtection="1">
      <alignment horizontal="right" vertical="center" wrapText="1" indent="1"/>
      <protection locked="0"/>
    </xf>
    <xf numFmtId="164" fontId="19" fillId="0" borderId="21" xfId="0" applyNumberFormat="1" applyFont="1" applyFill="1" applyBorder="1" applyAlignment="1" applyProtection="1">
      <alignment horizontal="right" vertical="center" wrapText="1" indent="1"/>
      <protection locked="0"/>
    </xf>
    <xf numFmtId="164" fontId="19" fillId="0" borderId="18" xfId="0" applyNumberFormat="1" applyFont="1" applyFill="1" applyBorder="1" applyAlignment="1" applyProtection="1">
      <alignment horizontal="right" vertical="center" wrapText="1" indent="1"/>
      <protection locked="0"/>
    </xf>
    <xf numFmtId="164" fontId="19" fillId="0" borderId="36" xfId="0" applyNumberFormat="1" applyFont="1" applyFill="1" applyBorder="1" applyAlignment="1" applyProtection="1">
      <alignment horizontal="right" vertical="center" wrapText="1" indent="1"/>
      <protection locked="0"/>
    </xf>
    <xf numFmtId="164" fontId="25" fillId="0" borderId="17" xfId="0" applyNumberFormat="1" applyFont="1" applyFill="1" applyBorder="1" applyAlignment="1" applyProtection="1">
      <alignment horizontal="right" vertical="center" wrapText="1" indent="1"/>
    </xf>
    <xf numFmtId="164" fontId="26" fillId="0" borderId="20" xfId="0" applyNumberFormat="1" applyFont="1" applyFill="1" applyBorder="1" applyAlignment="1" applyProtection="1">
      <alignment horizontal="right" vertical="center" wrapText="1" indent="1"/>
      <protection locked="0"/>
    </xf>
    <xf numFmtId="164" fontId="6" fillId="0" borderId="0" xfId="0" applyNumberFormat="1" applyFont="1" applyFill="1" applyAlignment="1" applyProtection="1">
      <alignment horizontal="centerContinuous" vertical="center" wrapText="1"/>
    </xf>
    <xf numFmtId="164" fontId="0" fillId="0" borderId="0" xfId="0" applyNumberFormat="1" applyFill="1" applyAlignment="1" applyProtection="1">
      <alignment horizontal="centerContinuous" vertical="center"/>
    </xf>
    <xf numFmtId="164" fontId="5" fillId="0" borderId="0" xfId="0" applyNumberFormat="1" applyFont="1" applyFill="1" applyAlignment="1" applyProtection="1">
      <alignment horizontal="right" vertical="center"/>
    </xf>
    <xf numFmtId="164" fontId="7" fillId="0" borderId="13" xfId="0" applyNumberFormat="1" applyFont="1" applyFill="1" applyBorder="1" applyAlignment="1" applyProtection="1">
      <alignment horizontal="centerContinuous" vertical="center" wrapText="1"/>
    </xf>
    <xf numFmtId="164" fontId="7" fillId="0" borderId="14" xfId="0" applyNumberFormat="1" applyFont="1" applyFill="1" applyBorder="1" applyAlignment="1" applyProtection="1">
      <alignment horizontal="centerContinuous" vertical="center" wrapText="1"/>
    </xf>
    <xf numFmtId="164" fontId="7" fillId="0" borderId="17" xfId="0" applyNumberFormat="1" applyFont="1" applyFill="1" applyBorder="1" applyAlignment="1" applyProtection="1">
      <alignment horizontal="centerContinuous" vertical="center" wrapText="1"/>
    </xf>
    <xf numFmtId="164" fontId="4" fillId="0" borderId="0" xfId="0" applyNumberFormat="1" applyFont="1" applyFill="1" applyAlignment="1" applyProtection="1">
      <alignment horizontal="center" vertical="center" wrapText="1"/>
    </xf>
    <xf numFmtId="164" fontId="25" fillId="0" borderId="39" xfId="0" applyNumberFormat="1" applyFont="1" applyFill="1" applyBorder="1" applyAlignment="1" applyProtection="1">
      <alignment horizontal="center" vertical="center" wrapText="1"/>
    </xf>
    <xf numFmtId="164" fontId="25" fillId="0" borderId="13" xfId="0" applyNumberFormat="1" applyFont="1" applyFill="1" applyBorder="1" applyAlignment="1" applyProtection="1">
      <alignment horizontal="center" vertical="center" wrapText="1"/>
    </xf>
    <xf numFmtId="164" fontId="25" fillId="0" borderId="14" xfId="0" applyNumberFormat="1" applyFont="1" applyFill="1" applyBorder="1" applyAlignment="1" applyProtection="1">
      <alignment horizontal="center" vertical="center" wrapText="1"/>
    </xf>
    <xf numFmtId="164" fontId="25" fillId="0" borderId="17" xfId="0" applyNumberFormat="1" applyFont="1" applyFill="1" applyBorder="1" applyAlignment="1" applyProtection="1">
      <alignment horizontal="center" vertical="center" wrapText="1"/>
    </xf>
    <xf numFmtId="164" fontId="25" fillId="0" borderId="0" xfId="0" applyNumberFormat="1" applyFont="1" applyFill="1" applyAlignment="1" applyProtection="1">
      <alignment horizontal="center" vertical="center" wrapText="1"/>
    </xf>
    <xf numFmtId="164" fontId="0" fillId="0" borderId="40" xfId="0" applyNumberFormat="1" applyFill="1" applyBorder="1" applyAlignment="1" applyProtection="1">
      <alignment horizontal="left" vertical="center" wrapText="1" indent="1"/>
    </xf>
    <xf numFmtId="164" fontId="19" fillId="0" borderId="9" xfId="0" applyNumberFormat="1" applyFont="1" applyFill="1" applyBorder="1" applyAlignment="1" applyProtection="1">
      <alignment horizontal="left" vertical="center" wrapText="1" indent="1"/>
    </xf>
    <xf numFmtId="164" fontId="0" fillId="0" borderId="41" xfId="0" applyNumberFormat="1" applyFill="1" applyBorder="1" applyAlignment="1" applyProtection="1">
      <alignment horizontal="left" vertical="center" wrapText="1" indent="1"/>
    </xf>
    <xf numFmtId="164" fontId="19" fillId="0" borderId="8" xfId="0" applyNumberFormat="1" applyFont="1" applyFill="1" applyBorder="1" applyAlignment="1" applyProtection="1">
      <alignment horizontal="left" vertical="center" wrapText="1" indent="1"/>
    </xf>
    <xf numFmtId="164" fontId="19" fillId="0" borderId="42" xfId="0" applyNumberFormat="1" applyFont="1" applyFill="1" applyBorder="1" applyAlignment="1" applyProtection="1">
      <alignment horizontal="left" vertical="center" wrapText="1" indent="1"/>
    </xf>
    <xf numFmtId="164" fontId="28" fillId="0" borderId="39" xfId="0" applyNumberFormat="1" applyFont="1" applyFill="1" applyBorder="1" applyAlignment="1" applyProtection="1">
      <alignment horizontal="left" vertical="center" wrapText="1" indent="1"/>
    </xf>
    <xf numFmtId="164" fontId="1" fillId="0" borderId="43" xfId="0" applyNumberFormat="1" applyFont="1" applyFill="1" applyBorder="1" applyAlignment="1" applyProtection="1">
      <alignment horizontal="left" vertical="center" wrapText="1" indent="1"/>
    </xf>
    <xf numFmtId="164" fontId="26" fillId="0" borderId="7" xfId="0" applyNumberFormat="1" applyFont="1" applyFill="1" applyBorder="1" applyAlignment="1" applyProtection="1">
      <alignment horizontal="left" vertical="center" wrapText="1" indent="1"/>
    </xf>
    <xf numFmtId="164" fontId="26" fillId="0" borderId="8" xfId="0" applyNumberFormat="1" applyFont="1" applyFill="1" applyBorder="1" applyAlignment="1" applyProtection="1">
      <alignment horizontal="left" vertical="center" wrapText="1" indent="1"/>
    </xf>
    <xf numFmtId="164" fontId="1" fillId="0" borderId="41" xfId="0" applyNumberFormat="1" applyFont="1" applyFill="1" applyBorder="1" applyAlignment="1" applyProtection="1">
      <alignment horizontal="left" vertical="center" wrapText="1" indent="1"/>
    </xf>
    <xf numFmtId="164" fontId="29" fillId="0" borderId="2" xfId="0" applyNumberFormat="1" applyFont="1" applyFill="1" applyBorder="1" applyAlignment="1" applyProtection="1">
      <alignment horizontal="right" vertical="center" wrapText="1" indent="1"/>
    </xf>
    <xf numFmtId="164" fontId="28" fillId="0" borderId="13" xfId="0" applyNumberFormat="1" applyFont="1" applyFill="1" applyBorder="1" applyAlignment="1" applyProtection="1">
      <alignment horizontal="left" vertical="center" wrapText="1" indent="1"/>
    </xf>
    <xf numFmtId="164" fontId="28" fillId="0" borderId="24" xfId="0" applyNumberFormat="1" applyFont="1" applyFill="1" applyBorder="1" applyAlignment="1" applyProtection="1">
      <alignment horizontal="right" vertical="center" wrapText="1" indent="1"/>
    </xf>
    <xf numFmtId="0" fontId="7" fillId="0" borderId="4" xfId="0" applyFont="1" applyFill="1" applyBorder="1" applyAlignment="1" applyProtection="1">
      <alignment horizontal="center" vertical="center"/>
    </xf>
    <xf numFmtId="0" fontId="7" fillId="0" borderId="23" xfId="0" applyFont="1" applyFill="1" applyBorder="1" applyAlignment="1" applyProtection="1">
      <alignment horizontal="center" vertical="center"/>
    </xf>
    <xf numFmtId="0" fontId="7" fillId="0" borderId="35" xfId="0" quotePrefix="1" applyFont="1" applyFill="1" applyBorder="1" applyAlignment="1" applyProtection="1">
      <alignment horizontal="right" vertical="center" indent="1"/>
    </xf>
    <xf numFmtId="0" fontId="7" fillId="0" borderId="44" xfId="0" applyFont="1" applyFill="1" applyBorder="1" applyAlignment="1" applyProtection="1">
      <alignment horizontal="right" vertical="center" indent="1"/>
    </xf>
    <xf numFmtId="0" fontId="7" fillId="0" borderId="19" xfId="0" applyFont="1" applyFill="1" applyBorder="1" applyAlignment="1" applyProtection="1">
      <alignment horizontal="right" vertical="center" wrapText="1" indent="1"/>
    </xf>
    <xf numFmtId="164" fontId="7" fillId="0" borderId="33" xfId="0" applyNumberFormat="1" applyFont="1" applyFill="1" applyBorder="1" applyAlignment="1" applyProtection="1">
      <alignment horizontal="right" vertical="center" wrapText="1" indent="1"/>
    </xf>
    <xf numFmtId="164" fontId="17" fillId="0" borderId="0" xfId="0" applyNumberFormat="1" applyFont="1" applyFill="1" applyBorder="1" applyAlignment="1" applyProtection="1">
      <alignment horizontal="right" vertical="center" wrapText="1" indent="1"/>
    </xf>
    <xf numFmtId="0" fontId="19" fillId="0" borderId="0" xfId="0" applyFont="1" applyFill="1" applyAlignment="1" applyProtection="1">
      <alignment horizontal="right" vertical="center" wrapText="1" indent="1"/>
    </xf>
    <xf numFmtId="164" fontId="17" fillId="0" borderId="24" xfId="0" applyNumberFormat="1" applyFont="1" applyFill="1" applyBorder="1" applyAlignment="1" applyProtection="1">
      <alignment horizontal="right" vertical="center" wrapText="1" indent="1"/>
    </xf>
    <xf numFmtId="0" fontId="6" fillId="0" borderId="45" xfId="3" applyFont="1" applyFill="1" applyBorder="1" applyAlignment="1" applyProtection="1">
      <alignment horizontal="center" vertical="center" wrapText="1"/>
    </xf>
    <xf numFmtId="0" fontId="6" fillId="0" borderId="45" xfId="3" applyFont="1" applyFill="1" applyBorder="1" applyAlignment="1" applyProtection="1">
      <alignment vertical="center" wrapText="1"/>
    </xf>
    <xf numFmtId="164" fontId="6" fillId="0" borderId="45" xfId="3" applyNumberFormat="1" applyFont="1" applyFill="1" applyBorder="1" applyAlignment="1" applyProtection="1">
      <alignment horizontal="right" vertical="center" wrapText="1" indent="1"/>
    </xf>
    <xf numFmtId="0" fontId="19" fillId="0" borderId="45" xfId="3" applyFont="1" applyFill="1" applyBorder="1" applyAlignment="1" applyProtection="1">
      <alignment horizontal="right" vertical="center" wrapText="1" indent="1"/>
      <protection locked="0"/>
    </xf>
    <xf numFmtId="164" fontId="26" fillId="0" borderId="45" xfId="3" applyNumberFormat="1" applyFont="1" applyFill="1" applyBorder="1" applyAlignment="1" applyProtection="1">
      <alignment horizontal="right" vertical="center" wrapText="1" indent="1"/>
      <protection locked="0"/>
    </xf>
    <xf numFmtId="0" fontId="22" fillId="0" borderId="46" xfId="0" applyFont="1" applyBorder="1" applyAlignment="1" applyProtection="1">
      <alignment horizontal="left" vertical="center" wrapText="1" indent="1"/>
    </xf>
    <xf numFmtId="0" fontId="10" fillId="0" borderId="0" xfId="3" applyFont="1" applyFill="1" applyProtection="1"/>
    <xf numFmtId="0" fontId="10" fillId="0" borderId="0" xfId="3" applyFont="1" applyFill="1" applyAlignment="1" applyProtection="1">
      <alignment horizontal="right" vertical="center" indent="1"/>
    </xf>
    <xf numFmtId="0" fontId="10" fillId="0" borderId="0" xfId="3" applyFont="1" applyFill="1"/>
    <xf numFmtId="0" fontId="10" fillId="0" borderId="0" xfId="3" applyFont="1" applyFill="1" applyAlignment="1">
      <alignment horizontal="right" vertical="center" indent="1"/>
    </xf>
    <xf numFmtId="0" fontId="37" fillId="0" borderId="0" xfId="0" applyFont="1" applyFill="1" applyAlignment="1" applyProtection="1">
      <alignment horizontal="left" vertical="center" wrapText="1"/>
    </xf>
    <xf numFmtId="0" fontId="37" fillId="0" borderId="0" xfId="0" applyFont="1" applyFill="1" applyAlignment="1" applyProtection="1">
      <alignment vertical="center" wrapText="1"/>
    </xf>
    <xf numFmtId="0" fontId="37" fillId="0" borderId="0" xfId="0" applyFont="1" applyFill="1" applyAlignment="1" applyProtection="1">
      <alignment horizontal="right" vertical="center" wrapText="1" indent="1"/>
    </xf>
    <xf numFmtId="0" fontId="14" fillId="0" borderId="0" xfId="0" applyFont="1" applyFill="1" applyAlignment="1" applyProtection="1">
      <alignment horizontal="left" vertical="center" wrapText="1"/>
    </xf>
    <xf numFmtId="0" fontId="14" fillId="0" borderId="0" xfId="0" applyFont="1" applyFill="1" applyAlignment="1" applyProtection="1">
      <alignment vertical="center" wrapText="1"/>
    </xf>
    <xf numFmtId="0" fontId="14" fillId="0" borderId="0" xfId="0" applyFont="1" applyFill="1" applyAlignment="1" applyProtection="1">
      <alignment horizontal="right" vertical="center" wrapText="1" indent="1"/>
    </xf>
    <xf numFmtId="164" fontId="17" fillId="0" borderId="16" xfId="3" applyNumberFormat="1" applyFont="1" applyFill="1" applyBorder="1" applyAlignment="1" applyProtection="1">
      <alignment horizontal="right" vertical="center" wrapText="1" indent="1"/>
    </xf>
    <xf numFmtId="164" fontId="17" fillId="0" borderId="14" xfId="3" applyNumberFormat="1" applyFont="1" applyFill="1" applyBorder="1" applyAlignment="1" applyProtection="1">
      <alignment horizontal="right" vertical="center" wrapText="1" indent="1"/>
    </xf>
    <xf numFmtId="164" fontId="19" fillId="0" borderId="2" xfId="3" applyNumberFormat="1" applyFont="1" applyFill="1" applyBorder="1" applyAlignment="1" applyProtection="1">
      <alignment horizontal="right" vertical="center" wrapText="1" indent="1"/>
      <protection locked="0"/>
    </xf>
    <xf numFmtId="164" fontId="19" fillId="0" borderId="3" xfId="3" applyNumberFormat="1" applyFont="1" applyFill="1" applyBorder="1" applyAlignment="1" applyProtection="1">
      <alignment horizontal="right" vertical="center" wrapText="1" indent="1"/>
      <protection locked="0"/>
    </xf>
    <xf numFmtId="164" fontId="19" fillId="0" borderId="6" xfId="3" applyNumberFormat="1" applyFont="1" applyFill="1" applyBorder="1" applyAlignment="1" applyProtection="1">
      <alignment horizontal="right" vertical="center" wrapText="1" indent="1"/>
      <protection locked="0"/>
    </xf>
    <xf numFmtId="164" fontId="26" fillId="0" borderId="2" xfId="3" applyNumberFormat="1" applyFont="1" applyFill="1" applyBorder="1" applyAlignment="1" applyProtection="1">
      <alignment horizontal="right" vertical="center" wrapText="1" indent="1"/>
      <protection locked="0"/>
    </xf>
    <xf numFmtId="164" fontId="26" fillId="0" borderId="6" xfId="3" applyNumberFormat="1" applyFont="1" applyFill="1" applyBorder="1" applyAlignment="1" applyProtection="1">
      <alignment horizontal="right" vertical="center" wrapText="1" indent="1"/>
      <protection locked="0"/>
    </xf>
    <xf numFmtId="164" fontId="26" fillId="0" borderId="36" xfId="3" applyNumberFormat="1" applyFont="1" applyFill="1" applyBorder="1" applyAlignment="1" applyProtection="1">
      <alignment horizontal="right" vertical="center" wrapText="1" indent="1"/>
      <protection locked="0"/>
    </xf>
    <xf numFmtId="164" fontId="25" fillId="0" borderId="14" xfId="3" applyNumberFormat="1" applyFont="1" applyFill="1" applyBorder="1" applyAlignment="1" applyProtection="1">
      <alignment horizontal="right" vertical="center" wrapText="1" indent="1"/>
    </xf>
    <xf numFmtId="0" fontId="7" fillId="0" borderId="30" xfId="3" applyFont="1" applyFill="1" applyBorder="1" applyAlignment="1" applyProtection="1">
      <alignment horizontal="center" vertical="center" wrapText="1"/>
    </xf>
    <xf numFmtId="0" fontId="7" fillId="0" borderId="47" xfId="0" applyFont="1" applyFill="1" applyBorder="1" applyAlignment="1" applyProtection="1">
      <alignment horizontal="center" vertical="center" wrapText="1"/>
    </xf>
    <xf numFmtId="0" fontId="7" fillId="0" borderId="28" xfId="0" applyFont="1" applyFill="1" applyBorder="1" applyAlignment="1" applyProtection="1">
      <alignment horizontal="center" vertical="center" wrapText="1"/>
    </xf>
    <xf numFmtId="0" fontId="17" fillId="0" borderId="15" xfId="3" applyFont="1" applyFill="1" applyBorder="1" applyAlignment="1" applyProtection="1">
      <alignment horizontal="center" vertical="center" wrapText="1"/>
    </xf>
    <xf numFmtId="0" fontId="17" fillId="0" borderId="16" xfId="3" applyFont="1" applyFill="1" applyBorder="1" applyAlignment="1" applyProtection="1">
      <alignment horizontal="center" vertical="center" wrapText="1"/>
    </xf>
    <xf numFmtId="0" fontId="17" fillId="0" borderId="19" xfId="3" applyFont="1" applyFill="1" applyBorder="1" applyAlignment="1" applyProtection="1">
      <alignment horizontal="center" vertical="center" wrapText="1"/>
    </xf>
    <xf numFmtId="164" fontId="19" fillId="0" borderId="21" xfId="3" applyNumberFormat="1" applyFont="1" applyFill="1" applyBorder="1" applyAlignment="1" applyProtection="1">
      <alignment horizontal="right" vertical="center" wrapText="1" indent="1"/>
    </xf>
    <xf numFmtId="0" fontId="19" fillId="0" borderId="3" xfId="3" applyFont="1" applyFill="1" applyBorder="1" applyAlignment="1" applyProtection="1">
      <alignment horizontal="left" vertical="center" wrapText="1" indent="6"/>
    </xf>
    <xf numFmtId="0" fontId="10" fillId="0" borderId="0" xfId="3" applyFill="1" applyProtection="1"/>
    <xf numFmtId="0" fontId="19" fillId="0" borderId="0" xfId="3" applyFont="1" applyFill="1" applyProtection="1"/>
    <xf numFmtId="0" fontId="13" fillId="0" borderId="0" xfId="3" applyFont="1" applyFill="1" applyProtection="1"/>
    <xf numFmtId="0" fontId="23" fillId="0" borderId="3" xfId="0" applyFont="1" applyBorder="1" applyAlignment="1" applyProtection="1">
      <alignment horizontal="left" wrapText="1" indent="1"/>
    </xf>
    <xf numFmtId="0" fontId="23" fillId="0" borderId="2" xfId="0" applyFont="1" applyBorder="1" applyAlignment="1" applyProtection="1">
      <alignment horizontal="left" wrapText="1" indent="1"/>
    </xf>
    <xf numFmtId="0" fontId="23" fillId="0" borderId="6" xfId="0" applyFont="1" applyBorder="1" applyAlignment="1" applyProtection="1">
      <alignment horizontal="left" wrapText="1" indent="1"/>
    </xf>
    <xf numFmtId="0" fontId="24" fillId="0" borderId="13" xfId="0" applyFont="1" applyBorder="1" applyAlignment="1" applyProtection="1">
      <alignment wrapText="1"/>
    </xf>
    <xf numFmtId="0" fontId="23" fillId="0" borderId="6" xfId="0" applyFont="1" applyBorder="1" applyAlignment="1" applyProtection="1">
      <alignment wrapText="1"/>
    </xf>
    <xf numFmtId="0" fontId="23" fillId="0" borderId="9" xfId="0" applyFont="1" applyBorder="1" applyAlignment="1" applyProtection="1">
      <alignment wrapText="1"/>
    </xf>
    <xf numFmtId="0" fontId="23" fillId="0" borderId="8" xfId="0" applyFont="1" applyBorder="1" applyAlignment="1" applyProtection="1">
      <alignment wrapText="1"/>
    </xf>
    <xf numFmtId="0" fontId="23" fillId="0" borderId="10" xfId="0" applyFont="1" applyBorder="1" applyAlignment="1" applyProtection="1">
      <alignment wrapText="1"/>
    </xf>
    <xf numFmtId="0" fontId="24" fillId="0" borderId="14" xfId="0" applyFont="1" applyBorder="1" applyAlignment="1" applyProtection="1">
      <alignment wrapText="1"/>
    </xf>
    <xf numFmtId="0" fontId="24" fillId="0" borderId="34" xfId="0" applyFont="1" applyBorder="1" applyAlignment="1" applyProtection="1">
      <alignment wrapText="1"/>
    </xf>
    <xf numFmtId="0" fontId="24" fillId="0" borderId="46" xfId="0" applyFont="1" applyBorder="1" applyAlignment="1" applyProtection="1">
      <alignment wrapText="1"/>
    </xf>
    <xf numFmtId="0" fontId="10" fillId="0" borderId="0" xfId="3" applyFill="1" applyAlignment="1" applyProtection="1"/>
    <xf numFmtId="164" fontId="22" fillId="0" borderId="17" xfId="0" quotePrefix="1" applyNumberFormat="1" applyFont="1" applyBorder="1" applyAlignment="1" applyProtection="1">
      <alignment horizontal="right" vertical="center" wrapText="1" indent="1"/>
    </xf>
    <xf numFmtId="0" fontId="21" fillId="0" borderId="0" xfId="3" applyFont="1" applyFill="1" applyProtection="1"/>
    <xf numFmtId="0" fontId="20" fillId="0" borderId="0" xfId="3" applyFont="1" applyFill="1" applyProtection="1"/>
    <xf numFmtId="0" fontId="10" fillId="0" borderId="0" xfId="3" applyFill="1" applyBorder="1" applyProtection="1"/>
    <xf numFmtId="164" fontId="26" fillId="0" borderId="0" xfId="0" applyNumberFormat="1" applyFont="1" applyFill="1" applyBorder="1" applyAlignment="1" applyProtection="1">
      <alignment horizontal="left" vertical="center" wrapText="1" indent="1"/>
      <protection locked="0"/>
    </xf>
    <xf numFmtId="49" fontId="19" fillId="0" borderId="9" xfId="3" applyNumberFormat="1" applyFont="1" applyFill="1" applyBorder="1" applyAlignment="1" applyProtection="1">
      <alignment horizontal="center" vertical="center" wrapText="1"/>
    </xf>
    <xf numFmtId="49" fontId="19" fillId="0" borderId="8" xfId="3" applyNumberFormat="1" applyFont="1" applyFill="1" applyBorder="1" applyAlignment="1" applyProtection="1">
      <alignment horizontal="center" vertical="center" wrapText="1"/>
    </xf>
    <xf numFmtId="49" fontId="19" fillId="0" borderId="10" xfId="3" applyNumberFormat="1" applyFont="1" applyFill="1" applyBorder="1" applyAlignment="1" applyProtection="1">
      <alignment horizontal="center" vertical="center" wrapText="1"/>
    </xf>
    <xf numFmtId="0" fontId="24" fillId="0" borderId="13" xfId="0" applyFont="1" applyBorder="1" applyAlignment="1" applyProtection="1">
      <alignment horizontal="center" wrapText="1"/>
    </xf>
    <xf numFmtId="0" fontId="23" fillId="0" borderId="9" xfId="0" applyFont="1" applyBorder="1" applyAlignment="1" applyProtection="1">
      <alignment horizontal="center" wrapText="1"/>
    </xf>
    <xf numFmtId="0" fontId="23" fillId="0" borderId="8" xfId="0" applyFont="1" applyBorder="1" applyAlignment="1" applyProtection="1">
      <alignment horizontal="center" wrapText="1"/>
    </xf>
    <xf numFmtId="0" fontId="23" fillId="0" borderId="10" xfId="0" applyFont="1" applyBorder="1" applyAlignment="1" applyProtection="1">
      <alignment horizontal="center" wrapText="1"/>
    </xf>
    <xf numFmtId="0" fontId="24" fillId="0" borderId="34" xfId="0" applyFont="1" applyBorder="1" applyAlignment="1" applyProtection="1">
      <alignment horizontal="center" wrapText="1"/>
    </xf>
    <xf numFmtId="0" fontId="19" fillId="0" borderId="0" xfId="0" applyFont="1" applyFill="1" applyAlignment="1" applyProtection="1">
      <alignment horizontal="center" vertical="center" wrapText="1"/>
    </xf>
    <xf numFmtId="49" fontId="19" fillId="0" borderId="11" xfId="3" applyNumberFormat="1" applyFont="1" applyFill="1" applyBorder="1" applyAlignment="1" applyProtection="1">
      <alignment horizontal="center" vertical="center" wrapText="1"/>
    </xf>
    <xf numFmtId="49" fontId="19" fillId="0" borderId="7" xfId="3" applyNumberFormat="1" applyFont="1" applyFill="1" applyBorder="1" applyAlignment="1" applyProtection="1">
      <alignment horizontal="center" vertical="center" wrapText="1"/>
    </xf>
    <xf numFmtId="49" fontId="19" fillId="0" borderId="12" xfId="3" applyNumberFormat="1" applyFont="1" applyFill="1" applyBorder="1" applyAlignment="1" applyProtection="1">
      <alignment horizontal="center" vertical="center" wrapText="1"/>
    </xf>
    <xf numFmtId="0" fontId="24" fillId="0" borderId="34" xfId="0" applyFont="1" applyBorder="1" applyAlignment="1" applyProtection="1">
      <alignment horizontal="center" vertical="center" wrapText="1"/>
    </xf>
    <xf numFmtId="164" fontId="25" fillId="0" borderId="24" xfId="3" applyNumberFormat="1" applyFont="1" applyFill="1" applyBorder="1" applyAlignment="1" applyProtection="1">
      <alignment horizontal="right" vertical="center" wrapText="1" indent="1"/>
    </xf>
    <xf numFmtId="164" fontId="19" fillId="0" borderId="32" xfId="3" applyNumberFormat="1" applyFont="1" applyFill="1" applyBorder="1" applyAlignment="1" applyProtection="1">
      <alignment horizontal="right" vertical="center" wrapText="1" indent="1"/>
    </xf>
    <xf numFmtId="164" fontId="19" fillId="0" borderId="3" xfId="3" applyNumberFormat="1" applyFont="1" applyFill="1" applyBorder="1" applyAlignment="1" applyProtection="1">
      <alignment horizontal="right" vertical="center" wrapText="1" indent="1"/>
    </xf>
    <xf numFmtId="0" fontId="17" fillId="0" borderId="24" xfId="3" applyFont="1" applyFill="1" applyBorder="1" applyAlignment="1" applyProtection="1">
      <alignment horizontal="center" vertical="center" wrapText="1"/>
    </xf>
    <xf numFmtId="164" fontId="26" fillId="0" borderId="21" xfId="3" applyNumberFormat="1" applyFont="1" applyFill="1" applyBorder="1" applyAlignment="1" applyProtection="1">
      <alignment horizontal="right" vertical="center" wrapText="1" indent="1"/>
      <protection locked="0"/>
    </xf>
    <xf numFmtId="164" fontId="17" fillId="0" borderId="17" xfId="3" applyNumberFormat="1" applyFont="1" applyFill="1" applyBorder="1" applyAlignment="1" applyProtection="1">
      <alignment horizontal="right" vertical="center" wrapText="1" indent="1"/>
      <protection locked="0"/>
    </xf>
    <xf numFmtId="164" fontId="26" fillId="0" borderId="3" xfId="3" applyNumberFormat="1" applyFont="1" applyFill="1" applyBorder="1" applyAlignment="1" applyProtection="1">
      <alignment horizontal="right" vertical="center" wrapText="1" indent="1"/>
      <protection locked="0"/>
    </xf>
    <xf numFmtId="0" fontId="24" fillId="0" borderId="13" xfId="0" applyFont="1" applyBorder="1" applyAlignment="1" applyProtection="1">
      <alignment vertical="center" wrapText="1"/>
    </xf>
    <xf numFmtId="0" fontId="23" fillId="0" borderId="9" xfId="0" applyFont="1" applyBorder="1" applyAlignment="1" applyProtection="1">
      <alignment vertical="center" wrapText="1"/>
    </xf>
    <xf numFmtId="0" fontId="23" fillId="0" borderId="8" xfId="0" applyFont="1" applyBorder="1" applyAlignment="1" applyProtection="1">
      <alignment vertical="center" wrapText="1"/>
    </xf>
    <xf numFmtId="0" fontId="23" fillId="0" borderId="10" xfId="0" applyFont="1" applyBorder="1" applyAlignment="1" applyProtection="1">
      <alignment vertical="center" wrapText="1"/>
    </xf>
    <xf numFmtId="0" fontId="24" fillId="0" borderId="34" xfId="0" applyFont="1" applyBorder="1" applyAlignment="1" applyProtection="1">
      <alignment vertical="center" wrapText="1"/>
    </xf>
    <xf numFmtId="164" fontId="17" fillId="0" borderId="14" xfId="3" applyNumberFormat="1" applyFont="1" applyFill="1" applyBorder="1" applyAlignment="1" applyProtection="1">
      <alignment horizontal="right" vertical="center" wrapText="1" indent="1"/>
      <protection locked="0"/>
    </xf>
    <xf numFmtId="164" fontId="17" fillId="0" borderId="24" xfId="3" applyNumberFormat="1" applyFont="1" applyFill="1" applyBorder="1" applyAlignment="1" applyProtection="1">
      <alignment horizontal="right" vertical="center" wrapText="1" indent="1"/>
      <protection locked="0"/>
    </xf>
    <xf numFmtId="164" fontId="19" fillId="2" borderId="2" xfId="3" applyNumberFormat="1" applyFont="1" applyFill="1" applyBorder="1" applyAlignment="1" applyProtection="1">
      <alignment horizontal="right" vertical="center" wrapText="1" indent="1"/>
      <protection locked="0"/>
    </xf>
    <xf numFmtId="164" fontId="19" fillId="2" borderId="6" xfId="3" applyNumberFormat="1" applyFont="1" applyFill="1" applyBorder="1" applyAlignment="1" applyProtection="1">
      <alignment horizontal="right" vertical="center" wrapText="1" indent="1"/>
      <protection locked="0"/>
    </xf>
    <xf numFmtId="0" fontId="19" fillId="0" borderId="1" xfId="4" applyFont="1" applyFill="1" applyBorder="1" applyAlignment="1" applyProtection="1">
      <alignment horizontal="left" vertical="center" wrapText="1" indent="1"/>
    </xf>
    <xf numFmtId="164" fontId="29" fillId="0" borderId="1" xfId="0" applyNumberFormat="1" applyFont="1" applyFill="1" applyBorder="1" applyAlignment="1" applyProtection="1">
      <alignment horizontal="right" vertical="center" wrapText="1" indent="1"/>
    </xf>
    <xf numFmtId="0" fontId="24" fillId="0" borderId="14" xfId="0" applyFont="1" applyBorder="1" applyAlignment="1" applyProtection="1">
      <alignment vertical="center" wrapText="1"/>
    </xf>
    <xf numFmtId="0" fontId="24" fillId="0" borderId="46" xfId="0" applyFont="1" applyBorder="1" applyAlignment="1" applyProtection="1">
      <alignment vertical="center" wrapText="1"/>
    </xf>
    <xf numFmtId="0" fontId="23" fillId="0" borderId="6" xfId="0" applyFont="1" applyBorder="1" applyAlignment="1" applyProtection="1">
      <alignment horizontal="left" vertical="center" wrapText="1"/>
    </xf>
    <xf numFmtId="164" fontId="17" fillId="0" borderId="48" xfId="3" applyNumberFormat="1" applyFont="1" applyFill="1" applyBorder="1" applyAlignment="1" applyProtection="1">
      <alignment horizontal="right" vertical="center" wrapText="1" indent="1"/>
    </xf>
    <xf numFmtId="164" fontId="19" fillId="0" borderId="49" xfId="3" applyNumberFormat="1" applyFont="1" applyFill="1" applyBorder="1" applyAlignment="1" applyProtection="1">
      <alignment horizontal="right" vertical="center" wrapText="1" indent="1"/>
      <protection locked="0"/>
    </xf>
    <xf numFmtId="164" fontId="19" fillId="0" borderId="38" xfId="3" applyNumberFormat="1" applyFont="1" applyFill="1" applyBorder="1" applyAlignment="1" applyProtection="1">
      <alignment horizontal="right" vertical="center" wrapText="1" indent="1"/>
      <protection locked="0"/>
    </xf>
    <xf numFmtId="164" fontId="19" fillId="0" borderId="50" xfId="3" applyNumberFormat="1" applyFont="1" applyFill="1" applyBorder="1" applyAlignment="1" applyProtection="1">
      <alignment horizontal="right" vertical="center" wrapText="1" indent="1"/>
      <protection locked="0"/>
    </xf>
    <xf numFmtId="164" fontId="19" fillId="0" borderId="51" xfId="3" applyNumberFormat="1" applyFont="1" applyFill="1" applyBorder="1" applyAlignment="1" applyProtection="1">
      <alignment horizontal="right" vertical="center" wrapText="1" indent="1"/>
      <protection locked="0"/>
    </xf>
    <xf numFmtId="164" fontId="17" fillId="0" borderId="52" xfId="3" applyNumberFormat="1" applyFont="1" applyFill="1" applyBorder="1" applyAlignment="1" applyProtection="1">
      <alignment horizontal="right" vertical="center" wrapText="1" indent="1"/>
    </xf>
    <xf numFmtId="164" fontId="19" fillId="0" borderId="53" xfId="3" applyNumberFormat="1" applyFont="1" applyFill="1" applyBorder="1" applyAlignment="1" applyProtection="1">
      <alignment horizontal="right" vertical="center" wrapText="1" indent="1"/>
      <protection locked="0"/>
    </xf>
    <xf numFmtId="164" fontId="19" fillId="0" borderId="54" xfId="3" applyNumberFormat="1" applyFont="1" applyFill="1" applyBorder="1" applyAlignment="1" applyProtection="1">
      <alignment horizontal="right" vertical="center" wrapText="1" indent="1"/>
      <protection locked="0"/>
    </xf>
    <xf numFmtId="164" fontId="19" fillId="0" borderId="27" xfId="3" applyNumberFormat="1" applyFont="1" applyFill="1" applyBorder="1" applyAlignment="1" applyProtection="1">
      <alignment horizontal="right" vertical="center" wrapText="1" indent="1"/>
      <protection locked="0"/>
    </xf>
    <xf numFmtId="164" fontId="25" fillId="0" borderId="52" xfId="3" applyNumberFormat="1" applyFont="1" applyFill="1" applyBorder="1" applyAlignment="1" applyProtection="1">
      <alignment horizontal="right" vertical="center" wrapText="1" indent="1"/>
    </xf>
    <xf numFmtId="164" fontId="24" fillId="0" borderId="52" xfId="0" applyNumberFormat="1" applyFont="1" applyBorder="1" applyAlignment="1" applyProtection="1">
      <alignment horizontal="right" vertical="center" wrapText="1" indent="1"/>
    </xf>
    <xf numFmtId="164" fontId="22" fillId="0" borderId="52" xfId="0" quotePrefix="1" applyNumberFormat="1" applyFont="1" applyBorder="1" applyAlignment="1" applyProtection="1">
      <alignment horizontal="right" vertical="center" wrapText="1" indent="1"/>
    </xf>
    <xf numFmtId="164" fontId="17" fillId="0" borderId="55" xfId="3" applyNumberFormat="1" applyFont="1" applyFill="1" applyBorder="1" applyAlignment="1" applyProtection="1">
      <alignment horizontal="right" vertical="center" wrapText="1" indent="1"/>
    </xf>
    <xf numFmtId="164" fontId="19" fillId="0" borderId="56" xfId="3" applyNumberFormat="1" applyFont="1" applyFill="1" applyBorder="1" applyAlignment="1" applyProtection="1">
      <alignment horizontal="right" vertical="center" wrapText="1" indent="1"/>
      <protection locked="0"/>
    </xf>
    <xf numFmtId="164" fontId="19" fillId="0" borderId="57" xfId="3" applyNumberFormat="1" applyFont="1" applyFill="1" applyBorder="1" applyAlignment="1" applyProtection="1">
      <alignment horizontal="right" vertical="center" wrapText="1" indent="1"/>
      <protection locked="0"/>
    </xf>
    <xf numFmtId="164" fontId="24" fillId="0" borderId="24" xfId="0" applyNumberFormat="1" applyFont="1" applyBorder="1" applyAlignment="1" applyProtection="1">
      <alignment horizontal="right" vertical="center" wrapText="1" indent="1"/>
    </xf>
    <xf numFmtId="164" fontId="22" fillId="0" borderId="24" xfId="0" quotePrefix="1" applyNumberFormat="1" applyFont="1" applyBorder="1" applyAlignment="1" applyProtection="1">
      <alignment horizontal="right" vertical="center" wrapText="1" indent="1"/>
    </xf>
    <xf numFmtId="164" fontId="19" fillId="0" borderId="4" xfId="3" applyNumberFormat="1" applyFont="1" applyFill="1" applyBorder="1" applyAlignment="1" applyProtection="1">
      <alignment horizontal="right" vertical="center" wrapText="1" indent="1"/>
      <protection locked="0"/>
    </xf>
    <xf numFmtId="164" fontId="19" fillId="0" borderId="23" xfId="3" applyNumberFormat="1" applyFont="1" applyFill="1" applyBorder="1" applyAlignment="1" applyProtection="1">
      <alignment horizontal="right" vertical="center" wrapText="1" indent="1"/>
      <protection locked="0"/>
    </xf>
    <xf numFmtId="164" fontId="24" fillId="0" borderId="14" xfId="0" applyNumberFormat="1" applyFont="1" applyBorder="1" applyAlignment="1" applyProtection="1">
      <alignment horizontal="right" vertical="center" wrapText="1" indent="1"/>
    </xf>
    <xf numFmtId="164" fontId="22" fillId="0" borderId="14" xfId="0" quotePrefix="1" applyNumberFormat="1" applyFont="1" applyBorder="1" applyAlignment="1" applyProtection="1">
      <alignment horizontal="right" vertical="center" wrapText="1" indent="1"/>
    </xf>
    <xf numFmtId="164" fontId="31" fillId="0" borderId="22" xfId="3" applyNumberFormat="1" applyFont="1" applyFill="1" applyBorder="1" applyAlignment="1" applyProtection="1">
      <alignment horizontal="left" vertical="center"/>
    </xf>
    <xf numFmtId="164" fontId="6" fillId="0" borderId="0" xfId="3" applyNumberFormat="1" applyFont="1" applyFill="1" applyBorder="1" applyAlignment="1" applyProtection="1">
      <alignment horizontal="center" vertical="center"/>
    </xf>
    <xf numFmtId="164" fontId="31" fillId="0" borderId="22" xfId="3" applyNumberFormat="1" applyFont="1" applyFill="1" applyBorder="1" applyAlignment="1" applyProtection="1">
      <alignment horizontal="left"/>
    </xf>
    <xf numFmtId="0" fontId="20" fillId="0" borderId="0" xfId="3" applyFont="1" applyFill="1" applyAlignment="1" applyProtection="1">
      <alignment horizontal="center"/>
    </xf>
    <xf numFmtId="164" fontId="27" fillId="0" borderId="58" xfId="0" applyNumberFormat="1" applyFont="1" applyFill="1" applyBorder="1" applyAlignment="1" applyProtection="1">
      <alignment horizontal="center" vertical="center" wrapText="1"/>
    </xf>
    <xf numFmtId="164" fontId="27" fillId="0" borderId="59" xfId="0" applyNumberFormat="1" applyFont="1" applyFill="1" applyBorder="1" applyAlignment="1" applyProtection="1">
      <alignment horizontal="center" vertical="center" wrapText="1"/>
    </xf>
    <xf numFmtId="164" fontId="15" fillId="0" borderId="0" xfId="0" applyNumberFormat="1" applyFont="1" applyFill="1" applyAlignment="1" applyProtection="1">
      <alignment horizontal="center" textRotation="180" wrapText="1"/>
    </xf>
    <xf numFmtId="164" fontId="38" fillId="0" borderId="45" xfId="0" applyNumberFormat="1" applyFont="1" applyFill="1" applyBorder="1" applyAlignment="1" applyProtection="1">
      <alignment horizontal="center" vertical="center" wrapText="1"/>
    </xf>
    <xf numFmtId="0" fontId="18" fillId="0" borderId="52" xfId="4" applyFont="1" applyFill="1" applyBorder="1" applyAlignment="1" applyProtection="1">
      <alignment horizontal="left" vertical="center" indent="1"/>
    </xf>
    <xf numFmtId="0" fontId="18" fillId="0" borderId="29" xfId="4" applyFont="1" applyFill="1" applyBorder="1" applyAlignment="1" applyProtection="1">
      <alignment horizontal="left" vertical="center" indent="1"/>
    </xf>
    <xf numFmtId="0" fontId="18" fillId="0" borderId="24" xfId="4" applyFont="1" applyFill="1" applyBorder="1" applyAlignment="1" applyProtection="1">
      <alignment horizontal="left" vertical="center" indent="1"/>
    </xf>
    <xf numFmtId="0" fontId="20" fillId="0" borderId="0" xfId="4" applyFont="1" applyFill="1" applyAlignment="1" applyProtection="1">
      <alignment horizontal="center" wrapText="1"/>
    </xf>
    <xf numFmtId="0" fontId="20" fillId="0" borderId="0" xfId="4" applyFont="1" applyFill="1" applyAlignment="1" applyProtection="1">
      <alignment horizontal="center"/>
    </xf>
  </cellXfs>
  <cellStyles count="5">
    <cellStyle name="Hiperhivatkozás" xfId="1"/>
    <cellStyle name="Már látott hiperhivatkozás" xfId="2"/>
    <cellStyle name="Normál" xfId="0" builtinId="0"/>
    <cellStyle name="Normál_KVRENMUNKA" xfId="3"/>
    <cellStyle name="Normál_SEGEDLETEK" xfId="4"/>
  </cellStyles>
  <dxfs count="1">
    <dxf>
      <font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2:B16"/>
  <sheetViews>
    <sheetView workbookViewId="0">
      <selection activeCell="A5" sqref="A5"/>
    </sheetView>
  </sheetViews>
  <sheetFormatPr defaultRowHeight="12.75"/>
  <cols>
    <col min="1" max="1" width="48.5" customWidth="1"/>
    <col min="2" max="2" width="73.5" customWidth="1"/>
    <col min="3" max="3" width="16.83203125" customWidth="1"/>
  </cols>
  <sheetData>
    <row r="2" spans="1:2">
      <c r="A2" t="s">
        <v>98</v>
      </c>
    </row>
    <row r="4" spans="1:2">
      <c r="A4" s="81"/>
      <c r="B4" s="81"/>
    </row>
    <row r="5" spans="1:2" s="92" customFormat="1" ht="15.75">
      <c r="A5" s="42" t="s">
        <v>324</v>
      </c>
      <c r="B5" s="91"/>
    </row>
    <row r="6" spans="1:2">
      <c r="A6" s="81"/>
      <c r="B6" s="81"/>
    </row>
    <row r="7" spans="1:2">
      <c r="A7" s="81" t="s">
        <v>326</v>
      </c>
      <c r="B7" s="81" t="s">
        <v>327</v>
      </c>
    </row>
    <row r="8" spans="1:2">
      <c r="A8" s="81" t="s">
        <v>328</v>
      </c>
      <c r="B8" s="81" t="s">
        <v>329</v>
      </c>
    </row>
    <row r="9" spans="1:2">
      <c r="A9" s="81" t="s">
        <v>330</v>
      </c>
      <c r="B9" s="81" t="s">
        <v>331</v>
      </c>
    </row>
    <row r="10" spans="1:2">
      <c r="A10" s="81"/>
      <c r="B10" s="81"/>
    </row>
    <row r="11" spans="1:2">
      <c r="A11" s="81"/>
      <c r="B11" s="81"/>
    </row>
    <row r="12" spans="1:2" s="92" customFormat="1" ht="15.75">
      <c r="A12" s="42" t="s">
        <v>325</v>
      </c>
      <c r="B12" s="91"/>
    </row>
    <row r="13" spans="1:2">
      <c r="A13" s="81"/>
      <c r="B13" s="81"/>
    </row>
    <row r="14" spans="1:2">
      <c r="A14" s="81" t="s">
        <v>335</v>
      </c>
      <c r="B14" s="81" t="s">
        <v>334</v>
      </c>
    </row>
    <row r="15" spans="1:2">
      <c r="A15" s="81" t="s">
        <v>147</v>
      </c>
      <c r="B15" s="81" t="s">
        <v>333</v>
      </c>
    </row>
    <row r="16" spans="1:2">
      <c r="A16" s="81" t="s">
        <v>336</v>
      </c>
      <c r="B16" s="81" t="s">
        <v>332</v>
      </c>
    </row>
  </sheetData>
  <sheetProtection sheet="1"/>
  <phoneticPr fontId="26" type="noConversion"/>
  <pageMargins left="1.0629921259842521" right="1.0236220472440944" top="0.78740157480314965" bottom="0.78740157480314965" header="0.70866141732283472" footer="0.70866141732283472"/>
  <pageSetup paperSize="9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Munka2">
    <tabColor indexed="52"/>
  </sheetPr>
  <dimension ref="A1:I149"/>
  <sheetViews>
    <sheetView showRowColHeaders="0" view="pageLayout" zoomScaleNormal="120" zoomScaleSheetLayoutView="100" workbookViewId="0">
      <selection activeCell="B3" sqref="B3"/>
    </sheetView>
  </sheetViews>
  <sheetFormatPr defaultRowHeight="15.75"/>
  <cols>
    <col min="1" max="1" width="9.5" style="197" customWidth="1"/>
    <col min="2" max="2" width="91.6640625" style="197" customWidth="1"/>
    <col min="3" max="3" width="21.6640625" style="198" customWidth="1"/>
    <col min="4" max="4" width="9" style="224" customWidth="1"/>
    <col min="5" max="16384" width="9.33203125" style="224"/>
  </cols>
  <sheetData>
    <row r="1" spans="1:3" ht="15.95" customHeight="1">
      <c r="A1" s="300" t="s">
        <v>4</v>
      </c>
      <c r="B1" s="300"/>
      <c r="C1" s="300"/>
    </row>
    <row r="2" spans="1:3" ht="15.95" customHeight="1" thickBot="1">
      <c r="A2" s="299" t="s">
        <v>99</v>
      </c>
      <c r="B2" s="299"/>
      <c r="C2" s="145" t="s">
        <v>138</v>
      </c>
    </row>
    <row r="3" spans="1:3" ht="38.1" customHeight="1" thickBot="1">
      <c r="A3" s="23" t="s">
        <v>48</v>
      </c>
      <c r="B3" s="24" t="s">
        <v>6</v>
      </c>
      <c r="C3" s="32" t="s">
        <v>148</v>
      </c>
    </row>
    <row r="4" spans="1:3" s="225" customFormat="1" ht="12" customHeight="1" thickBot="1">
      <c r="A4" s="219">
        <v>1</v>
      </c>
      <c r="B4" s="220">
        <v>2</v>
      </c>
      <c r="C4" s="221">
        <v>3</v>
      </c>
    </row>
    <row r="5" spans="1:3" s="226" customFormat="1" ht="12" customHeight="1" thickBot="1">
      <c r="A5" s="20" t="s">
        <v>7</v>
      </c>
      <c r="B5" s="21" t="s">
        <v>149</v>
      </c>
      <c r="C5" s="135">
        <f>+C6+C7+C8+C9+C10+C11</f>
        <v>36541</v>
      </c>
    </row>
    <row r="6" spans="1:3" s="226" customFormat="1" ht="12" customHeight="1">
      <c r="A6" s="15" t="s">
        <v>72</v>
      </c>
      <c r="B6" s="227" t="s">
        <v>150</v>
      </c>
      <c r="C6" s="138">
        <v>10308</v>
      </c>
    </row>
    <row r="7" spans="1:3" s="226" customFormat="1" ht="12" customHeight="1">
      <c r="A7" s="14" t="s">
        <v>73</v>
      </c>
      <c r="B7" s="228" t="s">
        <v>151</v>
      </c>
      <c r="C7" s="137">
        <v>17564</v>
      </c>
    </row>
    <row r="8" spans="1:3" s="226" customFormat="1" ht="12" customHeight="1">
      <c r="A8" s="14" t="s">
        <v>74</v>
      </c>
      <c r="B8" s="228" t="s">
        <v>152</v>
      </c>
      <c r="C8" s="137">
        <v>8134</v>
      </c>
    </row>
    <row r="9" spans="1:3" s="226" customFormat="1" ht="12" customHeight="1">
      <c r="A9" s="14" t="s">
        <v>75</v>
      </c>
      <c r="B9" s="228" t="s">
        <v>153</v>
      </c>
      <c r="C9" s="137">
        <v>488</v>
      </c>
    </row>
    <row r="10" spans="1:3" s="226" customFormat="1" ht="12" customHeight="1">
      <c r="A10" s="14" t="s">
        <v>95</v>
      </c>
      <c r="B10" s="228" t="s">
        <v>154</v>
      </c>
      <c r="C10" s="137"/>
    </row>
    <row r="11" spans="1:3" s="226" customFormat="1" ht="12" customHeight="1" thickBot="1">
      <c r="A11" s="16" t="s">
        <v>76</v>
      </c>
      <c r="B11" s="229" t="s">
        <v>155</v>
      </c>
      <c r="C11" s="137">
        <v>47</v>
      </c>
    </row>
    <row r="12" spans="1:3" s="226" customFormat="1" ht="12" customHeight="1" thickBot="1">
      <c r="A12" s="20" t="s">
        <v>8</v>
      </c>
      <c r="B12" s="130" t="s">
        <v>156</v>
      </c>
      <c r="C12" s="135">
        <f>+C13+C14+C15+C16+C17</f>
        <v>25000</v>
      </c>
    </row>
    <row r="13" spans="1:3" s="226" customFormat="1" ht="12" customHeight="1">
      <c r="A13" s="15" t="s">
        <v>78</v>
      </c>
      <c r="B13" s="227" t="s">
        <v>157</v>
      </c>
      <c r="C13" s="138"/>
    </row>
    <row r="14" spans="1:3" s="226" customFormat="1" ht="12" customHeight="1">
      <c r="A14" s="14" t="s">
        <v>79</v>
      </c>
      <c r="B14" s="228" t="s">
        <v>158</v>
      </c>
      <c r="C14" s="137"/>
    </row>
    <row r="15" spans="1:3" s="226" customFormat="1" ht="12" customHeight="1">
      <c r="A15" s="14" t="s">
        <v>80</v>
      </c>
      <c r="B15" s="228" t="s">
        <v>350</v>
      </c>
      <c r="C15" s="137"/>
    </row>
    <row r="16" spans="1:3" s="226" customFormat="1" ht="12" customHeight="1">
      <c r="A16" s="14" t="s">
        <v>81</v>
      </c>
      <c r="B16" s="228" t="s">
        <v>351</v>
      </c>
      <c r="C16" s="137"/>
    </row>
    <row r="17" spans="1:3" s="226" customFormat="1" ht="12" customHeight="1">
      <c r="A17" s="14" t="s">
        <v>82</v>
      </c>
      <c r="B17" s="228" t="s">
        <v>159</v>
      </c>
      <c r="C17" s="137">
        <v>25000</v>
      </c>
    </row>
    <row r="18" spans="1:3" s="226" customFormat="1" ht="12" customHeight="1" thickBot="1">
      <c r="A18" s="16" t="s">
        <v>91</v>
      </c>
      <c r="B18" s="229" t="s">
        <v>160</v>
      </c>
      <c r="C18" s="139"/>
    </row>
    <row r="19" spans="1:3" s="226" customFormat="1" ht="12" customHeight="1" thickBot="1">
      <c r="A19" s="20" t="s">
        <v>9</v>
      </c>
      <c r="B19" s="21" t="s">
        <v>161</v>
      </c>
      <c r="C19" s="135">
        <f>+C20+C21+C22+C23+C24</f>
        <v>0</v>
      </c>
    </row>
    <row r="20" spans="1:3" s="226" customFormat="1" ht="12" customHeight="1">
      <c r="A20" s="15" t="s">
        <v>61</v>
      </c>
      <c r="B20" s="227" t="s">
        <v>162</v>
      </c>
      <c r="C20" s="138"/>
    </row>
    <row r="21" spans="1:3" s="226" customFormat="1" ht="12" customHeight="1">
      <c r="A21" s="14" t="s">
        <v>62</v>
      </c>
      <c r="B21" s="228" t="s">
        <v>163</v>
      </c>
      <c r="C21" s="137"/>
    </row>
    <row r="22" spans="1:3" s="226" customFormat="1" ht="12" customHeight="1">
      <c r="A22" s="14" t="s">
        <v>63</v>
      </c>
      <c r="B22" s="228" t="s">
        <v>352</v>
      </c>
      <c r="C22" s="137"/>
    </row>
    <row r="23" spans="1:3" s="226" customFormat="1" ht="12" customHeight="1">
      <c r="A23" s="14" t="s">
        <v>64</v>
      </c>
      <c r="B23" s="228" t="s">
        <v>353</v>
      </c>
      <c r="C23" s="137"/>
    </row>
    <row r="24" spans="1:3" s="226" customFormat="1" ht="12" customHeight="1">
      <c r="A24" s="14" t="s">
        <v>108</v>
      </c>
      <c r="B24" s="228" t="s">
        <v>164</v>
      </c>
      <c r="C24" s="137"/>
    </row>
    <row r="25" spans="1:3" s="226" customFormat="1" ht="12" customHeight="1" thickBot="1">
      <c r="A25" s="16" t="s">
        <v>109</v>
      </c>
      <c r="B25" s="229" t="s">
        <v>165</v>
      </c>
      <c r="C25" s="139"/>
    </row>
    <row r="26" spans="1:3" s="226" customFormat="1" ht="12" customHeight="1" thickBot="1">
      <c r="A26" s="20" t="s">
        <v>110</v>
      </c>
      <c r="B26" s="21" t="s">
        <v>166</v>
      </c>
      <c r="C26" s="141">
        <f>+C27+C30+C31+C32</f>
        <v>3254</v>
      </c>
    </row>
    <row r="27" spans="1:3" s="226" customFormat="1" ht="12" customHeight="1">
      <c r="A27" s="15" t="s">
        <v>167</v>
      </c>
      <c r="B27" s="227" t="s">
        <v>173</v>
      </c>
      <c r="C27" s="222">
        <f>+C28+C29</f>
        <v>1784</v>
      </c>
    </row>
    <row r="28" spans="1:3" s="226" customFormat="1" ht="12" customHeight="1">
      <c r="A28" s="14" t="s">
        <v>168</v>
      </c>
      <c r="B28" s="228" t="s">
        <v>174</v>
      </c>
      <c r="C28" s="137">
        <f>784</f>
        <v>784</v>
      </c>
    </row>
    <row r="29" spans="1:3" s="226" customFormat="1" ht="12" customHeight="1">
      <c r="A29" s="14" t="s">
        <v>169</v>
      </c>
      <c r="B29" s="228" t="s">
        <v>175</v>
      </c>
      <c r="C29" s="137">
        <v>1000</v>
      </c>
    </row>
    <row r="30" spans="1:3" s="226" customFormat="1" ht="12" customHeight="1">
      <c r="A30" s="14" t="s">
        <v>170</v>
      </c>
      <c r="B30" s="228" t="s">
        <v>176</v>
      </c>
      <c r="C30" s="137">
        <v>975</v>
      </c>
    </row>
    <row r="31" spans="1:3" s="226" customFormat="1" ht="12" customHeight="1">
      <c r="A31" s="14" t="s">
        <v>171</v>
      </c>
      <c r="B31" s="228" t="s">
        <v>177</v>
      </c>
      <c r="C31" s="137">
        <f>25+460</f>
        <v>485</v>
      </c>
    </row>
    <row r="32" spans="1:3" s="226" customFormat="1" ht="12" customHeight="1" thickBot="1">
      <c r="A32" s="16" t="s">
        <v>172</v>
      </c>
      <c r="B32" s="229" t="s">
        <v>178</v>
      </c>
      <c r="C32" s="139">
        <f>10</f>
        <v>10</v>
      </c>
    </row>
    <row r="33" spans="1:3" s="226" customFormat="1" ht="12" customHeight="1" thickBot="1">
      <c r="A33" s="20" t="s">
        <v>11</v>
      </c>
      <c r="B33" s="21" t="s">
        <v>179</v>
      </c>
      <c r="C33" s="135">
        <f>SUM(C34:C43)</f>
        <v>3742</v>
      </c>
    </row>
    <row r="34" spans="1:3" s="226" customFormat="1" ht="12" customHeight="1">
      <c r="A34" s="15" t="s">
        <v>65</v>
      </c>
      <c r="B34" s="227" t="s">
        <v>182</v>
      </c>
      <c r="C34" s="138"/>
    </row>
    <row r="35" spans="1:3" s="226" customFormat="1" ht="12" customHeight="1">
      <c r="A35" s="14" t="s">
        <v>66</v>
      </c>
      <c r="B35" s="228" t="s">
        <v>183</v>
      </c>
      <c r="C35" s="137">
        <v>2002</v>
      </c>
    </row>
    <row r="36" spans="1:3" s="226" customFormat="1" ht="12" customHeight="1">
      <c r="A36" s="14" t="s">
        <v>67</v>
      </c>
      <c r="B36" s="228" t="s">
        <v>184</v>
      </c>
      <c r="C36" s="137"/>
    </row>
    <row r="37" spans="1:3" s="226" customFormat="1" ht="12" customHeight="1">
      <c r="A37" s="14" t="s">
        <v>112</v>
      </c>
      <c r="B37" s="228" t="s">
        <v>185</v>
      </c>
      <c r="C37" s="137"/>
    </row>
    <row r="38" spans="1:3" s="226" customFormat="1" ht="12" customHeight="1">
      <c r="A38" s="14" t="s">
        <v>113</v>
      </c>
      <c r="B38" s="228" t="s">
        <v>186</v>
      </c>
      <c r="C38" s="137">
        <v>1690</v>
      </c>
    </row>
    <row r="39" spans="1:3" s="226" customFormat="1" ht="12" customHeight="1">
      <c r="A39" s="14" t="s">
        <v>114</v>
      </c>
      <c r="B39" s="228" t="s">
        <v>187</v>
      </c>
      <c r="C39" s="137"/>
    </row>
    <row r="40" spans="1:3" s="226" customFormat="1" ht="12" customHeight="1">
      <c r="A40" s="14" t="s">
        <v>115</v>
      </c>
      <c r="B40" s="228" t="s">
        <v>188</v>
      </c>
      <c r="C40" s="137"/>
    </row>
    <row r="41" spans="1:3" s="226" customFormat="1" ht="12" customHeight="1">
      <c r="A41" s="14" t="s">
        <v>116</v>
      </c>
      <c r="B41" s="228" t="s">
        <v>189</v>
      </c>
      <c r="C41" s="137">
        <v>50</v>
      </c>
    </row>
    <row r="42" spans="1:3" s="226" customFormat="1" ht="12" customHeight="1">
      <c r="A42" s="14" t="s">
        <v>180</v>
      </c>
      <c r="B42" s="228" t="s">
        <v>190</v>
      </c>
      <c r="C42" s="140"/>
    </row>
    <row r="43" spans="1:3" s="226" customFormat="1" ht="12" customHeight="1" thickBot="1">
      <c r="A43" s="16" t="s">
        <v>181</v>
      </c>
      <c r="B43" s="229" t="s">
        <v>191</v>
      </c>
      <c r="C43" s="214"/>
    </row>
    <row r="44" spans="1:3" s="226" customFormat="1" ht="12" customHeight="1" thickBot="1">
      <c r="A44" s="20" t="s">
        <v>12</v>
      </c>
      <c r="B44" s="21" t="s">
        <v>192</v>
      </c>
      <c r="C44" s="135">
        <f>SUM(C45:C49)</f>
        <v>0</v>
      </c>
    </row>
    <row r="45" spans="1:3" s="226" customFormat="1" ht="12" customHeight="1">
      <c r="A45" s="15" t="s">
        <v>68</v>
      </c>
      <c r="B45" s="227" t="s">
        <v>196</v>
      </c>
      <c r="C45" s="261"/>
    </row>
    <row r="46" spans="1:3" s="226" customFormat="1" ht="12" customHeight="1">
      <c r="A46" s="14" t="s">
        <v>69</v>
      </c>
      <c r="B46" s="228" t="s">
        <v>197</v>
      </c>
      <c r="C46" s="140"/>
    </row>
    <row r="47" spans="1:3" s="226" customFormat="1" ht="12" customHeight="1">
      <c r="A47" s="14" t="s">
        <v>193</v>
      </c>
      <c r="B47" s="228" t="s">
        <v>198</v>
      </c>
      <c r="C47" s="140"/>
    </row>
    <row r="48" spans="1:3" s="226" customFormat="1" ht="12" customHeight="1">
      <c r="A48" s="14" t="s">
        <v>194</v>
      </c>
      <c r="B48" s="228" t="s">
        <v>199</v>
      </c>
      <c r="C48" s="140"/>
    </row>
    <row r="49" spans="1:3" s="226" customFormat="1" ht="12" customHeight="1" thickBot="1">
      <c r="A49" s="16" t="s">
        <v>195</v>
      </c>
      <c r="B49" s="229" t="s">
        <v>200</v>
      </c>
      <c r="C49" s="214"/>
    </row>
    <row r="50" spans="1:3" s="226" customFormat="1" ht="12" customHeight="1" thickBot="1">
      <c r="A50" s="20" t="s">
        <v>117</v>
      </c>
      <c r="B50" s="21" t="s">
        <v>201</v>
      </c>
      <c r="C50" s="135">
        <f>SUM(C51:C53)</f>
        <v>0</v>
      </c>
    </row>
    <row r="51" spans="1:3" s="226" customFormat="1" ht="12" customHeight="1">
      <c r="A51" s="15" t="s">
        <v>70</v>
      </c>
      <c r="B51" s="227" t="s">
        <v>202</v>
      </c>
      <c r="C51" s="138"/>
    </row>
    <row r="52" spans="1:3" s="226" customFormat="1" ht="12" customHeight="1">
      <c r="A52" s="14" t="s">
        <v>71</v>
      </c>
      <c r="B52" s="228" t="s">
        <v>354</v>
      </c>
      <c r="C52" s="137"/>
    </row>
    <row r="53" spans="1:3" s="226" customFormat="1" ht="12" customHeight="1">
      <c r="A53" s="14" t="s">
        <v>206</v>
      </c>
      <c r="B53" s="228" t="s">
        <v>204</v>
      </c>
      <c r="C53" s="137"/>
    </row>
    <row r="54" spans="1:3" s="226" customFormat="1" ht="12" customHeight="1" thickBot="1">
      <c r="A54" s="16" t="s">
        <v>207</v>
      </c>
      <c r="B54" s="229" t="s">
        <v>205</v>
      </c>
      <c r="C54" s="139"/>
    </row>
    <row r="55" spans="1:3" s="226" customFormat="1" ht="12" customHeight="1" thickBot="1">
      <c r="A55" s="20" t="s">
        <v>14</v>
      </c>
      <c r="B55" s="130" t="s">
        <v>208</v>
      </c>
      <c r="C55" s="135">
        <f>SUM(C56:C58)</f>
        <v>0</v>
      </c>
    </row>
    <row r="56" spans="1:3" s="226" customFormat="1" ht="12" customHeight="1">
      <c r="A56" s="15" t="s">
        <v>118</v>
      </c>
      <c r="B56" s="227" t="s">
        <v>210</v>
      </c>
      <c r="C56" s="140"/>
    </row>
    <row r="57" spans="1:3" s="226" customFormat="1" ht="12" customHeight="1">
      <c r="A57" s="14" t="s">
        <v>119</v>
      </c>
      <c r="B57" s="228" t="s">
        <v>355</v>
      </c>
      <c r="C57" s="140"/>
    </row>
    <row r="58" spans="1:3" s="226" customFormat="1" ht="12" customHeight="1">
      <c r="A58" s="14" t="s">
        <v>139</v>
      </c>
      <c r="B58" s="228" t="s">
        <v>211</v>
      </c>
      <c r="C58" s="140"/>
    </row>
    <row r="59" spans="1:3" s="226" customFormat="1" ht="12" customHeight="1" thickBot="1">
      <c r="A59" s="16" t="s">
        <v>209</v>
      </c>
      <c r="B59" s="229" t="s">
        <v>212</v>
      </c>
      <c r="C59" s="140"/>
    </row>
    <row r="60" spans="1:3" s="226" customFormat="1" ht="12" customHeight="1" thickBot="1">
      <c r="A60" s="20" t="s">
        <v>15</v>
      </c>
      <c r="B60" s="21" t="s">
        <v>213</v>
      </c>
      <c r="C60" s="141">
        <f>+C5+C12+C19+C26+C33+C44+C50+C55</f>
        <v>68537</v>
      </c>
    </row>
    <row r="61" spans="1:3" s="226" customFormat="1" ht="12" customHeight="1" thickBot="1">
      <c r="A61" s="230" t="s">
        <v>214</v>
      </c>
      <c r="B61" s="130" t="s">
        <v>215</v>
      </c>
      <c r="C61" s="135">
        <f>SUM(C62:C64)</f>
        <v>0</v>
      </c>
    </row>
    <row r="62" spans="1:3" s="226" customFormat="1" ht="12" customHeight="1">
      <c r="A62" s="15" t="s">
        <v>248</v>
      </c>
      <c r="B62" s="227" t="s">
        <v>216</v>
      </c>
      <c r="C62" s="140"/>
    </row>
    <row r="63" spans="1:3" s="226" customFormat="1" ht="12" customHeight="1">
      <c r="A63" s="14" t="s">
        <v>257</v>
      </c>
      <c r="B63" s="228" t="s">
        <v>217</v>
      </c>
      <c r="C63" s="140"/>
    </row>
    <row r="64" spans="1:3" s="226" customFormat="1" ht="12" customHeight="1" thickBot="1">
      <c r="A64" s="16" t="s">
        <v>258</v>
      </c>
      <c r="B64" s="231" t="s">
        <v>218</v>
      </c>
      <c r="C64" s="140"/>
    </row>
    <row r="65" spans="1:3" s="226" customFormat="1" ht="12" customHeight="1" thickBot="1">
      <c r="A65" s="230" t="s">
        <v>219</v>
      </c>
      <c r="B65" s="130" t="s">
        <v>220</v>
      </c>
      <c r="C65" s="135">
        <f>SUM(C66:C69)</f>
        <v>0</v>
      </c>
    </row>
    <row r="66" spans="1:3" s="226" customFormat="1" ht="12" customHeight="1">
      <c r="A66" s="15" t="s">
        <v>96</v>
      </c>
      <c r="B66" s="227" t="s">
        <v>221</v>
      </c>
      <c r="C66" s="140"/>
    </row>
    <row r="67" spans="1:3" s="226" customFormat="1" ht="12" customHeight="1">
      <c r="A67" s="14" t="s">
        <v>97</v>
      </c>
      <c r="B67" s="228" t="s">
        <v>222</v>
      </c>
      <c r="C67" s="140"/>
    </row>
    <row r="68" spans="1:3" s="226" customFormat="1" ht="12" customHeight="1">
      <c r="A68" s="14" t="s">
        <v>249</v>
      </c>
      <c r="B68" s="228" t="s">
        <v>223</v>
      </c>
      <c r="C68" s="140"/>
    </row>
    <row r="69" spans="1:3" s="226" customFormat="1" ht="12" customHeight="1" thickBot="1">
      <c r="A69" s="16" t="s">
        <v>250</v>
      </c>
      <c r="B69" s="229" t="s">
        <v>224</v>
      </c>
      <c r="C69" s="140"/>
    </row>
    <row r="70" spans="1:3" s="226" customFormat="1" ht="12" customHeight="1" thickBot="1">
      <c r="A70" s="230" t="s">
        <v>225</v>
      </c>
      <c r="B70" s="130" t="s">
        <v>226</v>
      </c>
      <c r="C70" s="135">
        <f>SUM(C71:C72)</f>
        <v>16132</v>
      </c>
    </row>
    <row r="71" spans="1:3" s="226" customFormat="1" ht="12" customHeight="1">
      <c r="A71" s="15" t="s">
        <v>251</v>
      </c>
      <c r="B71" s="227" t="s">
        <v>227</v>
      </c>
      <c r="C71" s="140">
        <v>16132</v>
      </c>
    </row>
    <row r="72" spans="1:3" s="226" customFormat="1" ht="12" customHeight="1" thickBot="1">
      <c r="A72" s="16" t="s">
        <v>252</v>
      </c>
      <c r="B72" s="229" t="s">
        <v>228</v>
      </c>
      <c r="C72" s="140"/>
    </row>
    <row r="73" spans="1:3" s="226" customFormat="1" ht="12" customHeight="1" thickBot="1">
      <c r="A73" s="230" t="s">
        <v>229</v>
      </c>
      <c r="B73" s="130" t="s">
        <v>230</v>
      </c>
      <c r="C73" s="135">
        <f>SUM(C74:C76)</f>
        <v>0</v>
      </c>
    </row>
    <row r="74" spans="1:3" s="226" customFormat="1" ht="12" customHeight="1">
      <c r="A74" s="15" t="s">
        <v>253</v>
      </c>
      <c r="B74" s="227" t="s">
        <v>231</v>
      </c>
      <c r="C74" s="140"/>
    </row>
    <row r="75" spans="1:3" s="226" customFormat="1" ht="12" customHeight="1">
      <c r="A75" s="14" t="s">
        <v>254</v>
      </c>
      <c r="B75" s="228" t="s">
        <v>232</v>
      </c>
      <c r="C75" s="140"/>
    </row>
    <row r="76" spans="1:3" s="226" customFormat="1" ht="12" customHeight="1" thickBot="1">
      <c r="A76" s="16" t="s">
        <v>255</v>
      </c>
      <c r="B76" s="229" t="s">
        <v>233</v>
      </c>
      <c r="C76" s="140"/>
    </row>
    <row r="77" spans="1:3" s="226" customFormat="1" ht="12" customHeight="1" thickBot="1">
      <c r="A77" s="230" t="s">
        <v>234</v>
      </c>
      <c r="B77" s="130" t="s">
        <v>256</v>
      </c>
      <c r="C77" s="135">
        <f>SUM(C78:C81)</f>
        <v>0</v>
      </c>
    </row>
    <row r="78" spans="1:3" s="226" customFormat="1" ht="12" customHeight="1">
      <c r="A78" s="232" t="s">
        <v>235</v>
      </c>
      <c r="B78" s="227" t="s">
        <v>236</v>
      </c>
      <c r="C78" s="140"/>
    </row>
    <row r="79" spans="1:3" s="226" customFormat="1" ht="12" customHeight="1">
      <c r="A79" s="233" t="s">
        <v>237</v>
      </c>
      <c r="B79" s="228" t="s">
        <v>238</v>
      </c>
      <c r="C79" s="140"/>
    </row>
    <row r="80" spans="1:3" s="226" customFormat="1" ht="12" customHeight="1">
      <c r="A80" s="233" t="s">
        <v>239</v>
      </c>
      <c r="B80" s="228" t="s">
        <v>240</v>
      </c>
      <c r="C80" s="140"/>
    </row>
    <row r="81" spans="1:3" s="226" customFormat="1" ht="12" customHeight="1" thickBot="1">
      <c r="A81" s="234" t="s">
        <v>241</v>
      </c>
      <c r="B81" s="229" t="s">
        <v>242</v>
      </c>
      <c r="C81" s="140"/>
    </row>
    <row r="82" spans="1:3" s="226" customFormat="1" ht="13.5" customHeight="1" thickBot="1">
      <c r="A82" s="230" t="s">
        <v>243</v>
      </c>
      <c r="B82" s="130" t="s">
        <v>244</v>
      </c>
      <c r="C82" s="262"/>
    </row>
    <row r="83" spans="1:3" s="226" customFormat="1" ht="15.75" customHeight="1" thickBot="1">
      <c r="A83" s="230" t="s">
        <v>245</v>
      </c>
      <c r="B83" s="235" t="s">
        <v>246</v>
      </c>
      <c r="C83" s="141">
        <f>+C61+C65+C70+C73+C77+C82</f>
        <v>16132</v>
      </c>
    </row>
    <row r="84" spans="1:3" s="226" customFormat="1" ht="16.5" customHeight="1" thickBot="1">
      <c r="A84" s="236" t="s">
        <v>259</v>
      </c>
      <c r="B84" s="237" t="s">
        <v>247</v>
      </c>
      <c r="C84" s="141">
        <f>+C60+C83</f>
        <v>84669</v>
      </c>
    </row>
    <row r="85" spans="1:3" s="226" customFormat="1" ht="83.25" customHeight="1">
      <c r="A85" s="5"/>
      <c r="B85" s="6"/>
      <c r="C85" s="142"/>
    </row>
    <row r="86" spans="1:3" ht="16.5" customHeight="1">
      <c r="A86" s="300" t="s">
        <v>32</v>
      </c>
      <c r="B86" s="300"/>
      <c r="C86" s="300"/>
    </row>
    <row r="87" spans="1:3" s="238" customFormat="1" ht="16.5" customHeight="1" thickBot="1">
      <c r="A87" s="301" t="s">
        <v>100</v>
      </c>
      <c r="B87" s="301"/>
      <c r="C87" s="85" t="s">
        <v>138</v>
      </c>
    </row>
    <row r="88" spans="1:3" ht="38.1" customHeight="1" thickBot="1">
      <c r="A88" s="23" t="s">
        <v>48</v>
      </c>
      <c r="B88" s="24" t="s">
        <v>33</v>
      </c>
      <c r="C88" s="32" t="s">
        <v>148</v>
      </c>
    </row>
    <row r="89" spans="1:3" s="225" customFormat="1" ht="12" customHeight="1" thickBot="1">
      <c r="A89" s="27">
        <v>1</v>
      </c>
      <c r="B89" s="28">
        <v>2</v>
      </c>
      <c r="C89" s="29">
        <v>3</v>
      </c>
    </row>
    <row r="90" spans="1:3" ht="12" customHeight="1" thickBot="1">
      <c r="A90" s="22" t="s">
        <v>7</v>
      </c>
      <c r="B90" s="26" t="s">
        <v>262</v>
      </c>
      <c r="C90" s="134">
        <f>SUM(C91:C95)</f>
        <v>84669</v>
      </c>
    </row>
    <row r="91" spans="1:3" ht="12" customHeight="1">
      <c r="A91" s="17" t="s">
        <v>72</v>
      </c>
      <c r="B91" s="10" t="s">
        <v>34</v>
      </c>
      <c r="C91" s="136">
        <v>27280</v>
      </c>
    </row>
    <row r="92" spans="1:3" ht="12" customHeight="1">
      <c r="A92" s="14" t="s">
        <v>73</v>
      </c>
      <c r="B92" s="8" t="s">
        <v>120</v>
      </c>
      <c r="C92" s="137">
        <v>4710</v>
      </c>
    </row>
    <row r="93" spans="1:3" ht="12" customHeight="1">
      <c r="A93" s="14" t="s">
        <v>74</v>
      </c>
      <c r="B93" s="8" t="s">
        <v>94</v>
      </c>
      <c r="C93" s="139">
        <v>24330</v>
      </c>
    </row>
    <row r="94" spans="1:3" ht="12" customHeight="1">
      <c r="A94" s="14" t="s">
        <v>75</v>
      </c>
      <c r="B94" s="11" t="s">
        <v>121</v>
      </c>
      <c r="C94" s="139">
        <v>4000</v>
      </c>
    </row>
    <row r="95" spans="1:3" ht="12" customHeight="1">
      <c r="A95" s="14" t="s">
        <v>86</v>
      </c>
      <c r="B95" s="19" t="s">
        <v>122</v>
      </c>
      <c r="C95" s="139">
        <v>24349</v>
      </c>
    </row>
    <row r="96" spans="1:3" ht="12" customHeight="1">
      <c r="A96" s="14" t="s">
        <v>76</v>
      </c>
      <c r="B96" s="8" t="s">
        <v>263</v>
      </c>
      <c r="C96" s="139"/>
    </row>
    <row r="97" spans="1:3" ht="12" customHeight="1">
      <c r="A97" s="14" t="s">
        <v>77</v>
      </c>
      <c r="B97" s="87" t="s">
        <v>264</v>
      </c>
      <c r="C97" s="139"/>
    </row>
    <row r="98" spans="1:3" ht="12" customHeight="1">
      <c r="A98" s="14" t="s">
        <v>87</v>
      </c>
      <c r="B98" s="88" t="s">
        <v>265</v>
      </c>
      <c r="C98" s="139"/>
    </row>
    <row r="99" spans="1:3" ht="12" customHeight="1">
      <c r="A99" s="14" t="s">
        <v>88</v>
      </c>
      <c r="B99" s="88" t="s">
        <v>266</v>
      </c>
      <c r="C99" s="139"/>
    </row>
    <row r="100" spans="1:3" ht="12" customHeight="1">
      <c r="A100" s="14" t="s">
        <v>89</v>
      </c>
      <c r="B100" s="87" t="s">
        <v>267</v>
      </c>
      <c r="C100" s="139">
        <v>22564</v>
      </c>
    </row>
    <row r="101" spans="1:3" ht="12" customHeight="1">
      <c r="A101" s="14" t="s">
        <v>90</v>
      </c>
      <c r="B101" s="87" t="s">
        <v>268</v>
      </c>
      <c r="C101" s="139"/>
    </row>
    <row r="102" spans="1:3" ht="12" customHeight="1">
      <c r="A102" s="14" t="s">
        <v>92</v>
      </c>
      <c r="B102" s="88" t="s">
        <v>269</v>
      </c>
      <c r="C102" s="139"/>
    </row>
    <row r="103" spans="1:3" ht="12" customHeight="1">
      <c r="A103" s="13" t="s">
        <v>123</v>
      </c>
      <c r="B103" s="89" t="s">
        <v>270</v>
      </c>
      <c r="C103" s="139"/>
    </row>
    <row r="104" spans="1:3" ht="12" customHeight="1">
      <c r="A104" s="14" t="s">
        <v>260</v>
      </c>
      <c r="B104" s="89" t="s">
        <v>271</v>
      </c>
      <c r="C104" s="139"/>
    </row>
    <row r="105" spans="1:3" ht="12" customHeight="1" thickBot="1">
      <c r="A105" s="18" t="s">
        <v>261</v>
      </c>
      <c r="B105" s="90" t="s">
        <v>272</v>
      </c>
      <c r="C105" s="143">
        <v>1785</v>
      </c>
    </row>
    <row r="106" spans="1:3" ht="12" customHeight="1" thickBot="1">
      <c r="A106" s="20" t="s">
        <v>8</v>
      </c>
      <c r="B106" s="25" t="s">
        <v>273</v>
      </c>
      <c r="C106" s="135">
        <f>+C107+C109+C111</f>
        <v>0</v>
      </c>
    </row>
    <row r="107" spans="1:3" ht="12" customHeight="1">
      <c r="A107" s="15" t="s">
        <v>78</v>
      </c>
      <c r="B107" s="8" t="s">
        <v>137</v>
      </c>
      <c r="C107" s="138"/>
    </row>
    <row r="108" spans="1:3" ht="12" customHeight="1">
      <c r="A108" s="15" t="s">
        <v>79</v>
      </c>
      <c r="B108" s="12" t="s">
        <v>277</v>
      </c>
      <c r="C108" s="138"/>
    </row>
    <row r="109" spans="1:3" ht="12" customHeight="1">
      <c r="A109" s="15" t="s">
        <v>80</v>
      </c>
      <c r="B109" s="12" t="s">
        <v>124</v>
      </c>
      <c r="C109" s="137"/>
    </row>
    <row r="110" spans="1:3" ht="12" customHeight="1">
      <c r="A110" s="15" t="s">
        <v>81</v>
      </c>
      <c r="B110" s="12" t="s">
        <v>278</v>
      </c>
      <c r="C110" s="119"/>
    </row>
    <row r="111" spans="1:3" ht="12" customHeight="1">
      <c r="A111" s="15" t="s">
        <v>82</v>
      </c>
      <c r="B111" s="132" t="s">
        <v>140</v>
      </c>
      <c r="C111" s="119"/>
    </row>
    <row r="112" spans="1:3" ht="12" customHeight="1">
      <c r="A112" s="15" t="s">
        <v>91</v>
      </c>
      <c r="B112" s="131" t="s">
        <v>356</v>
      </c>
      <c r="C112" s="119"/>
    </row>
    <row r="113" spans="1:3" ht="12" customHeight="1">
      <c r="A113" s="15" t="s">
        <v>93</v>
      </c>
      <c r="B113" s="223" t="s">
        <v>283</v>
      </c>
      <c r="C113" s="119"/>
    </row>
    <row r="114" spans="1:3">
      <c r="A114" s="15" t="s">
        <v>125</v>
      </c>
      <c r="B114" s="88" t="s">
        <v>266</v>
      </c>
      <c r="C114" s="119"/>
    </row>
    <row r="115" spans="1:3" ht="12" customHeight="1">
      <c r="A115" s="15" t="s">
        <v>126</v>
      </c>
      <c r="B115" s="88" t="s">
        <v>282</v>
      </c>
      <c r="C115" s="119"/>
    </row>
    <row r="116" spans="1:3" ht="12" customHeight="1">
      <c r="A116" s="15" t="s">
        <v>127</v>
      </c>
      <c r="B116" s="88" t="s">
        <v>281</v>
      </c>
      <c r="C116" s="119"/>
    </row>
    <row r="117" spans="1:3" ht="12" customHeight="1">
      <c r="A117" s="15" t="s">
        <v>274</v>
      </c>
      <c r="B117" s="88" t="s">
        <v>269</v>
      </c>
      <c r="C117" s="119"/>
    </row>
    <row r="118" spans="1:3" ht="12" customHeight="1">
      <c r="A118" s="15" t="s">
        <v>275</v>
      </c>
      <c r="B118" s="88" t="s">
        <v>280</v>
      </c>
      <c r="C118" s="119"/>
    </row>
    <row r="119" spans="1:3" ht="16.5" thickBot="1">
      <c r="A119" s="13" t="s">
        <v>276</v>
      </c>
      <c r="B119" s="88" t="s">
        <v>279</v>
      </c>
      <c r="C119" s="121"/>
    </row>
    <row r="120" spans="1:3" ht="12" customHeight="1" thickBot="1">
      <c r="A120" s="20" t="s">
        <v>9</v>
      </c>
      <c r="B120" s="74" t="s">
        <v>284</v>
      </c>
      <c r="C120" s="135">
        <f>+C121+C122</f>
        <v>0</v>
      </c>
    </row>
    <row r="121" spans="1:3" ht="12" customHeight="1">
      <c r="A121" s="15" t="s">
        <v>61</v>
      </c>
      <c r="B121" s="9" t="s">
        <v>43</v>
      </c>
      <c r="C121" s="138"/>
    </row>
    <row r="122" spans="1:3" ht="12" customHeight="1" thickBot="1">
      <c r="A122" s="16" t="s">
        <v>62</v>
      </c>
      <c r="B122" s="12" t="s">
        <v>44</v>
      </c>
      <c r="C122" s="139"/>
    </row>
    <row r="123" spans="1:3" ht="12" customHeight="1" thickBot="1">
      <c r="A123" s="20" t="s">
        <v>10</v>
      </c>
      <c r="B123" s="74" t="s">
        <v>285</v>
      </c>
      <c r="C123" s="135">
        <f>+C90+C106+C120</f>
        <v>84669</v>
      </c>
    </row>
    <row r="124" spans="1:3" ht="12" customHeight="1" thickBot="1">
      <c r="A124" s="20" t="s">
        <v>11</v>
      </c>
      <c r="B124" s="74" t="s">
        <v>286</v>
      </c>
      <c r="C124" s="135">
        <f>+C125+C126+C127</f>
        <v>0</v>
      </c>
    </row>
    <row r="125" spans="1:3" ht="12" customHeight="1">
      <c r="A125" s="15" t="s">
        <v>65</v>
      </c>
      <c r="B125" s="9" t="s">
        <v>287</v>
      </c>
      <c r="C125" s="119"/>
    </row>
    <row r="126" spans="1:3" ht="12" customHeight="1">
      <c r="A126" s="15" t="s">
        <v>66</v>
      </c>
      <c r="B126" s="9" t="s">
        <v>288</v>
      </c>
      <c r="C126" s="119"/>
    </row>
    <row r="127" spans="1:3" ht="12" customHeight="1" thickBot="1">
      <c r="A127" s="13" t="s">
        <v>67</v>
      </c>
      <c r="B127" s="7" t="s">
        <v>289</v>
      </c>
      <c r="C127" s="119"/>
    </row>
    <row r="128" spans="1:3" ht="12" customHeight="1" thickBot="1">
      <c r="A128" s="20" t="s">
        <v>12</v>
      </c>
      <c r="B128" s="74" t="s">
        <v>337</v>
      </c>
      <c r="C128" s="135">
        <f>+C129+C130+C131+C132</f>
        <v>0</v>
      </c>
    </row>
    <row r="129" spans="1:9" ht="12" customHeight="1">
      <c r="A129" s="15" t="s">
        <v>68</v>
      </c>
      <c r="B129" s="9" t="s">
        <v>290</v>
      </c>
      <c r="C129" s="119"/>
    </row>
    <row r="130" spans="1:9" ht="12" customHeight="1">
      <c r="A130" s="15" t="s">
        <v>69</v>
      </c>
      <c r="B130" s="9" t="s">
        <v>291</v>
      </c>
      <c r="C130" s="119"/>
    </row>
    <row r="131" spans="1:9" ht="12" customHeight="1">
      <c r="A131" s="15" t="s">
        <v>193</v>
      </c>
      <c r="B131" s="9" t="s">
        <v>292</v>
      </c>
      <c r="C131" s="119"/>
    </row>
    <row r="132" spans="1:9" ht="12" customHeight="1" thickBot="1">
      <c r="A132" s="13" t="s">
        <v>194</v>
      </c>
      <c r="B132" s="7" t="s">
        <v>293</v>
      </c>
      <c r="C132" s="119"/>
    </row>
    <row r="133" spans="1:9" ht="12" customHeight="1" thickBot="1">
      <c r="A133" s="20" t="s">
        <v>13</v>
      </c>
      <c r="B133" s="74" t="s">
        <v>294</v>
      </c>
      <c r="C133" s="141">
        <f>+C134+C135+C136+C137</f>
        <v>0</v>
      </c>
    </row>
    <row r="134" spans="1:9" ht="12" customHeight="1">
      <c r="A134" s="15" t="s">
        <v>70</v>
      </c>
      <c r="B134" s="9" t="s">
        <v>295</v>
      </c>
      <c r="C134" s="119"/>
    </row>
    <row r="135" spans="1:9" ht="12" customHeight="1">
      <c r="A135" s="15" t="s">
        <v>71</v>
      </c>
      <c r="B135" s="9" t="s">
        <v>305</v>
      </c>
      <c r="C135" s="119"/>
    </row>
    <row r="136" spans="1:9" ht="12" customHeight="1">
      <c r="A136" s="15" t="s">
        <v>206</v>
      </c>
      <c r="B136" s="9" t="s">
        <v>296</v>
      </c>
      <c r="C136" s="119"/>
    </row>
    <row r="137" spans="1:9" ht="12" customHeight="1" thickBot="1">
      <c r="A137" s="13" t="s">
        <v>207</v>
      </c>
      <c r="B137" s="7" t="s">
        <v>297</v>
      </c>
      <c r="C137" s="119"/>
    </row>
    <row r="138" spans="1:9" ht="12" customHeight="1" thickBot="1">
      <c r="A138" s="20" t="s">
        <v>14</v>
      </c>
      <c r="B138" s="74" t="s">
        <v>298</v>
      </c>
      <c r="C138" s="144">
        <f>+C139+C140+C141+C142</f>
        <v>0</v>
      </c>
    </row>
    <row r="139" spans="1:9" ht="12" customHeight="1">
      <c r="A139" s="15" t="s">
        <v>118</v>
      </c>
      <c r="B139" s="9" t="s">
        <v>299</v>
      </c>
      <c r="C139" s="119"/>
    </row>
    <row r="140" spans="1:9" ht="12" customHeight="1">
      <c r="A140" s="15" t="s">
        <v>119</v>
      </c>
      <c r="B140" s="9" t="s">
        <v>300</v>
      </c>
      <c r="C140" s="119"/>
    </row>
    <row r="141" spans="1:9" ht="12" customHeight="1">
      <c r="A141" s="15" t="s">
        <v>139</v>
      </c>
      <c r="B141" s="9" t="s">
        <v>301</v>
      </c>
      <c r="C141" s="119"/>
    </row>
    <row r="142" spans="1:9" ht="12" customHeight="1" thickBot="1">
      <c r="A142" s="15" t="s">
        <v>209</v>
      </c>
      <c r="B142" s="9" t="s">
        <v>302</v>
      </c>
      <c r="C142" s="119"/>
    </row>
    <row r="143" spans="1:9" ht="15" customHeight="1" thickBot="1">
      <c r="A143" s="20" t="s">
        <v>15</v>
      </c>
      <c r="B143" s="74" t="s">
        <v>303</v>
      </c>
      <c r="C143" s="239">
        <f>+C124+C128+C133+C138</f>
        <v>0</v>
      </c>
      <c r="F143" s="240"/>
      <c r="G143" s="241"/>
      <c r="H143" s="241"/>
      <c r="I143" s="241"/>
    </row>
    <row r="144" spans="1:9" s="226" customFormat="1" ht="12.95" customHeight="1" thickBot="1">
      <c r="A144" s="133" t="s">
        <v>16</v>
      </c>
      <c r="B144" s="196" t="s">
        <v>304</v>
      </c>
      <c r="C144" s="239">
        <f>+C123+C143</f>
        <v>84669</v>
      </c>
    </row>
    <row r="145" spans="1:4" ht="7.5" customHeight="1"/>
    <row r="146" spans="1:4">
      <c r="A146" s="302" t="s">
        <v>306</v>
      </c>
      <c r="B146" s="302"/>
      <c r="C146" s="302"/>
    </row>
    <row r="147" spans="1:4" ht="15" customHeight="1" thickBot="1">
      <c r="A147" s="299" t="s">
        <v>101</v>
      </c>
      <c r="B147" s="299"/>
      <c r="C147" s="145" t="s">
        <v>138</v>
      </c>
    </row>
    <row r="148" spans="1:4" ht="13.5" customHeight="1" thickBot="1">
      <c r="A148" s="20">
        <v>1</v>
      </c>
      <c r="B148" s="25" t="s">
        <v>307</v>
      </c>
      <c r="C148" s="135">
        <f>+C60-C123</f>
        <v>-16132</v>
      </c>
      <c r="D148" s="242"/>
    </row>
    <row r="149" spans="1:4" ht="27.75" customHeight="1" thickBot="1">
      <c r="A149" s="20" t="s">
        <v>8</v>
      </c>
      <c r="B149" s="25" t="s">
        <v>308</v>
      </c>
      <c r="C149" s="135">
        <f>+C83-C143</f>
        <v>16132</v>
      </c>
    </row>
  </sheetData>
  <sheetProtection sheet="1"/>
  <mergeCells count="6">
    <mergeCell ref="A147:B147"/>
    <mergeCell ref="A86:C86"/>
    <mergeCell ref="A1:C1"/>
    <mergeCell ref="A2:B2"/>
    <mergeCell ref="A87:B87"/>
    <mergeCell ref="A146:C146"/>
  </mergeCells>
  <phoneticPr fontId="0" type="noConversion"/>
  <printOptions horizontalCentered="1"/>
  <pageMargins left="0.78740157480314965" right="0.78740157480314965" top="1.4566929133858268" bottom="0.86614173228346458" header="0.78740157480314965" footer="0.59055118110236227"/>
  <pageSetup paperSize="9" scale="71" fitToHeight="2" orientation="portrait" r:id="rId1"/>
  <headerFooter alignWithMargins="0">
    <oddHeader>&amp;C&amp;"Times New Roman CE,Félkövér"&amp;12
Tiszadorogma Község Önkormányzat
2014. ÉVI KÖLTSÉGVETÉSÉNEK ÖSSZEVONT MÉRLEGE&amp;10
&amp;R&amp;"Times New Roman CE,Félkövér dőlt"&amp;11 1.1. melléklet a  4/2014. (IX.18..) önkormányzati rendelethez</oddHeader>
  </headerFooter>
  <rowBreaks count="1" manualBreakCount="1">
    <brk id="85" max="2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indexed="52"/>
  </sheetPr>
  <dimension ref="A1:I149"/>
  <sheetViews>
    <sheetView view="pageLayout" topLeftCell="A125" zoomScaleNormal="120" zoomScaleSheetLayoutView="100" workbookViewId="0">
      <selection activeCell="C90" sqref="C90:C144"/>
    </sheetView>
  </sheetViews>
  <sheetFormatPr defaultRowHeight="15.75"/>
  <cols>
    <col min="1" max="1" width="9.5" style="197" customWidth="1"/>
    <col min="2" max="2" width="91.6640625" style="197" customWidth="1"/>
    <col min="3" max="3" width="21.6640625" style="198" customWidth="1"/>
    <col min="4" max="4" width="9" style="224" customWidth="1"/>
    <col min="5" max="16384" width="9.33203125" style="224"/>
  </cols>
  <sheetData>
    <row r="1" spans="1:3" ht="15.95" customHeight="1">
      <c r="A1" s="300" t="s">
        <v>4</v>
      </c>
      <c r="B1" s="300"/>
      <c r="C1" s="300"/>
    </row>
    <row r="2" spans="1:3" ht="15.95" customHeight="1" thickBot="1">
      <c r="A2" s="299" t="s">
        <v>99</v>
      </c>
      <c r="B2" s="299"/>
      <c r="C2" s="145" t="s">
        <v>138</v>
      </c>
    </row>
    <row r="3" spans="1:3" ht="38.1" customHeight="1" thickBot="1">
      <c r="A3" s="23" t="s">
        <v>48</v>
      </c>
      <c r="B3" s="24" t="s">
        <v>6</v>
      </c>
      <c r="C3" s="32" t="s">
        <v>148</v>
      </c>
    </row>
    <row r="4" spans="1:3" s="225" customFormat="1" ht="12" customHeight="1" thickBot="1">
      <c r="A4" s="219">
        <v>1</v>
      </c>
      <c r="B4" s="220">
        <v>2</v>
      </c>
      <c r="C4" s="221">
        <v>3</v>
      </c>
    </row>
    <row r="5" spans="1:3" s="226" customFormat="1" ht="12" customHeight="1" thickBot="1">
      <c r="A5" s="20" t="s">
        <v>7</v>
      </c>
      <c r="B5" s="21" t="s">
        <v>149</v>
      </c>
      <c r="C5" s="135">
        <f>+C6+C7+C8+C9+C10+C11</f>
        <v>36541</v>
      </c>
    </row>
    <row r="6" spans="1:3" s="226" customFormat="1" ht="12" customHeight="1">
      <c r="A6" s="15" t="s">
        <v>72</v>
      </c>
      <c r="B6" s="227" t="s">
        <v>150</v>
      </c>
      <c r="C6" s="138">
        <v>10308</v>
      </c>
    </row>
    <row r="7" spans="1:3" s="226" customFormat="1" ht="12" customHeight="1">
      <c r="A7" s="14" t="s">
        <v>73</v>
      </c>
      <c r="B7" s="228" t="s">
        <v>151</v>
      </c>
      <c r="C7" s="137">
        <v>17564</v>
      </c>
    </row>
    <row r="8" spans="1:3" s="226" customFormat="1" ht="12" customHeight="1">
      <c r="A8" s="14" t="s">
        <v>74</v>
      </c>
      <c r="B8" s="228" t="s">
        <v>152</v>
      </c>
      <c r="C8" s="137">
        <v>8134</v>
      </c>
    </row>
    <row r="9" spans="1:3" s="226" customFormat="1" ht="12" customHeight="1">
      <c r="A9" s="14" t="s">
        <v>75</v>
      </c>
      <c r="B9" s="228" t="s">
        <v>153</v>
      </c>
      <c r="C9" s="137">
        <v>488</v>
      </c>
    </row>
    <row r="10" spans="1:3" s="226" customFormat="1" ht="12" customHeight="1">
      <c r="A10" s="14" t="s">
        <v>95</v>
      </c>
      <c r="B10" s="228" t="s">
        <v>154</v>
      </c>
      <c r="C10" s="137"/>
    </row>
    <row r="11" spans="1:3" s="226" customFormat="1" ht="12" customHeight="1" thickBot="1">
      <c r="A11" s="16" t="s">
        <v>76</v>
      </c>
      <c r="B11" s="229" t="s">
        <v>155</v>
      </c>
      <c r="C11" s="137">
        <v>47</v>
      </c>
    </row>
    <row r="12" spans="1:3" s="226" customFormat="1" ht="12" customHeight="1" thickBot="1">
      <c r="A12" s="20" t="s">
        <v>8</v>
      </c>
      <c r="B12" s="130" t="s">
        <v>156</v>
      </c>
      <c r="C12" s="135">
        <f>+C13+C14+C15+C16+C17</f>
        <v>25000</v>
      </c>
    </row>
    <row r="13" spans="1:3" s="226" customFormat="1" ht="12" customHeight="1">
      <c r="A13" s="15" t="s">
        <v>78</v>
      </c>
      <c r="B13" s="227" t="s">
        <v>157</v>
      </c>
      <c r="C13" s="138"/>
    </row>
    <row r="14" spans="1:3" s="226" customFormat="1" ht="12" customHeight="1">
      <c r="A14" s="14" t="s">
        <v>79</v>
      </c>
      <c r="B14" s="228" t="s">
        <v>158</v>
      </c>
      <c r="C14" s="137"/>
    </row>
    <row r="15" spans="1:3" s="226" customFormat="1" ht="12" customHeight="1">
      <c r="A15" s="14" t="s">
        <v>80</v>
      </c>
      <c r="B15" s="228" t="s">
        <v>350</v>
      </c>
      <c r="C15" s="137"/>
    </row>
    <row r="16" spans="1:3" s="226" customFormat="1" ht="12" customHeight="1">
      <c r="A16" s="14" t="s">
        <v>81</v>
      </c>
      <c r="B16" s="228" t="s">
        <v>351</v>
      </c>
      <c r="C16" s="137"/>
    </row>
    <row r="17" spans="1:3" s="226" customFormat="1" ht="12" customHeight="1">
      <c r="A17" s="14" t="s">
        <v>82</v>
      </c>
      <c r="B17" s="228" t="s">
        <v>159</v>
      </c>
      <c r="C17" s="137">
        <v>25000</v>
      </c>
    </row>
    <row r="18" spans="1:3" s="226" customFormat="1" ht="12" customHeight="1" thickBot="1">
      <c r="A18" s="16" t="s">
        <v>91</v>
      </c>
      <c r="B18" s="229" t="s">
        <v>160</v>
      </c>
      <c r="C18" s="139"/>
    </row>
    <row r="19" spans="1:3" s="226" customFormat="1" ht="12" customHeight="1" thickBot="1">
      <c r="A19" s="20" t="s">
        <v>9</v>
      </c>
      <c r="B19" s="21" t="s">
        <v>161</v>
      </c>
      <c r="C19" s="135">
        <f>+C20+C21+C22+C23+C24</f>
        <v>0</v>
      </c>
    </row>
    <row r="20" spans="1:3" s="226" customFormat="1" ht="12" customHeight="1">
      <c r="A20" s="15" t="s">
        <v>61</v>
      </c>
      <c r="B20" s="227" t="s">
        <v>162</v>
      </c>
      <c r="C20" s="138"/>
    </row>
    <row r="21" spans="1:3" s="226" customFormat="1" ht="12" customHeight="1">
      <c r="A21" s="14" t="s">
        <v>62</v>
      </c>
      <c r="B21" s="228" t="s">
        <v>163</v>
      </c>
      <c r="C21" s="137"/>
    </row>
    <row r="22" spans="1:3" s="226" customFormat="1" ht="12" customHeight="1">
      <c r="A22" s="14" t="s">
        <v>63</v>
      </c>
      <c r="B22" s="228" t="s">
        <v>352</v>
      </c>
      <c r="C22" s="137"/>
    </row>
    <row r="23" spans="1:3" s="226" customFormat="1" ht="12" customHeight="1">
      <c r="A23" s="14" t="s">
        <v>64</v>
      </c>
      <c r="B23" s="228" t="s">
        <v>353</v>
      </c>
      <c r="C23" s="137"/>
    </row>
    <row r="24" spans="1:3" s="226" customFormat="1" ht="12" customHeight="1">
      <c r="A24" s="14" t="s">
        <v>108</v>
      </c>
      <c r="B24" s="228" t="s">
        <v>164</v>
      </c>
      <c r="C24" s="137"/>
    </row>
    <row r="25" spans="1:3" s="226" customFormat="1" ht="12" customHeight="1" thickBot="1">
      <c r="A25" s="16" t="s">
        <v>109</v>
      </c>
      <c r="B25" s="229" t="s">
        <v>165</v>
      </c>
      <c r="C25" s="139"/>
    </row>
    <row r="26" spans="1:3" s="226" customFormat="1" ht="12" customHeight="1" thickBot="1">
      <c r="A26" s="20" t="s">
        <v>110</v>
      </c>
      <c r="B26" s="21" t="s">
        <v>166</v>
      </c>
      <c r="C26" s="141">
        <f>+C27+C30+C31+C32</f>
        <v>3254</v>
      </c>
    </row>
    <row r="27" spans="1:3" s="226" customFormat="1" ht="12" customHeight="1">
      <c r="A27" s="15" t="s">
        <v>167</v>
      </c>
      <c r="B27" s="227" t="s">
        <v>173</v>
      </c>
      <c r="C27" s="222">
        <f>+C28+C29</f>
        <v>1784</v>
      </c>
    </row>
    <row r="28" spans="1:3" s="226" customFormat="1" ht="12" customHeight="1">
      <c r="A28" s="14" t="s">
        <v>168</v>
      </c>
      <c r="B28" s="228" t="s">
        <v>174</v>
      </c>
      <c r="C28" s="137">
        <f>784</f>
        <v>784</v>
      </c>
    </row>
    <row r="29" spans="1:3" s="226" customFormat="1" ht="12" customHeight="1">
      <c r="A29" s="14" t="s">
        <v>169</v>
      </c>
      <c r="B29" s="228" t="s">
        <v>175</v>
      </c>
      <c r="C29" s="137">
        <v>1000</v>
      </c>
    </row>
    <row r="30" spans="1:3" s="226" customFormat="1" ht="12" customHeight="1">
      <c r="A30" s="14" t="s">
        <v>170</v>
      </c>
      <c r="B30" s="228" t="s">
        <v>176</v>
      </c>
      <c r="C30" s="137">
        <v>975</v>
      </c>
    </row>
    <row r="31" spans="1:3" s="226" customFormat="1" ht="12" customHeight="1">
      <c r="A31" s="14" t="s">
        <v>171</v>
      </c>
      <c r="B31" s="228" t="s">
        <v>177</v>
      </c>
      <c r="C31" s="137">
        <f>25+460</f>
        <v>485</v>
      </c>
    </row>
    <row r="32" spans="1:3" s="226" customFormat="1" ht="12" customHeight="1" thickBot="1">
      <c r="A32" s="16" t="s">
        <v>172</v>
      </c>
      <c r="B32" s="229" t="s">
        <v>178</v>
      </c>
      <c r="C32" s="139">
        <f>10</f>
        <v>10</v>
      </c>
    </row>
    <row r="33" spans="1:3" s="226" customFormat="1" ht="12" customHeight="1" thickBot="1">
      <c r="A33" s="20" t="s">
        <v>11</v>
      </c>
      <c r="B33" s="21" t="s">
        <v>179</v>
      </c>
      <c r="C33" s="135">
        <f>SUM(C34:C43)</f>
        <v>3742</v>
      </c>
    </row>
    <row r="34" spans="1:3" s="226" customFormat="1" ht="12" customHeight="1">
      <c r="A34" s="15" t="s">
        <v>65</v>
      </c>
      <c r="B34" s="227" t="s">
        <v>182</v>
      </c>
      <c r="C34" s="138"/>
    </row>
    <row r="35" spans="1:3" s="226" customFormat="1" ht="12" customHeight="1">
      <c r="A35" s="14" t="s">
        <v>66</v>
      </c>
      <c r="B35" s="228" t="s">
        <v>183</v>
      </c>
      <c r="C35" s="137">
        <v>2002</v>
      </c>
    </row>
    <row r="36" spans="1:3" s="226" customFormat="1" ht="12" customHeight="1">
      <c r="A36" s="14" t="s">
        <v>67</v>
      </c>
      <c r="B36" s="228" t="s">
        <v>184</v>
      </c>
      <c r="C36" s="137"/>
    </row>
    <row r="37" spans="1:3" s="226" customFormat="1" ht="12" customHeight="1">
      <c r="A37" s="14" t="s">
        <v>112</v>
      </c>
      <c r="B37" s="228" t="s">
        <v>185</v>
      </c>
      <c r="C37" s="137"/>
    </row>
    <row r="38" spans="1:3" s="226" customFormat="1" ht="12" customHeight="1">
      <c r="A38" s="14" t="s">
        <v>113</v>
      </c>
      <c r="B38" s="228" t="s">
        <v>186</v>
      </c>
      <c r="C38" s="137">
        <v>1690</v>
      </c>
    </row>
    <row r="39" spans="1:3" s="226" customFormat="1" ht="12" customHeight="1">
      <c r="A39" s="14" t="s">
        <v>114</v>
      </c>
      <c r="B39" s="228" t="s">
        <v>187</v>
      </c>
      <c r="C39" s="137"/>
    </row>
    <row r="40" spans="1:3" s="226" customFormat="1" ht="12" customHeight="1">
      <c r="A40" s="14" t="s">
        <v>115</v>
      </c>
      <c r="B40" s="228" t="s">
        <v>188</v>
      </c>
      <c r="C40" s="137"/>
    </row>
    <row r="41" spans="1:3" s="226" customFormat="1" ht="12" customHeight="1">
      <c r="A41" s="14" t="s">
        <v>116</v>
      </c>
      <c r="B41" s="228" t="s">
        <v>189</v>
      </c>
      <c r="C41" s="137">
        <v>50</v>
      </c>
    </row>
    <row r="42" spans="1:3" s="226" customFormat="1" ht="12" customHeight="1">
      <c r="A42" s="14" t="s">
        <v>180</v>
      </c>
      <c r="B42" s="228" t="s">
        <v>190</v>
      </c>
      <c r="C42" s="140"/>
    </row>
    <row r="43" spans="1:3" s="226" customFormat="1" ht="12" customHeight="1" thickBot="1">
      <c r="A43" s="16" t="s">
        <v>181</v>
      </c>
      <c r="B43" s="229" t="s">
        <v>191</v>
      </c>
      <c r="C43" s="214"/>
    </row>
    <row r="44" spans="1:3" s="226" customFormat="1" ht="12" customHeight="1" thickBot="1">
      <c r="A44" s="20" t="s">
        <v>12</v>
      </c>
      <c r="B44" s="21" t="s">
        <v>192</v>
      </c>
      <c r="C44" s="135">
        <f>SUM(C45:C49)</f>
        <v>0</v>
      </c>
    </row>
    <row r="45" spans="1:3" s="226" customFormat="1" ht="12" customHeight="1">
      <c r="A45" s="15" t="s">
        <v>68</v>
      </c>
      <c r="B45" s="227" t="s">
        <v>196</v>
      </c>
      <c r="C45" s="261"/>
    </row>
    <row r="46" spans="1:3" s="226" customFormat="1" ht="12" customHeight="1">
      <c r="A46" s="14" t="s">
        <v>69</v>
      </c>
      <c r="B46" s="228" t="s">
        <v>197</v>
      </c>
      <c r="C46" s="140"/>
    </row>
    <row r="47" spans="1:3" s="226" customFormat="1" ht="12" customHeight="1">
      <c r="A47" s="14" t="s">
        <v>193</v>
      </c>
      <c r="B47" s="228" t="s">
        <v>198</v>
      </c>
      <c r="C47" s="140"/>
    </row>
    <row r="48" spans="1:3" s="226" customFormat="1" ht="12" customHeight="1">
      <c r="A48" s="14" t="s">
        <v>194</v>
      </c>
      <c r="B48" s="228" t="s">
        <v>199</v>
      </c>
      <c r="C48" s="140"/>
    </row>
    <row r="49" spans="1:3" s="226" customFormat="1" ht="12" customHeight="1" thickBot="1">
      <c r="A49" s="16" t="s">
        <v>195</v>
      </c>
      <c r="B49" s="229" t="s">
        <v>200</v>
      </c>
      <c r="C49" s="214"/>
    </row>
    <row r="50" spans="1:3" s="226" customFormat="1" ht="12" customHeight="1" thickBot="1">
      <c r="A50" s="20" t="s">
        <v>117</v>
      </c>
      <c r="B50" s="21" t="s">
        <v>201</v>
      </c>
      <c r="C50" s="135">
        <f>SUM(C51:C53)</f>
        <v>0</v>
      </c>
    </row>
    <row r="51" spans="1:3" s="226" customFormat="1" ht="12" customHeight="1">
      <c r="A51" s="15" t="s">
        <v>70</v>
      </c>
      <c r="B51" s="227" t="s">
        <v>202</v>
      </c>
      <c r="C51" s="138"/>
    </row>
    <row r="52" spans="1:3" s="226" customFormat="1" ht="12" customHeight="1">
      <c r="A52" s="14" t="s">
        <v>71</v>
      </c>
      <c r="B52" s="228" t="s">
        <v>203</v>
      </c>
      <c r="C52" s="137"/>
    </row>
    <row r="53" spans="1:3" s="226" customFormat="1" ht="12" customHeight="1">
      <c r="A53" s="14" t="s">
        <v>206</v>
      </c>
      <c r="B53" s="228" t="s">
        <v>204</v>
      </c>
      <c r="C53" s="137"/>
    </row>
    <row r="54" spans="1:3" s="226" customFormat="1" ht="12" customHeight="1" thickBot="1">
      <c r="A54" s="16" t="s">
        <v>207</v>
      </c>
      <c r="B54" s="229" t="s">
        <v>205</v>
      </c>
      <c r="C54" s="139"/>
    </row>
    <row r="55" spans="1:3" s="226" customFormat="1" ht="12" customHeight="1" thickBot="1">
      <c r="A55" s="20" t="s">
        <v>14</v>
      </c>
      <c r="B55" s="130" t="s">
        <v>208</v>
      </c>
      <c r="C55" s="135">
        <f>SUM(C56:C58)</f>
        <v>0</v>
      </c>
    </row>
    <row r="56" spans="1:3" s="226" customFormat="1" ht="12" customHeight="1">
      <c r="A56" s="15" t="s">
        <v>118</v>
      </c>
      <c r="B56" s="227" t="s">
        <v>210</v>
      </c>
      <c r="C56" s="140"/>
    </row>
    <row r="57" spans="1:3" s="226" customFormat="1" ht="12" customHeight="1">
      <c r="A57" s="14" t="s">
        <v>119</v>
      </c>
      <c r="B57" s="228" t="s">
        <v>355</v>
      </c>
      <c r="C57" s="140"/>
    </row>
    <row r="58" spans="1:3" s="226" customFormat="1" ht="12" customHeight="1">
      <c r="A58" s="14" t="s">
        <v>139</v>
      </c>
      <c r="B58" s="228" t="s">
        <v>211</v>
      </c>
      <c r="C58" s="140"/>
    </row>
    <row r="59" spans="1:3" s="226" customFormat="1" ht="12" customHeight="1" thickBot="1">
      <c r="A59" s="16" t="s">
        <v>209</v>
      </c>
      <c r="B59" s="229" t="s">
        <v>212</v>
      </c>
      <c r="C59" s="140"/>
    </row>
    <row r="60" spans="1:3" s="226" customFormat="1" ht="12" customHeight="1" thickBot="1">
      <c r="A60" s="20" t="s">
        <v>15</v>
      </c>
      <c r="B60" s="21" t="s">
        <v>213</v>
      </c>
      <c r="C60" s="141">
        <f>+C5+C12+C19+C26+C33+C44+C50+C55</f>
        <v>68537</v>
      </c>
    </row>
    <row r="61" spans="1:3" s="226" customFormat="1" ht="12" customHeight="1" thickBot="1">
      <c r="A61" s="230" t="s">
        <v>214</v>
      </c>
      <c r="B61" s="130" t="s">
        <v>215</v>
      </c>
      <c r="C61" s="135">
        <f>SUM(C62:C64)</f>
        <v>0</v>
      </c>
    </row>
    <row r="62" spans="1:3" s="226" customFormat="1" ht="12" customHeight="1">
      <c r="A62" s="15" t="s">
        <v>248</v>
      </c>
      <c r="B62" s="227" t="s">
        <v>216</v>
      </c>
      <c r="C62" s="140"/>
    </row>
    <row r="63" spans="1:3" s="226" customFormat="1" ht="12" customHeight="1">
      <c r="A63" s="14" t="s">
        <v>257</v>
      </c>
      <c r="B63" s="228" t="s">
        <v>217</v>
      </c>
      <c r="C63" s="140"/>
    </row>
    <row r="64" spans="1:3" s="226" customFormat="1" ht="12" customHeight="1" thickBot="1">
      <c r="A64" s="16" t="s">
        <v>258</v>
      </c>
      <c r="B64" s="231" t="s">
        <v>218</v>
      </c>
      <c r="C64" s="140"/>
    </row>
    <row r="65" spans="1:3" s="226" customFormat="1" ht="12" customHeight="1" thickBot="1">
      <c r="A65" s="230" t="s">
        <v>219</v>
      </c>
      <c r="B65" s="130" t="s">
        <v>220</v>
      </c>
      <c r="C65" s="135">
        <f>SUM(C66:C69)</f>
        <v>0</v>
      </c>
    </row>
    <row r="66" spans="1:3" s="226" customFormat="1" ht="12" customHeight="1">
      <c r="A66" s="15" t="s">
        <v>96</v>
      </c>
      <c r="B66" s="227" t="s">
        <v>221</v>
      </c>
      <c r="C66" s="140"/>
    </row>
    <row r="67" spans="1:3" s="226" customFormat="1" ht="12" customHeight="1">
      <c r="A67" s="14" t="s">
        <v>97</v>
      </c>
      <c r="B67" s="228" t="s">
        <v>222</v>
      </c>
      <c r="C67" s="140"/>
    </row>
    <row r="68" spans="1:3" s="226" customFormat="1" ht="12" customHeight="1">
      <c r="A68" s="14" t="s">
        <v>249</v>
      </c>
      <c r="B68" s="228" t="s">
        <v>223</v>
      </c>
      <c r="C68" s="140"/>
    </row>
    <row r="69" spans="1:3" s="226" customFormat="1" ht="12" customHeight="1" thickBot="1">
      <c r="A69" s="16" t="s">
        <v>250</v>
      </c>
      <c r="B69" s="229" t="s">
        <v>224</v>
      </c>
      <c r="C69" s="140"/>
    </row>
    <row r="70" spans="1:3" s="226" customFormat="1" ht="12" customHeight="1" thickBot="1">
      <c r="A70" s="230" t="s">
        <v>225</v>
      </c>
      <c r="B70" s="130" t="s">
        <v>226</v>
      </c>
      <c r="C70" s="135">
        <f>SUM(C71:C72)</f>
        <v>16132</v>
      </c>
    </row>
    <row r="71" spans="1:3" s="226" customFormat="1" ht="12" customHeight="1">
      <c r="A71" s="15" t="s">
        <v>251</v>
      </c>
      <c r="B71" s="227" t="s">
        <v>227</v>
      </c>
      <c r="C71" s="140">
        <v>16132</v>
      </c>
    </row>
    <row r="72" spans="1:3" s="226" customFormat="1" ht="12" customHeight="1" thickBot="1">
      <c r="A72" s="16" t="s">
        <v>252</v>
      </c>
      <c r="B72" s="229" t="s">
        <v>228</v>
      </c>
      <c r="C72" s="140"/>
    </row>
    <row r="73" spans="1:3" s="226" customFormat="1" ht="12" customHeight="1" thickBot="1">
      <c r="A73" s="230" t="s">
        <v>229</v>
      </c>
      <c r="B73" s="130" t="s">
        <v>230</v>
      </c>
      <c r="C73" s="135">
        <f>SUM(C74:C76)</f>
        <v>0</v>
      </c>
    </row>
    <row r="74" spans="1:3" s="226" customFormat="1" ht="12" customHeight="1">
      <c r="A74" s="15" t="s">
        <v>253</v>
      </c>
      <c r="B74" s="227" t="s">
        <v>231</v>
      </c>
      <c r="C74" s="140"/>
    </row>
    <row r="75" spans="1:3" s="226" customFormat="1" ht="12" customHeight="1">
      <c r="A75" s="14" t="s">
        <v>254</v>
      </c>
      <c r="B75" s="228" t="s">
        <v>232</v>
      </c>
      <c r="C75" s="140"/>
    </row>
    <row r="76" spans="1:3" s="226" customFormat="1" ht="12" customHeight="1" thickBot="1">
      <c r="A76" s="16" t="s">
        <v>255</v>
      </c>
      <c r="B76" s="229" t="s">
        <v>233</v>
      </c>
      <c r="C76" s="140"/>
    </row>
    <row r="77" spans="1:3" s="226" customFormat="1" ht="12" customHeight="1" thickBot="1">
      <c r="A77" s="230" t="s">
        <v>234</v>
      </c>
      <c r="B77" s="130" t="s">
        <v>256</v>
      </c>
      <c r="C77" s="135">
        <f>SUM(C78:C81)</f>
        <v>0</v>
      </c>
    </row>
    <row r="78" spans="1:3" s="226" customFormat="1" ht="12" customHeight="1">
      <c r="A78" s="232" t="s">
        <v>235</v>
      </c>
      <c r="B78" s="227" t="s">
        <v>236</v>
      </c>
      <c r="C78" s="140"/>
    </row>
    <row r="79" spans="1:3" s="226" customFormat="1" ht="12" customHeight="1">
      <c r="A79" s="233" t="s">
        <v>237</v>
      </c>
      <c r="B79" s="228" t="s">
        <v>238</v>
      </c>
      <c r="C79" s="140"/>
    </row>
    <row r="80" spans="1:3" s="226" customFormat="1" ht="12" customHeight="1">
      <c r="A80" s="233" t="s">
        <v>239</v>
      </c>
      <c r="B80" s="228" t="s">
        <v>240</v>
      </c>
      <c r="C80" s="140"/>
    </row>
    <row r="81" spans="1:3" s="226" customFormat="1" ht="12" customHeight="1" thickBot="1">
      <c r="A81" s="234" t="s">
        <v>241</v>
      </c>
      <c r="B81" s="229" t="s">
        <v>242</v>
      </c>
      <c r="C81" s="140"/>
    </row>
    <row r="82" spans="1:3" s="226" customFormat="1" ht="13.5" customHeight="1" thickBot="1">
      <c r="A82" s="230" t="s">
        <v>243</v>
      </c>
      <c r="B82" s="130" t="s">
        <v>244</v>
      </c>
      <c r="C82" s="262"/>
    </row>
    <row r="83" spans="1:3" s="226" customFormat="1" ht="15.75" customHeight="1" thickBot="1">
      <c r="A83" s="230" t="s">
        <v>245</v>
      </c>
      <c r="B83" s="235" t="s">
        <v>246</v>
      </c>
      <c r="C83" s="141">
        <f>+C61+C65+C70+C73+C77+C82</f>
        <v>16132</v>
      </c>
    </row>
    <row r="84" spans="1:3" s="226" customFormat="1" ht="16.5" customHeight="1" thickBot="1">
      <c r="A84" s="236" t="s">
        <v>259</v>
      </c>
      <c r="B84" s="237" t="s">
        <v>247</v>
      </c>
      <c r="C84" s="141">
        <f>+C60+C83</f>
        <v>84669</v>
      </c>
    </row>
    <row r="85" spans="1:3" s="226" customFormat="1" ht="83.25" customHeight="1">
      <c r="A85" s="5"/>
      <c r="B85" s="6"/>
      <c r="C85" s="142"/>
    </row>
    <row r="86" spans="1:3" ht="16.5" customHeight="1">
      <c r="A86" s="300" t="s">
        <v>32</v>
      </c>
      <c r="B86" s="300"/>
      <c r="C86" s="300"/>
    </row>
    <row r="87" spans="1:3" s="238" customFormat="1" ht="16.5" customHeight="1" thickBot="1">
      <c r="A87" s="301" t="s">
        <v>100</v>
      </c>
      <c r="B87" s="301"/>
      <c r="C87" s="85" t="s">
        <v>138</v>
      </c>
    </row>
    <row r="88" spans="1:3" ht="38.1" customHeight="1" thickBot="1">
      <c r="A88" s="23" t="s">
        <v>48</v>
      </c>
      <c r="B88" s="24" t="s">
        <v>33</v>
      </c>
      <c r="C88" s="32" t="s">
        <v>148</v>
      </c>
    </row>
    <row r="89" spans="1:3" s="225" customFormat="1" ht="12" customHeight="1" thickBot="1">
      <c r="A89" s="27">
        <v>1</v>
      </c>
      <c r="B89" s="28">
        <v>2</v>
      </c>
      <c r="C89" s="29">
        <v>3</v>
      </c>
    </row>
    <row r="90" spans="1:3" ht="12" customHeight="1" thickBot="1">
      <c r="A90" s="22" t="s">
        <v>7</v>
      </c>
      <c r="B90" s="26" t="s">
        <v>262</v>
      </c>
      <c r="C90" s="134">
        <f>SUM(C91:C95)</f>
        <v>84669</v>
      </c>
    </row>
    <row r="91" spans="1:3" ht="12" customHeight="1">
      <c r="A91" s="17" t="s">
        <v>72</v>
      </c>
      <c r="B91" s="10" t="s">
        <v>34</v>
      </c>
      <c r="C91" s="136">
        <v>27280</v>
      </c>
    </row>
    <row r="92" spans="1:3" ht="12" customHeight="1">
      <c r="A92" s="14" t="s">
        <v>73</v>
      </c>
      <c r="B92" s="8" t="s">
        <v>120</v>
      </c>
      <c r="C92" s="137">
        <v>4710</v>
      </c>
    </row>
    <row r="93" spans="1:3" ht="12" customHeight="1">
      <c r="A93" s="14" t="s">
        <v>74</v>
      </c>
      <c r="B93" s="8" t="s">
        <v>94</v>
      </c>
      <c r="C93" s="139">
        <v>24330</v>
      </c>
    </row>
    <row r="94" spans="1:3" ht="12" customHeight="1">
      <c r="A94" s="14" t="s">
        <v>75</v>
      </c>
      <c r="B94" s="11" t="s">
        <v>121</v>
      </c>
      <c r="C94" s="139">
        <v>4000</v>
      </c>
    </row>
    <row r="95" spans="1:3" ht="12" customHeight="1">
      <c r="A95" s="14" t="s">
        <v>86</v>
      </c>
      <c r="B95" s="19" t="s">
        <v>122</v>
      </c>
      <c r="C95" s="139">
        <v>24349</v>
      </c>
    </row>
    <row r="96" spans="1:3" ht="12" customHeight="1">
      <c r="A96" s="14" t="s">
        <v>76</v>
      </c>
      <c r="B96" s="8" t="s">
        <v>263</v>
      </c>
      <c r="C96" s="139"/>
    </row>
    <row r="97" spans="1:3" ht="12" customHeight="1">
      <c r="A97" s="14" t="s">
        <v>77</v>
      </c>
      <c r="B97" s="87" t="s">
        <v>264</v>
      </c>
      <c r="C97" s="139"/>
    </row>
    <row r="98" spans="1:3" ht="12" customHeight="1">
      <c r="A98" s="14" t="s">
        <v>87</v>
      </c>
      <c r="B98" s="88" t="s">
        <v>265</v>
      </c>
      <c r="C98" s="139"/>
    </row>
    <row r="99" spans="1:3" ht="12" customHeight="1">
      <c r="A99" s="14" t="s">
        <v>88</v>
      </c>
      <c r="B99" s="88" t="s">
        <v>266</v>
      </c>
      <c r="C99" s="139"/>
    </row>
    <row r="100" spans="1:3" ht="12" customHeight="1">
      <c r="A100" s="14" t="s">
        <v>89</v>
      </c>
      <c r="B100" s="87" t="s">
        <v>267</v>
      </c>
      <c r="C100" s="139">
        <v>22564</v>
      </c>
    </row>
    <row r="101" spans="1:3" ht="12" customHeight="1">
      <c r="A101" s="14" t="s">
        <v>90</v>
      </c>
      <c r="B101" s="87" t="s">
        <v>268</v>
      </c>
      <c r="C101" s="139"/>
    </row>
    <row r="102" spans="1:3" ht="12" customHeight="1">
      <c r="A102" s="14" t="s">
        <v>92</v>
      </c>
      <c r="B102" s="88" t="s">
        <v>269</v>
      </c>
      <c r="C102" s="139"/>
    </row>
    <row r="103" spans="1:3" ht="12" customHeight="1">
      <c r="A103" s="13" t="s">
        <v>123</v>
      </c>
      <c r="B103" s="89" t="s">
        <v>270</v>
      </c>
      <c r="C103" s="139"/>
    </row>
    <row r="104" spans="1:3" ht="12" customHeight="1">
      <c r="A104" s="14" t="s">
        <v>260</v>
      </c>
      <c r="B104" s="89" t="s">
        <v>271</v>
      </c>
      <c r="C104" s="139"/>
    </row>
    <row r="105" spans="1:3" ht="12" customHeight="1" thickBot="1">
      <c r="A105" s="18" t="s">
        <v>261</v>
      </c>
      <c r="B105" s="90" t="s">
        <v>272</v>
      </c>
      <c r="C105" s="143">
        <v>1785</v>
      </c>
    </row>
    <row r="106" spans="1:3" ht="12" customHeight="1" thickBot="1">
      <c r="A106" s="20" t="s">
        <v>8</v>
      </c>
      <c r="B106" s="25" t="s">
        <v>273</v>
      </c>
      <c r="C106" s="135">
        <f>+C107+C109+C111</f>
        <v>0</v>
      </c>
    </row>
    <row r="107" spans="1:3" ht="12" customHeight="1">
      <c r="A107" s="15" t="s">
        <v>78</v>
      </c>
      <c r="B107" s="8" t="s">
        <v>137</v>
      </c>
      <c r="C107" s="138"/>
    </row>
    <row r="108" spans="1:3" ht="12" customHeight="1">
      <c r="A108" s="15" t="s">
        <v>79</v>
      </c>
      <c r="B108" s="12" t="s">
        <v>277</v>
      </c>
      <c r="C108" s="138"/>
    </row>
    <row r="109" spans="1:3" ht="12" customHeight="1">
      <c r="A109" s="15" t="s">
        <v>80</v>
      </c>
      <c r="B109" s="12" t="s">
        <v>124</v>
      </c>
      <c r="C109" s="137"/>
    </row>
    <row r="110" spans="1:3" ht="12" customHeight="1">
      <c r="A110" s="15" t="s">
        <v>81</v>
      </c>
      <c r="B110" s="12" t="s">
        <v>278</v>
      </c>
      <c r="C110" s="119"/>
    </row>
    <row r="111" spans="1:3" ht="12" customHeight="1">
      <c r="A111" s="15" t="s">
        <v>82</v>
      </c>
      <c r="B111" s="132" t="s">
        <v>140</v>
      </c>
      <c r="C111" s="119"/>
    </row>
    <row r="112" spans="1:3" ht="12" customHeight="1">
      <c r="A112" s="15" t="s">
        <v>91</v>
      </c>
      <c r="B112" s="131" t="s">
        <v>356</v>
      </c>
      <c r="C112" s="119"/>
    </row>
    <row r="113" spans="1:3" ht="12" customHeight="1">
      <c r="A113" s="15" t="s">
        <v>93</v>
      </c>
      <c r="B113" s="223" t="s">
        <v>283</v>
      </c>
      <c r="C113" s="119"/>
    </row>
    <row r="114" spans="1:3">
      <c r="A114" s="15" t="s">
        <v>125</v>
      </c>
      <c r="B114" s="88" t="s">
        <v>266</v>
      </c>
      <c r="C114" s="119"/>
    </row>
    <row r="115" spans="1:3" ht="12" customHeight="1">
      <c r="A115" s="15" t="s">
        <v>126</v>
      </c>
      <c r="B115" s="88" t="s">
        <v>282</v>
      </c>
      <c r="C115" s="119"/>
    </row>
    <row r="116" spans="1:3" ht="12" customHeight="1">
      <c r="A116" s="15" t="s">
        <v>127</v>
      </c>
      <c r="B116" s="88" t="s">
        <v>281</v>
      </c>
      <c r="C116" s="119"/>
    </row>
    <row r="117" spans="1:3" ht="12" customHeight="1">
      <c r="A117" s="15" t="s">
        <v>274</v>
      </c>
      <c r="B117" s="88" t="s">
        <v>269</v>
      </c>
      <c r="C117" s="119"/>
    </row>
    <row r="118" spans="1:3" ht="12" customHeight="1">
      <c r="A118" s="15" t="s">
        <v>275</v>
      </c>
      <c r="B118" s="88" t="s">
        <v>280</v>
      </c>
      <c r="C118" s="119"/>
    </row>
    <row r="119" spans="1:3" ht="16.5" thickBot="1">
      <c r="A119" s="13" t="s">
        <v>276</v>
      </c>
      <c r="B119" s="88" t="s">
        <v>279</v>
      </c>
      <c r="C119" s="121"/>
    </row>
    <row r="120" spans="1:3" ht="12" customHeight="1" thickBot="1">
      <c r="A120" s="20" t="s">
        <v>9</v>
      </c>
      <c r="B120" s="74" t="s">
        <v>284</v>
      </c>
      <c r="C120" s="135">
        <f>+C121+C122</f>
        <v>0</v>
      </c>
    </row>
    <row r="121" spans="1:3" ht="12" customHeight="1">
      <c r="A121" s="15" t="s">
        <v>61</v>
      </c>
      <c r="B121" s="9" t="s">
        <v>43</v>
      </c>
      <c r="C121" s="138"/>
    </row>
    <row r="122" spans="1:3" ht="12" customHeight="1" thickBot="1">
      <c r="A122" s="16" t="s">
        <v>62</v>
      </c>
      <c r="B122" s="12" t="s">
        <v>44</v>
      </c>
      <c r="C122" s="139"/>
    </row>
    <row r="123" spans="1:3" ht="12" customHeight="1" thickBot="1">
      <c r="A123" s="20" t="s">
        <v>10</v>
      </c>
      <c r="B123" s="74" t="s">
        <v>285</v>
      </c>
      <c r="C123" s="135">
        <f>+C90+C106+C120</f>
        <v>84669</v>
      </c>
    </row>
    <row r="124" spans="1:3" ht="12" customHeight="1" thickBot="1">
      <c r="A124" s="20" t="s">
        <v>11</v>
      </c>
      <c r="B124" s="74" t="s">
        <v>286</v>
      </c>
      <c r="C124" s="135">
        <f>+C125+C126+C127</f>
        <v>0</v>
      </c>
    </row>
    <row r="125" spans="1:3" ht="12" customHeight="1">
      <c r="A125" s="15" t="s">
        <v>65</v>
      </c>
      <c r="B125" s="9" t="s">
        <v>287</v>
      </c>
      <c r="C125" s="119"/>
    </row>
    <row r="126" spans="1:3" ht="12" customHeight="1">
      <c r="A126" s="15" t="s">
        <v>66</v>
      </c>
      <c r="B126" s="9" t="s">
        <v>288</v>
      </c>
      <c r="C126" s="119"/>
    </row>
    <row r="127" spans="1:3" ht="12" customHeight="1" thickBot="1">
      <c r="A127" s="13" t="s">
        <v>67</v>
      </c>
      <c r="B127" s="7" t="s">
        <v>289</v>
      </c>
      <c r="C127" s="119"/>
    </row>
    <row r="128" spans="1:3" ht="12" customHeight="1" thickBot="1">
      <c r="A128" s="20" t="s">
        <v>12</v>
      </c>
      <c r="B128" s="74" t="s">
        <v>337</v>
      </c>
      <c r="C128" s="135">
        <f>+C129+C130+C131+C132</f>
        <v>0</v>
      </c>
    </row>
    <row r="129" spans="1:9" ht="12" customHeight="1">
      <c r="A129" s="15" t="s">
        <v>68</v>
      </c>
      <c r="B129" s="9" t="s">
        <v>290</v>
      </c>
      <c r="C129" s="119"/>
    </row>
    <row r="130" spans="1:9" ht="12" customHeight="1">
      <c r="A130" s="15" t="s">
        <v>69</v>
      </c>
      <c r="B130" s="9" t="s">
        <v>291</v>
      </c>
      <c r="C130" s="119"/>
    </row>
    <row r="131" spans="1:9" ht="12" customHeight="1">
      <c r="A131" s="15" t="s">
        <v>193</v>
      </c>
      <c r="B131" s="9" t="s">
        <v>292</v>
      </c>
      <c r="C131" s="119"/>
    </row>
    <row r="132" spans="1:9" ht="12" customHeight="1" thickBot="1">
      <c r="A132" s="13" t="s">
        <v>194</v>
      </c>
      <c r="B132" s="7" t="s">
        <v>293</v>
      </c>
      <c r="C132" s="119"/>
    </row>
    <row r="133" spans="1:9" ht="12" customHeight="1" thickBot="1">
      <c r="A133" s="20" t="s">
        <v>13</v>
      </c>
      <c r="B133" s="74" t="s">
        <v>294</v>
      </c>
      <c r="C133" s="141">
        <f>+C134+C135+C136+C137</f>
        <v>0</v>
      </c>
    </row>
    <row r="134" spans="1:9" ht="12" customHeight="1">
      <c r="A134" s="15" t="s">
        <v>70</v>
      </c>
      <c r="B134" s="9" t="s">
        <v>295</v>
      </c>
      <c r="C134" s="119"/>
    </row>
    <row r="135" spans="1:9" ht="12" customHeight="1">
      <c r="A135" s="15" t="s">
        <v>71</v>
      </c>
      <c r="B135" s="9" t="s">
        <v>305</v>
      </c>
      <c r="C135" s="119"/>
    </row>
    <row r="136" spans="1:9" ht="12" customHeight="1">
      <c r="A136" s="15" t="s">
        <v>206</v>
      </c>
      <c r="B136" s="9" t="s">
        <v>296</v>
      </c>
      <c r="C136" s="119"/>
    </row>
    <row r="137" spans="1:9" ht="12" customHeight="1" thickBot="1">
      <c r="A137" s="13" t="s">
        <v>207</v>
      </c>
      <c r="B137" s="7" t="s">
        <v>297</v>
      </c>
      <c r="C137" s="119"/>
    </row>
    <row r="138" spans="1:9" ht="12" customHeight="1" thickBot="1">
      <c r="A138" s="20" t="s">
        <v>14</v>
      </c>
      <c r="B138" s="74" t="s">
        <v>298</v>
      </c>
      <c r="C138" s="144">
        <f>+C139+C140+C141+C142</f>
        <v>0</v>
      </c>
    </row>
    <row r="139" spans="1:9" ht="12" customHeight="1">
      <c r="A139" s="15" t="s">
        <v>118</v>
      </c>
      <c r="B139" s="9" t="s">
        <v>299</v>
      </c>
      <c r="C139" s="119"/>
    </row>
    <row r="140" spans="1:9" ht="12" customHeight="1">
      <c r="A140" s="15" t="s">
        <v>119</v>
      </c>
      <c r="B140" s="9" t="s">
        <v>300</v>
      </c>
      <c r="C140" s="119"/>
    </row>
    <row r="141" spans="1:9" ht="12" customHeight="1">
      <c r="A141" s="15" t="s">
        <v>139</v>
      </c>
      <c r="B141" s="9" t="s">
        <v>301</v>
      </c>
      <c r="C141" s="119"/>
    </row>
    <row r="142" spans="1:9" ht="12" customHeight="1" thickBot="1">
      <c r="A142" s="15" t="s">
        <v>209</v>
      </c>
      <c r="B142" s="9" t="s">
        <v>302</v>
      </c>
      <c r="C142" s="119"/>
    </row>
    <row r="143" spans="1:9" ht="15" customHeight="1" thickBot="1">
      <c r="A143" s="20" t="s">
        <v>15</v>
      </c>
      <c r="B143" s="74" t="s">
        <v>303</v>
      </c>
      <c r="C143" s="239">
        <f>+C124+C128+C133+C138</f>
        <v>0</v>
      </c>
      <c r="F143" s="240"/>
      <c r="G143" s="241"/>
      <c r="H143" s="241"/>
      <c r="I143" s="241"/>
    </row>
    <row r="144" spans="1:9" s="226" customFormat="1" ht="12.95" customHeight="1" thickBot="1">
      <c r="A144" s="133" t="s">
        <v>16</v>
      </c>
      <c r="B144" s="196" t="s">
        <v>304</v>
      </c>
      <c r="C144" s="239">
        <f>+C123+C143</f>
        <v>84669</v>
      </c>
    </row>
    <row r="145" spans="1:4" ht="7.5" customHeight="1"/>
    <row r="146" spans="1:4">
      <c r="A146" s="302" t="s">
        <v>306</v>
      </c>
      <c r="B146" s="302"/>
      <c r="C146" s="302"/>
    </row>
    <row r="147" spans="1:4" ht="15" customHeight="1" thickBot="1">
      <c r="A147" s="299" t="s">
        <v>101</v>
      </c>
      <c r="B147" s="299"/>
      <c r="C147" s="145" t="s">
        <v>138</v>
      </c>
    </row>
    <row r="148" spans="1:4" ht="13.5" customHeight="1" thickBot="1">
      <c r="A148" s="20">
        <v>1</v>
      </c>
      <c r="B148" s="25" t="s">
        <v>307</v>
      </c>
      <c r="C148" s="135">
        <f>+C60-C123</f>
        <v>-16132</v>
      </c>
      <c r="D148" s="242"/>
    </row>
    <row r="149" spans="1:4" ht="27.75" customHeight="1" thickBot="1">
      <c r="A149" s="20" t="s">
        <v>8</v>
      </c>
      <c r="B149" s="25" t="s">
        <v>308</v>
      </c>
      <c r="C149" s="135">
        <f>+C83-C143</f>
        <v>16132</v>
      </c>
    </row>
  </sheetData>
  <sheetProtection sheet="1"/>
  <mergeCells count="6">
    <mergeCell ref="A146:C146"/>
    <mergeCell ref="A147:B147"/>
    <mergeCell ref="A1:C1"/>
    <mergeCell ref="A2:B2"/>
    <mergeCell ref="A86:C86"/>
    <mergeCell ref="A87:B87"/>
  </mergeCells>
  <phoneticPr fontId="26" type="noConversion"/>
  <printOptions horizontalCentered="1"/>
  <pageMargins left="0.78740157480314965" right="0.78740157480314965" top="1.4566929133858268" bottom="0.86614173228346458" header="0.78740157480314965" footer="0.59055118110236227"/>
  <pageSetup paperSize="9" scale="71" fitToHeight="2" orientation="portrait" r:id="rId1"/>
  <headerFooter alignWithMargins="0">
    <oddHeader>&amp;C&amp;"Times New Roman CE,Félkövér"&amp;12
Tiszadorogma Község Önkormányzat
2014. ÉVI KÖLTSÉGVETÉS
KÖTELEZŐ FELADATAINAK MÉRLEGE &amp;R&amp;"Times New Roman CE,Félkövér dőlt"&amp;11 1.2. melléklet a 4/2014. (IX.18.) önkormányzati rendelethez</oddHeader>
  </headerFooter>
  <rowBreaks count="1" manualBreakCount="1">
    <brk id="85" max="2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indexed="52"/>
  </sheetPr>
  <dimension ref="A1:F31"/>
  <sheetViews>
    <sheetView view="pageLayout" topLeftCell="C1" zoomScaleNormal="115" zoomScaleSheetLayoutView="100" workbookViewId="0">
      <selection activeCell="F1" sqref="F1:F30"/>
    </sheetView>
  </sheetViews>
  <sheetFormatPr defaultRowHeight="12.75"/>
  <cols>
    <col min="1" max="1" width="6.83203125" style="37" customWidth="1"/>
    <col min="2" max="2" width="55.1640625" style="95" customWidth="1"/>
    <col min="3" max="3" width="16.33203125" style="37" customWidth="1"/>
    <col min="4" max="4" width="55.1640625" style="37" customWidth="1"/>
    <col min="5" max="5" width="16.33203125" style="37" customWidth="1"/>
    <col min="6" max="6" width="4.83203125" style="37" customWidth="1"/>
    <col min="7" max="16384" width="9.33203125" style="37"/>
  </cols>
  <sheetData>
    <row r="1" spans="1:6" ht="39.75" customHeight="1">
      <c r="B1" s="157" t="s">
        <v>105</v>
      </c>
      <c r="C1" s="158"/>
      <c r="D1" s="158"/>
      <c r="E1" s="158"/>
      <c r="F1" s="305" t="s">
        <v>309</v>
      </c>
    </row>
    <row r="2" spans="1:6" ht="14.25" thickBot="1">
      <c r="E2" s="159" t="s">
        <v>45</v>
      </c>
      <c r="F2" s="305"/>
    </row>
    <row r="3" spans="1:6" ht="18" customHeight="1" thickBot="1">
      <c r="A3" s="303" t="s">
        <v>48</v>
      </c>
      <c r="B3" s="160" t="s">
        <v>41</v>
      </c>
      <c r="C3" s="161"/>
      <c r="D3" s="160" t="s">
        <v>42</v>
      </c>
      <c r="E3" s="162"/>
      <c r="F3" s="305"/>
    </row>
    <row r="4" spans="1:6" s="163" customFormat="1" ht="35.25" customHeight="1" thickBot="1">
      <c r="A4" s="304"/>
      <c r="B4" s="96" t="s">
        <v>46</v>
      </c>
      <c r="C4" s="97" t="s">
        <v>148</v>
      </c>
      <c r="D4" s="96" t="s">
        <v>46</v>
      </c>
      <c r="E4" s="36" t="s">
        <v>148</v>
      </c>
      <c r="F4" s="305"/>
    </row>
    <row r="5" spans="1:6" s="168" customFormat="1" ht="12" customHeight="1" thickBot="1">
      <c r="A5" s="164">
        <v>1</v>
      </c>
      <c r="B5" s="165">
        <v>2</v>
      </c>
      <c r="C5" s="166" t="s">
        <v>9</v>
      </c>
      <c r="D5" s="165" t="s">
        <v>10</v>
      </c>
      <c r="E5" s="167" t="s">
        <v>11</v>
      </c>
      <c r="F5" s="305"/>
    </row>
    <row r="6" spans="1:6" ht="12.95" customHeight="1">
      <c r="A6" s="169" t="s">
        <v>7</v>
      </c>
      <c r="B6" s="170" t="s">
        <v>310</v>
      </c>
      <c r="C6" s="146">
        <v>36541</v>
      </c>
      <c r="D6" s="170" t="s">
        <v>47</v>
      </c>
      <c r="E6" s="152">
        <v>27280</v>
      </c>
      <c r="F6" s="305"/>
    </row>
    <row r="7" spans="1:6" ht="12.95" customHeight="1">
      <c r="A7" s="171" t="s">
        <v>8</v>
      </c>
      <c r="B7" s="172" t="s">
        <v>311</v>
      </c>
      <c r="C7" s="147">
        <v>25000</v>
      </c>
      <c r="D7" s="172" t="s">
        <v>120</v>
      </c>
      <c r="E7" s="153">
        <v>4710</v>
      </c>
      <c r="F7" s="305"/>
    </row>
    <row r="8" spans="1:6" ht="12.95" customHeight="1">
      <c r="A8" s="171" t="s">
        <v>9</v>
      </c>
      <c r="B8" s="172" t="s">
        <v>341</v>
      </c>
      <c r="C8" s="147"/>
      <c r="D8" s="172" t="s">
        <v>143</v>
      </c>
      <c r="E8" s="153">
        <v>24330</v>
      </c>
      <c r="F8" s="305"/>
    </row>
    <row r="9" spans="1:6" ht="12.95" customHeight="1">
      <c r="A9" s="171" t="s">
        <v>10</v>
      </c>
      <c r="B9" s="172" t="s">
        <v>111</v>
      </c>
      <c r="C9" s="147">
        <v>3254</v>
      </c>
      <c r="D9" s="172" t="s">
        <v>121</v>
      </c>
      <c r="E9" s="153">
        <v>4000</v>
      </c>
      <c r="F9" s="305"/>
    </row>
    <row r="10" spans="1:6" ht="12.95" customHeight="1">
      <c r="A10" s="171" t="s">
        <v>11</v>
      </c>
      <c r="B10" s="173" t="s">
        <v>312</v>
      </c>
      <c r="C10" s="147"/>
      <c r="D10" s="172" t="s">
        <v>122</v>
      </c>
      <c r="E10" s="153">
        <v>24349</v>
      </c>
      <c r="F10" s="305"/>
    </row>
    <row r="11" spans="1:6" ht="12.95" customHeight="1">
      <c r="A11" s="171" t="s">
        <v>12</v>
      </c>
      <c r="B11" s="172" t="s">
        <v>313</v>
      </c>
      <c r="C11" s="148"/>
      <c r="D11" s="172" t="s">
        <v>35</v>
      </c>
      <c r="E11" s="153"/>
      <c r="F11" s="305"/>
    </row>
    <row r="12" spans="1:6" ht="12.95" customHeight="1">
      <c r="A12" s="171" t="s">
        <v>13</v>
      </c>
      <c r="B12" s="172" t="s">
        <v>191</v>
      </c>
      <c r="C12" s="147">
        <v>3742</v>
      </c>
      <c r="D12" s="35"/>
      <c r="E12" s="153"/>
      <c r="F12" s="305"/>
    </row>
    <row r="13" spans="1:6" ht="12.95" customHeight="1">
      <c r="A13" s="171" t="s">
        <v>14</v>
      </c>
      <c r="B13" s="35"/>
      <c r="C13" s="147"/>
      <c r="D13" s="35"/>
      <c r="E13" s="153"/>
      <c r="F13" s="305"/>
    </row>
    <row r="14" spans="1:6" ht="12.95" customHeight="1">
      <c r="A14" s="171" t="s">
        <v>15</v>
      </c>
      <c r="B14" s="243"/>
      <c r="C14" s="148"/>
      <c r="D14" s="35"/>
      <c r="E14" s="153"/>
      <c r="F14" s="305"/>
    </row>
    <row r="15" spans="1:6" ht="12.95" customHeight="1">
      <c r="A15" s="171" t="s">
        <v>16</v>
      </c>
      <c r="B15" s="35"/>
      <c r="C15" s="147"/>
      <c r="D15" s="35"/>
      <c r="E15" s="153"/>
      <c r="F15" s="305"/>
    </row>
    <row r="16" spans="1:6" ht="12.95" customHeight="1">
      <c r="A16" s="171" t="s">
        <v>17</v>
      </c>
      <c r="B16" s="35"/>
      <c r="C16" s="147"/>
      <c r="D16" s="35"/>
      <c r="E16" s="153"/>
      <c r="F16" s="305"/>
    </row>
    <row r="17" spans="1:6" ht="12.95" customHeight="1" thickBot="1">
      <c r="A17" s="171" t="s">
        <v>18</v>
      </c>
      <c r="B17" s="38"/>
      <c r="C17" s="149"/>
      <c r="D17" s="35"/>
      <c r="E17" s="154"/>
      <c r="F17" s="305"/>
    </row>
    <row r="18" spans="1:6" ht="15.95" customHeight="1" thickBot="1">
      <c r="A18" s="174" t="s">
        <v>19</v>
      </c>
      <c r="B18" s="76" t="s">
        <v>342</v>
      </c>
      <c r="C18" s="150">
        <f>+C6+C7+C9+C10+C12+C13+C14+C15+C16+C17</f>
        <v>68537</v>
      </c>
      <c r="D18" s="76" t="s">
        <v>321</v>
      </c>
      <c r="E18" s="155">
        <f>SUM(E6:E17)</f>
        <v>84669</v>
      </c>
      <c r="F18" s="305"/>
    </row>
    <row r="19" spans="1:6" ht="12.95" customHeight="1">
      <c r="A19" s="175" t="s">
        <v>20</v>
      </c>
      <c r="B19" s="176" t="s">
        <v>316</v>
      </c>
      <c r="C19" s="274">
        <f>+C20+C21+C22+C23</f>
        <v>16132</v>
      </c>
      <c r="D19" s="177" t="s">
        <v>128</v>
      </c>
      <c r="E19" s="156"/>
      <c r="F19" s="305"/>
    </row>
    <row r="20" spans="1:6" ht="12.95" customHeight="1">
      <c r="A20" s="178" t="s">
        <v>21</v>
      </c>
      <c r="B20" s="177" t="s">
        <v>135</v>
      </c>
      <c r="C20" s="40">
        <v>16132</v>
      </c>
      <c r="D20" s="177" t="s">
        <v>320</v>
      </c>
      <c r="E20" s="41"/>
      <c r="F20" s="305"/>
    </row>
    <row r="21" spans="1:6" ht="12.95" customHeight="1">
      <c r="A21" s="178" t="s">
        <v>22</v>
      </c>
      <c r="B21" s="177" t="s">
        <v>136</v>
      </c>
      <c r="C21" s="40"/>
      <c r="D21" s="177" t="s">
        <v>103</v>
      </c>
      <c r="E21" s="41"/>
      <c r="F21" s="305"/>
    </row>
    <row r="22" spans="1:6" ht="12.95" customHeight="1">
      <c r="A22" s="178" t="s">
        <v>23</v>
      </c>
      <c r="B22" s="177" t="s">
        <v>141</v>
      </c>
      <c r="C22" s="40"/>
      <c r="D22" s="177" t="s">
        <v>104</v>
      </c>
      <c r="E22" s="41"/>
      <c r="F22" s="305"/>
    </row>
    <row r="23" spans="1:6" ht="12.95" customHeight="1">
      <c r="A23" s="178" t="s">
        <v>24</v>
      </c>
      <c r="B23" s="177" t="s">
        <v>142</v>
      </c>
      <c r="C23" s="40"/>
      <c r="D23" s="176" t="s">
        <v>144</v>
      </c>
      <c r="E23" s="41"/>
      <c r="F23" s="305"/>
    </row>
    <row r="24" spans="1:6" ht="12.95" customHeight="1">
      <c r="A24" s="178" t="s">
        <v>25</v>
      </c>
      <c r="B24" s="177" t="s">
        <v>317</v>
      </c>
      <c r="C24" s="179">
        <f>+C25+C26</f>
        <v>0</v>
      </c>
      <c r="D24" s="177" t="s">
        <v>129</v>
      </c>
      <c r="E24" s="41"/>
      <c r="F24" s="305"/>
    </row>
    <row r="25" spans="1:6" ht="12.95" customHeight="1">
      <c r="A25" s="175" t="s">
        <v>26</v>
      </c>
      <c r="B25" s="176" t="s">
        <v>314</v>
      </c>
      <c r="C25" s="151"/>
      <c r="D25" s="170" t="s">
        <v>130</v>
      </c>
      <c r="E25" s="156"/>
      <c r="F25" s="305"/>
    </row>
    <row r="26" spans="1:6" ht="12.95" customHeight="1" thickBot="1">
      <c r="A26" s="178" t="s">
        <v>27</v>
      </c>
      <c r="B26" s="177" t="s">
        <v>315</v>
      </c>
      <c r="C26" s="40"/>
      <c r="D26" s="35"/>
      <c r="E26" s="41"/>
      <c r="F26" s="305"/>
    </row>
    <row r="27" spans="1:6" ht="15.95" customHeight="1" thickBot="1">
      <c r="A27" s="174" t="s">
        <v>28</v>
      </c>
      <c r="B27" s="76" t="s">
        <v>318</v>
      </c>
      <c r="C27" s="150">
        <f>+C19+C24</f>
        <v>16132</v>
      </c>
      <c r="D27" s="76" t="s">
        <v>322</v>
      </c>
      <c r="E27" s="155">
        <f>SUM(E19:E26)</f>
        <v>0</v>
      </c>
      <c r="F27" s="305"/>
    </row>
    <row r="28" spans="1:6" ht="13.5" thickBot="1">
      <c r="A28" s="174" t="s">
        <v>29</v>
      </c>
      <c r="B28" s="180" t="s">
        <v>319</v>
      </c>
      <c r="C28" s="181">
        <f>+C18+C27</f>
        <v>84669</v>
      </c>
      <c r="D28" s="180" t="s">
        <v>323</v>
      </c>
      <c r="E28" s="181">
        <f>+E18+E27</f>
        <v>84669</v>
      </c>
      <c r="F28" s="305"/>
    </row>
    <row r="29" spans="1:6" ht="13.5" thickBot="1">
      <c r="A29" s="174" t="s">
        <v>30</v>
      </c>
      <c r="B29" s="180" t="s">
        <v>106</v>
      </c>
      <c r="C29" s="181">
        <f>IF(C18-E18&lt;0,E18-C18,"-")</f>
        <v>16132</v>
      </c>
      <c r="D29" s="180" t="s">
        <v>107</v>
      </c>
      <c r="E29" s="181" t="str">
        <f>IF(C18-E18&gt;0,C18-E18,"-")</f>
        <v>-</v>
      </c>
      <c r="F29" s="305"/>
    </row>
    <row r="30" spans="1:6" ht="13.5" thickBot="1">
      <c r="A30" s="174" t="s">
        <v>31</v>
      </c>
      <c r="B30" s="180" t="s">
        <v>145</v>
      </c>
      <c r="C30" s="181" t="str">
        <f>IF(C18+C19-E28&lt;0,E28-(C18+C19),"-")</f>
        <v>-</v>
      </c>
      <c r="D30" s="180" t="s">
        <v>146</v>
      </c>
      <c r="E30" s="181" t="str">
        <f>IF(C18+C19-E28&gt;0,C18+C19-E28,"-")</f>
        <v>-</v>
      </c>
      <c r="F30" s="305"/>
    </row>
    <row r="31" spans="1:6" ht="18.75">
      <c r="B31" s="306"/>
      <c r="C31" s="306"/>
      <c r="D31" s="306"/>
    </row>
  </sheetData>
  <sheetProtection sheet="1" objects="1" scenarios="1"/>
  <mergeCells count="3">
    <mergeCell ref="A3:A4"/>
    <mergeCell ref="F1:F30"/>
    <mergeCell ref="B31:D31"/>
  </mergeCells>
  <phoneticPr fontId="0" type="noConversion"/>
  <printOptions horizontalCentered="1"/>
  <pageMargins left="0.33" right="0.48" top="0.9055118110236221" bottom="0.5" header="0.6692913385826772" footer="0.28000000000000003"/>
  <pageSetup paperSize="9" orientation="landscape" verticalDpi="300" r:id="rId1"/>
  <headerFooter alignWithMargins="0">
    <oddHeader xml:space="preserve">&amp;R&amp;"Times New Roman CE,Félkövér dőlt"&amp;11 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E19"/>
  <sheetViews>
    <sheetView workbookViewId="0">
      <selection activeCell="E27" sqref="E27"/>
    </sheetView>
  </sheetViews>
  <sheetFormatPr defaultRowHeight="12.75"/>
  <cols>
    <col min="1" max="1" width="46.33203125" customWidth="1"/>
    <col min="2" max="2" width="13.83203125" customWidth="1"/>
    <col min="3" max="3" width="66.1640625" customWidth="1"/>
    <col min="4" max="5" width="13.83203125" customWidth="1"/>
  </cols>
  <sheetData>
    <row r="1" spans="1:5" ht="18.75">
      <c r="A1" s="77" t="s">
        <v>98</v>
      </c>
      <c r="E1" s="80" t="s">
        <v>102</v>
      </c>
    </row>
    <row r="3" spans="1:5">
      <c r="A3" s="81"/>
      <c r="B3" s="82"/>
      <c r="C3" s="81"/>
      <c r="D3" s="84"/>
      <c r="E3" s="82"/>
    </row>
    <row r="4" spans="1:5" ht="15.75">
      <c r="A4" s="42" t="s">
        <v>324</v>
      </c>
      <c r="B4" s="83"/>
      <c r="C4" s="91"/>
      <c r="D4" s="84"/>
      <c r="E4" s="82"/>
    </row>
    <row r="5" spans="1:5">
      <c r="A5" s="81"/>
      <c r="B5" s="82"/>
      <c r="C5" s="81"/>
      <c r="D5" s="84"/>
      <c r="E5" s="82"/>
    </row>
    <row r="6" spans="1:5">
      <c r="A6" s="81" t="s">
        <v>326</v>
      </c>
      <c r="B6" s="82">
        <f>+'1.1.sz.mell.'!C60</f>
        <v>68537</v>
      </c>
      <c r="C6" s="81" t="s">
        <v>327</v>
      </c>
      <c r="D6" s="84" t="e">
        <f>+'2.1.sz.mell  '!C18+#REF!</f>
        <v>#REF!</v>
      </c>
      <c r="E6" s="82" t="e">
        <f t="shared" ref="E6:E15" si="0">+B6-D6</f>
        <v>#REF!</v>
      </c>
    </row>
    <row r="7" spans="1:5">
      <c r="A7" s="81" t="s">
        <v>328</v>
      </c>
      <c r="B7" s="82">
        <f>+'1.1.sz.mell.'!C83</f>
        <v>16132</v>
      </c>
      <c r="C7" s="81" t="s">
        <v>329</v>
      </c>
      <c r="D7" s="84" t="e">
        <f>+'2.1.sz.mell  '!C27+#REF!</f>
        <v>#REF!</v>
      </c>
      <c r="E7" s="82" t="e">
        <f t="shared" si="0"/>
        <v>#REF!</v>
      </c>
    </row>
    <row r="8" spans="1:5">
      <c r="A8" s="81" t="s">
        <v>330</v>
      </c>
      <c r="B8" s="82">
        <f>+'1.1.sz.mell.'!C84</f>
        <v>84669</v>
      </c>
      <c r="C8" s="81" t="s">
        <v>331</v>
      </c>
      <c r="D8" s="84" t="e">
        <f>+'2.1.sz.mell  '!C28+#REF!</f>
        <v>#REF!</v>
      </c>
      <c r="E8" s="82" t="e">
        <f t="shared" si="0"/>
        <v>#REF!</v>
      </c>
    </row>
    <row r="9" spans="1:5">
      <c r="A9" s="81"/>
      <c r="B9" s="82"/>
      <c r="C9" s="81"/>
      <c r="D9" s="84"/>
      <c r="E9" s="82"/>
    </row>
    <row r="10" spans="1:5">
      <c r="A10" s="81"/>
      <c r="B10" s="82"/>
      <c r="C10" s="81"/>
      <c r="D10" s="84"/>
      <c r="E10" s="82"/>
    </row>
    <row r="11" spans="1:5" ht="15.75">
      <c r="A11" s="42" t="s">
        <v>325</v>
      </c>
      <c r="B11" s="83"/>
      <c r="C11" s="91"/>
      <c r="D11" s="84"/>
      <c r="E11" s="82"/>
    </row>
    <row r="12" spans="1:5">
      <c r="A12" s="81"/>
      <c r="B12" s="82"/>
      <c r="C12" s="81"/>
      <c r="D12" s="84"/>
      <c r="E12" s="82"/>
    </row>
    <row r="13" spans="1:5">
      <c r="A13" s="81" t="s">
        <v>335</v>
      </c>
      <c r="B13" s="82">
        <f>+'1.1.sz.mell.'!C123</f>
        <v>84669</v>
      </c>
      <c r="C13" s="81" t="s">
        <v>334</v>
      </c>
      <c r="D13" s="84" t="e">
        <f>+'2.1.sz.mell  '!E18+#REF!</f>
        <v>#REF!</v>
      </c>
      <c r="E13" s="82" t="e">
        <f t="shared" si="0"/>
        <v>#REF!</v>
      </c>
    </row>
    <row r="14" spans="1:5">
      <c r="A14" s="81" t="s">
        <v>147</v>
      </c>
      <c r="B14" s="82">
        <f>+'1.1.sz.mell.'!C143</f>
        <v>0</v>
      </c>
      <c r="C14" s="81" t="s">
        <v>333</v>
      </c>
      <c r="D14" s="84" t="e">
        <f>+'2.1.sz.mell  '!E27+#REF!</f>
        <v>#REF!</v>
      </c>
      <c r="E14" s="82" t="e">
        <f t="shared" si="0"/>
        <v>#REF!</v>
      </c>
    </row>
    <row r="15" spans="1:5">
      <c r="A15" s="81" t="s">
        <v>336</v>
      </c>
      <c r="B15" s="82">
        <f>+'1.1.sz.mell.'!C144</f>
        <v>84669</v>
      </c>
      <c r="C15" s="81" t="s">
        <v>332</v>
      </c>
      <c r="D15" s="84" t="e">
        <f>+'2.1.sz.mell  '!E28+#REF!</f>
        <v>#REF!</v>
      </c>
      <c r="E15" s="82" t="e">
        <f t="shared" si="0"/>
        <v>#REF!</v>
      </c>
    </row>
    <row r="16" spans="1:5">
      <c r="A16" s="78"/>
      <c r="B16" s="78"/>
      <c r="C16" s="81"/>
      <c r="D16" s="84"/>
      <c r="E16" s="79"/>
    </row>
    <row r="17" spans="1:5">
      <c r="A17" s="78"/>
      <c r="B17" s="78"/>
      <c r="C17" s="78"/>
      <c r="D17" s="78"/>
      <c r="E17" s="78"/>
    </row>
    <row r="18" spans="1:5">
      <c r="A18" s="78"/>
      <c r="B18" s="78"/>
      <c r="C18" s="78"/>
      <c r="D18" s="78"/>
      <c r="E18" s="78"/>
    </row>
    <row r="19" spans="1:5">
      <c r="A19" s="78"/>
      <c r="B19" s="78"/>
      <c r="C19" s="78"/>
      <c r="D19" s="78"/>
      <c r="E19" s="78"/>
    </row>
  </sheetData>
  <sheetProtection sheet="1"/>
  <phoneticPr fontId="26" type="noConversion"/>
  <conditionalFormatting sqref="E3:E15">
    <cfRule type="cellIs" dxfId="0" priority="1" stopIfTrue="1" operator="notEqual">
      <formula>0</formula>
    </cfRule>
  </conditionalFormatting>
  <pageMargins left="0.79" right="0.56999999999999995" top="0.88" bottom="0.66" header="0.5" footer="0.5"/>
  <pageSetup paperSize="9" scale="9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Munka4">
    <tabColor indexed="52"/>
  </sheetPr>
  <dimension ref="A1:K148"/>
  <sheetViews>
    <sheetView view="pageLayout" zoomScaleNormal="100" zoomScaleSheetLayoutView="85" workbookViewId="0">
      <selection activeCell="C1" sqref="C1"/>
    </sheetView>
  </sheetViews>
  <sheetFormatPr defaultRowHeight="12.75"/>
  <cols>
    <col min="1" max="1" width="19.5" style="204" customWidth="1"/>
    <col min="2" max="2" width="72" style="205" customWidth="1"/>
    <col min="3" max="3" width="25" style="206" customWidth="1"/>
    <col min="4" max="16384" width="9.33203125" style="3"/>
  </cols>
  <sheetData>
    <row r="1" spans="1:3" s="2" customFormat="1" ht="16.5" customHeight="1" thickBot="1">
      <c r="A1" s="101"/>
      <c r="B1" s="102"/>
      <c r="C1" s="116" t="s">
        <v>360</v>
      </c>
    </row>
    <row r="2" spans="1:3" s="43" customFormat="1" ht="21" customHeight="1">
      <c r="A2" s="217" t="s">
        <v>46</v>
      </c>
      <c r="B2" s="182" t="s">
        <v>359</v>
      </c>
      <c r="C2" s="184" t="s">
        <v>37</v>
      </c>
    </row>
    <row r="3" spans="1:3" s="43" customFormat="1" ht="16.5" thickBot="1">
      <c r="A3" s="103" t="s">
        <v>131</v>
      </c>
      <c r="B3" s="183" t="s">
        <v>344</v>
      </c>
      <c r="C3" s="185">
        <v>1</v>
      </c>
    </row>
    <row r="4" spans="1:3" s="44" customFormat="1" ht="15.95" customHeight="1" thickBot="1">
      <c r="A4" s="104"/>
      <c r="B4" s="104"/>
      <c r="C4" s="105" t="s">
        <v>38</v>
      </c>
    </row>
    <row r="5" spans="1:3" ht="13.5" thickBot="1">
      <c r="A5" s="218" t="s">
        <v>132</v>
      </c>
      <c r="B5" s="106" t="s">
        <v>39</v>
      </c>
      <c r="C5" s="186" t="s">
        <v>40</v>
      </c>
    </row>
    <row r="6" spans="1:3" s="39" customFormat="1" ht="12.95" customHeight="1" thickBot="1">
      <c r="A6" s="98">
        <v>1</v>
      </c>
      <c r="B6" s="99">
        <v>2</v>
      </c>
      <c r="C6" s="100">
        <v>3</v>
      </c>
    </row>
    <row r="7" spans="1:3" s="39" customFormat="1" ht="15.95" customHeight="1" thickBot="1">
      <c r="A7" s="107"/>
      <c r="B7" s="108" t="s">
        <v>41</v>
      </c>
      <c r="C7" s="187"/>
    </row>
    <row r="8" spans="1:3" s="39" customFormat="1" ht="12" customHeight="1" thickBot="1">
      <c r="A8" s="27" t="s">
        <v>7</v>
      </c>
      <c r="B8" s="21" t="s">
        <v>149</v>
      </c>
      <c r="C8" s="135">
        <f>+C9+C10+C11+C12+C13+C14</f>
        <v>36541</v>
      </c>
    </row>
    <row r="9" spans="1:3" s="45" customFormat="1" ht="12" customHeight="1">
      <c r="A9" s="244" t="s">
        <v>72</v>
      </c>
      <c r="B9" s="227" t="s">
        <v>150</v>
      </c>
      <c r="C9" s="138">
        <v>10308</v>
      </c>
    </row>
    <row r="10" spans="1:3" s="46" customFormat="1" ht="12" customHeight="1">
      <c r="A10" s="245" t="s">
        <v>73</v>
      </c>
      <c r="B10" s="228" t="s">
        <v>151</v>
      </c>
      <c r="C10" s="137">
        <v>17564</v>
      </c>
    </row>
    <row r="11" spans="1:3" s="46" customFormat="1" ht="12" customHeight="1">
      <c r="A11" s="245" t="s">
        <v>74</v>
      </c>
      <c r="B11" s="228" t="s">
        <v>152</v>
      </c>
      <c r="C11" s="137">
        <v>8134</v>
      </c>
    </row>
    <row r="12" spans="1:3" s="46" customFormat="1" ht="12" customHeight="1">
      <c r="A12" s="245" t="s">
        <v>75</v>
      </c>
      <c r="B12" s="228" t="s">
        <v>153</v>
      </c>
      <c r="C12" s="137">
        <v>488</v>
      </c>
    </row>
    <row r="13" spans="1:3" s="46" customFormat="1" ht="12" customHeight="1">
      <c r="A13" s="245" t="s">
        <v>95</v>
      </c>
      <c r="B13" s="228" t="s">
        <v>154</v>
      </c>
      <c r="C13" s="137"/>
    </row>
    <row r="14" spans="1:3" s="45" customFormat="1" ht="12" customHeight="1" thickBot="1">
      <c r="A14" s="246" t="s">
        <v>76</v>
      </c>
      <c r="B14" s="229" t="s">
        <v>155</v>
      </c>
      <c r="C14" s="137">
        <v>47</v>
      </c>
    </row>
    <row r="15" spans="1:3" s="45" customFormat="1" ht="12" customHeight="1" thickBot="1">
      <c r="A15" s="27" t="s">
        <v>8</v>
      </c>
      <c r="B15" s="130" t="s">
        <v>156</v>
      </c>
      <c r="C15" s="135">
        <f>+C16+C17+C18+C19+C20</f>
        <v>25000</v>
      </c>
    </row>
    <row r="16" spans="1:3" s="45" customFormat="1" ht="12" customHeight="1">
      <c r="A16" s="244" t="s">
        <v>78</v>
      </c>
      <c r="B16" s="227" t="s">
        <v>157</v>
      </c>
      <c r="C16" s="138"/>
    </row>
    <row r="17" spans="1:3" s="45" customFormat="1" ht="12" customHeight="1">
      <c r="A17" s="245" t="s">
        <v>79</v>
      </c>
      <c r="B17" s="228" t="s">
        <v>158</v>
      </c>
      <c r="C17" s="137"/>
    </row>
    <row r="18" spans="1:3" s="45" customFormat="1" ht="12" customHeight="1">
      <c r="A18" s="245" t="s">
        <v>80</v>
      </c>
      <c r="B18" s="228" t="s">
        <v>350</v>
      </c>
      <c r="C18" s="137"/>
    </row>
    <row r="19" spans="1:3" s="45" customFormat="1" ht="12" customHeight="1">
      <c r="A19" s="245" t="s">
        <v>81</v>
      </c>
      <c r="B19" s="228" t="s">
        <v>351</v>
      </c>
      <c r="C19" s="137"/>
    </row>
    <row r="20" spans="1:3" s="45" customFormat="1" ht="12" customHeight="1">
      <c r="A20" s="245" t="s">
        <v>82</v>
      </c>
      <c r="B20" s="228" t="s">
        <v>159</v>
      </c>
      <c r="C20" s="137">
        <v>25000</v>
      </c>
    </row>
    <row r="21" spans="1:3" s="46" customFormat="1" ht="12" customHeight="1" thickBot="1">
      <c r="A21" s="246" t="s">
        <v>91</v>
      </c>
      <c r="B21" s="229" t="s">
        <v>160</v>
      </c>
      <c r="C21" s="139"/>
    </row>
    <row r="22" spans="1:3" s="46" customFormat="1" ht="12" customHeight="1" thickBot="1">
      <c r="A22" s="27" t="s">
        <v>9</v>
      </c>
      <c r="B22" s="21" t="s">
        <v>161</v>
      </c>
      <c r="C22" s="135">
        <f>+C23+C24+C25+C26+C27</f>
        <v>0</v>
      </c>
    </row>
    <row r="23" spans="1:3" s="46" customFormat="1" ht="12" customHeight="1">
      <c r="A23" s="244" t="s">
        <v>61</v>
      </c>
      <c r="B23" s="227" t="s">
        <v>162</v>
      </c>
      <c r="C23" s="138"/>
    </row>
    <row r="24" spans="1:3" s="45" customFormat="1" ht="12" customHeight="1">
      <c r="A24" s="245" t="s">
        <v>62</v>
      </c>
      <c r="B24" s="228" t="s">
        <v>163</v>
      </c>
      <c r="C24" s="137"/>
    </row>
    <row r="25" spans="1:3" s="46" customFormat="1" ht="12" customHeight="1">
      <c r="A25" s="245" t="s">
        <v>63</v>
      </c>
      <c r="B25" s="228" t="s">
        <v>352</v>
      </c>
      <c r="C25" s="137"/>
    </row>
    <row r="26" spans="1:3" s="46" customFormat="1" ht="12" customHeight="1">
      <c r="A26" s="245" t="s">
        <v>64</v>
      </c>
      <c r="B26" s="228" t="s">
        <v>353</v>
      </c>
      <c r="C26" s="137"/>
    </row>
    <row r="27" spans="1:3" s="46" customFormat="1" ht="12" customHeight="1">
      <c r="A27" s="245" t="s">
        <v>108</v>
      </c>
      <c r="B27" s="228" t="s">
        <v>164</v>
      </c>
      <c r="C27" s="137"/>
    </row>
    <row r="28" spans="1:3" s="46" customFormat="1" ht="12" customHeight="1" thickBot="1">
      <c r="A28" s="246" t="s">
        <v>109</v>
      </c>
      <c r="B28" s="229" t="s">
        <v>165</v>
      </c>
      <c r="C28" s="139"/>
    </row>
    <row r="29" spans="1:3" s="46" customFormat="1" ht="12" customHeight="1" thickBot="1">
      <c r="A29" s="27" t="s">
        <v>110</v>
      </c>
      <c r="B29" s="21" t="s">
        <v>166</v>
      </c>
      <c r="C29" s="141">
        <f>+C30+C33+C34+C35</f>
        <v>3254</v>
      </c>
    </row>
    <row r="30" spans="1:3" s="46" customFormat="1" ht="12" customHeight="1">
      <c r="A30" s="244" t="s">
        <v>167</v>
      </c>
      <c r="B30" s="227" t="s">
        <v>173</v>
      </c>
      <c r="C30" s="222">
        <f>+C31+C32</f>
        <v>1784</v>
      </c>
    </row>
    <row r="31" spans="1:3" s="46" customFormat="1" ht="12" customHeight="1">
      <c r="A31" s="245" t="s">
        <v>168</v>
      </c>
      <c r="B31" s="228" t="s">
        <v>174</v>
      </c>
      <c r="C31" s="137">
        <v>784</v>
      </c>
    </row>
    <row r="32" spans="1:3" s="46" customFormat="1" ht="12" customHeight="1">
      <c r="A32" s="245" t="s">
        <v>169</v>
      </c>
      <c r="B32" s="228" t="s">
        <v>175</v>
      </c>
      <c r="C32" s="137">
        <v>1000</v>
      </c>
    </row>
    <row r="33" spans="1:3" s="46" customFormat="1" ht="12" customHeight="1">
      <c r="A33" s="245" t="s">
        <v>170</v>
      </c>
      <c r="B33" s="228" t="s">
        <v>176</v>
      </c>
      <c r="C33" s="137">
        <v>975</v>
      </c>
    </row>
    <row r="34" spans="1:3" s="46" customFormat="1" ht="12" customHeight="1">
      <c r="A34" s="245" t="s">
        <v>171</v>
      </c>
      <c r="B34" s="228" t="s">
        <v>177</v>
      </c>
      <c r="C34" s="137">
        <v>485</v>
      </c>
    </row>
    <row r="35" spans="1:3" s="46" customFormat="1" ht="12" customHeight="1" thickBot="1">
      <c r="A35" s="246" t="s">
        <v>172</v>
      </c>
      <c r="B35" s="229" t="s">
        <v>178</v>
      </c>
      <c r="C35" s="139">
        <v>10</v>
      </c>
    </row>
    <row r="36" spans="1:3" s="46" customFormat="1" ht="12" customHeight="1" thickBot="1">
      <c r="A36" s="27" t="s">
        <v>11</v>
      </c>
      <c r="B36" s="21" t="s">
        <v>179</v>
      </c>
      <c r="C36" s="135">
        <f>SUM(C37:C46)</f>
        <v>3742</v>
      </c>
    </row>
    <row r="37" spans="1:3" s="46" customFormat="1" ht="12" customHeight="1">
      <c r="A37" s="244" t="s">
        <v>65</v>
      </c>
      <c r="B37" s="227" t="s">
        <v>182</v>
      </c>
      <c r="C37" s="138"/>
    </row>
    <row r="38" spans="1:3" s="46" customFormat="1" ht="12" customHeight="1">
      <c r="A38" s="245" t="s">
        <v>66</v>
      </c>
      <c r="B38" s="228" t="s">
        <v>183</v>
      </c>
      <c r="C38" s="137">
        <v>2002</v>
      </c>
    </row>
    <row r="39" spans="1:3" s="46" customFormat="1" ht="12" customHeight="1">
      <c r="A39" s="245" t="s">
        <v>67</v>
      </c>
      <c r="B39" s="228" t="s">
        <v>184</v>
      </c>
      <c r="C39" s="137"/>
    </row>
    <row r="40" spans="1:3" s="46" customFormat="1" ht="12" customHeight="1">
      <c r="A40" s="245" t="s">
        <v>112</v>
      </c>
      <c r="B40" s="228" t="s">
        <v>185</v>
      </c>
      <c r="C40" s="137"/>
    </row>
    <row r="41" spans="1:3" s="46" customFormat="1" ht="12" customHeight="1">
      <c r="A41" s="245" t="s">
        <v>113</v>
      </c>
      <c r="B41" s="228" t="s">
        <v>186</v>
      </c>
      <c r="C41" s="137">
        <v>1690</v>
      </c>
    </row>
    <row r="42" spans="1:3" s="46" customFormat="1" ht="12" customHeight="1">
      <c r="A42" s="245" t="s">
        <v>114</v>
      </c>
      <c r="B42" s="228" t="s">
        <v>187</v>
      </c>
      <c r="C42" s="137"/>
    </row>
    <row r="43" spans="1:3" s="46" customFormat="1" ht="12" customHeight="1">
      <c r="A43" s="245" t="s">
        <v>115</v>
      </c>
      <c r="B43" s="228" t="s">
        <v>188</v>
      </c>
      <c r="C43" s="137"/>
    </row>
    <row r="44" spans="1:3" s="46" customFormat="1" ht="12" customHeight="1">
      <c r="A44" s="245" t="s">
        <v>116</v>
      </c>
      <c r="B44" s="228" t="s">
        <v>189</v>
      </c>
      <c r="C44" s="137">
        <v>50</v>
      </c>
    </row>
    <row r="45" spans="1:3" s="46" customFormat="1" ht="12" customHeight="1">
      <c r="A45" s="245" t="s">
        <v>180</v>
      </c>
      <c r="B45" s="228" t="s">
        <v>190</v>
      </c>
      <c r="C45" s="140"/>
    </row>
    <row r="46" spans="1:3" s="46" customFormat="1" ht="12" customHeight="1" thickBot="1">
      <c r="A46" s="246" t="s">
        <v>181</v>
      </c>
      <c r="B46" s="229" t="s">
        <v>191</v>
      </c>
      <c r="C46" s="214"/>
    </row>
    <row r="47" spans="1:3" s="46" customFormat="1" ht="12" customHeight="1" thickBot="1">
      <c r="A47" s="27" t="s">
        <v>12</v>
      </c>
      <c r="B47" s="21" t="s">
        <v>192</v>
      </c>
      <c r="C47" s="135">
        <f>SUM(C48:C52)</f>
        <v>0</v>
      </c>
    </row>
    <row r="48" spans="1:3" s="46" customFormat="1" ht="12" customHeight="1">
      <c r="A48" s="244" t="s">
        <v>68</v>
      </c>
      <c r="B48" s="227" t="s">
        <v>196</v>
      </c>
      <c r="C48" s="261"/>
    </row>
    <row r="49" spans="1:3" s="46" customFormat="1" ht="12" customHeight="1">
      <c r="A49" s="245" t="s">
        <v>69</v>
      </c>
      <c r="B49" s="228" t="s">
        <v>197</v>
      </c>
      <c r="C49" s="140"/>
    </row>
    <row r="50" spans="1:3" s="46" customFormat="1" ht="12" customHeight="1">
      <c r="A50" s="245" t="s">
        <v>193</v>
      </c>
      <c r="B50" s="228" t="s">
        <v>198</v>
      </c>
      <c r="C50" s="140"/>
    </row>
    <row r="51" spans="1:3" s="46" customFormat="1" ht="12" customHeight="1">
      <c r="A51" s="245" t="s">
        <v>194</v>
      </c>
      <c r="B51" s="228" t="s">
        <v>199</v>
      </c>
      <c r="C51" s="140"/>
    </row>
    <row r="52" spans="1:3" s="46" customFormat="1" ht="12" customHeight="1" thickBot="1">
      <c r="A52" s="246" t="s">
        <v>195</v>
      </c>
      <c r="B52" s="229" t="s">
        <v>200</v>
      </c>
      <c r="C52" s="214"/>
    </row>
    <row r="53" spans="1:3" s="46" customFormat="1" ht="12" customHeight="1" thickBot="1">
      <c r="A53" s="27" t="s">
        <v>117</v>
      </c>
      <c r="B53" s="21" t="s">
        <v>201</v>
      </c>
      <c r="C53" s="135">
        <f>SUM(C54:C56)</f>
        <v>0</v>
      </c>
    </row>
    <row r="54" spans="1:3" s="46" customFormat="1" ht="12" customHeight="1">
      <c r="A54" s="244" t="s">
        <v>70</v>
      </c>
      <c r="B54" s="227" t="s">
        <v>202</v>
      </c>
      <c r="C54" s="138"/>
    </row>
    <row r="55" spans="1:3" s="46" customFormat="1" ht="12" customHeight="1">
      <c r="A55" s="245" t="s">
        <v>71</v>
      </c>
      <c r="B55" s="228" t="s">
        <v>354</v>
      </c>
      <c r="C55" s="137"/>
    </row>
    <row r="56" spans="1:3" s="46" customFormat="1" ht="12" customHeight="1">
      <c r="A56" s="245" t="s">
        <v>206</v>
      </c>
      <c r="B56" s="228" t="s">
        <v>204</v>
      </c>
      <c r="C56" s="137"/>
    </row>
    <row r="57" spans="1:3" s="46" customFormat="1" ht="12" customHeight="1" thickBot="1">
      <c r="A57" s="246" t="s">
        <v>207</v>
      </c>
      <c r="B57" s="229" t="s">
        <v>205</v>
      </c>
      <c r="C57" s="139"/>
    </row>
    <row r="58" spans="1:3" s="46" customFormat="1" ht="12" customHeight="1" thickBot="1">
      <c r="A58" s="27" t="s">
        <v>14</v>
      </c>
      <c r="B58" s="130" t="s">
        <v>208</v>
      </c>
      <c r="C58" s="135">
        <f>SUM(C59:C61)</f>
        <v>0</v>
      </c>
    </row>
    <row r="59" spans="1:3" s="46" customFormat="1" ht="12" customHeight="1">
      <c r="A59" s="244" t="s">
        <v>118</v>
      </c>
      <c r="B59" s="227" t="s">
        <v>210</v>
      </c>
      <c r="C59" s="140"/>
    </row>
    <row r="60" spans="1:3" s="46" customFormat="1" ht="12" customHeight="1">
      <c r="A60" s="245" t="s">
        <v>119</v>
      </c>
      <c r="B60" s="228" t="s">
        <v>355</v>
      </c>
      <c r="C60" s="140"/>
    </row>
    <row r="61" spans="1:3" s="46" customFormat="1" ht="12" customHeight="1">
      <c r="A61" s="245" t="s">
        <v>139</v>
      </c>
      <c r="B61" s="228" t="s">
        <v>211</v>
      </c>
      <c r="C61" s="140"/>
    </row>
    <row r="62" spans="1:3" s="46" customFormat="1" ht="12" customHeight="1" thickBot="1">
      <c r="A62" s="246" t="s">
        <v>209</v>
      </c>
      <c r="B62" s="229" t="s">
        <v>212</v>
      </c>
      <c r="C62" s="140"/>
    </row>
    <row r="63" spans="1:3" s="46" customFormat="1" ht="12" customHeight="1" thickBot="1">
      <c r="A63" s="27" t="s">
        <v>15</v>
      </c>
      <c r="B63" s="21" t="s">
        <v>213</v>
      </c>
      <c r="C63" s="141">
        <f>+C8+C15+C22+C29+C36+C47+C53+C58</f>
        <v>68537</v>
      </c>
    </row>
    <row r="64" spans="1:3" s="46" customFormat="1" ht="12" customHeight="1" thickBot="1">
      <c r="A64" s="247" t="s">
        <v>338</v>
      </c>
      <c r="B64" s="130" t="s">
        <v>215</v>
      </c>
      <c r="C64" s="135">
        <f>SUM(C65:C67)</f>
        <v>0</v>
      </c>
    </row>
    <row r="65" spans="1:3" s="46" customFormat="1" ht="12" customHeight="1">
      <c r="A65" s="244" t="s">
        <v>248</v>
      </c>
      <c r="B65" s="227" t="s">
        <v>216</v>
      </c>
      <c r="C65" s="140"/>
    </row>
    <row r="66" spans="1:3" s="46" customFormat="1" ht="12" customHeight="1">
      <c r="A66" s="245" t="s">
        <v>257</v>
      </c>
      <c r="B66" s="228" t="s">
        <v>217</v>
      </c>
      <c r="C66" s="140"/>
    </row>
    <row r="67" spans="1:3" s="46" customFormat="1" ht="12" customHeight="1" thickBot="1">
      <c r="A67" s="246" t="s">
        <v>258</v>
      </c>
      <c r="B67" s="231" t="s">
        <v>218</v>
      </c>
      <c r="C67" s="140"/>
    </row>
    <row r="68" spans="1:3" s="46" customFormat="1" ht="12" customHeight="1" thickBot="1">
      <c r="A68" s="247" t="s">
        <v>219</v>
      </c>
      <c r="B68" s="130" t="s">
        <v>220</v>
      </c>
      <c r="C68" s="135">
        <f>SUM(C69:C72)</f>
        <v>0</v>
      </c>
    </row>
    <row r="69" spans="1:3" s="46" customFormat="1" ht="12" customHeight="1">
      <c r="A69" s="244" t="s">
        <v>96</v>
      </c>
      <c r="B69" s="227" t="s">
        <v>221</v>
      </c>
      <c r="C69" s="140"/>
    </row>
    <row r="70" spans="1:3" s="46" customFormat="1" ht="12" customHeight="1">
      <c r="A70" s="245" t="s">
        <v>97</v>
      </c>
      <c r="B70" s="228" t="s">
        <v>222</v>
      </c>
      <c r="C70" s="140"/>
    </row>
    <row r="71" spans="1:3" s="46" customFormat="1" ht="12" customHeight="1">
      <c r="A71" s="245" t="s">
        <v>249</v>
      </c>
      <c r="B71" s="228" t="s">
        <v>223</v>
      </c>
      <c r="C71" s="140"/>
    </row>
    <row r="72" spans="1:3" s="46" customFormat="1" ht="12" customHeight="1" thickBot="1">
      <c r="A72" s="246" t="s">
        <v>250</v>
      </c>
      <c r="B72" s="229" t="s">
        <v>224</v>
      </c>
      <c r="C72" s="140"/>
    </row>
    <row r="73" spans="1:3" s="46" customFormat="1" ht="12" customHeight="1" thickBot="1">
      <c r="A73" s="247" t="s">
        <v>225</v>
      </c>
      <c r="B73" s="130" t="s">
        <v>226</v>
      </c>
      <c r="C73" s="135">
        <f>SUM(C74:C75)</f>
        <v>16132</v>
      </c>
    </row>
    <row r="74" spans="1:3" s="46" customFormat="1" ht="12" customHeight="1">
      <c r="A74" s="244" t="s">
        <v>251</v>
      </c>
      <c r="B74" s="227" t="s">
        <v>227</v>
      </c>
      <c r="C74" s="140">
        <v>16132</v>
      </c>
    </row>
    <row r="75" spans="1:3" s="46" customFormat="1" ht="12" customHeight="1" thickBot="1">
      <c r="A75" s="246" t="s">
        <v>252</v>
      </c>
      <c r="B75" s="229" t="s">
        <v>228</v>
      </c>
      <c r="C75" s="140"/>
    </row>
    <row r="76" spans="1:3" s="45" customFormat="1" ht="12" customHeight="1" thickBot="1">
      <c r="A76" s="247" t="s">
        <v>229</v>
      </c>
      <c r="B76" s="130" t="s">
        <v>230</v>
      </c>
      <c r="C76" s="135">
        <f>SUM(C77:C79)</f>
        <v>0</v>
      </c>
    </row>
    <row r="77" spans="1:3" s="46" customFormat="1" ht="12" customHeight="1">
      <c r="A77" s="244" t="s">
        <v>253</v>
      </c>
      <c r="B77" s="227" t="s">
        <v>231</v>
      </c>
      <c r="C77" s="140"/>
    </row>
    <row r="78" spans="1:3" s="46" customFormat="1" ht="12" customHeight="1">
      <c r="A78" s="245" t="s">
        <v>254</v>
      </c>
      <c r="B78" s="228" t="s">
        <v>232</v>
      </c>
      <c r="C78" s="140"/>
    </row>
    <row r="79" spans="1:3" s="46" customFormat="1" ht="12" customHeight="1" thickBot="1">
      <c r="A79" s="246" t="s">
        <v>255</v>
      </c>
      <c r="B79" s="229" t="s">
        <v>233</v>
      </c>
      <c r="C79" s="140"/>
    </row>
    <row r="80" spans="1:3" s="46" customFormat="1" ht="12" customHeight="1" thickBot="1">
      <c r="A80" s="247" t="s">
        <v>234</v>
      </c>
      <c r="B80" s="130" t="s">
        <v>256</v>
      </c>
      <c r="C80" s="135">
        <f>SUM(C81:C84)</f>
        <v>0</v>
      </c>
    </row>
    <row r="81" spans="1:3" s="46" customFormat="1" ht="12" customHeight="1">
      <c r="A81" s="248" t="s">
        <v>235</v>
      </c>
      <c r="B81" s="227" t="s">
        <v>236</v>
      </c>
      <c r="C81" s="140"/>
    </row>
    <row r="82" spans="1:3" s="46" customFormat="1" ht="12" customHeight="1">
      <c r="A82" s="249" t="s">
        <v>237</v>
      </c>
      <c r="B82" s="228" t="s">
        <v>238</v>
      </c>
      <c r="C82" s="140"/>
    </row>
    <row r="83" spans="1:3" s="46" customFormat="1" ht="12" customHeight="1">
      <c r="A83" s="249" t="s">
        <v>239</v>
      </c>
      <c r="B83" s="228" t="s">
        <v>240</v>
      </c>
      <c r="C83" s="140"/>
    </row>
    <row r="84" spans="1:3" s="45" customFormat="1" ht="12" customHeight="1" thickBot="1">
      <c r="A84" s="250" t="s">
        <v>241</v>
      </c>
      <c r="B84" s="229" t="s">
        <v>242</v>
      </c>
      <c r="C84" s="140"/>
    </row>
    <row r="85" spans="1:3" s="45" customFormat="1" ht="12" customHeight="1" thickBot="1">
      <c r="A85" s="247" t="s">
        <v>243</v>
      </c>
      <c r="B85" s="130" t="s">
        <v>244</v>
      </c>
      <c r="C85" s="262"/>
    </row>
    <row r="86" spans="1:3" s="45" customFormat="1" ht="12" customHeight="1" thickBot="1">
      <c r="A86" s="247" t="s">
        <v>245</v>
      </c>
      <c r="B86" s="235" t="s">
        <v>246</v>
      </c>
      <c r="C86" s="141">
        <f>+C64+C68+C73+C76+C80+C85</f>
        <v>16132</v>
      </c>
    </row>
    <row r="87" spans="1:3" s="45" customFormat="1" ht="12" customHeight="1" thickBot="1">
      <c r="A87" s="251" t="s">
        <v>259</v>
      </c>
      <c r="B87" s="237" t="s">
        <v>346</v>
      </c>
      <c r="C87" s="141">
        <f>+C63+C86</f>
        <v>84669</v>
      </c>
    </row>
    <row r="88" spans="1:3" s="46" customFormat="1" ht="15" customHeight="1">
      <c r="A88" s="109"/>
      <c r="B88" s="110"/>
      <c r="C88" s="188"/>
    </row>
    <row r="89" spans="1:3" ht="13.5" thickBot="1">
      <c r="A89" s="252"/>
      <c r="B89" s="111"/>
      <c r="C89" s="189"/>
    </row>
    <row r="90" spans="1:3" s="39" customFormat="1" ht="16.5" customHeight="1" thickBot="1">
      <c r="A90" s="112"/>
      <c r="B90" s="113" t="s">
        <v>42</v>
      </c>
      <c r="C90" s="190"/>
    </row>
    <row r="91" spans="1:3" s="47" customFormat="1" ht="12" customHeight="1" thickBot="1">
      <c r="A91" s="219" t="s">
        <v>7</v>
      </c>
      <c r="B91" s="26" t="s">
        <v>262</v>
      </c>
      <c r="C91" s="134">
        <f>SUM(C92:C96)</f>
        <v>84669</v>
      </c>
    </row>
    <row r="92" spans="1:3" ht="12" customHeight="1">
      <c r="A92" s="253" t="s">
        <v>72</v>
      </c>
      <c r="B92" s="10" t="s">
        <v>34</v>
      </c>
      <c r="C92" s="136">
        <v>27280</v>
      </c>
    </row>
    <row r="93" spans="1:3" ht="12" customHeight="1">
      <c r="A93" s="245" t="s">
        <v>73</v>
      </c>
      <c r="B93" s="8" t="s">
        <v>120</v>
      </c>
      <c r="C93" s="137">
        <v>4710</v>
      </c>
    </row>
    <row r="94" spans="1:3" ht="12" customHeight="1">
      <c r="A94" s="245" t="s">
        <v>74</v>
      </c>
      <c r="B94" s="8" t="s">
        <v>94</v>
      </c>
      <c r="C94" s="139">
        <v>24330</v>
      </c>
    </row>
    <row r="95" spans="1:3" ht="12" customHeight="1">
      <c r="A95" s="245" t="s">
        <v>75</v>
      </c>
      <c r="B95" s="11" t="s">
        <v>121</v>
      </c>
      <c r="C95" s="139">
        <v>4000</v>
      </c>
    </row>
    <row r="96" spans="1:3" ht="12" customHeight="1">
      <c r="A96" s="245" t="s">
        <v>86</v>
      </c>
      <c r="B96" s="19" t="s">
        <v>122</v>
      </c>
      <c r="C96" s="139">
        <v>24349</v>
      </c>
    </row>
    <row r="97" spans="1:3" ht="12" customHeight="1">
      <c r="A97" s="245" t="s">
        <v>76</v>
      </c>
      <c r="B97" s="8" t="s">
        <v>263</v>
      </c>
      <c r="C97" s="139"/>
    </row>
    <row r="98" spans="1:3" ht="12" customHeight="1">
      <c r="A98" s="245" t="s">
        <v>77</v>
      </c>
      <c r="B98" s="87" t="s">
        <v>264</v>
      </c>
      <c r="C98" s="139"/>
    </row>
    <row r="99" spans="1:3" ht="12" customHeight="1">
      <c r="A99" s="245" t="s">
        <v>87</v>
      </c>
      <c r="B99" s="88" t="s">
        <v>265</v>
      </c>
      <c r="C99" s="139"/>
    </row>
    <row r="100" spans="1:3" ht="12" customHeight="1">
      <c r="A100" s="245" t="s">
        <v>88</v>
      </c>
      <c r="B100" s="88" t="s">
        <v>266</v>
      </c>
      <c r="C100" s="139"/>
    </row>
    <row r="101" spans="1:3" ht="12" customHeight="1">
      <c r="A101" s="245" t="s">
        <v>89</v>
      </c>
      <c r="B101" s="87" t="s">
        <v>267</v>
      </c>
      <c r="C101" s="139">
        <v>22564</v>
      </c>
    </row>
    <row r="102" spans="1:3" ht="12" customHeight="1">
      <c r="A102" s="245" t="s">
        <v>90</v>
      </c>
      <c r="B102" s="87" t="s">
        <v>268</v>
      </c>
      <c r="C102" s="139"/>
    </row>
    <row r="103" spans="1:3" ht="12" customHeight="1">
      <c r="A103" s="245" t="s">
        <v>92</v>
      </c>
      <c r="B103" s="88" t="s">
        <v>269</v>
      </c>
      <c r="C103" s="139"/>
    </row>
    <row r="104" spans="1:3" ht="12" customHeight="1">
      <c r="A104" s="254" t="s">
        <v>123</v>
      </c>
      <c r="B104" s="89" t="s">
        <v>270</v>
      </c>
      <c r="C104" s="139"/>
    </row>
    <row r="105" spans="1:3" ht="12" customHeight="1">
      <c r="A105" s="245" t="s">
        <v>260</v>
      </c>
      <c r="B105" s="89" t="s">
        <v>271</v>
      </c>
      <c r="C105" s="139"/>
    </row>
    <row r="106" spans="1:3" ht="12" customHeight="1" thickBot="1">
      <c r="A106" s="255" t="s">
        <v>261</v>
      </c>
      <c r="B106" s="90" t="s">
        <v>272</v>
      </c>
      <c r="C106" s="143">
        <v>1785</v>
      </c>
    </row>
    <row r="107" spans="1:3" ht="12" customHeight="1" thickBot="1">
      <c r="A107" s="27" t="s">
        <v>8</v>
      </c>
      <c r="B107" s="25" t="s">
        <v>273</v>
      </c>
      <c r="C107" s="135">
        <f>+C108+C110+C112</f>
        <v>0</v>
      </c>
    </row>
    <row r="108" spans="1:3" ht="12" customHeight="1">
      <c r="A108" s="244" t="s">
        <v>78</v>
      </c>
      <c r="B108" s="8" t="s">
        <v>137</v>
      </c>
      <c r="C108" s="138"/>
    </row>
    <row r="109" spans="1:3" ht="12" customHeight="1">
      <c r="A109" s="244" t="s">
        <v>79</v>
      </c>
      <c r="B109" s="12" t="s">
        <v>277</v>
      </c>
      <c r="C109" s="138"/>
    </row>
    <row r="110" spans="1:3" ht="12" customHeight="1">
      <c r="A110" s="244" t="s">
        <v>80</v>
      </c>
      <c r="B110" s="12" t="s">
        <v>124</v>
      </c>
      <c r="C110" s="137"/>
    </row>
    <row r="111" spans="1:3" ht="12" customHeight="1">
      <c r="A111" s="244" t="s">
        <v>81</v>
      </c>
      <c r="B111" s="12" t="s">
        <v>278</v>
      </c>
      <c r="C111" s="119"/>
    </row>
    <row r="112" spans="1:3" ht="12" customHeight="1">
      <c r="A112" s="244" t="s">
        <v>82</v>
      </c>
      <c r="B112" s="132" t="s">
        <v>140</v>
      </c>
      <c r="C112" s="119"/>
    </row>
    <row r="113" spans="1:3" ht="12" customHeight="1">
      <c r="A113" s="244" t="s">
        <v>91</v>
      </c>
      <c r="B113" s="131" t="s">
        <v>356</v>
      </c>
      <c r="C113" s="119"/>
    </row>
    <row r="114" spans="1:3" ht="12" customHeight="1">
      <c r="A114" s="244" t="s">
        <v>93</v>
      </c>
      <c r="B114" s="223" t="s">
        <v>283</v>
      </c>
      <c r="C114" s="119"/>
    </row>
    <row r="115" spans="1:3" ht="12" customHeight="1">
      <c r="A115" s="244" t="s">
        <v>125</v>
      </c>
      <c r="B115" s="88" t="s">
        <v>266</v>
      </c>
      <c r="C115" s="119"/>
    </row>
    <row r="116" spans="1:3" ht="12" customHeight="1">
      <c r="A116" s="244" t="s">
        <v>126</v>
      </c>
      <c r="B116" s="88" t="s">
        <v>282</v>
      </c>
      <c r="C116" s="119"/>
    </row>
    <row r="117" spans="1:3" ht="12" customHeight="1">
      <c r="A117" s="244" t="s">
        <v>127</v>
      </c>
      <c r="B117" s="88" t="s">
        <v>281</v>
      </c>
      <c r="C117" s="119"/>
    </row>
    <row r="118" spans="1:3" ht="12" customHeight="1">
      <c r="A118" s="244" t="s">
        <v>274</v>
      </c>
      <c r="B118" s="88" t="s">
        <v>269</v>
      </c>
      <c r="C118" s="119"/>
    </row>
    <row r="119" spans="1:3" ht="12" customHeight="1">
      <c r="A119" s="244" t="s">
        <v>275</v>
      </c>
      <c r="B119" s="88" t="s">
        <v>280</v>
      </c>
      <c r="C119" s="119"/>
    </row>
    <row r="120" spans="1:3" ht="12" customHeight="1" thickBot="1">
      <c r="A120" s="254" t="s">
        <v>276</v>
      </c>
      <c r="B120" s="88" t="s">
        <v>279</v>
      </c>
      <c r="C120" s="121"/>
    </row>
    <row r="121" spans="1:3" ht="12" customHeight="1" thickBot="1">
      <c r="A121" s="27" t="s">
        <v>9</v>
      </c>
      <c r="B121" s="74" t="s">
        <v>284</v>
      </c>
      <c r="C121" s="135">
        <f>+C122+C123</f>
        <v>0</v>
      </c>
    </row>
    <row r="122" spans="1:3" ht="12" customHeight="1">
      <c r="A122" s="244" t="s">
        <v>61</v>
      </c>
      <c r="B122" s="9" t="s">
        <v>43</v>
      </c>
      <c r="C122" s="138"/>
    </row>
    <row r="123" spans="1:3" ht="12" customHeight="1" thickBot="1">
      <c r="A123" s="246" t="s">
        <v>62</v>
      </c>
      <c r="B123" s="12" t="s">
        <v>44</v>
      </c>
      <c r="C123" s="139"/>
    </row>
    <row r="124" spans="1:3" ht="12" customHeight="1" thickBot="1">
      <c r="A124" s="27" t="s">
        <v>10</v>
      </c>
      <c r="B124" s="74" t="s">
        <v>285</v>
      </c>
      <c r="C124" s="135">
        <f>+C91+C107+C121</f>
        <v>84669</v>
      </c>
    </row>
    <row r="125" spans="1:3" ht="12" customHeight="1" thickBot="1">
      <c r="A125" s="27" t="s">
        <v>11</v>
      </c>
      <c r="B125" s="74" t="s">
        <v>286</v>
      </c>
      <c r="C125" s="135">
        <f>+C126+C127+C128</f>
        <v>0</v>
      </c>
    </row>
    <row r="126" spans="1:3" s="47" customFormat="1" ht="12" customHeight="1">
      <c r="A126" s="244" t="s">
        <v>65</v>
      </c>
      <c r="B126" s="9" t="s">
        <v>287</v>
      </c>
      <c r="C126" s="119"/>
    </row>
    <row r="127" spans="1:3" ht="12" customHeight="1">
      <c r="A127" s="244" t="s">
        <v>66</v>
      </c>
      <c r="B127" s="9" t="s">
        <v>288</v>
      </c>
      <c r="C127" s="119"/>
    </row>
    <row r="128" spans="1:3" ht="12" customHeight="1" thickBot="1">
      <c r="A128" s="254" t="s">
        <v>67</v>
      </c>
      <c r="B128" s="7" t="s">
        <v>289</v>
      </c>
      <c r="C128" s="119"/>
    </row>
    <row r="129" spans="1:11" ht="12" customHeight="1" thickBot="1">
      <c r="A129" s="27" t="s">
        <v>12</v>
      </c>
      <c r="B129" s="74" t="s">
        <v>337</v>
      </c>
      <c r="C129" s="135">
        <f>+C130+C131+C132+C133</f>
        <v>0</v>
      </c>
    </row>
    <row r="130" spans="1:11" ht="12" customHeight="1">
      <c r="A130" s="244" t="s">
        <v>68</v>
      </c>
      <c r="B130" s="9" t="s">
        <v>290</v>
      </c>
      <c r="C130" s="119"/>
    </row>
    <row r="131" spans="1:11" ht="12" customHeight="1">
      <c r="A131" s="244" t="s">
        <v>69</v>
      </c>
      <c r="B131" s="9" t="s">
        <v>291</v>
      </c>
      <c r="C131" s="119"/>
    </row>
    <row r="132" spans="1:11" ht="12" customHeight="1">
      <c r="A132" s="244" t="s">
        <v>193</v>
      </c>
      <c r="B132" s="9" t="s">
        <v>292</v>
      </c>
      <c r="C132" s="119"/>
    </row>
    <row r="133" spans="1:11" s="47" customFormat="1" ht="12" customHeight="1" thickBot="1">
      <c r="A133" s="254" t="s">
        <v>194</v>
      </c>
      <c r="B133" s="7" t="s">
        <v>293</v>
      </c>
      <c r="C133" s="119"/>
    </row>
    <row r="134" spans="1:11" ht="12" customHeight="1" thickBot="1">
      <c r="A134" s="27" t="s">
        <v>13</v>
      </c>
      <c r="B134" s="74" t="s">
        <v>294</v>
      </c>
      <c r="C134" s="141">
        <f>+C135+C136+C137+C138</f>
        <v>0</v>
      </c>
      <c r="K134" s="117"/>
    </row>
    <row r="135" spans="1:11">
      <c r="A135" s="244" t="s">
        <v>70</v>
      </c>
      <c r="B135" s="9" t="s">
        <v>295</v>
      </c>
      <c r="C135" s="119"/>
    </row>
    <row r="136" spans="1:11" ht="12" customHeight="1">
      <c r="A136" s="244" t="s">
        <v>71</v>
      </c>
      <c r="B136" s="9" t="s">
        <v>305</v>
      </c>
      <c r="C136" s="119"/>
    </row>
    <row r="137" spans="1:11" s="47" customFormat="1" ht="12" customHeight="1">
      <c r="A137" s="244" t="s">
        <v>206</v>
      </c>
      <c r="B137" s="9" t="s">
        <v>296</v>
      </c>
      <c r="C137" s="119"/>
    </row>
    <row r="138" spans="1:11" s="47" customFormat="1" ht="12" customHeight="1" thickBot="1">
      <c r="A138" s="254" t="s">
        <v>207</v>
      </c>
      <c r="B138" s="7" t="s">
        <v>297</v>
      </c>
      <c r="C138" s="119"/>
    </row>
    <row r="139" spans="1:11" s="47" customFormat="1" ht="12" customHeight="1" thickBot="1">
      <c r="A139" s="27" t="s">
        <v>14</v>
      </c>
      <c r="B139" s="74" t="s">
        <v>298</v>
      </c>
      <c r="C139" s="144">
        <f>+C140+C141+C142+C143</f>
        <v>0</v>
      </c>
    </row>
    <row r="140" spans="1:11" s="47" customFormat="1" ht="12" customHeight="1">
      <c r="A140" s="244" t="s">
        <v>118</v>
      </c>
      <c r="B140" s="9" t="s">
        <v>299</v>
      </c>
      <c r="C140" s="119"/>
    </row>
    <row r="141" spans="1:11" s="47" customFormat="1" ht="12" customHeight="1">
      <c r="A141" s="244" t="s">
        <v>119</v>
      </c>
      <c r="B141" s="9" t="s">
        <v>300</v>
      </c>
      <c r="C141" s="119"/>
    </row>
    <row r="142" spans="1:11" s="47" customFormat="1" ht="12" customHeight="1">
      <c r="A142" s="244" t="s">
        <v>139</v>
      </c>
      <c r="B142" s="9" t="s">
        <v>301</v>
      </c>
      <c r="C142" s="119"/>
    </row>
    <row r="143" spans="1:11" ht="12.75" customHeight="1" thickBot="1">
      <c r="A143" s="244" t="s">
        <v>209</v>
      </c>
      <c r="B143" s="9" t="s">
        <v>302</v>
      </c>
      <c r="C143" s="119"/>
    </row>
    <row r="144" spans="1:11" ht="12" customHeight="1" thickBot="1">
      <c r="A144" s="27" t="s">
        <v>15</v>
      </c>
      <c r="B144" s="74" t="s">
        <v>303</v>
      </c>
      <c r="C144" s="239">
        <f>+C125+C129+C134+C139</f>
        <v>0</v>
      </c>
    </row>
    <row r="145" spans="1:3" ht="15" customHeight="1" thickBot="1">
      <c r="A145" s="256" t="s">
        <v>16</v>
      </c>
      <c r="B145" s="196" t="s">
        <v>304</v>
      </c>
      <c r="C145" s="239">
        <f>+C124+C144</f>
        <v>84669</v>
      </c>
    </row>
    <row r="146" spans="1:3" ht="13.5" thickBot="1">
      <c r="A146" s="201"/>
      <c r="B146" s="202"/>
      <c r="C146" s="203"/>
    </row>
    <row r="147" spans="1:3" ht="15" customHeight="1" thickBot="1">
      <c r="A147" s="114" t="s">
        <v>133</v>
      </c>
      <c r="B147" s="115"/>
      <c r="C147" s="73"/>
    </row>
    <row r="148" spans="1:3" ht="14.25" customHeight="1" thickBot="1">
      <c r="A148" s="114" t="s">
        <v>134</v>
      </c>
      <c r="B148" s="115"/>
      <c r="C148" s="73"/>
    </row>
  </sheetData>
  <sheetProtection formatCells="0"/>
  <phoneticPr fontId="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8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indexed="52"/>
  </sheetPr>
  <dimension ref="A1:K148"/>
  <sheetViews>
    <sheetView view="pageLayout" zoomScaleNormal="100" zoomScaleSheetLayoutView="85" workbookViewId="0">
      <selection activeCell="C1" sqref="C1"/>
    </sheetView>
  </sheetViews>
  <sheetFormatPr defaultRowHeight="12.75"/>
  <cols>
    <col min="1" max="1" width="19.5" style="204" customWidth="1"/>
    <col min="2" max="2" width="72" style="205" customWidth="1"/>
    <col min="3" max="3" width="25" style="206" customWidth="1"/>
    <col min="4" max="16384" width="9.33203125" style="3"/>
  </cols>
  <sheetData>
    <row r="1" spans="1:3" s="2" customFormat="1" ht="16.5" customHeight="1" thickBot="1">
      <c r="A1" s="101"/>
      <c r="B1" s="102"/>
      <c r="C1" s="116" t="s">
        <v>361</v>
      </c>
    </row>
    <row r="2" spans="1:3" s="43" customFormat="1" ht="21" customHeight="1">
      <c r="A2" s="217" t="s">
        <v>46</v>
      </c>
      <c r="B2" s="182" t="s">
        <v>359</v>
      </c>
      <c r="C2" s="184" t="s">
        <v>37</v>
      </c>
    </row>
    <row r="3" spans="1:3" s="43" customFormat="1" ht="16.5" thickBot="1">
      <c r="A3" s="103" t="s">
        <v>131</v>
      </c>
      <c r="B3" s="183" t="s">
        <v>357</v>
      </c>
      <c r="C3" s="185">
        <v>2</v>
      </c>
    </row>
    <row r="4" spans="1:3" s="44" customFormat="1" ht="15.95" customHeight="1" thickBot="1">
      <c r="A4" s="104"/>
      <c r="B4" s="104"/>
      <c r="C4" s="105" t="s">
        <v>38</v>
      </c>
    </row>
    <row r="5" spans="1:3" ht="13.5" thickBot="1">
      <c r="A5" s="218" t="s">
        <v>132</v>
      </c>
      <c r="B5" s="106" t="s">
        <v>39</v>
      </c>
      <c r="C5" s="186" t="s">
        <v>40</v>
      </c>
    </row>
    <row r="6" spans="1:3" s="39" customFormat="1" ht="12.95" customHeight="1" thickBot="1">
      <c r="A6" s="98">
        <v>1</v>
      </c>
      <c r="B6" s="99">
        <v>2</v>
      </c>
      <c r="C6" s="100">
        <v>3</v>
      </c>
    </row>
    <row r="7" spans="1:3" s="39" customFormat="1" ht="15.95" customHeight="1" thickBot="1">
      <c r="A7" s="107"/>
      <c r="B7" s="108" t="s">
        <v>41</v>
      </c>
      <c r="C7" s="187"/>
    </row>
    <row r="8" spans="1:3" s="39" customFormat="1" ht="12" customHeight="1" thickBot="1">
      <c r="A8" s="27" t="s">
        <v>7</v>
      </c>
      <c r="B8" s="21" t="s">
        <v>149</v>
      </c>
      <c r="C8" s="135">
        <f>+C9+C10+C11+C12+C13+C14</f>
        <v>36541</v>
      </c>
    </row>
    <row r="9" spans="1:3" s="45" customFormat="1" ht="12" customHeight="1">
      <c r="A9" s="244" t="s">
        <v>72</v>
      </c>
      <c r="B9" s="227" t="s">
        <v>150</v>
      </c>
      <c r="C9" s="138">
        <v>10308</v>
      </c>
    </row>
    <row r="10" spans="1:3" s="46" customFormat="1" ht="12" customHeight="1">
      <c r="A10" s="245" t="s">
        <v>73</v>
      </c>
      <c r="B10" s="228" t="s">
        <v>151</v>
      </c>
      <c r="C10" s="137">
        <v>17564</v>
      </c>
    </row>
    <row r="11" spans="1:3" s="46" customFormat="1" ht="12" customHeight="1">
      <c r="A11" s="245" t="s">
        <v>74</v>
      </c>
      <c r="B11" s="228" t="s">
        <v>152</v>
      </c>
      <c r="C11" s="137">
        <v>8134</v>
      </c>
    </row>
    <row r="12" spans="1:3" s="46" customFormat="1" ht="12" customHeight="1">
      <c r="A12" s="245" t="s">
        <v>75</v>
      </c>
      <c r="B12" s="228" t="s">
        <v>153</v>
      </c>
      <c r="C12" s="137">
        <v>488</v>
      </c>
    </row>
    <row r="13" spans="1:3" s="46" customFormat="1" ht="12" customHeight="1">
      <c r="A13" s="245" t="s">
        <v>95</v>
      </c>
      <c r="B13" s="228" t="s">
        <v>154</v>
      </c>
      <c r="C13" s="137"/>
    </row>
    <row r="14" spans="1:3" s="45" customFormat="1" ht="12" customHeight="1" thickBot="1">
      <c r="A14" s="246" t="s">
        <v>76</v>
      </c>
      <c r="B14" s="229" t="s">
        <v>155</v>
      </c>
      <c r="C14" s="137">
        <v>47</v>
      </c>
    </row>
    <row r="15" spans="1:3" s="45" customFormat="1" ht="12" customHeight="1" thickBot="1">
      <c r="A15" s="27" t="s">
        <v>8</v>
      </c>
      <c r="B15" s="130" t="s">
        <v>156</v>
      </c>
      <c r="C15" s="135">
        <f>+C16+C17+C18+C19+C20</f>
        <v>25000</v>
      </c>
    </row>
    <row r="16" spans="1:3" s="45" customFormat="1" ht="12" customHeight="1">
      <c r="A16" s="244" t="s">
        <v>78</v>
      </c>
      <c r="B16" s="227" t="s">
        <v>157</v>
      </c>
      <c r="C16" s="138"/>
    </row>
    <row r="17" spans="1:3" s="45" customFormat="1" ht="12" customHeight="1">
      <c r="A17" s="245" t="s">
        <v>79</v>
      </c>
      <c r="B17" s="228" t="s">
        <v>158</v>
      </c>
      <c r="C17" s="137"/>
    </row>
    <row r="18" spans="1:3" s="45" customFormat="1" ht="12" customHeight="1">
      <c r="A18" s="245" t="s">
        <v>80</v>
      </c>
      <c r="B18" s="228" t="s">
        <v>350</v>
      </c>
      <c r="C18" s="137"/>
    </row>
    <row r="19" spans="1:3" s="45" customFormat="1" ht="12" customHeight="1">
      <c r="A19" s="245" t="s">
        <v>81</v>
      </c>
      <c r="B19" s="228" t="s">
        <v>351</v>
      </c>
      <c r="C19" s="137"/>
    </row>
    <row r="20" spans="1:3" s="45" customFormat="1" ht="12" customHeight="1">
      <c r="A20" s="245" t="s">
        <v>82</v>
      </c>
      <c r="B20" s="228" t="s">
        <v>159</v>
      </c>
      <c r="C20" s="137">
        <v>25000</v>
      </c>
    </row>
    <row r="21" spans="1:3" s="46" customFormat="1" ht="12" customHeight="1" thickBot="1">
      <c r="A21" s="246" t="s">
        <v>91</v>
      </c>
      <c r="B21" s="229" t="s">
        <v>160</v>
      </c>
      <c r="C21" s="139"/>
    </row>
    <row r="22" spans="1:3" s="46" customFormat="1" ht="12" customHeight="1" thickBot="1">
      <c r="A22" s="27" t="s">
        <v>9</v>
      </c>
      <c r="B22" s="21" t="s">
        <v>161</v>
      </c>
      <c r="C22" s="135">
        <f>+C23+C24+C25+C26+C27</f>
        <v>0</v>
      </c>
    </row>
    <row r="23" spans="1:3" s="46" customFormat="1" ht="12" customHeight="1">
      <c r="A23" s="244" t="s">
        <v>61</v>
      </c>
      <c r="B23" s="227" t="s">
        <v>162</v>
      </c>
      <c r="C23" s="138"/>
    </row>
    <row r="24" spans="1:3" s="45" customFormat="1" ht="12" customHeight="1">
      <c r="A24" s="245" t="s">
        <v>62</v>
      </c>
      <c r="B24" s="228" t="s">
        <v>163</v>
      </c>
      <c r="C24" s="137"/>
    </row>
    <row r="25" spans="1:3" s="46" customFormat="1" ht="12" customHeight="1">
      <c r="A25" s="245" t="s">
        <v>63</v>
      </c>
      <c r="B25" s="228" t="s">
        <v>352</v>
      </c>
      <c r="C25" s="137"/>
    </row>
    <row r="26" spans="1:3" s="46" customFormat="1" ht="12" customHeight="1">
      <c r="A26" s="245" t="s">
        <v>64</v>
      </c>
      <c r="B26" s="228" t="s">
        <v>353</v>
      </c>
      <c r="C26" s="137"/>
    </row>
    <row r="27" spans="1:3" s="46" customFormat="1" ht="12" customHeight="1">
      <c r="A27" s="245" t="s">
        <v>108</v>
      </c>
      <c r="B27" s="228" t="s">
        <v>164</v>
      </c>
      <c r="C27" s="137"/>
    </row>
    <row r="28" spans="1:3" s="46" customFormat="1" ht="12" customHeight="1" thickBot="1">
      <c r="A28" s="246" t="s">
        <v>109</v>
      </c>
      <c r="B28" s="229" t="s">
        <v>165</v>
      </c>
      <c r="C28" s="139"/>
    </row>
    <row r="29" spans="1:3" s="46" customFormat="1" ht="12" customHeight="1" thickBot="1">
      <c r="A29" s="27" t="s">
        <v>110</v>
      </c>
      <c r="B29" s="21" t="s">
        <v>166</v>
      </c>
      <c r="C29" s="141">
        <f>+C30+C33+C34+C35</f>
        <v>3254</v>
      </c>
    </row>
    <row r="30" spans="1:3" s="46" customFormat="1" ht="12" customHeight="1">
      <c r="A30" s="244" t="s">
        <v>167</v>
      </c>
      <c r="B30" s="227" t="s">
        <v>173</v>
      </c>
      <c r="C30" s="222">
        <f>+C31+C32</f>
        <v>1784</v>
      </c>
    </row>
    <row r="31" spans="1:3" s="46" customFormat="1" ht="12" customHeight="1">
      <c r="A31" s="245" t="s">
        <v>168</v>
      </c>
      <c r="B31" s="228" t="s">
        <v>174</v>
      </c>
      <c r="C31" s="137">
        <v>784</v>
      </c>
    </row>
    <row r="32" spans="1:3" s="46" customFormat="1" ht="12" customHeight="1">
      <c r="A32" s="245" t="s">
        <v>169</v>
      </c>
      <c r="B32" s="228" t="s">
        <v>175</v>
      </c>
      <c r="C32" s="137">
        <v>1000</v>
      </c>
    </row>
    <row r="33" spans="1:3" s="46" customFormat="1" ht="12" customHeight="1">
      <c r="A33" s="245" t="s">
        <v>170</v>
      </c>
      <c r="B33" s="228" t="s">
        <v>176</v>
      </c>
      <c r="C33" s="137">
        <v>975</v>
      </c>
    </row>
    <row r="34" spans="1:3" s="46" customFormat="1" ht="12" customHeight="1">
      <c r="A34" s="245" t="s">
        <v>171</v>
      </c>
      <c r="B34" s="228" t="s">
        <v>177</v>
      </c>
      <c r="C34" s="137">
        <v>485</v>
      </c>
    </row>
    <row r="35" spans="1:3" s="46" customFormat="1" ht="12" customHeight="1" thickBot="1">
      <c r="A35" s="246" t="s">
        <v>172</v>
      </c>
      <c r="B35" s="229" t="s">
        <v>178</v>
      </c>
      <c r="C35" s="139">
        <v>10</v>
      </c>
    </row>
    <row r="36" spans="1:3" s="46" customFormat="1" ht="12" customHeight="1" thickBot="1">
      <c r="A36" s="27" t="s">
        <v>11</v>
      </c>
      <c r="B36" s="21" t="s">
        <v>179</v>
      </c>
      <c r="C36" s="135">
        <f>SUM(C37:C46)</f>
        <v>3742</v>
      </c>
    </row>
    <row r="37" spans="1:3" s="46" customFormat="1" ht="12" customHeight="1">
      <c r="A37" s="244" t="s">
        <v>65</v>
      </c>
      <c r="B37" s="227" t="s">
        <v>182</v>
      </c>
      <c r="C37" s="138"/>
    </row>
    <row r="38" spans="1:3" s="46" customFormat="1" ht="12" customHeight="1">
      <c r="A38" s="245" t="s">
        <v>66</v>
      </c>
      <c r="B38" s="228" t="s">
        <v>183</v>
      </c>
      <c r="C38" s="137">
        <v>2002</v>
      </c>
    </row>
    <row r="39" spans="1:3" s="46" customFormat="1" ht="12" customHeight="1">
      <c r="A39" s="245" t="s">
        <v>67</v>
      </c>
      <c r="B39" s="228" t="s">
        <v>184</v>
      </c>
      <c r="C39" s="137"/>
    </row>
    <row r="40" spans="1:3" s="46" customFormat="1" ht="12" customHeight="1">
      <c r="A40" s="245" t="s">
        <v>112</v>
      </c>
      <c r="B40" s="228" t="s">
        <v>185</v>
      </c>
      <c r="C40" s="137"/>
    </row>
    <row r="41" spans="1:3" s="46" customFormat="1" ht="12" customHeight="1">
      <c r="A41" s="245" t="s">
        <v>113</v>
      </c>
      <c r="B41" s="228" t="s">
        <v>186</v>
      </c>
      <c r="C41" s="137">
        <v>1690</v>
      </c>
    </row>
    <row r="42" spans="1:3" s="46" customFormat="1" ht="12" customHeight="1">
      <c r="A42" s="245" t="s">
        <v>114</v>
      </c>
      <c r="B42" s="228" t="s">
        <v>187</v>
      </c>
      <c r="C42" s="137"/>
    </row>
    <row r="43" spans="1:3" s="46" customFormat="1" ht="12" customHeight="1">
      <c r="A43" s="245" t="s">
        <v>115</v>
      </c>
      <c r="B43" s="228" t="s">
        <v>188</v>
      </c>
      <c r="C43" s="137"/>
    </row>
    <row r="44" spans="1:3" s="46" customFormat="1" ht="12" customHeight="1">
      <c r="A44" s="245" t="s">
        <v>116</v>
      </c>
      <c r="B44" s="228" t="s">
        <v>189</v>
      </c>
      <c r="C44" s="137">
        <v>50</v>
      </c>
    </row>
    <row r="45" spans="1:3" s="46" customFormat="1" ht="12" customHeight="1">
      <c r="A45" s="245" t="s">
        <v>180</v>
      </c>
      <c r="B45" s="228" t="s">
        <v>190</v>
      </c>
      <c r="C45" s="140"/>
    </row>
    <row r="46" spans="1:3" s="46" customFormat="1" ht="12" customHeight="1" thickBot="1">
      <c r="A46" s="246" t="s">
        <v>181</v>
      </c>
      <c r="B46" s="229" t="s">
        <v>191</v>
      </c>
      <c r="C46" s="214"/>
    </row>
    <row r="47" spans="1:3" s="46" customFormat="1" ht="12" customHeight="1" thickBot="1">
      <c r="A47" s="27" t="s">
        <v>12</v>
      </c>
      <c r="B47" s="21" t="s">
        <v>192</v>
      </c>
      <c r="C47" s="135">
        <f>SUM(C48:C52)</f>
        <v>0</v>
      </c>
    </row>
    <row r="48" spans="1:3" s="46" customFormat="1" ht="12" customHeight="1">
      <c r="A48" s="244" t="s">
        <v>68</v>
      </c>
      <c r="B48" s="227" t="s">
        <v>196</v>
      </c>
      <c r="C48" s="261"/>
    </row>
    <row r="49" spans="1:3" s="46" customFormat="1" ht="12" customHeight="1">
      <c r="A49" s="245" t="s">
        <v>69</v>
      </c>
      <c r="B49" s="228" t="s">
        <v>197</v>
      </c>
      <c r="C49" s="140"/>
    </row>
    <row r="50" spans="1:3" s="46" customFormat="1" ht="12" customHeight="1">
      <c r="A50" s="245" t="s">
        <v>193</v>
      </c>
      <c r="B50" s="228" t="s">
        <v>198</v>
      </c>
      <c r="C50" s="140"/>
    </row>
    <row r="51" spans="1:3" s="46" customFormat="1" ht="12" customHeight="1">
      <c r="A51" s="245" t="s">
        <v>194</v>
      </c>
      <c r="B51" s="228" t="s">
        <v>199</v>
      </c>
      <c r="C51" s="140"/>
    </row>
    <row r="52" spans="1:3" s="46" customFormat="1" ht="12" customHeight="1" thickBot="1">
      <c r="A52" s="246" t="s">
        <v>195</v>
      </c>
      <c r="B52" s="229" t="s">
        <v>200</v>
      </c>
      <c r="C52" s="214"/>
    </row>
    <row r="53" spans="1:3" s="46" customFormat="1" ht="12" customHeight="1" thickBot="1">
      <c r="A53" s="27" t="s">
        <v>117</v>
      </c>
      <c r="B53" s="21" t="s">
        <v>201</v>
      </c>
      <c r="C53" s="135">
        <f>SUM(C54:C56)</f>
        <v>0</v>
      </c>
    </row>
    <row r="54" spans="1:3" s="46" customFormat="1" ht="12" customHeight="1">
      <c r="A54" s="244" t="s">
        <v>70</v>
      </c>
      <c r="B54" s="227" t="s">
        <v>202</v>
      </c>
      <c r="C54" s="138"/>
    </row>
    <row r="55" spans="1:3" s="46" customFormat="1" ht="12" customHeight="1">
      <c r="A55" s="245" t="s">
        <v>71</v>
      </c>
      <c r="B55" s="228" t="s">
        <v>354</v>
      </c>
      <c r="C55" s="137"/>
    </row>
    <row r="56" spans="1:3" s="46" customFormat="1" ht="12" customHeight="1">
      <c r="A56" s="245" t="s">
        <v>206</v>
      </c>
      <c r="B56" s="228" t="s">
        <v>204</v>
      </c>
      <c r="C56" s="137"/>
    </row>
    <row r="57" spans="1:3" s="46" customFormat="1" ht="12" customHeight="1" thickBot="1">
      <c r="A57" s="246" t="s">
        <v>207</v>
      </c>
      <c r="B57" s="229" t="s">
        <v>205</v>
      </c>
      <c r="C57" s="139"/>
    </row>
    <row r="58" spans="1:3" s="46" customFormat="1" ht="12" customHeight="1" thickBot="1">
      <c r="A58" s="27" t="s">
        <v>14</v>
      </c>
      <c r="B58" s="130" t="s">
        <v>208</v>
      </c>
      <c r="C58" s="135">
        <f>SUM(C59:C61)</f>
        <v>0</v>
      </c>
    </row>
    <row r="59" spans="1:3" s="46" customFormat="1" ht="12" customHeight="1">
      <c r="A59" s="244" t="s">
        <v>118</v>
      </c>
      <c r="B59" s="227" t="s">
        <v>210</v>
      </c>
      <c r="C59" s="140"/>
    </row>
    <row r="60" spans="1:3" s="46" customFormat="1" ht="12" customHeight="1">
      <c r="A60" s="245" t="s">
        <v>119</v>
      </c>
      <c r="B60" s="228" t="s">
        <v>355</v>
      </c>
      <c r="C60" s="140"/>
    </row>
    <row r="61" spans="1:3" s="46" customFormat="1" ht="12" customHeight="1">
      <c r="A61" s="245" t="s">
        <v>139</v>
      </c>
      <c r="B61" s="228" t="s">
        <v>211</v>
      </c>
      <c r="C61" s="140"/>
    </row>
    <row r="62" spans="1:3" s="46" customFormat="1" ht="12" customHeight="1" thickBot="1">
      <c r="A62" s="246" t="s">
        <v>209</v>
      </c>
      <c r="B62" s="229" t="s">
        <v>212</v>
      </c>
      <c r="C62" s="140"/>
    </row>
    <row r="63" spans="1:3" s="46" customFormat="1" ht="12" customHeight="1" thickBot="1">
      <c r="A63" s="27" t="s">
        <v>15</v>
      </c>
      <c r="B63" s="21" t="s">
        <v>213</v>
      </c>
      <c r="C63" s="141">
        <f>+C8+C15+C22+C29+C36+C47+C53+C58</f>
        <v>68537</v>
      </c>
    </row>
    <row r="64" spans="1:3" s="46" customFormat="1" ht="12" customHeight="1" thickBot="1">
      <c r="A64" s="247" t="s">
        <v>338</v>
      </c>
      <c r="B64" s="130" t="s">
        <v>215</v>
      </c>
      <c r="C64" s="135">
        <f>SUM(C65:C67)</f>
        <v>0</v>
      </c>
    </row>
    <row r="65" spans="1:3" s="46" customFormat="1" ht="12" customHeight="1">
      <c r="A65" s="244" t="s">
        <v>248</v>
      </c>
      <c r="B65" s="227" t="s">
        <v>216</v>
      </c>
      <c r="C65" s="140"/>
    </row>
    <row r="66" spans="1:3" s="46" customFormat="1" ht="12" customHeight="1">
      <c r="A66" s="245" t="s">
        <v>257</v>
      </c>
      <c r="B66" s="228" t="s">
        <v>217</v>
      </c>
      <c r="C66" s="140"/>
    </row>
    <row r="67" spans="1:3" s="46" customFormat="1" ht="12" customHeight="1" thickBot="1">
      <c r="A67" s="246" t="s">
        <v>258</v>
      </c>
      <c r="B67" s="231" t="s">
        <v>218</v>
      </c>
      <c r="C67" s="140"/>
    </row>
    <row r="68" spans="1:3" s="46" customFormat="1" ht="12" customHeight="1" thickBot="1">
      <c r="A68" s="247" t="s">
        <v>219</v>
      </c>
      <c r="B68" s="130" t="s">
        <v>220</v>
      </c>
      <c r="C68" s="135">
        <f>SUM(C69:C72)</f>
        <v>0</v>
      </c>
    </row>
    <row r="69" spans="1:3" s="46" customFormat="1" ht="12" customHeight="1">
      <c r="A69" s="244" t="s">
        <v>96</v>
      </c>
      <c r="B69" s="227" t="s">
        <v>221</v>
      </c>
      <c r="C69" s="140"/>
    </row>
    <row r="70" spans="1:3" s="46" customFormat="1" ht="12" customHeight="1">
      <c r="A70" s="245" t="s">
        <v>97</v>
      </c>
      <c r="B70" s="228" t="s">
        <v>222</v>
      </c>
      <c r="C70" s="140"/>
    </row>
    <row r="71" spans="1:3" s="46" customFormat="1" ht="12" customHeight="1">
      <c r="A71" s="245" t="s">
        <v>249</v>
      </c>
      <c r="B71" s="228" t="s">
        <v>223</v>
      </c>
      <c r="C71" s="140"/>
    </row>
    <row r="72" spans="1:3" s="46" customFormat="1" ht="12" customHeight="1" thickBot="1">
      <c r="A72" s="246" t="s">
        <v>250</v>
      </c>
      <c r="B72" s="229" t="s">
        <v>224</v>
      </c>
      <c r="C72" s="140"/>
    </row>
    <row r="73" spans="1:3" s="46" customFormat="1" ht="12" customHeight="1" thickBot="1">
      <c r="A73" s="247" t="s">
        <v>225</v>
      </c>
      <c r="B73" s="130" t="s">
        <v>226</v>
      </c>
      <c r="C73" s="135">
        <f>SUM(C74:C75)</f>
        <v>16132</v>
      </c>
    </row>
    <row r="74" spans="1:3" s="46" customFormat="1" ht="12" customHeight="1">
      <c r="A74" s="244" t="s">
        <v>251</v>
      </c>
      <c r="B74" s="227" t="s">
        <v>227</v>
      </c>
      <c r="C74" s="140">
        <v>16132</v>
      </c>
    </row>
    <row r="75" spans="1:3" s="46" customFormat="1" ht="12" customHeight="1" thickBot="1">
      <c r="A75" s="246" t="s">
        <v>252</v>
      </c>
      <c r="B75" s="229" t="s">
        <v>228</v>
      </c>
      <c r="C75" s="140"/>
    </row>
    <row r="76" spans="1:3" s="45" customFormat="1" ht="12" customHeight="1" thickBot="1">
      <c r="A76" s="247" t="s">
        <v>229</v>
      </c>
      <c r="B76" s="130" t="s">
        <v>230</v>
      </c>
      <c r="C76" s="135">
        <f>SUM(C77:C79)</f>
        <v>0</v>
      </c>
    </row>
    <row r="77" spans="1:3" s="46" customFormat="1" ht="12" customHeight="1">
      <c r="A77" s="244" t="s">
        <v>253</v>
      </c>
      <c r="B77" s="227" t="s">
        <v>231</v>
      </c>
      <c r="C77" s="140"/>
    </row>
    <row r="78" spans="1:3" s="46" customFormat="1" ht="12" customHeight="1">
      <c r="A78" s="245" t="s">
        <v>254</v>
      </c>
      <c r="B78" s="228" t="s">
        <v>232</v>
      </c>
      <c r="C78" s="140"/>
    </row>
    <row r="79" spans="1:3" s="46" customFormat="1" ht="12" customHeight="1" thickBot="1">
      <c r="A79" s="246" t="s">
        <v>255</v>
      </c>
      <c r="B79" s="229" t="s">
        <v>233</v>
      </c>
      <c r="C79" s="140"/>
    </row>
    <row r="80" spans="1:3" s="46" customFormat="1" ht="12" customHeight="1" thickBot="1">
      <c r="A80" s="247" t="s">
        <v>234</v>
      </c>
      <c r="B80" s="130" t="s">
        <v>256</v>
      </c>
      <c r="C80" s="135">
        <f>SUM(C81:C84)</f>
        <v>0</v>
      </c>
    </row>
    <row r="81" spans="1:3" s="46" customFormat="1" ht="12" customHeight="1">
      <c r="A81" s="248" t="s">
        <v>235</v>
      </c>
      <c r="B81" s="227" t="s">
        <v>236</v>
      </c>
      <c r="C81" s="140"/>
    </row>
    <row r="82" spans="1:3" s="46" customFormat="1" ht="12" customHeight="1">
      <c r="A82" s="249" t="s">
        <v>237</v>
      </c>
      <c r="B82" s="228" t="s">
        <v>238</v>
      </c>
      <c r="C82" s="140"/>
    </row>
    <row r="83" spans="1:3" s="46" customFormat="1" ht="12" customHeight="1">
      <c r="A83" s="249" t="s">
        <v>239</v>
      </c>
      <c r="B83" s="228" t="s">
        <v>240</v>
      </c>
      <c r="C83" s="140"/>
    </row>
    <row r="84" spans="1:3" s="45" customFormat="1" ht="12" customHeight="1" thickBot="1">
      <c r="A84" s="250" t="s">
        <v>241</v>
      </c>
      <c r="B84" s="229" t="s">
        <v>242</v>
      </c>
      <c r="C84" s="140"/>
    </row>
    <row r="85" spans="1:3" s="45" customFormat="1" ht="12" customHeight="1" thickBot="1">
      <c r="A85" s="247" t="s">
        <v>243</v>
      </c>
      <c r="B85" s="130" t="s">
        <v>244</v>
      </c>
      <c r="C85" s="262"/>
    </row>
    <row r="86" spans="1:3" s="45" customFormat="1" ht="12" customHeight="1" thickBot="1">
      <c r="A86" s="247" t="s">
        <v>245</v>
      </c>
      <c r="B86" s="235" t="s">
        <v>246</v>
      </c>
      <c r="C86" s="141">
        <f>+C64+C68+C73+C76+C80+C85</f>
        <v>16132</v>
      </c>
    </row>
    <row r="87" spans="1:3" s="45" customFormat="1" ht="12" customHeight="1" thickBot="1">
      <c r="A87" s="251" t="s">
        <v>259</v>
      </c>
      <c r="B87" s="237" t="s">
        <v>346</v>
      </c>
      <c r="C87" s="141">
        <f>+C63+C86</f>
        <v>84669</v>
      </c>
    </row>
    <row r="88" spans="1:3" s="46" customFormat="1" ht="15" customHeight="1">
      <c r="A88" s="109"/>
      <c r="B88" s="110"/>
      <c r="C88" s="188"/>
    </row>
    <row r="89" spans="1:3" ht="13.5" thickBot="1">
      <c r="A89" s="252"/>
      <c r="B89" s="111"/>
      <c r="C89" s="189"/>
    </row>
    <row r="90" spans="1:3" s="39" customFormat="1" ht="16.5" customHeight="1" thickBot="1">
      <c r="A90" s="112"/>
      <c r="B90" s="113" t="s">
        <v>42</v>
      </c>
      <c r="C90" s="190"/>
    </row>
    <row r="91" spans="1:3" s="47" customFormat="1" ht="12" customHeight="1" thickBot="1">
      <c r="A91" s="219" t="s">
        <v>7</v>
      </c>
      <c r="B91" s="26" t="s">
        <v>262</v>
      </c>
      <c r="C91" s="134">
        <f>SUM(C92:C96)</f>
        <v>84669</v>
      </c>
    </row>
    <row r="92" spans="1:3" ht="12" customHeight="1">
      <c r="A92" s="253" t="s">
        <v>72</v>
      </c>
      <c r="B92" s="10" t="s">
        <v>34</v>
      </c>
      <c r="C92" s="136">
        <v>27280</v>
      </c>
    </row>
    <row r="93" spans="1:3" ht="12" customHeight="1">
      <c r="A93" s="245" t="s">
        <v>73</v>
      </c>
      <c r="B93" s="8" t="s">
        <v>120</v>
      </c>
      <c r="C93" s="137">
        <v>4710</v>
      </c>
    </row>
    <row r="94" spans="1:3" ht="12" customHeight="1">
      <c r="A94" s="245" t="s">
        <v>74</v>
      </c>
      <c r="B94" s="8" t="s">
        <v>94</v>
      </c>
      <c r="C94" s="139">
        <v>24330</v>
      </c>
    </row>
    <row r="95" spans="1:3" ht="12" customHeight="1">
      <c r="A95" s="245" t="s">
        <v>75</v>
      </c>
      <c r="B95" s="11" t="s">
        <v>121</v>
      </c>
      <c r="C95" s="139">
        <v>4000</v>
      </c>
    </row>
    <row r="96" spans="1:3" ht="12" customHeight="1">
      <c r="A96" s="245" t="s">
        <v>86</v>
      </c>
      <c r="B96" s="19" t="s">
        <v>122</v>
      </c>
      <c r="C96" s="139">
        <v>24349</v>
      </c>
    </row>
    <row r="97" spans="1:3" ht="12" customHeight="1">
      <c r="A97" s="245" t="s">
        <v>76</v>
      </c>
      <c r="B97" s="8" t="s">
        <v>263</v>
      </c>
      <c r="C97" s="139"/>
    </row>
    <row r="98" spans="1:3" ht="12" customHeight="1">
      <c r="A98" s="245" t="s">
        <v>77</v>
      </c>
      <c r="B98" s="87" t="s">
        <v>264</v>
      </c>
      <c r="C98" s="139"/>
    </row>
    <row r="99" spans="1:3" ht="12" customHeight="1">
      <c r="A99" s="245" t="s">
        <v>87</v>
      </c>
      <c r="B99" s="88" t="s">
        <v>265</v>
      </c>
      <c r="C99" s="139"/>
    </row>
    <row r="100" spans="1:3" ht="12" customHeight="1">
      <c r="A100" s="245" t="s">
        <v>88</v>
      </c>
      <c r="B100" s="88" t="s">
        <v>266</v>
      </c>
      <c r="C100" s="139"/>
    </row>
    <row r="101" spans="1:3" ht="12" customHeight="1">
      <c r="A101" s="245" t="s">
        <v>89</v>
      </c>
      <c r="B101" s="87" t="s">
        <v>267</v>
      </c>
      <c r="C101" s="139">
        <v>22564</v>
      </c>
    </row>
    <row r="102" spans="1:3" ht="12" customHeight="1">
      <c r="A102" s="245" t="s">
        <v>90</v>
      </c>
      <c r="B102" s="87" t="s">
        <v>268</v>
      </c>
      <c r="C102" s="139"/>
    </row>
    <row r="103" spans="1:3" ht="12" customHeight="1">
      <c r="A103" s="245" t="s">
        <v>92</v>
      </c>
      <c r="B103" s="88" t="s">
        <v>269</v>
      </c>
      <c r="C103" s="139"/>
    </row>
    <row r="104" spans="1:3" ht="12" customHeight="1">
      <c r="A104" s="254" t="s">
        <v>123</v>
      </c>
      <c r="B104" s="89" t="s">
        <v>270</v>
      </c>
      <c r="C104" s="139"/>
    </row>
    <row r="105" spans="1:3" ht="12" customHeight="1">
      <c r="A105" s="245" t="s">
        <v>260</v>
      </c>
      <c r="B105" s="89" t="s">
        <v>271</v>
      </c>
      <c r="C105" s="139"/>
    </row>
    <row r="106" spans="1:3" ht="12" customHeight="1" thickBot="1">
      <c r="A106" s="255" t="s">
        <v>261</v>
      </c>
      <c r="B106" s="90" t="s">
        <v>272</v>
      </c>
      <c r="C106" s="143">
        <v>1785</v>
      </c>
    </row>
    <row r="107" spans="1:3" ht="12" customHeight="1" thickBot="1">
      <c r="A107" s="27" t="s">
        <v>8</v>
      </c>
      <c r="B107" s="25" t="s">
        <v>273</v>
      </c>
      <c r="C107" s="135">
        <f>+C108+C110+C112</f>
        <v>0</v>
      </c>
    </row>
    <row r="108" spans="1:3" ht="12" customHeight="1">
      <c r="A108" s="244" t="s">
        <v>78</v>
      </c>
      <c r="B108" s="8" t="s">
        <v>137</v>
      </c>
      <c r="C108" s="138"/>
    </row>
    <row r="109" spans="1:3" ht="12" customHeight="1">
      <c r="A109" s="244" t="s">
        <v>79</v>
      </c>
      <c r="B109" s="12" t="s">
        <v>277</v>
      </c>
      <c r="C109" s="138"/>
    </row>
    <row r="110" spans="1:3" ht="12" customHeight="1">
      <c r="A110" s="244" t="s">
        <v>80</v>
      </c>
      <c r="B110" s="12" t="s">
        <v>124</v>
      </c>
      <c r="C110" s="137"/>
    </row>
    <row r="111" spans="1:3" ht="12" customHeight="1">
      <c r="A111" s="244" t="s">
        <v>81</v>
      </c>
      <c r="B111" s="12" t="s">
        <v>278</v>
      </c>
      <c r="C111" s="119"/>
    </row>
    <row r="112" spans="1:3" ht="12" customHeight="1">
      <c r="A112" s="244" t="s">
        <v>82</v>
      </c>
      <c r="B112" s="132" t="s">
        <v>140</v>
      </c>
      <c r="C112" s="119"/>
    </row>
    <row r="113" spans="1:3" ht="12" customHeight="1">
      <c r="A113" s="244" t="s">
        <v>91</v>
      </c>
      <c r="B113" s="131" t="s">
        <v>356</v>
      </c>
      <c r="C113" s="119"/>
    </row>
    <row r="114" spans="1:3" ht="12" customHeight="1">
      <c r="A114" s="244" t="s">
        <v>93</v>
      </c>
      <c r="B114" s="223" t="s">
        <v>283</v>
      </c>
      <c r="C114" s="119"/>
    </row>
    <row r="115" spans="1:3" ht="12" customHeight="1">
      <c r="A115" s="244" t="s">
        <v>125</v>
      </c>
      <c r="B115" s="88" t="s">
        <v>266</v>
      </c>
      <c r="C115" s="119"/>
    </row>
    <row r="116" spans="1:3" ht="12" customHeight="1">
      <c r="A116" s="244" t="s">
        <v>126</v>
      </c>
      <c r="B116" s="88" t="s">
        <v>282</v>
      </c>
      <c r="C116" s="119"/>
    </row>
    <row r="117" spans="1:3" ht="12" customHeight="1">
      <c r="A117" s="244" t="s">
        <v>127</v>
      </c>
      <c r="B117" s="88" t="s">
        <v>281</v>
      </c>
      <c r="C117" s="119"/>
    </row>
    <row r="118" spans="1:3" ht="12" customHeight="1">
      <c r="A118" s="244" t="s">
        <v>274</v>
      </c>
      <c r="B118" s="88" t="s">
        <v>269</v>
      </c>
      <c r="C118" s="119"/>
    </row>
    <row r="119" spans="1:3" ht="12" customHeight="1">
      <c r="A119" s="244" t="s">
        <v>275</v>
      </c>
      <c r="B119" s="88" t="s">
        <v>280</v>
      </c>
      <c r="C119" s="119"/>
    </row>
    <row r="120" spans="1:3" ht="12" customHeight="1" thickBot="1">
      <c r="A120" s="254" t="s">
        <v>276</v>
      </c>
      <c r="B120" s="88" t="s">
        <v>279</v>
      </c>
      <c r="C120" s="121"/>
    </row>
    <row r="121" spans="1:3" ht="12" customHeight="1" thickBot="1">
      <c r="A121" s="27" t="s">
        <v>9</v>
      </c>
      <c r="B121" s="74" t="s">
        <v>284</v>
      </c>
      <c r="C121" s="135">
        <f>+C122+C123</f>
        <v>0</v>
      </c>
    </row>
    <row r="122" spans="1:3" ht="12" customHeight="1">
      <c r="A122" s="244" t="s">
        <v>61</v>
      </c>
      <c r="B122" s="9" t="s">
        <v>43</v>
      </c>
      <c r="C122" s="138"/>
    </row>
    <row r="123" spans="1:3" ht="12" customHeight="1" thickBot="1">
      <c r="A123" s="246" t="s">
        <v>62</v>
      </c>
      <c r="B123" s="12" t="s">
        <v>44</v>
      </c>
      <c r="C123" s="139"/>
    </row>
    <row r="124" spans="1:3" ht="12" customHeight="1" thickBot="1">
      <c r="A124" s="27" t="s">
        <v>10</v>
      </c>
      <c r="B124" s="74" t="s">
        <v>285</v>
      </c>
      <c r="C124" s="135">
        <f>+C91+C107+C121</f>
        <v>84669</v>
      </c>
    </row>
    <row r="125" spans="1:3" ht="12" customHeight="1" thickBot="1">
      <c r="A125" s="27" t="s">
        <v>11</v>
      </c>
      <c r="B125" s="74" t="s">
        <v>286</v>
      </c>
      <c r="C125" s="135">
        <f>+C126+C127+C128</f>
        <v>0</v>
      </c>
    </row>
    <row r="126" spans="1:3" s="47" customFormat="1" ht="12" customHeight="1">
      <c r="A126" s="244" t="s">
        <v>65</v>
      </c>
      <c r="B126" s="9" t="s">
        <v>287</v>
      </c>
      <c r="C126" s="119"/>
    </row>
    <row r="127" spans="1:3" ht="12" customHeight="1">
      <c r="A127" s="244" t="s">
        <v>66</v>
      </c>
      <c r="B127" s="9" t="s">
        <v>288</v>
      </c>
      <c r="C127" s="119"/>
    </row>
    <row r="128" spans="1:3" ht="12" customHeight="1" thickBot="1">
      <c r="A128" s="254" t="s">
        <v>67</v>
      </c>
      <c r="B128" s="7" t="s">
        <v>289</v>
      </c>
      <c r="C128" s="119"/>
    </row>
    <row r="129" spans="1:11" ht="12" customHeight="1" thickBot="1">
      <c r="A129" s="27" t="s">
        <v>12</v>
      </c>
      <c r="B129" s="74" t="s">
        <v>337</v>
      </c>
      <c r="C129" s="135">
        <f>+C130+C131+C132+C133</f>
        <v>0</v>
      </c>
    </row>
    <row r="130" spans="1:11" ht="12" customHeight="1">
      <c r="A130" s="244" t="s">
        <v>68</v>
      </c>
      <c r="B130" s="9" t="s">
        <v>290</v>
      </c>
      <c r="C130" s="119"/>
    </row>
    <row r="131" spans="1:11" ht="12" customHeight="1">
      <c r="A131" s="244" t="s">
        <v>69</v>
      </c>
      <c r="B131" s="9" t="s">
        <v>291</v>
      </c>
      <c r="C131" s="119"/>
    </row>
    <row r="132" spans="1:11" ht="12" customHeight="1">
      <c r="A132" s="244" t="s">
        <v>193</v>
      </c>
      <c r="B132" s="9" t="s">
        <v>292</v>
      </c>
      <c r="C132" s="119"/>
    </row>
    <row r="133" spans="1:11" s="47" customFormat="1" ht="12" customHeight="1" thickBot="1">
      <c r="A133" s="254" t="s">
        <v>194</v>
      </c>
      <c r="B133" s="7" t="s">
        <v>293</v>
      </c>
      <c r="C133" s="119"/>
    </row>
    <row r="134" spans="1:11" ht="12" customHeight="1" thickBot="1">
      <c r="A134" s="27" t="s">
        <v>13</v>
      </c>
      <c r="B134" s="74" t="s">
        <v>294</v>
      </c>
      <c r="C134" s="141">
        <f>+C135+C136+C137+C138</f>
        <v>0</v>
      </c>
      <c r="K134" s="117"/>
    </row>
    <row r="135" spans="1:11">
      <c r="A135" s="244" t="s">
        <v>70</v>
      </c>
      <c r="B135" s="9" t="s">
        <v>295</v>
      </c>
      <c r="C135" s="119"/>
    </row>
    <row r="136" spans="1:11" ht="12" customHeight="1">
      <c r="A136" s="244" t="s">
        <v>71</v>
      </c>
      <c r="B136" s="9" t="s">
        <v>305</v>
      </c>
      <c r="C136" s="119"/>
    </row>
    <row r="137" spans="1:11" s="47" customFormat="1" ht="12" customHeight="1">
      <c r="A137" s="244" t="s">
        <v>206</v>
      </c>
      <c r="B137" s="9" t="s">
        <v>296</v>
      </c>
      <c r="C137" s="119"/>
    </row>
    <row r="138" spans="1:11" s="47" customFormat="1" ht="12" customHeight="1" thickBot="1">
      <c r="A138" s="254" t="s">
        <v>207</v>
      </c>
      <c r="B138" s="7" t="s">
        <v>297</v>
      </c>
      <c r="C138" s="119"/>
    </row>
    <row r="139" spans="1:11" s="47" customFormat="1" ht="12" customHeight="1" thickBot="1">
      <c r="A139" s="27" t="s">
        <v>14</v>
      </c>
      <c r="B139" s="74" t="s">
        <v>298</v>
      </c>
      <c r="C139" s="144">
        <f>+C140+C141+C142+C143</f>
        <v>0</v>
      </c>
    </row>
    <row r="140" spans="1:11" s="47" customFormat="1" ht="12" customHeight="1">
      <c r="A140" s="244" t="s">
        <v>118</v>
      </c>
      <c r="B140" s="9" t="s">
        <v>299</v>
      </c>
      <c r="C140" s="119"/>
    </row>
    <row r="141" spans="1:11" s="47" customFormat="1" ht="12" customHeight="1">
      <c r="A141" s="244" t="s">
        <v>119</v>
      </c>
      <c r="B141" s="9" t="s">
        <v>300</v>
      </c>
      <c r="C141" s="119"/>
    </row>
    <row r="142" spans="1:11" s="47" customFormat="1" ht="12" customHeight="1">
      <c r="A142" s="244" t="s">
        <v>139</v>
      </c>
      <c r="B142" s="9" t="s">
        <v>301</v>
      </c>
      <c r="C142" s="119"/>
    </row>
    <row r="143" spans="1:11" ht="12.75" customHeight="1" thickBot="1">
      <c r="A143" s="244" t="s">
        <v>209</v>
      </c>
      <c r="B143" s="9" t="s">
        <v>302</v>
      </c>
      <c r="C143" s="119"/>
    </row>
    <row r="144" spans="1:11" ht="12" customHeight="1" thickBot="1">
      <c r="A144" s="27" t="s">
        <v>15</v>
      </c>
      <c r="B144" s="74" t="s">
        <v>303</v>
      </c>
      <c r="C144" s="239">
        <f>+C125+C129+C134+C139</f>
        <v>0</v>
      </c>
    </row>
    <row r="145" spans="1:3" ht="15" customHeight="1" thickBot="1">
      <c r="A145" s="256" t="s">
        <v>16</v>
      </c>
      <c r="B145" s="196" t="s">
        <v>304</v>
      </c>
      <c r="C145" s="239">
        <f>+C124+C144</f>
        <v>84669</v>
      </c>
    </row>
    <row r="146" spans="1:3" ht="13.5" thickBot="1">
      <c r="A146" s="201"/>
      <c r="B146" s="202"/>
      <c r="C146" s="203"/>
    </row>
    <row r="147" spans="1:3" ht="15" customHeight="1" thickBot="1">
      <c r="A147" s="114" t="s">
        <v>133</v>
      </c>
      <c r="B147" s="115"/>
      <c r="C147" s="73"/>
    </row>
    <row r="148" spans="1:3" ht="14.25" customHeight="1" thickBot="1">
      <c r="A148" s="114" t="s">
        <v>134</v>
      </c>
      <c r="B148" s="115"/>
      <c r="C148" s="73"/>
    </row>
  </sheetData>
  <sheetProtection formatCells="0"/>
  <phoneticPr fontId="26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8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indexed="52"/>
  </sheetPr>
  <dimension ref="A1:G164"/>
  <sheetViews>
    <sheetView view="pageBreakPreview" zoomScale="130" zoomScaleNormal="120" zoomScaleSheetLayoutView="130" workbookViewId="0">
      <selection activeCell="E93" sqref="E93"/>
    </sheetView>
  </sheetViews>
  <sheetFormatPr defaultRowHeight="15.75"/>
  <cols>
    <col min="1" max="1" width="9" style="199" customWidth="1"/>
    <col min="2" max="2" width="75.83203125" style="199" customWidth="1"/>
    <col min="3" max="3" width="15.5" style="200" customWidth="1"/>
    <col min="4" max="5" width="15.5" style="199" customWidth="1"/>
    <col min="6" max="6" width="9" style="31" customWidth="1"/>
    <col min="7" max="16384" width="9.33203125" style="31"/>
  </cols>
  <sheetData>
    <row r="1" spans="1:5" ht="15.95" customHeight="1">
      <c r="A1" s="300" t="s">
        <v>4</v>
      </c>
      <c r="B1" s="300"/>
      <c r="C1" s="300"/>
      <c r="D1" s="300"/>
      <c r="E1" s="300"/>
    </row>
    <row r="2" spans="1:5" ht="15.95" customHeight="1" thickBot="1">
      <c r="A2" s="299" t="s">
        <v>99</v>
      </c>
      <c r="B2" s="299"/>
      <c r="D2" s="86"/>
      <c r="E2" s="145" t="s">
        <v>138</v>
      </c>
    </row>
    <row r="3" spans="1:5" ht="38.1" customHeight="1" thickBot="1">
      <c r="A3" s="23" t="s">
        <v>48</v>
      </c>
      <c r="B3" s="24" t="s">
        <v>6</v>
      </c>
      <c r="C3" s="24" t="s">
        <v>339</v>
      </c>
      <c r="D3" s="216" t="s">
        <v>340</v>
      </c>
      <c r="E3" s="94" t="s">
        <v>148</v>
      </c>
    </row>
    <row r="4" spans="1:5" s="33" customFormat="1" ht="12" customHeight="1" thickBot="1">
      <c r="A4" s="27">
        <v>1</v>
      </c>
      <c r="B4" s="28">
        <v>2</v>
      </c>
      <c r="C4" s="28">
        <v>3</v>
      </c>
      <c r="D4" s="28">
        <v>4</v>
      </c>
      <c r="E4" s="260">
        <v>5</v>
      </c>
    </row>
    <row r="5" spans="1:5" s="1" customFormat="1" ht="12" customHeight="1" thickBot="1">
      <c r="A5" s="20" t="s">
        <v>7</v>
      </c>
      <c r="B5" s="21" t="s">
        <v>149</v>
      </c>
      <c r="C5" s="208">
        <f>+C6+C7+C8+C9+C10+C11</f>
        <v>53456</v>
      </c>
      <c r="D5" s="208">
        <f>+D6+D7+D8+D9+D10+D11</f>
        <v>43510</v>
      </c>
      <c r="E5" s="118">
        <f>+E6+E7+E8+E9+E10+E11</f>
        <v>36541</v>
      </c>
    </row>
    <row r="6" spans="1:5" s="1" customFormat="1" ht="12" customHeight="1">
      <c r="A6" s="15" t="s">
        <v>72</v>
      </c>
      <c r="B6" s="227" t="s">
        <v>150</v>
      </c>
      <c r="C6" s="210">
        <v>22391</v>
      </c>
      <c r="D6" s="210">
        <v>11161</v>
      </c>
      <c r="E6" s="120">
        <v>10308</v>
      </c>
    </row>
    <row r="7" spans="1:5" s="1" customFormat="1" ht="12" customHeight="1">
      <c r="A7" s="14" t="s">
        <v>73</v>
      </c>
      <c r="B7" s="228" t="s">
        <v>151</v>
      </c>
      <c r="C7" s="209"/>
      <c r="D7" s="209">
        <v>17939</v>
      </c>
      <c r="E7" s="119">
        <v>17564</v>
      </c>
    </row>
    <row r="8" spans="1:5" s="1" customFormat="1" ht="12" customHeight="1">
      <c r="A8" s="14" t="s">
        <v>74</v>
      </c>
      <c r="B8" s="228" t="s">
        <v>152</v>
      </c>
      <c r="C8" s="209">
        <v>3928</v>
      </c>
      <c r="D8" s="209">
        <v>7721</v>
      </c>
      <c r="E8" s="119">
        <v>8134</v>
      </c>
    </row>
    <row r="9" spans="1:5" s="1" customFormat="1" ht="12" customHeight="1">
      <c r="A9" s="14" t="s">
        <v>75</v>
      </c>
      <c r="B9" s="228" t="s">
        <v>153</v>
      </c>
      <c r="C9" s="209"/>
      <c r="D9" s="209">
        <v>494</v>
      </c>
      <c r="E9" s="119">
        <v>488</v>
      </c>
    </row>
    <row r="10" spans="1:5" s="1" customFormat="1" ht="12" customHeight="1">
      <c r="A10" s="14" t="s">
        <v>95</v>
      </c>
      <c r="B10" s="228" t="s">
        <v>154</v>
      </c>
      <c r="C10" s="271">
        <v>3061</v>
      </c>
      <c r="D10" s="271">
        <v>2489</v>
      </c>
      <c r="E10" s="119"/>
    </row>
    <row r="11" spans="1:5" s="1" customFormat="1" ht="12" customHeight="1" thickBot="1">
      <c r="A11" s="16" t="s">
        <v>76</v>
      </c>
      <c r="B11" s="132" t="s">
        <v>155</v>
      </c>
      <c r="C11" s="272">
        <v>24076</v>
      </c>
      <c r="D11" s="272">
        <v>3706</v>
      </c>
      <c r="E11" s="119">
        <v>47</v>
      </c>
    </row>
    <row r="12" spans="1:5" s="1" customFormat="1" ht="12" customHeight="1" thickBot="1">
      <c r="A12" s="20" t="s">
        <v>8</v>
      </c>
      <c r="B12" s="130" t="s">
        <v>156</v>
      </c>
      <c r="C12" s="208">
        <f>+C13+C14+C15+C16+C17</f>
        <v>30907</v>
      </c>
      <c r="D12" s="208">
        <f>+D13+D14+D15+D16+D17</f>
        <v>46764</v>
      </c>
      <c r="E12" s="118">
        <f>+E13+E14+E15+E16+E17</f>
        <v>25000</v>
      </c>
    </row>
    <row r="13" spans="1:5" s="1" customFormat="1" ht="12" customHeight="1">
      <c r="A13" s="15" t="s">
        <v>78</v>
      </c>
      <c r="B13" s="227" t="s">
        <v>157</v>
      </c>
      <c r="C13" s="210"/>
      <c r="D13" s="210"/>
      <c r="E13" s="120"/>
    </row>
    <row r="14" spans="1:5" s="1" customFormat="1" ht="12" customHeight="1">
      <c r="A14" s="14" t="s">
        <v>79</v>
      </c>
      <c r="B14" s="228" t="s">
        <v>158</v>
      </c>
      <c r="C14" s="209"/>
      <c r="D14" s="209"/>
      <c r="E14" s="119"/>
    </row>
    <row r="15" spans="1:5" s="1" customFormat="1" ht="12" customHeight="1">
      <c r="A15" s="14" t="s">
        <v>80</v>
      </c>
      <c r="B15" s="228" t="s">
        <v>350</v>
      </c>
      <c r="C15" s="209"/>
      <c r="D15" s="209"/>
      <c r="E15" s="119"/>
    </row>
    <row r="16" spans="1:5" s="1" customFormat="1" ht="12" customHeight="1">
      <c r="A16" s="14" t="s">
        <v>81</v>
      </c>
      <c r="B16" s="228" t="s">
        <v>351</v>
      </c>
      <c r="C16" s="209"/>
      <c r="D16" s="209"/>
      <c r="E16" s="119"/>
    </row>
    <row r="17" spans="1:5" s="1" customFormat="1" ht="12" customHeight="1">
      <c r="A17" s="14" t="s">
        <v>82</v>
      </c>
      <c r="B17" s="228" t="s">
        <v>159</v>
      </c>
      <c r="C17" s="209">
        <v>30907</v>
      </c>
      <c r="D17" s="209">
        <v>46764</v>
      </c>
      <c r="E17" s="119">
        <v>25000</v>
      </c>
    </row>
    <row r="18" spans="1:5" s="1" customFormat="1" ht="12" customHeight="1" thickBot="1">
      <c r="A18" s="16" t="s">
        <v>91</v>
      </c>
      <c r="B18" s="132" t="s">
        <v>160</v>
      </c>
      <c r="C18" s="211"/>
      <c r="D18" s="211"/>
      <c r="E18" s="121"/>
    </row>
    <row r="19" spans="1:5" s="1" customFormat="1" ht="12" customHeight="1" thickBot="1">
      <c r="A19" s="20" t="s">
        <v>9</v>
      </c>
      <c r="B19" s="21" t="s">
        <v>161</v>
      </c>
      <c r="C19" s="208">
        <f>+C20+C21+C22+C23+C24</f>
        <v>0</v>
      </c>
      <c r="D19" s="208">
        <f>+D20+D21+D22+D23+D24</f>
        <v>5044</v>
      </c>
      <c r="E19" s="118">
        <f>+E20+E21+E22+E23+E24</f>
        <v>0</v>
      </c>
    </row>
    <row r="20" spans="1:5" s="1" customFormat="1" ht="12" customHeight="1">
      <c r="A20" s="15" t="s">
        <v>61</v>
      </c>
      <c r="B20" s="227" t="s">
        <v>162</v>
      </c>
      <c r="C20" s="210"/>
      <c r="D20" s="210">
        <v>4964</v>
      </c>
      <c r="E20" s="120"/>
    </row>
    <row r="21" spans="1:5" s="1" customFormat="1" ht="12" customHeight="1">
      <c r="A21" s="14" t="s">
        <v>62</v>
      </c>
      <c r="B21" s="228" t="s">
        <v>163</v>
      </c>
      <c r="C21" s="209"/>
      <c r="D21" s="209"/>
      <c r="E21" s="119"/>
    </row>
    <row r="22" spans="1:5" s="1" customFormat="1" ht="12" customHeight="1">
      <c r="A22" s="14" t="s">
        <v>63</v>
      </c>
      <c r="B22" s="228" t="s">
        <v>352</v>
      </c>
      <c r="C22" s="209"/>
      <c r="D22" s="209"/>
      <c r="E22" s="119"/>
    </row>
    <row r="23" spans="1:5" s="1" customFormat="1" ht="12" customHeight="1">
      <c r="A23" s="14" t="s">
        <v>64</v>
      </c>
      <c r="B23" s="228" t="s">
        <v>353</v>
      </c>
      <c r="C23" s="209"/>
      <c r="D23" s="209"/>
      <c r="E23" s="119"/>
    </row>
    <row r="24" spans="1:5" s="1" customFormat="1" ht="12" customHeight="1">
      <c r="A24" s="14" t="s">
        <v>108</v>
      </c>
      <c r="B24" s="228" t="s">
        <v>164</v>
      </c>
      <c r="C24" s="209"/>
      <c r="D24" s="209">
        <v>80</v>
      </c>
      <c r="E24" s="119"/>
    </row>
    <row r="25" spans="1:5" s="1" customFormat="1" ht="12" customHeight="1" thickBot="1">
      <c r="A25" s="16" t="s">
        <v>109</v>
      </c>
      <c r="B25" s="132" t="s">
        <v>165</v>
      </c>
      <c r="C25" s="211"/>
      <c r="D25" s="211"/>
      <c r="E25" s="121"/>
    </row>
    <row r="26" spans="1:5" s="1" customFormat="1" ht="12" customHeight="1" thickBot="1">
      <c r="A26" s="20" t="s">
        <v>110</v>
      </c>
      <c r="B26" s="21" t="s">
        <v>166</v>
      </c>
      <c r="C26" s="215">
        <f>+C27+C30+C31+C32</f>
        <v>4396</v>
      </c>
      <c r="D26" s="215">
        <f>+D27+D30+D31+D32</f>
        <v>4149</v>
      </c>
      <c r="E26" s="257">
        <f>+E27+E30+E31+E32</f>
        <v>3254</v>
      </c>
    </row>
    <row r="27" spans="1:5" s="1" customFormat="1" ht="12" customHeight="1">
      <c r="A27" s="15" t="s">
        <v>167</v>
      </c>
      <c r="B27" s="227" t="s">
        <v>173</v>
      </c>
      <c r="C27" s="259">
        <f>+C28+C29</f>
        <v>2667</v>
      </c>
      <c r="D27" s="259">
        <f>+D28+D29</f>
        <v>2870</v>
      </c>
      <c r="E27" s="258">
        <f>+E28+E29</f>
        <v>1784</v>
      </c>
    </row>
    <row r="28" spans="1:5" s="1" customFormat="1" ht="12" customHeight="1">
      <c r="A28" s="14" t="s">
        <v>168</v>
      </c>
      <c r="B28" s="228" t="s">
        <v>174</v>
      </c>
      <c r="C28" s="209">
        <v>798</v>
      </c>
      <c r="D28" s="209">
        <v>784</v>
      </c>
      <c r="E28" s="119">
        <v>784</v>
      </c>
    </row>
    <row r="29" spans="1:5" s="1" customFormat="1" ht="12" customHeight="1">
      <c r="A29" s="14" t="s">
        <v>169</v>
      </c>
      <c r="B29" s="228" t="s">
        <v>175</v>
      </c>
      <c r="C29" s="209">
        <v>1869</v>
      </c>
      <c r="D29" s="209">
        <v>2086</v>
      </c>
      <c r="E29" s="119">
        <v>1000</v>
      </c>
    </row>
    <row r="30" spans="1:5" s="1" customFormat="1" ht="12" customHeight="1">
      <c r="A30" s="14" t="s">
        <v>170</v>
      </c>
      <c r="B30" s="228" t="s">
        <v>176</v>
      </c>
      <c r="C30" s="209">
        <v>1408</v>
      </c>
      <c r="D30" s="209">
        <v>706</v>
      </c>
      <c r="E30" s="119">
        <v>975</v>
      </c>
    </row>
    <row r="31" spans="1:5" s="1" customFormat="1" ht="12" customHeight="1">
      <c r="A31" s="14" t="s">
        <v>171</v>
      </c>
      <c r="B31" s="228" t="s">
        <v>177</v>
      </c>
      <c r="C31" s="209">
        <v>288</v>
      </c>
      <c r="D31" s="209">
        <v>485</v>
      </c>
      <c r="E31" s="119">
        <v>485</v>
      </c>
    </row>
    <row r="32" spans="1:5" s="1" customFormat="1" ht="12" customHeight="1" thickBot="1">
      <c r="A32" s="16" t="s">
        <v>172</v>
      </c>
      <c r="B32" s="132" t="s">
        <v>178</v>
      </c>
      <c r="C32" s="211">
        <v>33</v>
      </c>
      <c r="D32" s="211">
        <v>88</v>
      </c>
      <c r="E32" s="121">
        <v>10</v>
      </c>
    </row>
    <row r="33" spans="1:5" s="1" customFormat="1" ht="12" customHeight="1" thickBot="1">
      <c r="A33" s="20" t="s">
        <v>11</v>
      </c>
      <c r="B33" s="21" t="s">
        <v>179</v>
      </c>
      <c r="C33" s="208">
        <f>SUM(C34:C43)</f>
        <v>10304</v>
      </c>
      <c r="D33" s="208">
        <f>SUM(D34:D43)</f>
        <v>14098</v>
      </c>
      <c r="E33" s="118">
        <f>SUM(E34:E43)</f>
        <v>3742</v>
      </c>
    </row>
    <row r="34" spans="1:5" s="1" customFormat="1" ht="12" customHeight="1">
      <c r="A34" s="15" t="s">
        <v>65</v>
      </c>
      <c r="B34" s="227" t="s">
        <v>182</v>
      </c>
      <c r="C34" s="210"/>
      <c r="D34" s="210">
        <v>320</v>
      </c>
      <c r="E34" s="120"/>
    </row>
    <row r="35" spans="1:5" s="1" customFormat="1" ht="12" customHeight="1">
      <c r="A35" s="14" t="s">
        <v>66</v>
      </c>
      <c r="B35" s="228" t="s">
        <v>183</v>
      </c>
      <c r="C35" s="209"/>
      <c r="D35" s="209">
        <v>3550</v>
      </c>
      <c r="E35" s="119">
        <v>2002</v>
      </c>
    </row>
    <row r="36" spans="1:5" s="1" customFormat="1" ht="12" customHeight="1">
      <c r="A36" s="14" t="s">
        <v>67</v>
      </c>
      <c r="B36" s="228" t="s">
        <v>184</v>
      </c>
      <c r="C36" s="209"/>
      <c r="D36" s="209">
        <v>3100</v>
      </c>
      <c r="E36" s="119"/>
    </row>
    <row r="37" spans="1:5" s="1" customFormat="1" ht="12" customHeight="1">
      <c r="A37" s="14" t="s">
        <v>112</v>
      </c>
      <c r="B37" s="228" t="s">
        <v>185</v>
      </c>
      <c r="C37" s="209"/>
      <c r="D37" s="209"/>
      <c r="E37" s="119"/>
    </row>
    <row r="38" spans="1:5" s="1" customFormat="1" ht="12" customHeight="1">
      <c r="A38" s="14" t="s">
        <v>113</v>
      </c>
      <c r="B38" s="228" t="s">
        <v>186</v>
      </c>
      <c r="C38" s="209"/>
      <c r="D38" s="209">
        <v>2006</v>
      </c>
      <c r="E38" s="119">
        <v>1690</v>
      </c>
    </row>
    <row r="39" spans="1:5" s="1" customFormat="1" ht="12" customHeight="1">
      <c r="A39" s="14" t="s">
        <v>114</v>
      </c>
      <c r="B39" s="228" t="s">
        <v>187</v>
      </c>
      <c r="C39" s="209"/>
      <c r="D39" s="209">
        <v>3041</v>
      </c>
      <c r="E39" s="119"/>
    </row>
    <row r="40" spans="1:5" s="1" customFormat="1" ht="12" customHeight="1">
      <c r="A40" s="14" t="s">
        <v>115</v>
      </c>
      <c r="B40" s="228" t="s">
        <v>188</v>
      </c>
      <c r="C40" s="209"/>
      <c r="D40" s="209"/>
      <c r="E40" s="119"/>
    </row>
    <row r="41" spans="1:5" s="1" customFormat="1" ht="12" customHeight="1">
      <c r="A41" s="14" t="s">
        <v>116</v>
      </c>
      <c r="B41" s="228" t="s">
        <v>189</v>
      </c>
      <c r="C41" s="209">
        <v>49</v>
      </c>
      <c r="D41" s="209">
        <v>81</v>
      </c>
      <c r="E41" s="119">
        <v>50</v>
      </c>
    </row>
    <row r="42" spans="1:5" s="1" customFormat="1" ht="12" customHeight="1">
      <c r="A42" s="14" t="s">
        <v>180</v>
      </c>
      <c r="B42" s="228" t="s">
        <v>190</v>
      </c>
      <c r="C42" s="212"/>
      <c r="D42" s="212"/>
      <c r="E42" s="122"/>
    </row>
    <row r="43" spans="1:5" s="1" customFormat="1" ht="12" customHeight="1" thickBot="1">
      <c r="A43" s="16" t="s">
        <v>181</v>
      </c>
      <c r="B43" s="132" t="s">
        <v>191</v>
      </c>
      <c r="C43" s="213">
        <v>10255</v>
      </c>
      <c r="D43" s="213">
        <v>2000</v>
      </c>
      <c r="E43" s="123"/>
    </row>
    <row r="44" spans="1:5" s="1" customFormat="1" ht="12" customHeight="1" thickBot="1">
      <c r="A44" s="20" t="s">
        <v>12</v>
      </c>
      <c r="B44" s="21" t="s">
        <v>192</v>
      </c>
      <c r="C44" s="208">
        <f>SUM(C45:C49)</f>
        <v>0</v>
      </c>
      <c r="D44" s="208">
        <f>SUM(D45:D49)</f>
        <v>0</v>
      </c>
      <c r="E44" s="118">
        <f>SUM(E45:E49)</f>
        <v>0</v>
      </c>
    </row>
    <row r="45" spans="1:5" s="1" customFormat="1" ht="12" customHeight="1">
      <c r="A45" s="15" t="s">
        <v>68</v>
      </c>
      <c r="B45" s="227" t="s">
        <v>196</v>
      </c>
      <c r="C45" s="263"/>
      <c r="D45" s="263"/>
      <c r="E45" s="129"/>
    </row>
    <row r="46" spans="1:5" s="1" customFormat="1" ht="12" customHeight="1">
      <c r="A46" s="14" t="s">
        <v>69</v>
      </c>
      <c r="B46" s="228" t="s">
        <v>197</v>
      </c>
      <c r="C46" s="212"/>
      <c r="D46" s="212"/>
      <c r="E46" s="122"/>
    </row>
    <row r="47" spans="1:5" s="1" customFormat="1" ht="12" customHeight="1">
      <c r="A47" s="14" t="s">
        <v>193</v>
      </c>
      <c r="B47" s="228" t="s">
        <v>198</v>
      </c>
      <c r="C47" s="212"/>
      <c r="D47" s="212"/>
      <c r="E47" s="122"/>
    </row>
    <row r="48" spans="1:5" s="1" customFormat="1" ht="12" customHeight="1">
      <c r="A48" s="14" t="s">
        <v>194</v>
      </c>
      <c r="B48" s="228" t="s">
        <v>199</v>
      </c>
      <c r="C48" s="212"/>
      <c r="D48" s="212"/>
      <c r="E48" s="122"/>
    </row>
    <row r="49" spans="1:5" s="1" customFormat="1" ht="12" customHeight="1" thickBot="1">
      <c r="A49" s="16" t="s">
        <v>195</v>
      </c>
      <c r="B49" s="132" t="s">
        <v>200</v>
      </c>
      <c r="C49" s="213"/>
      <c r="D49" s="213"/>
      <c r="E49" s="123"/>
    </row>
    <row r="50" spans="1:5" s="1" customFormat="1" ht="12" customHeight="1" thickBot="1">
      <c r="A50" s="20" t="s">
        <v>117</v>
      </c>
      <c r="B50" s="21" t="s">
        <v>201</v>
      </c>
      <c r="C50" s="208">
        <f>SUM(C51:C53)</f>
        <v>45414</v>
      </c>
      <c r="D50" s="208">
        <f>SUM(D51:D53)</f>
        <v>0</v>
      </c>
      <c r="E50" s="118">
        <f>SUM(E51:E53)</f>
        <v>0</v>
      </c>
    </row>
    <row r="51" spans="1:5" s="1" customFormat="1" ht="12" customHeight="1">
      <c r="A51" s="15" t="s">
        <v>70</v>
      </c>
      <c r="B51" s="227" t="s">
        <v>202</v>
      </c>
      <c r="C51" s="210"/>
      <c r="D51" s="210"/>
      <c r="E51" s="120"/>
    </row>
    <row r="52" spans="1:5" s="1" customFormat="1" ht="12" customHeight="1">
      <c r="A52" s="14" t="s">
        <v>71</v>
      </c>
      <c r="B52" s="228" t="s">
        <v>354</v>
      </c>
      <c r="C52" s="209">
        <v>5</v>
      </c>
      <c r="D52" s="209"/>
      <c r="E52" s="119"/>
    </row>
    <row r="53" spans="1:5" s="1" customFormat="1" ht="12" customHeight="1">
      <c r="A53" s="14" t="s">
        <v>206</v>
      </c>
      <c r="B53" s="228" t="s">
        <v>204</v>
      </c>
      <c r="C53" s="209">
        <v>45409</v>
      </c>
      <c r="D53" s="209"/>
      <c r="E53" s="119"/>
    </row>
    <row r="54" spans="1:5" s="1" customFormat="1" ht="12" customHeight="1" thickBot="1">
      <c r="A54" s="16" t="s">
        <v>207</v>
      </c>
      <c r="B54" s="132" t="s">
        <v>205</v>
      </c>
      <c r="C54" s="211"/>
      <c r="D54" s="211"/>
      <c r="E54" s="121"/>
    </row>
    <row r="55" spans="1:5" s="1" customFormat="1" ht="12" customHeight="1" thickBot="1">
      <c r="A55" s="20" t="s">
        <v>14</v>
      </c>
      <c r="B55" s="130" t="s">
        <v>208</v>
      </c>
      <c r="C55" s="208">
        <f>SUM(C56:C58)</f>
        <v>0</v>
      </c>
      <c r="D55" s="208">
        <f>SUM(D56:D58)</f>
        <v>0</v>
      </c>
      <c r="E55" s="118">
        <f>SUM(E56:E58)</f>
        <v>0</v>
      </c>
    </row>
    <row r="56" spans="1:5" s="1" customFormat="1" ht="12" customHeight="1">
      <c r="A56" s="14" t="s">
        <v>118</v>
      </c>
      <c r="B56" s="227" t="s">
        <v>210</v>
      </c>
      <c r="C56" s="212"/>
      <c r="D56" s="212"/>
      <c r="E56" s="122"/>
    </row>
    <row r="57" spans="1:5" s="1" customFormat="1" ht="12" customHeight="1">
      <c r="A57" s="14" t="s">
        <v>119</v>
      </c>
      <c r="B57" s="228" t="s">
        <v>355</v>
      </c>
      <c r="C57" s="212"/>
      <c r="D57" s="212"/>
      <c r="E57" s="122"/>
    </row>
    <row r="58" spans="1:5" s="1" customFormat="1" ht="12" customHeight="1">
      <c r="A58" s="14" t="s">
        <v>139</v>
      </c>
      <c r="B58" s="228" t="s">
        <v>211</v>
      </c>
      <c r="C58" s="212"/>
      <c r="D58" s="212"/>
      <c r="E58" s="122"/>
    </row>
    <row r="59" spans="1:5" s="1" customFormat="1" ht="12" customHeight="1" thickBot="1">
      <c r="A59" s="14" t="s">
        <v>209</v>
      </c>
      <c r="B59" s="132" t="s">
        <v>212</v>
      </c>
      <c r="C59" s="212"/>
      <c r="D59" s="212"/>
      <c r="E59" s="122"/>
    </row>
    <row r="60" spans="1:5" s="1" customFormat="1" ht="12" customHeight="1" thickBot="1">
      <c r="A60" s="20" t="s">
        <v>15</v>
      </c>
      <c r="B60" s="21" t="s">
        <v>213</v>
      </c>
      <c r="C60" s="215">
        <f>+C5+C12+C19+C26+C33+C44+C50+C55</f>
        <v>144477</v>
      </c>
      <c r="D60" s="215">
        <f>+D5+D12+D19+D26+D33+D44+D50+D55</f>
        <v>113565</v>
      </c>
      <c r="E60" s="257">
        <f>+E5+E12+E19+E26+E33+E44+E50+E55</f>
        <v>68537</v>
      </c>
    </row>
    <row r="61" spans="1:5" s="1" customFormat="1" ht="12" customHeight="1" thickBot="1">
      <c r="A61" s="264" t="s">
        <v>214</v>
      </c>
      <c r="B61" s="130" t="s">
        <v>215</v>
      </c>
      <c r="C61" s="208">
        <f>SUM(C62:C64)</f>
        <v>48000</v>
      </c>
      <c r="D61" s="208">
        <f>SUM(D62:D64)</f>
        <v>0</v>
      </c>
      <c r="E61" s="118">
        <f>SUM(E62:E64)</f>
        <v>0</v>
      </c>
    </row>
    <row r="62" spans="1:5" s="1" customFormat="1" ht="12" customHeight="1">
      <c r="A62" s="14" t="s">
        <v>248</v>
      </c>
      <c r="B62" s="227" t="s">
        <v>216</v>
      </c>
      <c r="C62" s="212">
        <v>48000</v>
      </c>
      <c r="D62" s="212"/>
      <c r="E62" s="122"/>
    </row>
    <row r="63" spans="1:5" s="1" customFormat="1" ht="12" customHeight="1">
      <c r="A63" s="14" t="s">
        <v>257</v>
      </c>
      <c r="B63" s="228" t="s">
        <v>217</v>
      </c>
      <c r="C63" s="212"/>
      <c r="D63" s="212"/>
      <c r="E63" s="122"/>
    </row>
    <row r="64" spans="1:5" s="1" customFormat="1" ht="12" customHeight="1" thickBot="1">
      <c r="A64" s="14" t="s">
        <v>258</v>
      </c>
      <c r="B64" s="277" t="s">
        <v>358</v>
      </c>
      <c r="C64" s="212"/>
      <c r="D64" s="212"/>
      <c r="E64" s="122"/>
    </row>
    <row r="65" spans="1:7" s="1" customFormat="1" ht="12" customHeight="1" thickBot="1">
      <c r="A65" s="264" t="s">
        <v>219</v>
      </c>
      <c r="B65" s="130" t="s">
        <v>220</v>
      </c>
      <c r="C65" s="208">
        <f>SUM(C66:C69)</f>
        <v>0</v>
      </c>
      <c r="D65" s="208">
        <f>SUM(D66:D69)</f>
        <v>0</v>
      </c>
      <c r="E65" s="118">
        <f>SUM(E66:E69)</f>
        <v>0</v>
      </c>
    </row>
    <row r="66" spans="1:7" s="1" customFormat="1" ht="12" customHeight="1">
      <c r="A66" s="14" t="s">
        <v>96</v>
      </c>
      <c r="B66" s="227" t="s">
        <v>221</v>
      </c>
      <c r="C66" s="212"/>
      <c r="D66" s="212"/>
      <c r="E66" s="122"/>
    </row>
    <row r="67" spans="1:7" s="1" customFormat="1" ht="12" customHeight="1">
      <c r="A67" s="14" t="s">
        <v>97</v>
      </c>
      <c r="B67" s="228" t="s">
        <v>222</v>
      </c>
      <c r="C67" s="212"/>
      <c r="D67" s="212"/>
      <c r="E67" s="122"/>
    </row>
    <row r="68" spans="1:7" s="1" customFormat="1" ht="12" customHeight="1">
      <c r="A68" s="14" t="s">
        <v>249</v>
      </c>
      <c r="B68" s="228" t="s">
        <v>223</v>
      </c>
      <c r="C68" s="212"/>
      <c r="D68" s="212"/>
      <c r="E68" s="122"/>
    </row>
    <row r="69" spans="1:7" s="1" customFormat="1" ht="17.25" customHeight="1" thickBot="1">
      <c r="A69" s="14" t="s">
        <v>250</v>
      </c>
      <c r="B69" s="132" t="s">
        <v>224</v>
      </c>
      <c r="C69" s="212"/>
      <c r="D69" s="212"/>
      <c r="E69" s="122"/>
      <c r="G69" s="34"/>
    </row>
    <row r="70" spans="1:7" s="1" customFormat="1" ht="12" customHeight="1" thickBot="1">
      <c r="A70" s="264" t="s">
        <v>225</v>
      </c>
      <c r="B70" s="130" t="s">
        <v>226</v>
      </c>
      <c r="C70" s="208">
        <f>SUM(C71:C72)</f>
        <v>2997</v>
      </c>
      <c r="D70" s="208">
        <f>SUM(D71:D72)</f>
        <v>6589</v>
      </c>
      <c r="E70" s="118">
        <f>SUM(E71:E72)</f>
        <v>16132</v>
      </c>
    </row>
    <row r="71" spans="1:7" s="1" customFormat="1" ht="12" customHeight="1">
      <c r="A71" s="14" t="s">
        <v>251</v>
      </c>
      <c r="B71" s="227" t="s">
        <v>227</v>
      </c>
      <c r="C71" s="212">
        <v>2997</v>
      </c>
      <c r="D71" s="212">
        <v>6589</v>
      </c>
      <c r="E71" s="122">
        <v>16132</v>
      </c>
    </row>
    <row r="72" spans="1:7" s="1" customFormat="1" ht="12" customHeight="1" thickBot="1">
      <c r="A72" s="14" t="s">
        <v>252</v>
      </c>
      <c r="B72" s="132" t="s">
        <v>228</v>
      </c>
      <c r="C72" s="212"/>
      <c r="D72" s="212"/>
      <c r="E72" s="122"/>
    </row>
    <row r="73" spans="1:7" s="1" customFormat="1" ht="12" customHeight="1" thickBot="1">
      <c r="A73" s="264" t="s">
        <v>229</v>
      </c>
      <c r="B73" s="130" t="s">
        <v>230</v>
      </c>
      <c r="C73" s="208">
        <f>SUM(C74:C76)</f>
        <v>0</v>
      </c>
      <c r="D73" s="208">
        <f>SUM(D74:D76)</f>
        <v>0</v>
      </c>
      <c r="E73" s="118">
        <f>SUM(E74:E76)</f>
        <v>0</v>
      </c>
    </row>
    <row r="74" spans="1:7" s="1" customFormat="1" ht="12" customHeight="1">
      <c r="A74" s="14" t="s">
        <v>253</v>
      </c>
      <c r="B74" s="227" t="s">
        <v>231</v>
      </c>
      <c r="C74" s="212"/>
      <c r="D74" s="212"/>
      <c r="E74" s="122"/>
    </row>
    <row r="75" spans="1:7" s="1" customFormat="1" ht="12" customHeight="1">
      <c r="A75" s="14" t="s">
        <v>254</v>
      </c>
      <c r="B75" s="228" t="s">
        <v>232</v>
      </c>
      <c r="C75" s="212"/>
      <c r="D75" s="212"/>
      <c r="E75" s="122"/>
    </row>
    <row r="76" spans="1:7" s="1" customFormat="1" ht="12" customHeight="1" thickBot="1">
      <c r="A76" s="14" t="s">
        <v>255</v>
      </c>
      <c r="B76" s="132" t="s">
        <v>233</v>
      </c>
      <c r="C76" s="212"/>
      <c r="D76" s="212"/>
      <c r="E76" s="122"/>
    </row>
    <row r="77" spans="1:7" s="1" customFormat="1" ht="12" customHeight="1" thickBot="1">
      <c r="A77" s="264" t="s">
        <v>234</v>
      </c>
      <c r="B77" s="130" t="s">
        <v>256</v>
      </c>
      <c r="C77" s="208">
        <f>SUM(C78:C81)</f>
        <v>0</v>
      </c>
      <c r="D77" s="208">
        <f>SUM(D78:D81)</f>
        <v>0</v>
      </c>
      <c r="E77" s="118">
        <f>SUM(E78:E81)</f>
        <v>0</v>
      </c>
    </row>
    <row r="78" spans="1:7" s="1" customFormat="1" ht="12" customHeight="1">
      <c r="A78" s="265" t="s">
        <v>235</v>
      </c>
      <c r="B78" s="227" t="s">
        <v>236</v>
      </c>
      <c r="C78" s="212"/>
      <c r="D78" s="212"/>
      <c r="E78" s="122"/>
    </row>
    <row r="79" spans="1:7" s="1" customFormat="1" ht="12" customHeight="1">
      <c r="A79" s="266" t="s">
        <v>237</v>
      </c>
      <c r="B79" s="228" t="s">
        <v>238</v>
      </c>
      <c r="C79" s="212"/>
      <c r="D79" s="212"/>
      <c r="E79" s="122"/>
    </row>
    <row r="80" spans="1:7" s="1" customFormat="1" ht="12" customHeight="1">
      <c r="A80" s="266" t="s">
        <v>239</v>
      </c>
      <c r="B80" s="228" t="s">
        <v>240</v>
      </c>
      <c r="C80" s="212"/>
      <c r="D80" s="212"/>
      <c r="E80" s="122"/>
    </row>
    <row r="81" spans="1:6" s="1" customFormat="1" ht="12" customHeight="1" thickBot="1">
      <c r="A81" s="267" t="s">
        <v>241</v>
      </c>
      <c r="B81" s="132" t="s">
        <v>242</v>
      </c>
      <c r="C81" s="212"/>
      <c r="D81" s="212"/>
      <c r="E81" s="122"/>
    </row>
    <row r="82" spans="1:6" s="1" customFormat="1" ht="12" customHeight="1" thickBot="1">
      <c r="A82" s="264" t="s">
        <v>243</v>
      </c>
      <c r="B82" s="130" t="s">
        <v>244</v>
      </c>
      <c r="C82" s="269"/>
      <c r="D82" s="269"/>
      <c r="E82" s="270"/>
    </row>
    <row r="83" spans="1:6" s="1" customFormat="1" ht="12" customHeight="1" thickBot="1">
      <c r="A83" s="264" t="s">
        <v>245</v>
      </c>
      <c r="B83" s="275" t="s">
        <v>246</v>
      </c>
      <c r="C83" s="215">
        <f>+C61+C65+C70+C73+C77+C82</f>
        <v>50997</v>
      </c>
      <c r="D83" s="215">
        <f>+D61+D65+D70+D73+D77+D82</f>
        <v>6589</v>
      </c>
      <c r="E83" s="257">
        <f>+E61+E65+E70+E73+E77+E82</f>
        <v>16132</v>
      </c>
    </row>
    <row r="84" spans="1:6" s="1" customFormat="1" ht="12" customHeight="1" thickBot="1">
      <c r="A84" s="268" t="s">
        <v>259</v>
      </c>
      <c r="B84" s="276" t="s">
        <v>247</v>
      </c>
      <c r="C84" s="215">
        <f>+C60+C83</f>
        <v>195474</v>
      </c>
      <c r="D84" s="215">
        <f>+D60+D83</f>
        <v>120154</v>
      </c>
      <c r="E84" s="257">
        <f>+E60+E83</f>
        <v>84669</v>
      </c>
    </row>
    <row r="85" spans="1:6" s="1" customFormat="1" ht="12" customHeight="1">
      <c r="A85" s="191"/>
      <c r="B85" s="192"/>
      <c r="C85" s="193"/>
      <c r="D85" s="194"/>
      <c r="E85" s="195"/>
    </row>
    <row r="86" spans="1:6" s="1" customFormat="1" ht="12" customHeight="1">
      <c r="A86" s="300" t="s">
        <v>32</v>
      </c>
      <c r="B86" s="300"/>
      <c r="C86" s="300"/>
      <c r="D86" s="300"/>
      <c r="E86" s="300"/>
    </row>
    <row r="87" spans="1:6" s="1" customFormat="1" ht="12" customHeight="1" thickBot="1">
      <c r="A87" s="301" t="s">
        <v>100</v>
      </c>
      <c r="B87" s="301"/>
      <c r="C87" s="200"/>
      <c r="D87" s="86"/>
      <c r="E87" s="145" t="s">
        <v>138</v>
      </c>
    </row>
    <row r="88" spans="1:6" s="1" customFormat="1" ht="24" customHeight="1" thickBot="1">
      <c r="A88" s="23" t="s">
        <v>5</v>
      </c>
      <c r="B88" s="24" t="s">
        <v>33</v>
      </c>
      <c r="C88" s="24" t="s">
        <v>339</v>
      </c>
      <c r="D88" s="216" t="s">
        <v>340</v>
      </c>
      <c r="E88" s="94" t="s">
        <v>148</v>
      </c>
      <c r="F88" s="93"/>
    </row>
    <row r="89" spans="1:6" s="1" customFormat="1" ht="12" customHeight="1" thickBot="1">
      <c r="A89" s="27">
        <v>1</v>
      </c>
      <c r="B89" s="28">
        <v>2</v>
      </c>
      <c r="C89" s="28">
        <v>3</v>
      </c>
      <c r="D89" s="28">
        <v>4</v>
      </c>
      <c r="E89" s="29">
        <v>5</v>
      </c>
      <c r="F89" s="93"/>
    </row>
    <row r="90" spans="1:6" s="1" customFormat="1" ht="15" customHeight="1" thickBot="1">
      <c r="A90" s="22" t="s">
        <v>7</v>
      </c>
      <c r="B90" s="26" t="s">
        <v>262</v>
      </c>
      <c r="C90" s="278">
        <f>SUM(C91:C95)</f>
        <v>83196</v>
      </c>
      <c r="D90" s="207">
        <f>+D91+D92+D93+D94+D95</f>
        <v>90398</v>
      </c>
      <c r="E90" s="290">
        <f>+E91+E92+E93+E94+E95</f>
        <v>84669</v>
      </c>
      <c r="F90" s="93"/>
    </row>
    <row r="91" spans="1:6" s="1" customFormat="1" ht="12.95" customHeight="1">
      <c r="A91" s="17" t="s">
        <v>72</v>
      </c>
      <c r="B91" s="10" t="s">
        <v>34</v>
      </c>
      <c r="C91" s="279">
        <v>23533</v>
      </c>
      <c r="D91" s="295">
        <v>34217</v>
      </c>
      <c r="E91" s="291">
        <v>27280</v>
      </c>
    </row>
    <row r="92" spans="1:6" ht="16.5" customHeight="1">
      <c r="A92" s="14" t="s">
        <v>73</v>
      </c>
      <c r="B92" s="8" t="s">
        <v>120</v>
      </c>
      <c r="C92" s="280">
        <v>4254</v>
      </c>
      <c r="D92" s="209">
        <v>5533</v>
      </c>
      <c r="E92" s="119">
        <v>4710</v>
      </c>
    </row>
    <row r="93" spans="1:6">
      <c r="A93" s="14" t="s">
        <v>74</v>
      </c>
      <c r="B93" s="8" t="s">
        <v>94</v>
      </c>
      <c r="C93" s="281">
        <v>22324</v>
      </c>
      <c r="D93" s="211">
        <v>25412</v>
      </c>
      <c r="E93" s="121">
        <v>24330</v>
      </c>
    </row>
    <row r="94" spans="1:6" s="33" customFormat="1" ht="12" customHeight="1">
      <c r="A94" s="14" t="s">
        <v>75</v>
      </c>
      <c r="B94" s="11" t="s">
        <v>121</v>
      </c>
      <c r="C94" s="281">
        <v>5147</v>
      </c>
      <c r="D94" s="211">
        <v>4104</v>
      </c>
      <c r="E94" s="121">
        <v>4000</v>
      </c>
    </row>
    <row r="95" spans="1:6" ht="12" customHeight="1">
      <c r="A95" s="14" t="s">
        <v>86</v>
      </c>
      <c r="B95" s="19" t="s">
        <v>122</v>
      </c>
      <c r="C95" s="281">
        <v>27938</v>
      </c>
      <c r="D95" s="211">
        <v>21132</v>
      </c>
      <c r="E95" s="121">
        <v>24349</v>
      </c>
    </row>
    <row r="96" spans="1:6" ht="12" customHeight="1">
      <c r="A96" s="14" t="s">
        <v>76</v>
      </c>
      <c r="B96" s="8" t="s">
        <v>263</v>
      </c>
      <c r="C96" s="281"/>
      <c r="D96" s="211"/>
      <c r="E96" s="121"/>
    </row>
    <row r="97" spans="1:5" ht="12" customHeight="1">
      <c r="A97" s="14" t="s">
        <v>77</v>
      </c>
      <c r="B97" s="87" t="s">
        <v>264</v>
      </c>
      <c r="C97" s="281"/>
      <c r="D97" s="211"/>
      <c r="E97" s="121"/>
    </row>
    <row r="98" spans="1:5" ht="12" customHeight="1">
      <c r="A98" s="14" t="s">
        <v>87</v>
      </c>
      <c r="B98" s="88" t="s">
        <v>265</v>
      </c>
      <c r="C98" s="281"/>
      <c r="D98" s="211"/>
      <c r="E98" s="121"/>
    </row>
    <row r="99" spans="1:5" ht="12" customHeight="1">
      <c r="A99" s="14" t="s">
        <v>88</v>
      </c>
      <c r="B99" s="88" t="s">
        <v>266</v>
      </c>
      <c r="C99" s="281"/>
      <c r="D99" s="211"/>
      <c r="E99" s="121"/>
    </row>
    <row r="100" spans="1:5" ht="12" customHeight="1">
      <c r="A100" s="14" t="s">
        <v>89</v>
      </c>
      <c r="B100" s="87" t="s">
        <v>267</v>
      </c>
      <c r="C100" s="281">
        <v>20549</v>
      </c>
      <c r="D100" s="211"/>
      <c r="E100" s="121">
        <v>22564</v>
      </c>
    </row>
    <row r="101" spans="1:5" ht="12" customHeight="1">
      <c r="A101" s="14" t="s">
        <v>90</v>
      </c>
      <c r="B101" s="87" t="s">
        <v>268</v>
      </c>
      <c r="C101" s="281"/>
      <c r="D101" s="211"/>
      <c r="E101" s="121"/>
    </row>
    <row r="102" spans="1:5" ht="12" customHeight="1">
      <c r="A102" s="14" t="s">
        <v>92</v>
      </c>
      <c r="B102" s="88" t="s">
        <v>269</v>
      </c>
      <c r="C102" s="281"/>
      <c r="D102" s="211"/>
      <c r="E102" s="121"/>
    </row>
    <row r="103" spans="1:5" ht="12" customHeight="1">
      <c r="A103" s="13" t="s">
        <v>123</v>
      </c>
      <c r="B103" s="89" t="s">
        <v>270</v>
      </c>
      <c r="C103" s="281"/>
      <c r="D103" s="211"/>
      <c r="E103" s="121"/>
    </row>
    <row r="104" spans="1:5" ht="12" customHeight="1">
      <c r="A104" s="14" t="s">
        <v>260</v>
      </c>
      <c r="B104" s="89" t="s">
        <v>271</v>
      </c>
      <c r="C104" s="281">
        <v>4677</v>
      </c>
      <c r="D104" s="211"/>
      <c r="E104" s="121"/>
    </row>
    <row r="105" spans="1:5" ht="12" customHeight="1" thickBot="1">
      <c r="A105" s="18" t="s">
        <v>261</v>
      </c>
      <c r="B105" s="90" t="s">
        <v>272</v>
      </c>
      <c r="C105" s="282">
        <v>3490</v>
      </c>
      <c r="D105" s="296">
        <v>21132</v>
      </c>
      <c r="E105" s="292">
        <v>1785</v>
      </c>
    </row>
    <row r="106" spans="1:5" ht="12" customHeight="1" thickBot="1">
      <c r="A106" s="20" t="s">
        <v>8</v>
      </c>
      <c r="B106" s="25" t="s">
        <v>273</v>
      </c>
      <c r="C106" s="283">
        <f>+C107+C109+C111</f>
        <v>56688</v>
      </c>
      <c r="D106" s="208">
        <f>+D107+D109+D111</f>
        <v>11507</v>
      </c>
      <c r="E106" s="118">
        <f>+E107+E109+E111</f>
        <v>0</v>
      </c>
    </row>
    <row r="107" spans="1:5" ht="12" customHeight="1">
      <c r="A107" s="15" t="s">
        <v>78</v>
      </c>
      <c r="B107" s="8" t="s">
        <v>137</v>
      </c>
      <c r="C107" s="284">
        <v>3424</v>
      </c>
      <c r="D107" s="210">
        <v>3044</v>
      </c>
      <c r="E107" s="120"/>
    </row>
    <row r="108" spans="1:5" ht="12" customHeight="1">
      <c r="A108" s="15" t="s">
        <v>79</v>
      </c>
      <c r="B108" s="12" t="s">
        <v>277</v>
      </c>
      <c r="C108" s="284"/>
      <c r="D108" s="210"/>
      <c r="E108" s="120"/>
    </row>
    <row r="109" spans="1:5" ht="12" customHeight="1">
      <c r="A109" s="15" t="s">
        <v>80</v>
      </c>
      <c r="B109" s="12" t="s">
        <v>124</v>
      </c>
      <c r="C109" s="280">
        <v>6000</v>
      </c>
      <c r="D109" s="209">
        <v>8463</v>
      </c>
      <c r="E109" s="119"/>
    </row>
    <row r="110" spans="1:5" ht="12" customHeight="1">
      <c r="A110" s="15" t="s">
        <v>81</v>
      </c>
      <c r="B110" s="12" t="s">
        <v>278</v>
      </c>
      <c r="C110" s="285"/>
      <c r="D110" s="209"/>
      <c r="E110" s="119"/>
    </row>
    <row r="111" spans="1:5" ht="12" customHeight="1">
      <c r="A111" s="15" t="s">
        <v>82</v>
      </c>
      <c r="B111" s="132" t="s">
        <v>140</v>
      </c>
      <c r="C111" s="285">
        <v>47264</v>
      </c>
      <c r="D111" s="209"/>
      <c r="E111" s="119"/>
    </row>
    <row r="112" spans="1:5" ht="12" customHeight="1">
      <c r="A112" s="15" t="s">
        <v>91</v>
      </c>
      <c r="B112" s="131" t="s">
        <v>356</v>
      </c>
      <c r="C112" s="285"/>
      <c r="D112" s="209"/>
      <c r="E112" s="119"/>
    </row>
    <row r="113" spans="1:5">
      <c r="A113" s="15" t="s">
        <v>93</v>
      </c>
      <c r="B113" s="223" t="s">
        <v>283</v>
      </c>
      <c r="C113" s="285"/>
      <c r="D113" s="209"/>
      <c r="E113" s="119"/>
    </row>
    <row r="114" spans="1:5" ht="12" customHeight="1">
      <c r="A114" s="15" t="s">
        <v>125</v>
      </c>
      <c r="B114" s="88" t="s">
        <v>266</v>
      </c>
      <c r="C114" s="285"/>
      <c r="D114" s="209"/>
      <c r="E114" s="119"/>
    </row>
    <row r="115" spans="1:5" ht="12" customHeight="1">
      <c r="A115" s="15" t="s">
        <v>126</v>
      </c>
      <c r="B115" s="88" t="s">
        <v>282</v>
      </c>
      <c r="C115" s="285"/>
      <c r="D115" s="209"/>
      <c r="E115" s="119"/>
    </row>
    <row r="116" spans="1:5" ht="12" customHeight="1">
      <c r="A116" s="15" t="s">
        <v>127</v>
      </c>
      <c r="B116" s="88" t="s">
        <v>281</v>
      </c>
      <c r="C116" s="285"/>
      <c r="D116" s="209"/>
      <c r="E116" s="119"/>
    </row>
    <row r="117" spans="1:5" ht="12" customHeight="1">
      <c r="A117" s="15" t="s">
        <v>274</v>
      </c>
      <c r="B117" s="88" t="s">
        <v>269</v>
      </c>
      <c r="C117" s="285"/>
      <c r="D117" s="209"/>
      <c r="E117" s="119"/>
    </row>
    <row r="118" spans="1:5" ht="12" customHeight="1">
      <c r="A118" s="15" t="s">
        <v>275</v>
      </c>
      <c r="B118" s="88" t="s">
        <v>280</v>
      </c>
      <c r="C118" s="285"/>
      <c r="D118" s="209"/>
      <c r="E118" s="119"/>
    </row>
    <row r="119" spans="1:5" ht="12" customHeight="1" thickBot="1">
      <c r="A119" s="13" t="s">
        <v>276</v>
      </c>
      <c r="B119" s="88" t="s">
        <v>279</v>
      </c>
      <c r="C119" s="286">
        <v>48042</v>
      </c>
      <c r="D119" s="211"/>
      <c r="E119" s="121"/>
    </row>
    <row r="120" spans="1:5" ht="12" customHeight="1" thickBot="1">
      <c r="A120" s="20" t="s">
        <v>9</v>
      </c>
      <c r="B120" s="74" t="s">
        <v>284</v>
      </c>
      <c r="C120" s="283">
        <f>+C121+C122</f>
        <v>0</v>
      </c>
      <c r="D120" s="208">
        <f>+D121+D122</f>
        <v>0</v>
      </c>
      <c r="E120" s="118">
        <f>+E121+E122</f>
        <v>0</v>
      </c>
    </row>
    <row r="121" spans="1:5" ht="12" customHeight="1">
      <c r="A121" s="15" t="s">
        <v>61</v>
      </c>
      <c r="B121" s="9" t="s">
        <v>43</v>
      </c>
      <c r="C121" s="284"/>
      <c r="D121" s="210"/>
      <c r="E121" s="120"/>
    </row>
    <row r="122" spans="1:5" ht="12" customHeight="1" thickBot="1">
      <c r="A122" s="16" t="s">
        <v>62</v>
      </c>
      <c r="B122" s="12" t="s">
        <v>44</v>
      </c>
      <c r="C122" s="281"/>
      <c r="D122" s="211"/>
      <c r="E122" s="121"/>
    </row>
    <row r="123" spans="1:5" ht="12" customHeight="1" thickBot="1">
      <c r="A123" s="20" t="s">
        <v>10</v>
      </c>
      <c r="B123" s="74" t="s">
        <v>285</v>
      </c>
      <c r="C123" s="283">
        <f>+C90+C106+C120</f>
        <v>139884</v>
      </c>
      <c r="D123" s="208">
        <f>+D90+D106+D120</f>
        <v>101905</v>
      </c>
      <c r="E123" s="118">
        <f>+E90+E106+E120</f>
        <v>84669</v>
      </c>
    </row>
    <row r="124" spans="1:5" ht="12" customHeight="1" thickBot="1">
      <c r="A124" s="20" t="s">
        <v>11</v>
      </c>
      <c r="B124" s="74" t="s">
        <v>286</v>
      </c>
      <c r="C124" s="283">
        <f>+C125+C126+C127</f>
        <v>48000</v>
      </c>
      <c r="D124" s="208">
        <f>+D125+D126+D127</f>
        <v>0</v>
      </c>
      <c r="E124" s="118">
        <f>+E125+E126+E127</f>
        <v>0</v>
      </c>
    </row>
    <row r="125" spans="1:5" ht="12" customHeight="1">
      <c r="A125" s="15" t="s">
        <v>65</v>
      </c>
      <c r="B125" s="9" t="s">
        <v>287</v>
      </c>
      <c r="C125" s="285">
        <v>48000</v>
      </c>
      <c r="D125" s="209"/>
      <c r="E125" s="119"/>
    </row>
    <row r="126" spans="1:5" ht="12" customHeight="1">
      <c r="A126" s="15" t="s">
        <v>66</v>
      </c>
      <c r="B126" s="9" t="s">
        <v>288</v>
      </c>
      <c r="C126" s="285"/>
      <c r="D126" s="209"/>
      <c r="E126" s="119"/>
    </row>
    <row r="127" spans="1:5" ht="12" customHeight="1" thickBot="1">
      <c r="A127" s="13" t="s">
        <v>67</v>
      </c>
      <c r="B127" s="7" t="s">
        <v>289</v>
      </c>
      <c r="C127" s="285"/>
      <c r="D127" s="209"/>
      <c r="E127" s="119"/>
    </row>
    <row r="128" spans="1:5" ht="12" customHeight="1" thickBot="1">
      <c r="A128" s="20" t="s">
        <v>12</v>
      </c>
      <c r="B128" s="74" t="s">
        <v>337</v>
      </c>
      <c r="C128" s="283">
        <f>+C129+C130+C131+C132</f>
        <v>0</v>
      </c>
      <c r="D128" s="208">
        <f>+D129+D130+D131+D132</f>
        <v>0</v>
      </c>
      <c r="E128" s="118">
        <f>+E129+E130+E131+E132</f>
        <v>0</v>
      </c>
    </row>
    <row r="129" spans="1:5" ht="12" customHeight="1">
      <c r="A129" s="15" t="s">
        <v>68</v>
      </c>
      <c r="B129" s="9" t="s">
        <v>290</v>
      </c>
      <c r="C129" s="285"/>
      <c r="D129" s="209"/>
      <c r="E129" s="119"/>
    </row>
    <row r="130" spans="1:5" ht="12" customHeight="1">
      <c r="A130" s="15" t="s">
        <v>69</v>
      </c>
      <c r="B130" s="9" t="s">
        <v>291</v>
      </c>
      <c r="C130" s="285"/>
      <c r="D130" s="209"/>
      <c r="E130" s="119"/>
    </row>
    <row r="131" spans="1:5" ht="12" customHeight="1">
      <c r="A131" s="15" t="s">
        <v>193</v>
      </c>
      <c r="B131" s="9" t="s">
        <v>292</v>
      </c>
      <c r="C131" s="285"/>
      <c r="D131" s="209"/>
      <c r="E131" s="119"/>
    </row>
    <row r="132" spans="1:5" ht="12" customHeight="1" thickBot="1">
      <c r="A132" s="13" t="s">
        <v>194</v>
      </c>
      <c r="B132" s="7" t="s">
        <v>293</v>
      </c>
      <c r="C132" s="285"/>
      <c r="D132" s="209"/>
      <c r="E132" s="119"/>
    </row>
    <row r="133" spans="1:5" ht="12" customHeight="1" thickBot="1">
      <c r="A133" s="20" t="s">
        <v>13</v>
      </c>
      <c r="B133" s="74" t="s">
        <v>294</v>
      </c>
      <c r="C133" s="287">
        <f>+C134+C135+C136+C137</f>
        <v>778</v>
      </c>
      <c r="D133" s="215">
        <f>+D134+D135+D136+D137</f>
        <v>1660</v>
      </c>
      <c r="E133" s="257">
        <f>+E134+E135+E136+E137</f>
        <v>0</v>
      </c>
    </row>
    <row r="134" spans="1:5" ht="12" customHeight="1">
      <c r="A134" s="15" t="s">
        <v>70</v>
      </c>
      <c r="B134" s="9" t="s">
        <v>295</v>
      </c>
      <c r="C134" s="285"/>
      <c r="D134" s="209"/>
      <c r="E134" s="119"/>
    </row>
    <row r="135" spans="1:5" ht="12" customHeight="1">
      <c r="A135" s="15" t="s">
        <v>71</v>
      </c>
      <c r="B135" s="9" t="s">
        <v>305</v>
      </c>
      <c r="C135" s="285">
        <v>778</v>
      </c>
      <c r="D135" s="209">
        <v>1660</v>
      </c>
      <c r="E135" s="119"/>
    </row>
    <row r="136" spans="1:5" ht="12" customHeight="1">
      <c r="A136" s="15" t="s">
        <v>206</v>
      </c>
      <c r="B136" s="9" t="s">
        <v>296</v>
      </c>
      <c r="C136" s="285"/>
      <c r="D136" s="209"/>
      <c r="E136" s="119"/>
    </row>
    <row r="137" spans="1:5" ht="12" customHeight="1" thickBot="1">
      <c r="A137" s="13" t="s">
        <v>207</v>
      </c>
      <c r="B137" s="7" t="s">
        <v>297</v>
      </c>
      <c r="C137" s="285"/>
      <c r="D137" s="209"/>
      <c r="E137" s="119"/>
    </row>
    <row r="138" spans="1:5" ht="12" customHeight="1" thickBot="1">
      <c r="A138" s="20" t="s">
        <v>14</v>
      </c>
      <c r="B138" s="74" t="s">
        <v>298</v>
      </c>
      <c r="C138" s="288">
        <f>+C139+C140+C141+C142</f>
        <v>0</v>
      </c>
      <c r="D138" s="297">
        <f>+D139+D140+D141+D142</f>
        <v>0</v>
      </c>
      <c r="E138" s="293">
        <f>+E139+E140+E141+E142</f>
        <v>0</v>
      </c>
    </row>
    <row r="139" spans="1:5" ht="12" customHeight="1">
      <c r="A139" s="15" t="s">
        <v>118</v>
      </c>
      <c r="B139" s="9" t="s">
        <v>299</v>
      </c>
      <c r="C139" s="285"/>
      <c r="D139" s="209"/>
      <c r="E139" s="119"/>
    </row>
    <row r="140" spans="1:5" ht="12" customHeight="1">
      <c r="A140" s="15" t="s">
        <v>119</v>
      </c>
      <c r="B140" s="9" t="s">
        <v>300</v>
      </c>
      <c r="C140" s="285"/>
      <c r="D140" s="209"/>
      <c r="E140" s="119"/>
    </row>
    <row r="141" spans="1:5" ht="12" customHeight="1">
      <c r="A141" s="15" t="s">
        <v>139</v>
      </c>
      <c r="B141" s="9" t="s">
        <v>301</v>
      </c>
      <c r="C141" s="285"/>
      <c r="D141" s="209"/>
      <c r="E141" s="119"/>
    </row>
    <row r="142" spans="1:5" ht="12" customHeight="1" thickBot="1">
      <c r="A142" s="15" t="s">
        <v>209</v>
      </c>
      <c r="B142" s="9" t="s">
        <v>302</v>
      </c>
      <c r="C142" s="285"/>
      <c r="D142" s="209"/>
      <c r="E142" s="119"/>
    </row>
    <row r="143" spans="1:5" ht="12" customHeight="1" thickBot="1">
      <c r="A143" s="20" t="s">
        <v>15</v>
      </c>
      <c r="B143" s="74" t="s">
        <v>303</v>
      </c>
      <c r="C143" s="289">
        <f>+C124+C128+C133+C138</f>
        <v>48778</v>
      </c>
      <c r="D143" s="298">
        <f>+D124+D128+D133+D138</f>
        <v>1660</v>
      </c>
      <c r="E143" s="294">
        <f>+E124+E128+E133+E138</f>
        <v>0</v>
      </c>
    </row>
    <row r="144" spans="1:5" ht="12" customHeight="1" thickBot="1">
      <c r="A144" s="133" t="s">
        <v>16</v>
      </c>
      <c r="B144" s="196" t="s">
        <v>304</v>
      </c>
      <c r="C144" s="289">
        <f>+C123+C143</f>
        <v>188662</v>
      </c>
      <c r="D144" s="298">
        <f>+D123+D143</f>
        <v>103565</v>
      </c>
      <c r="E144" s="294">
        <f>+E123+E143</f>
        <v>84669</v>
      </c>
    </row>
    <row r="145" spans="3:6" ht="12" customHeight="1">
      <c r="C145" s="199"/>
    </row>
    <row r="146" spans="3:6" ht="12" customHeight="1">
      <c r="C146" s="199"/>
    </row>
    <row r="147" spans="3:6" ht="12" customHeight="1">
      <c r="C147" s="199"/>
    </row>
    <row r="148" spans="3:6" ht="12" customHeight="1">
      <c r="C148" s="199"/>
    </row>
    <row r="149" spans="3:6" ht="12" customHeight="1">
      <c r="C149" s="199"/>
    </row>
    <row r="150" spans="3:6" ht="15" customHeight="1">
      <c r="C150" s="75"/>
      <c r="D150" s="75"/>
      <c r="E150" s="75"/>
      <c r="F150" s="75"/>
    </row>
    <row r="151" spans="3:6" s="1" customFormat="1" ht="12.95" customHeight="1"/>
    <row r="152" spans="3:6">
      <c r="C152" s="199"/>
    </row>
    <row r="153" spans="3:6">
      <c r="C153" s="199"/>
    </row>
    <row r="154" spans="3:6">
      <c r="C154" s="199"/>
    </row>
    <row r="155" spans="3:6" ht="16.5" customHeight="1">
      <c r="C155" s="199"/>
    </row>
    <row r="156" spans="3:6">
      <c r="C156" s="199"/>
    </row>
    <row r="157" spans="3:6">
      <c r="C157" s="199"/>
    </row>
    <row r="158" spans="3:6">
      <c r="C158" s="199"/>
    </row>
    <row r="159" spans="3:6">
      <c r="C159" s="199"/>
    </row>
    <row r="160" spans="3:6">
      <c r="C160" s="199"/>
    </row>
    <row r="161" spans="3:3">
      <c r="C161" s="199"/>
    </row>
    <row r="162" spans="3:3">
      <c r="C162" s="199"/>
    </row>
    <row r="163" spans="3:3">
      <c r="C163" s="199"/>
    </row>
    <row r="164" spans="3:3">
      <c r="C164" s="199"/>
    </row>
  </sheetData>
  <sheetProtection sheet="1"/>
  <mergeCells count="4">
    <mergeCell ref="A1:E1"/>
    <mergeCell ref="A86:E86"/>
    <mergeCell ref="A87:B87"/>
    <mergeCell ref="A2:B2"/>
  </mergeCells>
  <phoneticPr fontId="26" type="noConversion"/>
  <printOptions horizontalCentered="1"/>
  <pageMargins left="0.78740157480314965" right="0.78740157480314965" top="1.4566929133858268" bottom="0.87" header="0.78740157480314965" footer="0.57999999999999996"/>
  <pageSetup paperSize="9" scale="62" fitToWidth="3" fitToHeight="2" orientation="portrait" r:id="rId1"/>
  <headerFooter alignWithMargins="0">
    <oddHeader>&amp;C&amp;"Times New Roman CE,Félkövér"&amp;12&amp;UTájékoztató kimutatások, mérlegek&amp;U
Tiszadorogma Község  Önkormányzat
2014. ÉVI KÖLTSÉGVETÉSÉNEK MÉRLEGE&amp;R&amp;"Times New Roman CE,Félkövér dőlt"&amp;11 1. számú tájékoztató tábla</oddHeader>
  </headerFooter>
  <rowBreaks count="1" manualBreakCount="1">
    <brk id="85" max="4" man="1"/>
  </rowBreaks>
</worksheet>
</file>

<file path=xl/worksheets/sheet9.xml><?xml version="1.0" encoding="utf-8"?>
<worksheet xmlns="http://schemas.openxmlformats.org/spreadsheetml/2006/main" xmlns:r="http://schemas.openxmlformats.org/officeDocument/2006/relationships">
  <sheetPr codeName="Munka25">
    <tabColor indexed="52"/>
  </sheetPr>
  <dimension ref="A1:O81"/>
  <sheetViews>
    <sheetView tabSelected="1" topLeftCell="A4" zoomScaleNormal="100" workbookViewId="0">
      <selection activeCell="N19" sqref="N19"/>
    </sheetView>
  </sheetViews>
  <sheetFormatPr defaultRowHeight="15.75"/>
  <cols>
    <col min="1" max="1" width="4.83203125" style="51" customWidth="1"/>
    <col min="2" max="2" width="31.1640625" style="69" customWidth="1"/>
    <col min="3" max="4" width="9" style="69" customWidth="1"/>
    <col min="5" max="5" width="9.5" style="69" customWidth="1"/>
    <col min="6" max="6" width="8.83203125" style="69" customWidth="1"/>
    <col min="7" max="7" width="8.6640625" style="69" customWidth="1"/>
    <col min="8" max="8" width="8.83203125" style="69" customWidth="1"/>
    <col min="9" max="9" width="8.1640625" style="69" customWidth="1"/>
    <col min="10" max="14" width="9.5" style="69" customWidth="1"/>
    <col min="15" max="15" width="12.6640625" style="51" customWidth="1"/>
    <col min="16" max="16384" width="9.33203125" style="69"/>
  </cols>
  <sheetData>
    <row r="1" spans="1:15" ht="31.5" customHeight="1">
      <c r="A1" s="310" t="s">
        <v>343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</row>
    <row r="2" spans="1:15" ht="16.5" thickBot="1">
      <c r="O2" s="4" t="s">
        <v>38</v>
      </c>
    </row>
    <row r="3" spans="1:15" s="51" customFormat="1" ht="26.1" customHeight="1" thickBot="1">
      <c r="A3" s="48" t="s">
        <v>5</v>
      </c>
      <c r="B3" s="49" t="s">
        <v>46</v>
      </c>
      <c r="C3" s="49" t="s">
        <v>49</v>
      </c>
      <c r="D3" s="49" t="s">
        <v>50</v>
      </c>
      <c r="E3" s="49" t="s">
        <v>51</v>
      </c>
      <c r="F3" s="49" t="s">
        <v>52</v>
      </c>
      <c r="G3" s="49" t="s">
        <v>53</v>
      </c>
      <c r="H3" s="49" t="s">
        <v>54</v>
      </c>
      <c r="I3" s="49" t="s">
        <v>55</v>
      </c>
      <c r="J3" s="49" t="s">
        <v>56</v>
      </c>
      <c r="K3" s="49" t="s">
        <v>57</v>
      </c>
      <c r="L3" s="49" t="s">
        <v>58</v>
      </c>
      <c r="M3" s="49" t="s">
        <v>59</v>
      </c>
      <c r="N3" s="49" t="s">
        <v>60</v>
      </c>
      <c r="O3" s="50" t="s">
        <v>36</v>
      </c>
    </row>
    <row r="4" spans="1:15" s="53" customFormat="1" ht="15" customHeight="1" thickBot="1">
      <c r="A4" s="52" t="s">
        <v>7</v>
      </c>
      <c r="B4" s="307" t="s">
        <v>41</v>
      </c>
      <c r="C4" s="308"/>
      <c r="D4" s="308"/>
      <c r="E4" s="308"/>
      <c r="F4" s="308"/>
      <c r="G4" s="308"/>
      <c r="H4" s="308"/>
      <c r="I4" s="308"/>
      <c r="J4" s="308"/>
      <c r="K4" s="308"/>
      <c r="L4" s="308"/>
      <c r="M4" s="308"/>
      <c r="N4" s="308"/>
      <c r="O4" s="309"/>
    </row>
    <row r="5" spans="1:15" s="53" customFormat="1" ht="22.5">
      <c r="A5" s="54" t="s">
        <v>8</v>
      </c>
      <c r="B5" s="273" t="s">
        <v>310</v>
      </c>
      <c r="C5" s="55">
        <v>3045</v>
      </c>
      <c r="D5" s="55">
        <v>3045</v>
      </c>
      <c r="E5" s="55">
        <v>3045</v>
      </c>
      <c r="F5" s="55">
        <v>3045</v>
      </c>
      <c r="G5" s="55">
        <v>3045</v>
      </c>
      <c r="H5" s="55">
        <v>3045</v>
      </c>
      <c r="I5" s="55">
        <v>3045</v>
      </c>
      <c r="J5" s="55">
        <v>3045</v>
      </c>
      <c r="K5" s="55">
        <v>3045</v>
      </c>
      <c r="L5" s="55">
        <v>3045</v>
      </c>
      <c r="M5" s="55">
        <v>3045</v>
      </c>
      <c r="N5" s="55">
        <v>3046</v>
      </c>
      <c r="O5" s="56">
        <f t="shared" ref="O5:O25" si="0">SUM(C5:N5)</f>
        <v>36541</v>
      </c>
    </row>
    <row r="6" spans="1:15" s="60" customFormat="1" ht="22.5">
      <c r="A6" s="57" t="s">
        <v>9</v>
      </c>
      <c r="B6" s="126" t="s">
        <v>347</v>
      </c>
      <c r="C6" s="58">
        <v>1900</v>
      </c>
      <c r="D6" s="58">
        <v>1900</v>
      </c>
      <c r="E6" s="58">
        <v>1900</v>
      </c>
      <c r="F6" s="58">
        <v>2200</v>
      </c>
      <c r="G6" s="58">
        <v>2200</v>
      </c>
      <c r="H6" s="58">
        <v>2200</v>
      </c>
      <c r="I6" s="58">
        <v>2200</v>
      </c>
      <c r="J6" s="58">
        <v>2200</v>
      </c>
      <c r="K6" s="58">
        <v>2200</v>
      </c>
      <c r="L6" s="58">
        <v>2200</v>
      </c>
      <c r="M6" s="58">
        <v>2000</v>
      </c>
      <c r="N6" s="58">
        <v>1900</v>
      </c>
      <c r="O6" s="59">
        <f t="shared" si="0"/>
        <v>25000</v>
      </c>
    </row>
    <row r="7" spans="1:15" s="60" customFormat="1" ht="22.5">
      <c r="A7" s="57" t="s">
        <v>10</v>
      </c>
      <c r="B7" s="125" t="s">
        <v>348</v>
      </c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2">
        <f t="shared" si="0"/>
        <v>0</v>
      </c>
    </row>
    <row r="8" spans="1:15" s="60" customFormat="1" ht="14.1" customHeight="1">
      <c r="A8" s="57" t="s">
        <v>11</v>
      </c>
      <c r="B8" s="124" t="s">
        <v>111</v>
      </c>
      <c r="C8" s="58">
        <v>260</v>
      </c>
      <c r="D8" s="58">
        <v>260</v>
      </c>
      <c r="E8" s="58">
        <v>293</v>
      </c>
      <c r="F8" s="58">
        <v>260</v>
      </c>
      <c r="G8" s="58">
        <v>260</v>
      </c>
      <c r="H8" s="58">
        <v>293</v>
      </c>
      <c r="I8" s="58">
        <v>260</v>
      </c>
      <c r="J8" s="58">
        <v>260</v>
      </c>
      <c r="K8" s="58">
        <v>293</v>
      </c>
      <c r="L8" s="58">
        <v>260</v>
      </c>
      <c r="M8" s="58">
        <v>260</v>
      </c>
      <c r="N8" s="58">
        <v>295</v>
      </c>
      <c r="O8" s="59">
        <f t="shared" si="0"/>
        <v>3254</v>
      </c>
    </row>
    <row r="9" spans="1:15" s="60" customFormat="1" ht="14.1" customHeight="1">
      <c r="A9" s="57" t="s">
        <v>12</v>
      </c>
      <c r="B9" s="124" t="s">
        <v>349</v>
      </c>
      <c r="C9" s="58">
        <v>305</v>
      </c>
      <c r="D9" s="58">
        <v>305</v>
      </c>
      <c r="E9" s="58">
        <v>325</v>
      </c>
      <c r="F9" s="58">
        <v>305</v>
      </c>
      <c r="G9" s="58">
        <v>305</v>
      </c>
      <c r="H9" s="58">
        <v>325</v>
      </c>
      <c r="I9" s="58">
        <v>305</v>
      </c>
      <c r="J9" s="58">
        <v>305</v>
      </c>
      <c r="K9" s="58">
        <v>325</v>
      </c>
      <c r="L9" s="58">
        <v>305</v>
      </c>
      <c r="M9" s="58">
        <v>305</v>
      </c>
      <c r="N9" s="58">
        <v>327</v>
      </c>
      <c r="O9" s="59">
        <f t="shared" si="0"/>
        <v>3742</v>
      </c>
    </row>
    <row r="10" spans="1:15" s="60" customFormat="1" ht="14.1" customHeight="1">
      <c r="A10" s="57" t="s">
        <v>13</v>
      </c>
      <c r="B10" s="124" t="s">
        <v>0</v>
      </c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9">
        <f t="shared" si="0"/>
        <v>0</v>
      </c>
    </row>
    <row r="11" spans="1:15" s="60" customFormat="1" ht="14.1" customHeight="1">
      <c r="A11" s="57" t="s">
        <v>14</v>
      </c>
      <c r="B11" s="124" t="s">
        <v>312</v>
      </c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9">
        <f t="shared" si="0"/>
        <v>0</v>
      </c>
    </row>
    <row r="12" spans="1:15" s="60" customFormat="1" ht="22.5">
      <c r="A12" s="57" t="s">
        <v>15</v>
      </c>
      <c r="B12" s="126" t="s">
        <v>345</v>
      </c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9">
        <f t="shared" si="0"/>
        <v>0</v>
      </c>
    </row>
    <row r="13" spans="1:15" s="60" customFormat="1" ht="14.1" customHeight="1" thickBot="1">
      <c r="A13" s="57" t="s">
        <v>16</v>
      </c>
      <c r="B13" s="124" t="s">
        <v>1</v>
      </c>
      <c r="C13" s="58">
        <v>1350</v>
      </c>
      <c r="D13" s="58">
        <v>1350</v>
      </c>
      <c r="E13" s="58">
        <v>1340</v>
      </c>
      <c r="F13" s="58">
        <v>1340</v>
      </c>
      <c r="G13" s="58">
        <v>1340</v>
      </c>
      <c r="H13" s="58">
        <v>1340</v>
      </c>
      <c r="I13" s="58">
        <v>1340</v>
      </c>
      <c r="J13" s="58">
        <v>1340</v>
      </c>
      <c r="K13" s="58">
        <v>1340</v>
      </c>
      <c r="L13" s="58">
        <v>1340</v>
      </c>
      <c r="M13" s="58">
        <v>1357</v>
      </c>
      <c r="N13" s="58">
        <v>1355</v>
      </c>
      <c r="O13" s="59">
        <f t="shared" si="0"/>
        <v>16132</v>
      </c>
    </row>
    <row r="14" spans="1:15" s="53" customFormat="1" ht="15.95" customHeight="1" thickBot="1">
      <c r="A14" s="52" t="s">
        <v>17</v>
      </c>
      <c r="B14" s="30" t="s">
        <v>83</v>
      </c>
      <c r="C14" s="63">
        <f t="shared" ref="C14:N14" si="1">SUM(C5:C13)</f>
        <v>6860</v>
      </c>
      <c r="D14" s="63">
        <f t="shared" si="1"/>
        <v>6860</v>
      </c>
      <c r="E14" s="63">
        <f t="shared" si="1"/>
        <v>6903</v>
      </c>
      <c r="F14" s="63">
        <f t="shared" si="1"/>
        <v>7150</v>
      </c>
      <c r="G14" s="63">
        <f t="shared" si="1"/>
        <v>7150</v>
      </c>
      <c r="H14" s="63">
        <f t="shared" si="1"/>
        <v>7203</v>
      </c>
      <c r="I14" s="63">
        <f t="shared" si="1"/>
        <v>7150</v>
      </c>
      <c r="J14" s="63">
        <f t="shared" si="1"/>
        <v>7150</v>
      </c>
      <c r="K14" s="63">
        <f t="shared" si="1"/>
        <v>7203</v>
      </c>
      <c r="L14" s="63">
        <f t="shared" si="1"/>
        <v>7150</v>
      </c>
      <c r="M14" s="63">
        <f t="shared" si="1"/>
        <v>6967</v>
      </c>
      <c r="N14" s="63">
        <f t="shared" si="1"/>
        <v>6923</v>
      </c>
      <c r="O14" s="64">
        <f>SUM(C14:N14)</f>
        <v>84669</v>
      </c>
    </row>
    <row r="15" spans="1:15" s="53" customFormat="1" ht="15" customHeight="1" thickBot="1">
      <c r="A15" s="52" t="s">
        <v>18</v>
      </c>
      <c r="B15" s="307" t="s">
        <v>42</v>
      </c>
      <c r="C15" s="308"/>
      <c r="D15" s="308"/>
      <c r="E15" s="308"/>
      <c r="F15" s="308"/>
      <c r="G15" s="308"/>
      <c r="H15" s="308"/>
      <c r="I15" s="308"/>
      <c r="J15" s="308"/>
      <c r="K15" s="308"/>
      <c r="L15" s="308"/>
      <c r="M15" s="308"/>
      <c r="N15" s="308"/>
      <c r="O15" s="309"/>
    </row>
    <row r="16" spans="1:15" s="60" customFormat="1" ht="14.1" customHeight="1">
      <c r="A16" s="65" t="s">
        <v>19</v>
      </c>
      <c r="B16" s="127" t="s">
        <v>47</v>
      </c>
      <c r="C16" s="61">
        <v>2240</v>
      </c>
      <c r="D16" s="61">
        <v>2240</v>
      </c>
      <c r="E16" s="61">
        <v>2240</v>
      </c>
      <c r="F16" s="61">
        <v>2300</v>
      </c>
      <c r="G16" s="61">
        <v>2304</v>
      </c>
      <c r="H16" s="61">
        <v>2304</v>
      </c>
      <c r="I16" s="61">
        <v>2304</v>
      </c>
      <c r="J16" s="61">
        <v>2304</v>
      </c>
      <c r="K16" s="61">
        <v>2304</v>
      </c>
      <c r="L16" s="61">
        <v>2300</v>
      </c>
      <c r="M16" s="61">
        <v>2240</v>
      </c>
      <c r="N16" s="61">
        <v>2200</v>
      </c>
      <c r="O16" s="62">
        <f t="shared" si="0"/>
        <v>27280</v>
      </c>
    </row>
    <row r="17" spans="1:15" s="60" customFormat="1" ht="27" customHeight="1">
      <c r="A17" s="57" t="s">
        <v>20</v>
      </c>
      <c r="B17" s="126" t="s">
        <v>120</v>
      </c>
      <c r="C17" s="58">
        <v>386</v>
      </c>
      <c r="D17" s="58">
        <v>386</v>
      </c>
      <c r="E17" s="58">
        <v>386</v>
      </c>
      <c r="F17" s="58">
        <v>386</v>
      </c>
      <c r="G17" s="58">
        <v>398</v>
      </c>
      <c r="H17" s="58">
        <v>398</v>
      </c>
      <c r="I17" s="58">
        <v>398</v>
      </c>
      <c r="J17" s="58">
        <v>398</v>
      </c>
      <c r="K17" s="58">
        <v>398</v>
      </c>
      <c r="L17" s="58">
        <v>398</v>
      </c>
      <c r="M17" s="58">
        <v>392</v>
      </c>
      <c r="N17" s="58">
        <v>386</v>
      </c>
      <c r="O17" s="59">
        <f t="shared" si="0"/>
        <v>4710</v>
      </c>
    </row>
    <row r="18" spans="1:15" s="60" customFormat="1" ht="14.1" customHeight="1">
      <c r="A18" s="57" t="s">
        <v>21</v>
      </c>
      <c r="B18" s="124" t="s">
        <v>94</v>
      </c>
      <c r="C18" s="58">
        <v>1845</v>
      </c>
      <c r="D18" s="58">
        <v>1845</v>
      </c>
      <c r="E18" s="58">
        <v>1888</v>
      </c>
      <c r="F18" s="58">
        <v>2075</v>
      </c>
      <c r="G18" s="58">
        <v>2123</v>
      </c>
      <c r="H18" s="58">
        <v>2176</v>
      </c>
      <c r="I18" s="58">
        <v>2123</v>
      </c>
      <c r="J18" s="58">
        <v>2123</v>
      </c>
      <c r="K18" s="58">
        <v>2176</v>
      </c>
      <c r="L18" s="58">
        <v>2063</v>
      </c>
      <c r="M18" s="58">
        <v>1946</v>
      </c>
      <c r="N18" s="58">
        <v>1947</v>
      </c>
      <c r="O18" s="59">
        <f t="shared" si="0"/>
        <v>24330</v>
      </c>
    </row>
    <row r="19" spans="1:15" s="60" customFormat="1" ht="14.1" customHeight="1">
      <c r="A19" s="57" t="s">
        <v>22</v>
      </c>
      <c r="B19" s="124" t="s">
        <v>121</v>
      </c>
      <c r="C19" s="58">
        <v>360</v>
      </c>
      <c r="D19" s="58">
        <v>360</v>
      </c>
      <c r="E19" s="58">
        <v>360</v>
      </c>
      <c r="F19" s="58">
        <v>360</v>
      </c>
      <c r="G19" s="58">
        <v>296</v>
      </c>
      <c r="H19" s="58">
        <v>296</v>
      </c>
      <c r="I19" s="58">
        <v>296</v>
      </c>
      <c r="J19" s="58">
        <v>296</v>
      </c>
      <c r="K19" s="58">
        <v>296</v>
      </c>
      <c r="L19" s="58">
        <v>360</v>
      </c>
      <c r="M19" s="58">
        <v>360</v>
      </c>
      <c r="N19" s="58">
        <v>360</v>
      </c>
      <c r="O19" s="59">
        <f t="shared" si="0"/>
        <v>4000</v>
      </c>
    </row>
    <row r="20" spans="1:15" s="60" customFormat="1" ht="14.1" customHeight="1">
      <c r="A20" s="57" t="s">
        <v>23</v>
      </c>
      <c r="B20" s="124" t="s">
        <v>2</v>
      </c>
      <c r="C20" s="58">
        <v>2029</v>
      </c>
      <c r="D20" s="58">
        <v>2029</v>
      </c>
      <c r="E20" s="58">
        <v>2029</v>
      </c>
      <c r="F20" s="58">
        <v>2029</v>
      </c>
      <c r="G20" s="58">
        <v>2029</v>
      </c>
      <c r="H20" s="58">
        <v>2029</v>
      </c>
      <c r="I20" s="58">
        <v>2029</v>
      </c>
      <c r="J20" s="58">
        <v>2029</v>
      </c>
      <c r="K20" s="58">
        <v>2029</v>
      </c>
      <c r="L20" s="58">
        <v>2029</v>
      </c>
      <c r="M20" s="58">
        <v>2029</v>
      </c>
      <c r="N20" s="58">
        <v>2030</v>
      </c>
      <c r="O20" s="59">
        <f t="shared" si="0"/>
        <v>24349</v>
      </c>
    </row>
    <row r="21" spans="1:15" s="60" customFormat="1" ht="14.1" customHeight="1">
      <c r="A21" s="57" t="s">
        <v>24</v>
      </c>
      <c r="B21" s="124" t="s">
        <v>137</v>
      </c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9">
        <f t="shared" si="0"/>
        <v>0</v>
      </c>
    </row>
    <row r="22" spans="1:15" s="60" customFormat="1">
      <c r="A22" s="57" t="s">
        <v>25</v>
      </c>
      <c r="B22" s="126" t="s">
        <v>124</v>
      </c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9">
        <f t="shared" si="0"/>
        <v>0</v>
      </c>
    </row>
    <row r="23" spans="1:15" s="60" customFormat="1" ht="14.1" customHeight="1">
      <c r="A23" s="57" t="s">
        <v>26</v>
      </c>
      <c r="B23" s="124" t="s">
        <v>140</v>
      </c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9">
        <f t="shared" si="0"/>
        <v>0</v>
      </c>
    </row>
    <row r="24" spans="1:15" s="60" customFormat="1" ht="14.1" customHeight="1" thickBot="1">
      <c r="A24" s="57" t="s">
        <v>27</v>
      </c>
      <c r="B24" s="124" t="s">
        <v>3</v>
      </c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9">
        <f t="shared" si="0"/>
        <v>0</v>
      </c>
    </row>
    <row r="25" spans="1:15" s="53" customFormat="1" ht="15.95" customHeight="1" thickBot="1">
      <c r="A25" s="66" t="s">
        <v>28</v>
      </c>
      <c r="B25" s="30" t="s">
        <v>84</v>
      </c>
      <c r="C25" s="63">
        <f t="shared" ref="C25:N25" si="2">SUM(C16:C24)</f>
        <v>6860</v>
      </c>
      <c r="D25" s="63">
        <f t="shared" si="2"/>
        <v>6860</v>
      </c>
      <c r="E25" s="63">
        <f t="shared" si="2"/>
        <v>6903</v>
      </c>
      <c r="F25" s="63">
        <f t="shared" si="2"/>
        <v>7150</v>
      </c>
      <c r="G25" s="63">
        <f t="shared" si="2"/>
        <v>7150</v>
      </c>
      <c r="H25" s="63">
        <f t="shared" si="2"/>
        <v>7203</v>
      </c>
      <c r="I25" s="63">
        <f t="shared" si="2"/>
        <v>7150</v>
      </c>
      <c r="J25" s="63">
        <f t="shared" si="2"/>
        <v>7150</v>
      </c>
      <c r="K25" s="63">
        <f t="shared" si="2"/>
        <v>7203</v>
      </c>
      <c r="L25" s="63">
        <f t="shared" si="2"/>
        <v>7150</v>
      </c>
      <c r="M25" s="63">
        <f t="shared" si="2"/>
        <v>6967</v>
      </c>
      <c r="N25" s="63">
        <f t="shared" si="2"/>
        <v>6923</v>
      </c>
      <c r="O25" s="64">
        <f t="shared" si="0"/>
        <v>84669</v>
      </c>
    </row>
    <row r="26" spans="1:15" ht="16.5" thickBot="1">
      <c r="A26" s="66" t="s">
        <v>29</v>
      </c>
      <c r="B26" s="128" t="s">
        <v>85</v>
      </c>
      <c r="C26" s="67">
        <f t="shared" ref="C26:O26" si="3">C14-C25</f>
        <v>0</v>
      </c>
      <c r="D26" s="67">
        <f t="shared" si="3"/>
        <v>0</v>
      </c>
      <c r="E26" s="67">
        <f t="shared" si="3"/>
        <v>0</v>
      </c>
      <c r="F26" s="67">
        <f t="shared" si="3"/>
        <v>0</v>
      </c>
      <c r="G26" s="67">
        <f t="shared" si="3"/>
        <v>0</v>
      </c>
      <c r="H26" s="67">
        <f t="shared" si="3"/>
        <v>0</v>
      </c>
      <c r="I26" s="67">
        <f t="shared" si="3"/>
        <v>0</v>
      </c>
      <c r="J26" s="67">
        <f t="shared" si="3"/>
        <v>0</v>
      </c>
      <c r="K26" s="67">
        <f t="shared" si="3"/>
        <v>0</v>
      </c>
      <c r="L26" s="67">
        <f t="shared" si="3"/>
        <v>0</v>
      </c>
      <c r="M26" s="67">
        <f t="shared" si="3"/>
        <v>0</v>
      </c>
      <c r="N26" s="67">
        <f t="shared" si="3"/>
        <v>0</v>
      </c>
      <c r="O26" s="68">
        <f t="shared" si="3"/>
        <v>0</v>
      </c>
    </row>
    <row r="27" spans="1:15">
      <c r="A27" s="70"/>
    </row>
    <row r="28" spans="1:15">
      <c r="B28" s="71"/>
      <c r="C28" s="72"/>
      <c r="D28" s="72"/>
      <c r="O28" s="69"/>
    </row>
    <row r="29" spans="1:15">
      <c r="O29" s="69"/>
    </row>
    <row r="30" spans="1:15">
      <c r="O30" s="69"/>
    </row>
    <row r="31" spans="1:15">
      <c r="O31" s="69"/>
    </row>
    <row r="32" spans="1:15">
      <c r="O32" s="69"/>
    </row>
    <row r="33" spans="15:15">
      <c r="O33" s="69"/>
    </row>
    <row r="34" spans="15:15">
      <c r="O34" s="69"/>
    </row>
    <row r="35" spans="15:15">
      <c r="O35" s="69"/>
    </row>
    <row r="36" spans="15:15">
      <c r="O36" s="69"/>
    </row>
    <row r="37" spans="15:15">
      <c r="O37" s="69"/>
    </row>
    <row r="38" spans="15:15">
      <c r="O38" s="69"/>
    </row>
    <row r="39" spans="15:15">
      <c r="O39" s="69"/>
    </row>
    <row r="40" spans="15:15">
      <c r="O40" s="69"/>
    </row>
    <row r="41" spans="15:15">
      <c r="O41" s="69"/>
    </row>
    <row r="42" spans="15:15">
      <c r="O42" s="69"/>
    </row>
    <row r="43" spans="15:15">
      <c r="O43" s="69"/>
    </row>
    <row r="44" spans="15:15">
      <c r="O44" s="69"/>
    </row>
    <row r="45" spans="15:15">
      <c r="O45" s="69"/>
    </row>
    <row r="46" spans="15:15">
      <c r="O46" s="69"/>
    </row>
    <row r="47" spans="15:15">
      <c r="O47" s="69"/>
    </row>
    <row r="48" spans="15:15">
      <c r="O48" s="69"/>
    </row>
    <row r="49" spans="15:15">
      <c r="O49" s="69"/>
    </row>
    <row r="50" spans="15:15">
      <c r="O50" s="69"/>
    </row>
    <row r="51" spans="15:15">
      <c r="O51" s="69"/>
    </row>
    <row r="52" spans="15:15">
      <c r="O52" s="69"/>
    </row>
    <row r="53" spans="15:15">
      <c r="O53" s="69"/>
    </row>
    <row r="54" spans="15:15">
      <c r="O54" s="69"/>
    </row>
    <row r="55" spans="15:15">
      <c r="O55" s="69"/>
    </row>
    <row r="56" spans="15:15">
      <c r="O56" s="69"/>
    </row>
    <row r="57" spans="15:15">
      <c r="O57" s="69"/>
    </row>
    <row r="58" spans="15:15">
      <c r="O58" s="69"/>
    </row>
    <row r="59" spans="15:15">
      <c r="O59" s="69"/>
    </row>
    <row r="60" spans="15:15">
      <c r="O60" s="69"/>
    </row>
    <row r="61" spans="15:15">
      <c r="O61" s="69"/>
    </row>
    <row r="62" spans="15:15">
      <c r="O62" s="69"/>
    </row>
    <row r="63" spans="15:15">
      <c r="O63" s="69"/>
    </row>
    <row r="64" spans="15:15">
      <c r="O64" s="69"/>
    </row>
    <row r="65" spans="15:15">
      <c r="O65" s="69"/>
    </row>
    <row r="66" spans="15:15">
      <c r="O66" s="69"/>
    </row>
    <row r="67" spans="15:15">
      <c r="O67" s="69"/>
    </row>
    <row r="68" spans="15:15">
      <c r="O68" s="69"/>
    </row>
    <row r="69" spans="15:15">
      <c r="O69" s="69"/>
    </row>
    <row r="70" spans="15:15">
      <c r="O70" s="69"/>
    </row>
    <row r="71" spans="15:15">
      <c r="O71" s="69"/>
    </row>
    <row r="72" spans="15:15">
      <c r="O72" s="69"/>
    </row>
    <row r="73" spans="15:15">
      <c r="O73" s="69"/>
    </row>
    <row r="74" spans="15:15">
      <c r="O74" s="69"/>
    </row>
    <row r="75" spans="15:15">
      <c r="O75" s="69"/>
    </row>
    <row r="76" spans="15:15">
      <c r="O76" s="69"/>
    </row>
    <row r="77" spans="15:15">
      <c r="O77" s="69"/>
    </row>
    <row r="78" spans="15:15">
      <c r="O78" s="69"/>
    </row>
    <row r="79" spans="15:15">
      <c r="O79" s="69"/>
    </row>
    <row r="80" spans="15:15">
      <c r="O80" s="69"/>
    </row>
    <row r="81" spans="15:15">
      <c r="O81" s="69"/>
    </row>
  </sheetData>
  <sheetProtection sheet="1"/>
  <mergeCells count="3">
    <mergeCell ref="B4:O4"/>
    <mergeCell ref="B15:O15"/>
    <mergeCell ref="A1:O1"/>
  </mergeCells>
  <phoneticPr fontId="0" type="noConversion"/>
  <printOptions horizontalCentered="1"/>
  <pageMargins left="0.78740157480314965" right="0.78740157480314965" top="1.0687500000000001" bottom="0.98425196850393704" header="0.78740157480314965" footer="0.78740157480314965"/>
  <pageSetup paperSize="9" scale="90" orientation="landscape" r:id="rId1"/>
  <headerFooter alignWithMargins="0">
    <oddHeader>&amp;R&amp;"Times New Roman CE,Félkövér dőlt"&amp;11 4. számú tájékoztató tábla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9</vt:i4>
      </vt:variant>
      <vt:variant>
        <vt:lpstr>Névvel ellátott tartományok</vt:lpstr>
      </vt:variant>
      <vt:variant>
        <vt:i4>5</vt:i4>
      </vt:variant>
    </vt:vector>
  </HeadingPairs>
  <TitlesOfParts>
    <vt:vector size="14" baseType="lpstr">
      <vt:lpstr>ÖSSZEFÜGGÉSEK</vt:lpstr>
      <vt:lpstr>1.1.sz.mell.</vt:lpstr>
      <vt:lpstr>1.2.sz.mell.</vt:lpstr>
      <vt:lpstr>2.1.sz.mell  </vt:lpstr>
      <vt:lpstr>ELLENŐRZÉS-1.sz.2.a.sz.2.b.sz.</vt:lpstr>
      <vt:lpstr>9.1. sz. mell</vt:lpstr>
      <vt:lpstr>9.1.1. sz. mell </vt:lpstr>
      <vt:lpstr>1. sz tájékoztató t.</vt:lpstr>
      <vt:lpstr>4.sz tájékoztató t.</vt:lpstr>
      <vt:lpstr>'9.1. sz. mell'!Nyomtatási_cím</vt:lpstr>
      <vt:lpstr>'9.1.1. sz. mell '!Nyomtatási_cím</vt:lpstr>
      <vt:lpstr>'1. sz tájékoztató t.'!Nyomtatási_terület</vt:lpstr>
      <vt:lpstr>'1.1.sz.mell.'!Nyomtatási_terület</vt:lpstr>
      <vt:lpstr>'1.2.sz.mell.'!Nyomtatási_terület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Makranczi László</dc:creator>
  <cp:lastModifiedBy>Jegyző</cp:lastModifiedBy>
  <cp:lastPrinted>2014-12-09T13:44:15Z</cp:lastPrinted>
  <dcterms:created xsi:type="dcterms:W3CDTF">1999-10-30T10:30:45Z</dcterms:created>
  <dcterms:modified xsi:type="dcterms:W3CDTF">2014-12-09T13:44:33Z</dcterms:modified>
</cp:coreProperties>
</file>