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9015" firstSheet="1" activeTab="3"/>
  </bookViews>
  <sheets>
    <sheet name="Mérleg" sheetId="1" r:id="rId1"/>
    <sheet name="Feladatbontás" sheetId="2" r:id="rId2"/>
    <sheet name="Állami támogatások" sheetId="3" r:id="rId3"/>
    <sheet name="Önkormányzat" sheetId="4" r:id="rId4"/>
    <sheet name="Önkormányzat több éves" sheetId="5" r:id="rId5"/>
    <sheet name="Bevétel" sheetId="6" r:id="rId6"/>
    <sheet name="Kiadás módosított véglég" sheetId="7" r:id="rId7"/>
    <sheet name="Kiadás módosított" sheetId="8" r:id="rId8"/>
    <sheet name="Kiadás" sheetId="9" r:id="rId9"/>
  </sheets>
  <externalReferences>
    <externalReference r:id="rId12"/>
    <externalReference r:id="rId13"/>
  </externalReferences>
  <definedNames>
    <definedName name="css" localSheetId="2">#REF!</definedName>
    <definedName name="css" localSheetId="0">#REF!</definedName>
    <definedName name="css" localSheetId="3">#REF!</definedName>
    <definedName name="css" localSheetId="4">#REF!</definedName>
    <definedName name="css">#REF!</definedName>
    <definedName name="css_k" localSheetId="2">'[2]Családsegítés'!$C$27:$C$86</definedName>
    <definedName name="css_k" localSheetId="0">'[2]Családsegítés'!$C$27:$C$86</definedName>
    <definedName name="css_k" localSheetId="3">'[2]Családsegítés'!$C$27:$C$86</definedName>
    <definedName name="css_k" localSheetId="4">'[2]Családsegítés'!$C$27:$C$86</definedName>
    <definedName name="css_k">'[2]Családsegítés'!$C$27:$C$88</definedName>
    <definedName name="css_k_" localSheetId="2">#REF!</definedName>
    <definedName name="css_k_" localSheetId="0">#REF!</definedName>
    <definedName name="css_k_" localSheetId="3">#REF!</definedName>
    <definedName name="css_k_" localSheetId="4">#REF!</definedName>
    <definedName name="css_k_">#REF!</definedName>
    <definedName name="gyj" localSheetId="2">#REF!</definedName>
    <definedName name="gyj" localSheetId="0">#REF!</definedName>
    <definedName name="gyj" localSheetId="3">#REF!</definedName>
    <definedName name="gyj" localSheetId="4">#REF!</definedName>
    <definedName name="gyj">#REF!</definedName>
    <definedName name="gyj_k" localSheetId="2">'[2]Gyermekjóléti'!$C$27:$C$86</definedName>
    <definedName name="gyj_k" localSheetId="0">'[2]Gyermekjóléti'!$C$27:$C$86</definedName>
    <definedName name="gyj_k" localSheetId="3">'[2]Gyermekjóléti'!$C$27:$C$86</definedName>
    <definedName name="gyj_k" localSheetId="4">'[2]Gyermekjóléti'!$C$27:$C$86</definedName>
    <definedName name="gyj_k">'[2]Gyermekjóléti'!$C$27:$C$93</definedName>
    <definedName name="gyj_k_" localSheetId="2">#REF!</definedName>
    <definedName name="gyj_k_" localSheetId="0">#REF!</definedName>
    <definedName name="gyj_k_" localSheetId="3">#REF!</definedName>
    <definedName name="gyj_k_" localSheetId="4">#REF!</definedName>
    <definedName name="gyj_k_">#REF!</definedName>
    <definedName name="kjz" localSheetId="2">#REF!</definedName>
    <definedName name="kjz" localSheetId="0">#REF!</definedName>
    <definedName name="kjz" localSheetId="3">#REF!</definedName>
    <definedName name="kjz" localSheetId="4">#REF!</definedName>
    <definedName name="kjz">#REF!</definedName>
    <definedName name="kjz_k" localSheetId="2">'[2]körjegyzőség'!$C$9:$C$28</definedName>
    <definedName name="kjz_k" localSheetId="0">'[2]körjegyzőség'!$C$9:$C$28</definedName>
    <definedName name="kjz_k" localSheetId="3">'[2]körjegyzőség'!$C$9:$C$28</definedName>
    <definedName name="kjz_k" localSheetId="4">'[2]körjegyzőség'!$C$9:$C$28</definedName>
    <definedName name="kjz_k">'[2]körjegyzőség'!$C$9:$C$28</definedName>
    <definedName name="kjz_k_" localSheetId="2">#REF!</definedName>
    <definedName name="kjz_k_" localSheetId="0">#REF!</definedName>
    <definedName name="kjz_k_" localSheetId="3">#REF!</definedName>
    <definedName name="kjz_k_" localSheetId="4">#REF!</definedName>
    <definedName name="kjz_k_">#REF!</definedName>
    <definedName name="kjz_sz" localSheetId="2">'[1]kd'!$Q$2:$Q$3152</definedName>
    <definedName name="kjz_sz" localSheetId="0">'[1]kd'!$Q$2:$Q$3152</definedName>
    <definedName name="kjz_sz" localSheetId="3">'[1]kd'!$Q$2:$Q$3152</definedName>
    <definedName name="kjz_sz" localSheetId="4">'[1]kd'!$Q$2:$Q$3152</definedName>
    <definedName name="kjz_sz">'[1]kd'!$Q$2:$Q$3154</definedName>
    <definedName name="nev_c" localSheetId="2">#REF!</definedName>
    <definedName name="nev_c" localSheetId="0">#REF!</definedName>
    <definedName name="nev_c" localSheetId="3">#REF!</definedName>
    <definedName name="nev_c" localSheetId="4">#REF!</definedName>
    <definedName name="nev_c">#REF!</definedName>
    <definedName name="nev_g" localSheetId="2">#REF!</definedName>
    <definedName name="nev_g" localSheetId="0">#REF!</definedName>
    <definedName name="nev_g" localSheetId="3">#REF!</definedName>
    <definedName name="nev_g" localSheetId="4">#REF!</definedName>
    <definedName name="nev_g">#REF!</definedName>
    <definedName name="nev_k" localSheetId="2">#REF!</definedName>
    <definedName name="nev_k" localSheetId="0">#REF!</definedName>
    <definedName name="nev_k" localSheetId="3">#REF!</definedName>
    <definedName name="nev_k" localSheetId="4">#REF!</definedName>
    <definedName name="nev_k">#REF!</definedName>
    <definedName name="_xlnm.Print_Titles" localSheetId="5">'Bevétel'!$1:$8</definedName>
    <definedName name="_xlnm.Print_Titles" localSheetId="8">'Kiadás'!$1:$8</definedName>
    <definedName name="_xlnm.Print_Titles" localSheetId="7">'Kiadás módosított'!$1:$8</definedName>
    <definedName name="_xlnm.Print_Titles" localSheetId="6">'Kiadás módosított véglég'!$1:$8</definedName>
    <definedName name="okod" localSheetId="2">'[1]kd'!$F$2:$I$3368</definedName>
    <definedName name="okod" localSheetId="0">'[1]kd'!$F$2:$I$3368</definedName>
    <definedName name="okod" localSheetId="3">'[1]kd'!$F$2:$I$3368</definedName>
    <definedName name="okod" localSheetId="4">'[1]kd'!$F$2:$I$3368</definedName>
    <definedName name="okod">'[1]kd'!$F$2:$I$3370</definedName>
    <definedName name="önk" localSheetId="2">'[1]kd'!$F$2:$F$3176</definedName>
    <definedName name="önk" localSheetId="0">'[1]kd'!$F$2:$F$3176</definedName>
    <definedName name="önk" localSheetId="3">'[1]kd'!$F$2:$F$3176</definedName>
    <definedName name="önk" localSheetId="4">'[1]kd'!$F$2:$F$3176</definedName>
    <definedName name="önk">'[1]kd'!$F$2:$F$3178</definedName>
  </definedNames>
  <calcPr fullCalcOnLoad="1"/>
</workbook>
</file>

<file path=xl/comments7.xml><?xml version="1.0" encoding="utf-8"?>
<comments xmlns="http://schemas.openxmlformats.org/spreadsheetml/2006/main">
  <authors>
    <author>OEM</author>
    <author>Eszter</author>
  </authors>
  <commentList>
    <comment ref="N1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Közfoglalkoztatás önereje</t>
        </r>
      </text>
    </comment>
    <comment ref="N9" authorId="1">
      <text>
        <r>
          <rPr>
            <b/>
            <sz val="9"/>
            <rFont val="Tahoma"/>
            <family val="0"/>
          </rPr>
          <t>Eszter:</t>
        </r>
        <r>
          <rPr>
            <sz val="9"/>
            <rFont val="Tahoma"/>
            <family val="0"/>
          </rPr>
          <t xml:space="preserve">
Képviselői keret</t>
        </r>
      </text>
    </comment>
  </commentList>
</comments>
</file>

<file path=xl/comments8.xml><?xml version="1.0" encoding="utf-8"?>
<comments xmlns="http://schemas.openxmlformats.org/spreadsheetml/2006/main">
  <authors>
    <author>OEM</author>
    <author>Eszter</author>
  </authors>
  <commentList>
    <comment ref="P1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Közfoglalkoztatás önereje</t>
        </r>
      </text>
    </comment>
    <comment ref="P9" authorId="1">
      <text>
        <r>
          <rPr>
            <b/>
            <sz val="9"/>
            <rFont val="Tahoma"/>
            <family val="0"/>
          </rPr>
          <t>Eszter:</t>
        </r>
        <r>
          <rPr>
            <sz val="9"/>
            <rFont val="Tahoma"/>
            <family val="0"/>
          </rPr>
          <t xml:space="preserve">
Képviselői keret</t>
        </r>
      </text>
    </comment>
  </commentList>
</comments>
</file>

<file path=xl/comments9.xml><?xml version="1.0" encoding="utf-8"?>
<comments xmlns="http://schemas.openxmlformats.org/spreadsheetml/2006/main">
  <authors>
    <author>OEM</author>
    <author>Eszter</author>
  </authors>
  <commentList>
    <comment ref="N1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Közfoglalkoztatás önereje</t>
        </r>
      </text>
    </comment>
    <comment ref="N9" authorId="1">
      <text>
        <r>
          <rPr>
            <b/>
            <sz val="9"/>
            <rFont val="Tahoma"/>
            <family val="0"/>
          </rPr>
          <t>Eszter:</t>
        </r>
        <r>
          <rPr>
            <sz val="9"/>
            <rFont val="Tahoma"/>
            <family val="0"/>
          </rPr>
          <t xml:space="preserve">
Képviselői keret</t>
        </r>
      </text>
    </comment>
  </commentList>
</comments>
</file>

<file path=xl/sharedStrings.xml><?xml version="1.0" encoding="utf-8"?>
<sst xmlns="http://schemas.openxmlformats.org/spreadsheetml/2006/main" count="535" uniqueCount="250">
  <si>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</si>
  <si>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</si>
  <si>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</si>
  <si>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</si>
  <si>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</si>
  <si>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</si>
  <si>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</si>
  <si>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</si>
  <si>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</si>
  <si>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</si>
  <si>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</si>
  <si>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</si>
  <si>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</si>
  <si>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</si>
  <si>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</si>
  <si>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</si>
  <si>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Megnevezés</t>
  </si>
  <si>
    <t>Gépjárműadó</t>
  </si>
  <si>
    <t>Pótlékok, bírságok</t>
  </si>
  <si>
    <t>Talajterhelési díj</t>
  </si>
  <si>
    <t>Iparűzési adó</t>
  </si>
  <si>
    <t>Folyószámlahitel</t>
  </si>
  <si>
    <t>Bevételek összesen:</t>
  </si>
  <si>
    <t>Háziorvosi szolgálat</t>
  </si>
  <si>
    <t>Kiadások összesen:</t>
  </si>
  <si>
    <t>Általános felhalmozási tartalék</t>
  </si>
  <si>
    <t>Általános működési tartalék</t>
  </si>
  <si>
    <t>Munkaügyi Központtól közfoglalkoztatottak támogatása</t>
  </si>
  <si>
    <t xml:space="preserve">Támogatásmegelőlegező hitel </t>
  </si>
  <si>
    <t>Int. műk. bevételek</t>
  </si>
  <si>
    <t>Közhatalmi bevételek</t>
  </si>
  <si>
    <t>Felhalmozási és tőkejellegű bevételek</t>
  </si>
  <si>
    <t>Átvett pénzeszközök</t>
  </si>
  <si>
    <t>Támogatások</t>
  </si>
  <si>
    <t>TB alaptól átvett pe.</t>
  </si>
  <si>
    <t>Műk-i célra</t>
  </si>
  <si>
    <t>Felhalm-i célra</t>
  </si>
  <si>
    <t>Hitelek, kölcsönök</t>
  </si>
  <si>
    <t>Pénzforgalom nélküli bevételek</t>
  </si>
  <si>
    <t>Sor-szám</t>
  </si>
  <si>
    <t>Általános működési és ágazati feladatok támogatása</t>
  </si>
  <si>
    <t>Központosított előirányzatok</t>
  </si>
  <si>
    <t>Személyi juttatások</t>
  </si>
  <si>
    <t>Munkaadói járulékok</t>
  </si>
  <si>
    <t>Dologi kiadások</t>
  </si>
  <si>
    <t>Társadalom és szocpol-i jutt.</t>
  </si>
  <si>
    <t>Felújítási kiadások</t>
  </si>
  <si>
    <t>Beruházások</t>
  </si>
  <si>
    <t>Átadott pénzeszközök</t>
  </si>
  <si>
    <t>Felhalmozási célra</t>
  </si>
  <si>
    <t>Tartalékok</t>
  </si>
  <si>
    <t>Mindösszesen:</t>
  </si>
  <si>
    <t>adatok forintban</t>
  </si>
  <si>
    <t>Jogcím</t>
  </si>
  <si>
    <t>Hozzájárulás jogcíme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</si>
  <si>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</si>
  <si>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</si>
  <si>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</si>
  <si>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</si>
  <si>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Település-üzemeltetéshez kapcsolódó feladatellátás támogatása</t>
  </si>
  <si>
    <t>Közutak fenntartásának támogatása</t>
  </si>
  <si>
    <t>Beszámítás összege</t>
  </si>
  <si>
    <t>Támogatások összesen:</t>
  </si>
  <si>
    <t>Egyéb kötelező önkormányzati feladatok támogatása</t>
  </si>
  <si>
    <t>A települési önkormányzatok működésének támogatása</t>
  </si>
  <si>
    <t>Hozzájárulás a pénzbeli szociális ellátásokhoz</t>
  </si>
  <si>
    <t>A települési önkormányzatok kulturális feladatainak támogatása</t>
  </si>
  <si>
    <t>Összeg</t>
  </si>
  <si>
    <t>2. I.1.a)</t>
  </si>
  <si>
    <t>2. I.1.ba)</t>
  </si>
  <si>
    <t>2. I.1.bb)</t>
  </si>
  <si>
    <t>2. I.1.bc)</t>
  </si>
  <si>
    <t>2. I.1.bd)</t>
  </si>
  <si>
    <t>2. I.1.b)</t>
  </si>
  <si>
    <t>2. I.1.c)</t>
  </si>
  <si>
    <t>2. I.1.a)-c)</t>
  </si>
  <si>
    <t>2. I.1.d)</t>
  </si>
  <si>
    <t>2. I.1.</t>
  </si>
  <si>
    <t>2. II.1.</t>
  </si>
  <si>
    <t>2. II.2.</t>
  </si>
  <si>
    <t>2. II.3.</t>
  </si>
  <si>
    <t>2. III.2.</t>
  </si>
  <si>
    <t>2.</t>
  </si>
  <si>
    <t>Város és községgazdálkodás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</si>
  <si>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</si>
  <si>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</si>
  <si>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</si>
  <si>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</si>
  <si>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</si>
  <si>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</si>
  <si>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Működési támogatások</t>
  </si>
  <si>
    <t>3.) Dologi kiadások</t>
  </si>
  <si>
    <t>4.) Működési célú támogatásértékű bevételek</t>
  </si>
  <si>
    <t>5.) Működési célra átvett pénzeszközök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</si>
  <si>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</si>
  <si>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</si>
  <si>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</si>
  <si>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</si>
  <si>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</si>
  <si>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</si>
  <si>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</si>
  <si>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</si>
  <si>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</si>
  <si>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</si>
  <si>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</si>
  <si>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</si>
  <si>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</si>
  <si>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</si>
  <si>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</si>
  <si>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</si>
  <si>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</si>
  <si>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</si>
  <si>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</si>
  <si>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</si>
  <si>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</si>
  <si>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BEVÉTELI FŐÖSSZEG:</t>
  </si>
  <si>
    <t>KIADÁSI FŐÖSSZEG:</t>
  </si>
  <si>
    <t>Közvilágítás</t>
  </si>
  <si>
    <t>Önkormányzati igazgatási tevékenységek</t>
  </si>
  <si>
    <t>6.</t>
  </si>
  <si>
    <t>7.</t>
  </si>
  <si>
    <t>8.</t>
  </si>
  <si>
    <t>9.</t>
  </si>
  <si>
    <t>Lakás bérleti díja</t>
  </si>
  <si>
    <t>5.) Előző évi felhalmozási pénzmaradvány igénybevétele</t>
  </si>
  <si>
    <t>4.) Társadalom és szociálpolitikai juttatások</t>
  </si>
  <si>
    <t>5.) Ellátottak pénzbeli juttatásai</t>
  </si>
  <si>
    <t>6.) Előző évi működési pénzmaradvány igénybevétele</t>
  </si>
  <si>
    <t>6.) Egyéb működési kiadások</t>
  </si>
  <si>
    <t>7.) Fenntartói működési támogatás</t>
  </si>
  <si>
    <t>8.) Általános működési tartalék</t>
  </si>
  <si>
    <t>9.) Működési céltartalék</t>
  </si>
  <si>
    <t>4.) Fenntartói felhalmozási támogatás</t>
  </si>
  <si>
    <t>2.) Felhalmozási célú finanszírozási kiadások</t>
  </si>
  <si>
    <t>7.) Általános működési tartalék</t>
  </si>
  <si>
    <t>8.) Működési céltartalék</t>
  </si>
  <si>
    <t>Központi orvosi ügyelet</t>
  </si>
  <si>
    <t>Belső ellenőrzés</t>
  </si>
  <si>
    <t>Szociális feladatellátás</t>
  </si>
  <si>
    <t>Könyvtári feladatok</t>
  </si>
  <si>
    <t>2014. évi eredeti előirányzat</t>
  </si>
  <si>
    <t xml:space="preserve">SZÁPÁR KÖZSÉG ÖNKORMÁNYZATA KÖTELEZŐ FELADATAIHOZ KAPCSOLÓDÓ BEVÉTELEK ÉS KIADÁSOK </t>
  </si>
  <si>
    <t>2.III.3.e)</t>
  </si>
  <si>
    <t>Falugondnoki szolgálat</t>
  </si>
  <si>
    <t>2.III.2.- V</t>
  </si>
  <si>
    <t>Önkormányzati segélyek</t>
  </si>
  <si>
    <t>ZKÖH-hoz történő hozzájárulás munkaszervezet</t>
  </si>
  <si>
    <t>Közutak üzemeltetése</t>
  </si>
  <si>
    <t>Zöldterület gondozás</t>
  </si>
  <si>
    <t>Felsőfokú okt. résztvevők jutt.</t>
  </si>
  <si>
    <t>Közfoglalkoztatás hosszabb idejű</t>
  </si>
  <si>
    <t>Közfoglalkoztatás start pr. Téli</t>
  </si>
  <si>
    <t>Közművelődési tevékenység</t>
  </si>
  <si>
    <t>Köztemető fenntartás</t>
  </si>
  <si>
    <t>LEADER támogatás falugondnoki autó beszerzésre</t>
  </si>
  <si>
    <t>Művelődési Ottthon felúj. Támogatás</t>
  </si>
  <si>
    <t>Bakonykarszt bérleti díj</t>
  </si>
  <si>
    <t>Önkormányzat épület bérbeadás</t>
  </si>
  <si>
    <t>Szemétszállítás</t>
  </si>
  <si>
    <t>Egyéb bev. Helyfoglalás, internet, fénymásolás</t>
  </si>
  <si>
    <t>Vagyongazd. Szolg.lakás költségei</t>
  </si>
  <si>
    <t>SZÁPÁR KÖZSÉG ÖNKORMÁNYZATA BEVÉTELEINEK ÉS KIADÁSAINAK</t>
  </si>
  <si>
    <t>Aktív korúak ellátása  (önrész)  FHT,rend.szoc.ell.</t>
  </si>
  <si>
    <t>III.3.m</t>
  </si>
  <si>
    <t>Kistelepülések feladatai</t>
  </si>
  <si>
    <t>4. IV.</t>
  </si>
  <si>
    <t>III.3.</t>
  </si>
  <si>
    <t>Szociális és gyermekjóléti feladatok összesen</t>
  </si>
  <si>
    <t xml:space="preserve">SZÁPÁR KÖZSÉG ÖNKORMÁNYZATA ÖNKÉNT VÁLLALT FELADATAIHOZ KAPCSOLÓDÓ BEVÉTELEK ÉS KIADÁSOK </t>
  </si>
  <si>
    <t>2016. évi előirányzat</t>
  </si>
  <si>
    <t>Egyéb műk.célú tám. Államh.kivülre (Nonprofit szervek)</t>
  </si>
  <si>
    <t>KÖLTSÉGVETÉSI MÉRLEGE</t>
  </si>
  <si>
    <t>2015. évi eredeti előirányzat</t>
  </si>
  <si>
    <t>2015. ÉVI KÖLTSÉGVETÉSI MÉRLEGE</t>
  </si>
  <si>
    <t>KÖZPONTI KÖLTSÉGVETÉSBŐL SZÁRMAZÓ TÁMOGATÁSOK 2015. ÉVI ELŐIRÁNYZATA</t>
  </si>
  <si>
    <t xml:space="preserve">SZÁPÁR KÖZSÉG ÖNKORMÁNYZATA 2015-2017. ÉVEK KÖZÖTTI BEVÉTELEINEK ÉS KIADÁSAINAK ÖSSZEVONT </t>
  </si>
  <si>
    <t>2017. évi előirányzat</t>
  </si>
  <si>
    <t>2016.évi  előirányzat</t>
  </si>
  <si>
    <t>2017. évi  előirányzat</t>
  </si>
  <si>
    <t xml:space="preserve">            SZÁPÁR KÖZSÉG ÖNKORMÁNYZATA 2015. ÉVI BEVÉTELI ELŐIRÁNYZATAI</t>
  </si>
  <si>
    <t>2015. évi javaslatból</t>
  </si>
  <si>
    <t>2015. évi javaslat</t>
  </si>
  <si>
    <t xml:space="preserve">            SZÁPÁR KÖZSÉG ÖNKORMÁNYZATA 2015. ÉVI KIADÁSI ELŐIRÁNYZATA </t>
  </si>
  <si>
    <t xml:space="preserve">Hozzájárulás pénzbeli szoc.ellátásokhoz beszámítás után   </t>
  </si>
  <si>
    <t>2014. évi maradvány igénybevétele</t>
  </si>
  <si>
    <t>Közös Hivataltól kapott összeg</t>
  </si>
  <si>
    <t>út híd felújítás</t>
  </si>
  <si>
    <t xml:space="preserve">Lakásfenntartási támogatás </t>
  </si>
  <si>
    <t>2015. ÉVI ÖSSZEVONT KÖLTSÉGVETÉSI MÉRLEGE</t>
  </si>
  <si>
    <t>2015. félévi teljesített</t>
  </si>
  <si>
    <t>2015.  módosított</t>
  </si>
  <si>
    <t>2015. módosított</t>
  </si>
  <si>
    <t xml:space="preserve">Közutak üzemeltetése                                              </t>
  </si>
  <si>
    <t xml:space="preserve">Közvilágítás                                                          </t>
  </si>
  <si>
    <t xml:space="preserve">Zöldterület gondozás                              </t>
  </si>
  <si>
    <t xml:space="preserve">Könyvtári feladatok                                      </t>
  </si>
  <si>
    <t xml:space="preserve">Közművelődési tevékenység                                   </t>
  </si>
  <si>
    <t xml:space="preserve">Falugondnoki szolgálat                                              </t>
  </si>
  <si>
    <t xml:space="preserve">Start-munkaprogram- Közfoglalkoztatottság       </t>
  </si>
  <si>
    <t xml:space="preserve">Elhunyt személyek hátamaradottainak  p.b. ell.      </t>
  </si>
  <si>
    <t xml:space="preserve">Önkormányzati segélyek                                          </t>
  </si>
  <si>
    <t xml:space="preserve">Munkanélküli aktív koruak ellátásai                       </t>
  </si>
  <si>
    <t xml:space="preserve">Lakásfenntartással, lakhatással összefüggő ellátások </t>
  </si>
  <si>
    <t xml:space="preserve">Vagyongazd. Szolg.lakás költségei                           </t>
  </si>
  <si>
    <t xml:space="preserve">Köztemető fenntartás                                               </t>
  </si>
  <si>
    <t xml:space="preserve">Háziorvosi szolgálat                                                 </t>
  </si>
  <si>
    <t xml:space="preserve">Önkormányzati igazgatási tevékenységek                 </t>
  </si>
  <si>
    <t xml:space="preserve">Önkörmányzatok elszámolásai a költségvetéssal      </t>
  </si>
  <si>
    <t xml:space="preserve">Város és községgazdálkodás                                     </t>
  </si>
  <si>
    <t xml:space="preserve">Közutak üzemeltetése                                               </t>
  </si>
  <si>
    <t xml:space="preserve">Közvilágítás                                                           </t>
  </si>
  <si>
    <t xml:space="preserve">Zöldterület gondozás                                               </t>
  </si>
  <si>
    <t xml:space="preserve">Könyvtári feladatok                                                  </t>
  </si>
  <si>
    <t xml:space="preserve">Közművelődési tevékenység                                     </t>
  </si>
  <si>
    <t xml:space="preserve">Falugondnoki szolgálat                                            </t>
  </si>
  <si>
    <t xml:space="preserve">Start-munkaprogram- Közfoglalkoztatottság          </t>
  </si>
  <si>
    <t xml:space="preserve">Elhunyt személyek hátamaradottainak  p.b. ell.       </t>
  </si>
  <si>
    <t xml:space="preserve">Munkanélküli aktív koruak ellátásai                        </t>
  </si>
  <si>
    <t xml:space="preserve">Köztemető fenntartás                                                </t>
  </si>
  <si>
    <t xml:space="preserve">Háziorvosi szolgálat                                               </t>
  </si>
  <si>
    <t xml:space="preserve">Város és községgazdálkodás                             </t>
  </si>
  <si>
    <t xml:space="preserve">Önkörmányzatok elszámolásai a költségvetéssal    </t>
  </si>
  <si>
    <t>%</t>
  </si>
  <si>
    <t>2015. III. negyedévi teljesítés</t>
  </si>
  <si>
    <t>2015. III. negyedévimódosított előirányzat</t>
  </si>
  <si>
    <t xml:space="preserve">F </t>
  </si>
  <si>
    <t>Adatok Ezer Ft-ban</t>
  </si>
  <si>
    <t>SZÁPÁR KÖZSÉG ÖNKORMÁNYZAT BEVÉTELEINEK ÉS KIADÁSAINAK</t>
  </si>
  <si>
    <t>2016. ÉVI  ELŐIRÁNYZATA</t>
  </si>
  <si>
    <t>2016. évi eredeti előirányzat</t>
  </si>
  <si>
    <t>Állami Támogatások</t>
  </si>
  <si>
    <t>Kamat bevételek</t>
  </si>
  <si>
    <t>Teljesítményadó</t>
  </si>
  <si>
    <t>Előző évi pénzmarardvány</t>
  </si>
  <si>
    <t>Pótlék</t>
  </si>
  <si>
    <t>Bírság</t>
  </si>
  <si>
    <t>Lakbér</t>
  </si>
  <si>
    <t>Tulajdonosi bevételek</t>
  </si>
  <si>
    <t>Adatok Eft-ban.</t>
  </si>
  <si>
    <t>Igazgatás</t>
  </si>
  <si>
    <t>Könyvtári szolgáltatások</t>
  </si>
  <si>
    <t>Közfoglalkoztatás</t>
  </si>
  <si>
    <t>Város, és község gazd.</t>
  </si>
  <si>
    <t>Zöldterület kezelés</t>
  </si>
  <si>
    <t>Vagyongazdálkodás ( szolgálati lakás)</t>
  </si>
  <si>
    <t>Küzútak, hídak</t>
  </si>
  <si>
    <t>Külső szervek támogatása</t>
  </si>
  <si>
    <t>Köztemető fenntartása</t>
  </si>
  <si>
    <t>Közművelődés</t>
  </si>
  <si>
    <t>1. sz. melléklet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</si>
</sst>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m/d"/>
    <numFmt numFmtId="176" formatCode="#,##0&quot; e Ft&quot;"/>
    <numFmt numFmtId="177" formatCode="#,##0_);[Red]\(#,##0\)"/>
    <numFmt numFmtId="178" formatCode="#,##0.00_);[Red]\(#,##0.00\)"/>
    <numFmt numFmtId="179" formatCode="&quot; Ft&quot;#,##0_);[Red]\(&quot; Ft&quot;#,##0\)"/>
    <numFmt numFmtId="180" formatCode="&quot; Ft&quot;#,##0.00_);[Red]\(&quot; Ft&quot;#,##0.00\)"/>
    <numFmt numFmtId="181" formatCode="[$-40E]yyyy\.\ mmmm\ d\."/>
    <numFmt numFmtId="182" formatCode="0.000"/>
    <numFmt numFmtId="183" formatCode="0.0"/>
    <numFmt numFmtId="184" formatCode="0.0%"/>
    <numFmt numFmtId="185" formatCode="&quot;H-&quot;0000"/>
    <numFmt numFmtId="186" formatCode="0.000E+00"/>
    <numFmt numFmtId="187" formatCode="#&quot; &quot;??/100"/>
    <numFmt numFmtId="188" formatCode="#&quot; &quot;???/???"/>
    <numFmt numFmtId="189" formatCode="_-* #,##0.000\ _F_t_-;\-* #,##0.000\ _F_t_-;_-* &quot;-&quot;???\ _F_t_-;_-@_-"/>
    <numFmt numFmtId="190" formatCode="#&quot; &quot;?/4"/>
    <numFmt numFmtId="191" formatCode="0.000%"/>
    <numFmt numFmtId="192" formatCode="0.0000%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[$€-2]\ #\ ##,000_);[Red]\([$€-2]\ #\ ##,000\)"/>
    <numFmt numFmtId="197" formatCode="#,##0.000"/>
    <numFmt numFmtId="198" formatCode="_-* #,##0.00&quot; Ft&quot;_-;\-* #,##0.00&quot; Ft&quot;_-;_-* \-??&quot; Ft&quot;_-;_-@_-"/>
    <numFmt numFmtId="199" formatCode="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Garamond"/>
      <family val="1"/>
    </font>
    <font>
      <b/>
      <sz val="10"/>
      <name val="Garamond"/>
      <family val="1"/>
    </font>
    <font>
      <i/>
      <sz val="8"/>
      <name val="Garamond"/>
      <family val="1"/>
    </font>
    <font>
      <b/>
      <sz val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i/>
      <sz val="8"/>
      <name val="Garamond"/>
      <family val="1"/>
    </font>
    <font>
      <sz val="10"/>
      <name val="Arial CE"/>
      <family val="0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11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7" fillId="24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distributed"/>
    </xf>
    <xf numFmtId="3" fontId="27" fillId="0" borderId="10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 vertical="center"/>
    </xf>
    <xf numFmtId="0" fontId="27" fillId="4" borderId="10" xfId="0" applyFont="1" applyFill="1" applyBorder="1" applyAlignment="1">
      <alignment horizontal="left" vertical="center"/>
    </xf>
    <xf numFmtId="3" fontId="27" fillId="4" borderId="1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/>
    </xf>
    <xf numFmtId="3" fontId="27" fillId="24" borderId="0" xfId="0" applyNumberFormat="1" applyFont="1" applyFill="1" applyAlignment="1">
      <alignment/>
    </xf>
    <xf numFmtId="3" fontId="24" fillId="0" borderId="0" xfId="0" applyNumberFormat="1" applyFont="1" applyBorder="1" applyAlignment="1">
      <alignment horizontal="left" indent="3"/>
    </xf>
    <xf numFmtId="0" fontId="24" fillId="0" borderId="0" xfId="0" applyFont="1" applyBorder="1" applyAlignment="1">
      <alignment horizontal="left" indent="3"/>
    </xf>
    <xf numFmtId="3" fontId="27" fillId="0" borderId="0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3" fontId="24" fillId="24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32" fillId="0" borderId="0" xfId="57" applyFont="1" applyAlignment="1">
      <alignment horizontal="center"/>
      <protection/>
    </xf>
    <xf numFmtId="0" fontId="32" fillId="0" borderId="0" xfId="57" applyFont="1" applyAlignment="1">
      <alignment/>
      <protection/>
    </xf>
    <xf numFmtId="0" fontId="29" fillId="0" borderId="0" xfId="57" applyFont="1">
      <alignment/>
      <protection/>
    </xf>
    <xf numFmtId="0" fontId="33" fillId="0" borderId="0" xfId="57" applyFont="1" applyAlignment="1">
      <alignment horizontal="center"/>
      <protection/>
    </xf>
    <xf numFmtId="0" fontId="33" fillId="0" borderId="0" xfId="57" applyFont="1" applyAlignment="1">
      <alignment/>
      <protection/>
    </xf>
    <xf numFmtId="0" fontId="29" fillId="0" borderId="0" xfId="57" applyFont="1" applyAlignment="1">
      <alignment horizontal="center"/>
      <protection/>
    </xf>
    <xf numFmtId="3" fontId="24" fillId="0" borderId="10" xfId="57" applyNumberFormat="1" applyFont="1" applyBorder="1">
      <alignment/>
      <protection/>
    </xf>
    <xf numFmtId="3" fontId="29" fillId="0" borderId="0" xfId="57" applyNumberFormat="1" applyFont="1" applyAlignment="1">
      <alignment vertical="center"/>
      <protection/>
    </xf>
    <xf numFmtId="0" fontId="29" fillId="0" borderId="0" xfId="57" applyFont="1" applyAlignment="1">
      <alignment vertical="center"/>
      <protection/>
    </xf>
    <xf numFmtId="0" fontId="24" fillId="0" borderId="0" xfId="57" applyFont="1">
      <alignment/>
      <protection/>
    </xf>
    <xf numFmtId="3" fontId="29" fillId="0" borderId="0" xfId="57" applyNumberFormat="1" applyFont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3" fontId="24" fillId="0" borderId="10" xfId="57" applyNumberFormat="1" applyFont="1" applyBorder="1" applyAlignment="1">
      <alignment horizontal="left" vertical="center" wrapText="1"/>
      <protection/>
    </xf>
    <xf numFmtId="3" fontId="24" fillId="0" borderId="10" xfId="57" applyNumberFormat="1" applyFont="1" applyBorder="1" applyAlignment="1">
      <alignment horizontal="left"/>
      <protection/>
    </xf>
    <xf numFmtId="3" fontId="24" fillId="0" borderId="10" xfId="57" applyNumberFormat="1" applyFont="1" applyFill="1" applyBorder="1" applyAlignment="1">
      <alignment horizontal="left"/>
      <protection/>
    </xf>
    <xf numFmtId="0" fontId="27" fillId="0" borderId="10" xfId="57" applyFont="1" applyBorder="1">
      <alignment/>
      <protection/>
    </xf>
    <xf numFmtId="3" fontId="27" fillId="0" borderId="10" xfId="57" applyNumberFormat="1" applyFont="1" applyBorder="1" applyAlignment="1">
      <alignment horizontal="left"/>
      <protection/>
    </xf>
    <xf numFmtId="3" fontId="27" fillId="0" borderId="10" xfId="57" applyNumberFormat="1" applyFont="1" applyBorder="1">
      <alignment/>
      <protection/>
    </xf>
    <xf numFmtId="0" fontId="30" fillId="0" borderId="10" xfId="57" applyFont="1" applyBorder="1">
      <alignment/>
      <protection/>
    </xf>
    <xf numFmtId="3" fontId="30" fillId="0" borderId="10" xfId="57" applyNumberFormat="1" applyFont="1" applyBorder="1" applyAlignment="1">
      <alignment horizontal="left"/>
      <protection/>
    </xf>
    <xf numFmtId="3" fontId="30" fillId="0" borderId="10" xfId="57" applyNumberFormat="1" applyFont="1" applyBorder="1">
      <alignment/>
      <protection/>
    </xf>
    <xf numFmtId="0" fontId="28" fillId="0" borderId="0" xfId="57" applyFont="1" applyAlignment="1">
      <alignment horizontal="right"/>
      <protection/>
    </xf>
    <xf numFmtId="0" fontId="24" fillId="0" borderId="0" xfId="57" applyFont="1" applyAlignment="1">
      <alignment/>
      <protection/>
    </xf>
    <xf numFmtId="3" fontId="25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2" fillId="0" borderId="0" xfId="57" applyFont="1">
      <alignment/>
      <protection/>
    </xf>
    <xf numFmtId="3" fontId="32" fillId="0" borderId="0" xfId="57" applyNumberFormat="1" applyFont="1">
      <alignment/>
      <protection/>
    </xf>
    <xf numFmtId="0" fontId="32" fillId="0" borderId="10" xfId="57" applyFont="1" applyBorder="1" applyAlignment="1">
      <alignment horizontal="center"/>
      <protection/>
    </xf>
    <xf numFmtId="3" fontId="24" fillId="0" borderId="10" xfId="57" applyNumberFormat="1" applyFont="1" applyBorder="1" applyAlignment="1">
      <alignment/>
      <protection/>
    </xf>
    <xf numFmtId="3" fontId="24" fillId="0" borderId="10" xfId="57" applyNumberFormat="1" applyFont="1" applyFill="1" applyBorder="1" applyAlignment="1">
      <alignment/>
      <protection/>
    </xf>
    <xf numFmtId="3" fontId="27" fillId="0" borderId="10" xfId="57" applyNumberFormat="1" applyFont="1" applyFill="1" applyBorder="1" applyAlignment="1">
      <alignment/>
      <protection/>
    </xf>
    <xf numFmtId="0" fontId="34" fillId="0" borderId="10" xfId="57" applyFont="1" applyBorder="1" applyAlignment="1">
      <alignment horizontal="center" vertical="center"/>
      <protection/>
    </xf>
    <xf numFmtId="3" fontId="27" fillId="0" borderId="10" xfId="57" applyNumberFormat="1" applyFont="1" applyFill="1" applyBorder="1" applyAlignment="1">
      <alignment vertical="center"/>
      <protection/>
    </xf>
    <xf numFmtId="3" fontId="27" fillId="0" borderId="10" xfId="57" applyNumberFormat="1" applyFont="1" applyBorder="1" applyAlignment="1">
      <alignment vertical="center"/>
      <protection/>
    </xf>
    <xf numFmtId="3" fontId="27" fillId="0" borderId="10" xfId="57" applyNumberFormat="1" applyFont="1" applyBorder="1" applyAlignment="1">
      <alignment horizontal="right" vertical="center"/>
      <protection/>
    </xf>
    <xf numFmtId="3" fontId="27" fillId="0" borderId="10" xfId="57" applyNumberFormat="1" applyFont="1" applyFill="1" applyBorder="1" applyAlignment="1">
      <alignment horizontal="left"/>
      <protection/>
    </xf>
    <xf numFmtId="0" fontId="29" fillId="0" borderId="10" xfId="57" applyFont="1" applyFill="1" applyBorder="1" applyAlignment="1">
      <alignment horizontal="center"/>
      <protection/>
    </xf>
    <xf numFmtId="0" fontId="34" fillId="4" borderId="10" xfId="57" applyFont="1" applyFill="1" applyBorder="1" applyAlignment="1">
      <alignment horizontal="center" vertical="center"/>
      <protection/>
    </xf>
    <xf numFmtId="3" fontId="27" fillId="4" borderId="10" xfId="57" applyNumberFormat="1" applyFont="1" applyFill="1" applyBorder="1" applyAlignment="1">
      <alignment vertical="center"/>
      <protection/>
    </xf>
    <xf numFmtId="0" fontId="29" fillId="4" borderId="10" xfId="57" applyFont="1" applyFill="1" applyBorder="1" applyAlignment="1">
      <alignment horizontal="center"/>
      <protection/>
    </xf>
    <xf numFmtId="3" fontId="25" fillId="4" borderId="10" xfId="57" applyNumberFormat="1" applyFont="1" applyFill="1" applyBorder="1" applyAlignment="1">
      <alignment horizontal="center"/>
      <protection/>
    </xf>
    <xf numFmtId="3" fontId="27" fillId="4" borderId="10" xfId="0" applyNumberFormat="1" applyFont="1" applyFill="1" applyBorder="1" applyAlignment="1">
      <alignment horizontal="center"/>
    </xf>
    <xf numFmtId="3" fontId="24" fillId="4" borderId="10" xfId="0" applyNumberFormat="1" applyFont="1" applyFill="1" applyBorder="1" applyAlignment="1">
      <alignment horizontal="center"/>
    </xf>
    <xf numFmtId="0" fontId="29" fillId="4" borderId="10" xfId="57" applyFont="1" applyFill="1" applyBorder="1" applyAlignment="1">
      <alignment vertical="center"/>
      <protection/>
    </xf>
    <xf numFmtId="3" fontId="34" fillId="4" borderId="10" xfId="57" applyNumberFormat="1" applyFont="1" applyFill="1" applyBorder="1" applyAlignment="1">
      <alignment horizontal="center" vertical="center" wrapText="1"/>
      <protection/>
    </xf>
    <xf numFmtId="3" fontId="34" fillId="4" borderId="10" xfId="57" applyNumberFormat="1" applyFont="1" applyFill="1" applyBorder="1" applyAlignment="1">
      <alignment vertical="center"/>
      <protection/>
    </xf>
    <xf numFmtId="0" fontId="27" fillId="0" borderId="10" xfId="57" applyFont="1" applyFill="1" applyBorder="1">
      <alignment/>
      <protection/>
    </xf>
    <xf numFmtId="3" fontId="27" fillId="0" borderId="10" xfId="57" applyNumberFormat="1" applyFont="1" applyFill="1" applyBorder="1">
      <alignment/>
      <protection/>
    </xf>
    <xf numFmtId="3" fontId="24" fillId="4" borderId="10" xfId="0" applyNumberFormat="1" applyFont="1" applyFill="1" applyBorder="1" applyAlignment="1">
      <alignment horizontal="right" vertical="center" wrapText="1"/>
    </xf>
    <xf numFmtId="3" fontId="27" fillId="0" borderId="13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32" fillId="0" borderId="0" xfId="57" applyFont="1" applyAlignment="1">
      <alignment vertical="center"/>
      <protection/>
    </xf>
    <xf numFmtId="3" fontId="25" fillId="0" borderId="0" xfId="57" applyNumberFormat="1" applyFont="1">
      <alignment/>
      <protection/>
    </xf>
    <xf numFmtId="0" fontId="29" fillId="0" borderId="0" xfId="57" applyFont="1" applyAlignment="1">
      <alignment horizontal="right"/>
      <protection/>
    </xf>
    <xf numFmtId="0" fontId="25" fillId="0" borderId="10" xfId="57" applyFont="1" applyBorder="1" applyAlignment="1">
      <alignment horizontal="center"/>
      <protection/>
    </xf>
    <xf numFmtId="3" fontId="24" fillId="24" borderId="14" xfId="0" applyNumberFormat="1" applyFont="1" applyFill="1" applyBorder="1" applyAlignment="1">
      <alignment/>
    </xf>
    <xf numFmtId="3" fontId="27" fillId="0" borderId="15" xfId="57" applyNumberFormat="1" applyFont="1" applyFill="1" applyBorder="1" applyAlignment="1">
      <alignment horizontal="center" vertical="center"/>
      <protection/>
    </xf>
    <xf numFmtId="3" fontId="27" fillId="0" borderId="10" xfId="57" applyNumberFormat="1" applyFont="1" applyBorder="1" applyAlignment="1">
      <alignment/>
      <protection/>
    </xf>
    <xf numFmtId="3" fontId="24" fillId="0" borderId="15" xfId="57" applyNumberFormat="1" applyFont="1" applyFill="1" applyBorder="1" applyAlignment="1">
      <alignment horizontal="left"/>
      <protection/>
    </xf>
    <xf numFmtId="3" fontId="27" fillId="0" borderId="10" xfId="57" applyNumberFormat="1" applyFont="1" applyFill="1" applyBorder="1" applyAlignment="1">
      <alignment horizontal="center"/>
      <protection/>
    </xf>
    <xf numFmtId="3" fontId="24" fillId="0" borderId="15" xfId="57" applyNumberFormat="1" applyFont="1" applyBorder="1" applyAlignment="1">
      <alignment horizontal="left"/>
      <protection/>
    </xf>
    <xf numFmtId="3" fontId="27" fillId="0" borderId="15" xfId="57" applyNumberFormat="1" applyFont="1" applyFill="1" applyBorder="1" applyAlignment="1">
      <alignment horizontal="left"/>
      <protection/>
    </xf>
    <xf numFmtId="3" fontId="27" fillId="4" borderId="10" xfId="57" applyNumberFormat="1" applyFont="1" applyFill="1" applyBorder="1" applyAlignment="1">
      <alignment horizontal="center" vertical="center"/>
      <protection/>
    </xf>
    <xf numFmtId="0" fontId="24" fillId="0" borderId="15" xfId="57" applyFont="1" applyBorder="1" applyAlignment="1">
      <alignment horizontal="right"/>
      <protection/>
    </xf>
    <xf numFmtId="3" fontId="24" fillId="0" borderId="10" xfId="57" applyNumberFormat="1" applyFont="1" applyBorder="1" applyAlignment="1">
      <alignment horizontal="right"/>
      <protection/>
    </xf>
    <xf numFmtId="3" fontId="24" fillId="0" borderId="15" xfId="57" applyNumberFormat="1" applyFont="1" applyBorder="1" applyAlignment="1">
      <alignment horizontal="right"/>
      <protection/>
    </xf>
    <xf numFmtId="3" fontId="0" fillId="0" borderId="10" xfId="57" applyNumberFormat="1" applyFont="1" applyBorder="1">
      <alignment/>
      <protection/>
    </xf>
    <xf numFmtId="3" fontId="24" fillId="0" borderId="15" xfId="57" applyNumberFormat="1" applyFont="1" applyFill="1" applyBorder="1" applyAlignment="1">
      <alignment horizontal="right"/>
      <protection/>
    </xf>
    <xf numFmtId="3" fontId="27" fillId="0" borderId="10" xfId="57" applyNumberFormat="1" applyFont="1" applyBorder="1" applyAlignment="1">
      <alignment horizontal="center" vertical="center"/>
      <protection/>
    </xf>
    <xf numFmtId="3" fontId="35" fillId="0" borderId="10" xfId="57" applyNumberFormat="1" applyFont="1" applyBorder="1">
      <alignment/>
      <protection/>
    </xf>
    <xf numFmtId="3" fontId="39" fillId="0" borderId="10" xfId="57" applyNumberFormat="1" applyFont="1" applyFill="1" applyBorder="1" applyAlignment="1">
      <alignment vertical="center"/>
      <protection/>
    </xf>
    <xf numFmtId="3" fontId="39" fillId="0" borderId="10" xfId="57" applyNumberFormat="1" applyFont="1" applyBorder="1" applyAlignment="1">
      <alignment vertical="center"/>
      <protection/>
    </xf>
    <xf numFmtId="0" fontId="0" fillId="0" borderId="0" xfId="57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0" fillId="0" borderId="0" xfId="57" applyFont="1">
      <alignment/>
      <protection/>
    </xf>
    <xf numFmtId="3" fontId="38" fillId="0" borderId="0" xfId="57" applyNumberFormat="1" applyFont="1" applyAlignment="1">
      <alignment horizontal="center"/>
      <protection/>
    </xf>
    <xf numFmtId="3" fontId="0" fillId="0" borderId="0" xfId="57" applyNumberFormat="1" applyFont="1" applyAlignment="1">
      <alignment/>
      <protection/>
    </xf>
    <xf numFmtId="0" fontId="0" fillId="4" borderId="10" xfId="57" applyFont="1" applyFill="1" applyBorder="1" applyAlignment="1">
      <alignment horizontal="center"/>
      <protection/>
    </xf>
    <xf numFmtId="3" fontId="39" fillId="4" borderId="10" xfId="57" applyNumberFormat="1" applyFont="1" applyFill="1" applyBorder="1" applyAlignment="1">
      <alignment horizontal="center" vertical="center"/>
      <protection/>
    </xf>
    <xf numFmtId="0" fontId="40" fillId="0" borderId="10" xfId="57" applyFont="1" applyBorder="1" applyAlignment="1">
      <alignment horizontal="center"/>
      <protection/>
    </xf>
    <xf numFmtId="3" fontId="0" fillId="0" borderId="10" xfId="57" applyNumberFormat="1" applyFont="1" applyBorder="1">
      <alignment/>
      <protection/>
    </xf>
    <xf numFmtId="3" fontId="0" fillId="0" borderId="10" xfId="57" applyNumberFormat="1" applyFont="1" applyBorder="1" applyAlignment="1">
      <alignment/>
      <protection/>
    </xf>
    <xf numFmtId="3" fontId="0" fillId="0" borderId="14" xfId="57" applyNumberFormat="1" applyFont="1" applyBorder="1">
      <alignment/>
      <protection/>
    </xf>
    <xf numFmtId="3" fontId="0" fillId="0" borderId="10" xfId="57" applyNumberFormat="1" applyFont="1" applyFill="1" applyBorder="1" applyAlignment="1">
      <alignment/>
      <protection/>
    </xf>
    <xf numFmtId="3" fontId="39" fillId="0" borderId="10" xfId="57" applyNumberFormat="1" applyFont="1" applyFill="1" applyBorder="1" applyAlignment="1">
      <alignment/>
      <protection/>
    </xf>
    <xf numFmtId="0" fontId="43" fillId="0" borderId="10" xfId="57" applyFont="1" applyBorder="1" applyAlignment="1">
      <alignment horizontal="center" vertical="center"/>
      <protection/>
    </xf>
    <xf numFmtId="3" fontId="39" fillId="0" borderId="10" xfId="57" applyNumberFormat="1" applyFont="1" applyBorder="1" applyAlignment="1">
      <alignment horizontal="right" vertical="center"/>
      <protection/>
    </xf>
    <xf numFmtId="3" fontId="39" fillId="0" borderId="14" xfId="57" applyNumberFormat="1" applyFont="1" applyBorder="1" applyAlignment="1">
      <alignment horizontal="right" vertical="center"/>
      <protection/>
    </xf>
    <xf numFmtId="3" fontId="39" fillId="0" borderId="10" xfId="57" applyNumberFormat="1" applyFont="1" applyBorder="1">
      <alignment/>
      <protection/>
    </xf>
    <xf numFmtId="3" fontId="39" fillId="0" borderId="14" xfId="57" applyNumberFormat="1" applyFont="1" applyBorder="1">
      <alignment/>
      <protection/>
    </xf>
    <xf numFmtId="3" fontId="0" fillId="0" borderId="14" xfId="57" applyNumberFormat="1" applyFont="1" applyFill="1" applyBorder="1" applyAlignment="1">
      <alignment/>
      <protection/>
    </xf>
    <xf numFmtId="0" fontId="40" fillId="0" borderId="0" xfId="57" applyFont="1" applyAlignment="1">
      <alignment horizontal="center"/>
      <protection/>
    </xf>
    <xf numFmtId="0" fontId="40" fillId="0" borderId="0" xfId="57" applyFont="1">
      <alignment/>
      <protection/>
    </xf>
    <xf numFmtId="3" fontId="40" fillId="0" borderId="0" xfId="57" applyNumberFormat="1" applyFont="1">
      <alignment/>
      <protection/>
    </xf>
    <xf numFmtId="3" fontId="0" fillId="0" borderId="0" xfId="57" applyNumberFormat="1" applyFont="1">
      <alignment/>
      <protection/>
    </xf>
    <xf numFmtId="3" fontId="44" fillId="4" borderId="10" xfId="57" applyNumberFormat="1" applyFont="1" applyFill="1" applyBorder="1" applyAlignment="1">
      <alignment vertical="center"/>
      <protection/>
    </xf>
    <xf numFmtId="0" fontId="44" fillId="4" borderId="10" xfId="57" applyFont="1" applyFill="1" applyBorder="1" applyAlignment="1">
      <alignment horizontal="center" vertical="center"/>
      <protection/>
    </xf>
    <xf numFmtId="184" fontId="39" fillId="4" borderId="10" xfId="57" applyNumberFormat="1" applyFont="1" applyFill="1" applyBorder="1" applyAlignment="1">
      <alignment horizontal="center" vertical="center"/>
      <protection/>
    </xf>
    <xf numFmtId="184" fontId="0" fillId="0" borderId="0" xfId="57" applyNumberFormat="1" applyFont="1" applyAlignment="1">
      <alignment horizontal="center"/>
      <protection/>
    </xf>
    <xf numFmtId="184" fontId="40" fillId="0" borderId="10" xfId="57" applyNumberFormat="1" applyFont="1" applyBorder="1" applyAlignment="1">
      <alignment horizontal="center"/>
      <protection/>
    </xf>
    <xf numFmtId="184" fontId="40" fillId="0" borderId="0" xfId="57" applyNumberFormat="1" applyFont="1" applyAlignment="1">
      <alignment horizontal="center"/>
      <protection/>
    </xf>
    <xf numFmtId="184" fontId="0" fillId="0" borderId="10" xfId="57" applyNumberFormat="1" applyFont="1" applyBorder="1" applyAlignment="1">
      <alignment horizontal="center"/>
      <protection/>
    </xf>
    <xf numFmtId="184" fontId="0" fillId="0" borderId="14" xfId="57" applyNumberFormat="1" applyFont="1" applyBorder="1" applyAlignment="1">
      <alignment horizontal="center"/>
      <protection/>
    </xf>
    <xf numFmtId="184" fontId="39" fillId="0" borderId="10" xfId="57" applyNumberFormat="1" applyFont="1" applyFill="1" applyBorder="1" applyAlignment="1">
      <alignment horizontal="center" vertical="center"/>
      <protection/>
    </xf>
    <xf numFmtId="184" fontId="43" fillId="0" borderId="10" xfId="57" applyNumberFormat="1" applyFont="1" applyBorder="1" applyAlignment="1">
      <alignment horizontal="center" vertical="center"/>
      <protection/>
    </xf>
    <xf numFmtId="184" fontId="39" fillId="10" borderId="10" xfId="57" applyNumberFormat="1" applyFont="1" applyFill="1" applyBorder="1" applyAlignment="1">
      <alignment horizontal="center" vertical="center"/>
      <protection/>
    </xf>
    <xf numFmtId="184" fontId="43" fillId="10" borderId="10" xfId="57" applyNumberFormat="1" applyFont="1" applyFill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34" fillId="22" borderId="10" xfId="57" applyFont="1" applyFill="1" applyBorder="1" applyAlignment="1">
      <alignment horizontal="center" vertical="center"/>
      <protection/>
    </xf>
    <xf numFmtId="0" fontId="29" fillId="22" borderId="10" xfId="57" applyFont="1" applyFill="1" applyBorder="1" applyAlignment="1">
      <alignment horizontal="center"/>
      <protection/>
    </xf>
    <xf numFmtId="3" fontId="25" fillId="22" borderId="10" xfId="57" applyNumberFormat="1" applyFont="1" applyFill="1" applyBorder="1" applyAlignment="1">
      <alignment horizontal="center"/>
      <protection/>
    </xf>
    <xf numFmtId="3" fontId="33" fillId="22" borderId="10" xfId="57" applyNumberFormat="1" applyFont="1" applyFill="1" applyBorder="1" applyAlignment="1">
      <alignment horizontal="center" vertical="center"/>
      <protection/>
    </xf>
    <xf numFmtId="3" fontId="29" fillId="0" borderId="10" xfId="57" applyNumberFormat="1" applyFont="1" applyBorder="1" applyAlignment="1">
      <alignment/>
      <protection/>
    </xf>
    <xf numFmtId="3" fontId="29" fillId="0" borderId="10" xfId="57" applyNumberFormat="1" applyFont="1" applyBorder="1">
      <alignment/>
      <protection/>
    </xf>
    <xf numFmtId="3" fontId="29" fillId="0" borderId="10" xfId="57" applyNumberFormat="1" applyFont="1" applyFill="1" applyBorder="1" applyAlignment="1">
      <alignment/>
      <protection/>
    </xf>
    <xf numFmtId="3" fontId="29" fillId="0" borderId="10" xfId="57" applyNumberFormat="1" applyFont="1" applyFill="1" applyBorder="1" applyAlignment="1">
      <alignment vertical="center"/>
      <protection/>
    </xf>
    <xf numFmtId="3" fontId="29" fillId="0" borderId="10" xfId="57" applyNumberFormat="1" applyFont="1" applyBorder="1" applyAlignment="1">
      <alignment vertical="center"/>
      <protection/>
    </xf>
    <xf numFmtId="3" fontId="29" fillId="0" borderId="10" xfId="57" applyNumberFormat="1" applyFont="1" applyBorder="1" applyAlignment="1">
      <alignment horizontal="right" vertical="center"/>
      <protection/>
    </xf>
    <xf numFmtId="0" fontId="32" fillId="22" borderId="10" xfId="57" applyFont="1" applyFill="1" applyBorder="1" applyAlignment="1">
      <alignment horizontal="center"/>
      <protection/>
    </xf>
    <xf numFmtId="3" fontId="25" fillId="4" borderId="10" xfId="57" applyNumberFormat="1" applyFont="1" applyFill="1" applyBorder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3" fontId="24" fillId="0" borderId="14" xfId="57" applyNumberFormat="1" applyFont="1" applyBorder="1" applyAlignment="1">
      <alignment horizontal="center"/>
      <protection/>
    </xf>
    <xf numFmtId="3" fontId="24" fillId="0" borderId="15" xfId="57" applyNumberFormat="1" applyFont="1" applyBorder="1" applyAlignment="1">
      <alignment horizontal="center"/>
      <protection/>
    </xf>
    <xf numFmtId="3" fontId="27" fillId="0" borderId="10" xfId="57" applyNumberFormat="1" applyFont="1" applyFill="1" applyBorder="1" applyAlignment="1">
      <alignment horizontal="center" vertical="center"/>
      <protection/>
    </xf>
    <xf numFmtId="3" fontId="24" fillId="0" borderId="10" xfId="57" applyNumberFormat="1" applyFont="1" applyBorder="1" applyAlignment="1">
      <alignment/>
      <protection/>
    </xf>
    <xf numFmtId="3" fontId="27" fillId="0" borderId="14" xfId="57" applyNumberFormat="1" applyFont="1" applyFill="1" applyBorder="1" applyAlignment="1">
      <alignment horizontal="center" vertical="center"/>
      <protection/>
    </xf>
    <xf numFmtId="0" fontId="32" fillId="4" borderId="16" xfId="57" applyFont="1" applyFill="1" applyBorder="1" applyAlignment="1">
      <alignment horizontal="center" vertical="center" wrapText="1"/>
      <protection/>
    </xf>
    <xf numFmtId="0" fontId="32" fillId="4" borderId="17" xfId="0" applyFont="1" applyFill="1" applyBorder="1" applyAlignment="1">
      <alignment horizontal="center" vertical="center" wrapText="1"/>
    </xf>
    <xf numFmtId="3" fontId="27" fillId="4" borderId="10" xfId="57" applyNumberFormat="1" applyFont="1" applyFill="1" applyBorder="1" applyAlignment="1">
      <alignment horizontal="center" vertical="center" wrapText="1"/>
      <protection/>
    </xf>
    <xf numFmtId="3" fontId="27" fillId="0" borderId="10" xfId="57" applyNumberFormat="1" applyFont="1" applyBorder="1" applyAlignment="1">
      <alignment/>
      <protection/>
    </xf>
    <xf numFmtId="3" fontId="27" fillId="4" borderId="16" xfId="57" applyNumberFormat="1" applyFont="1" applyFill="1" applyBorder="1" applyAlignment="1">
      <alignment horizontal="center" vertical="center" wrapText="1"/>
      <protection/>
    </xf>
    <xf numFmtId="3" fontId="27" fillId="4" borderId="17" xfId="57" applyNumberFormat="1" applyFont="1" applyFill="1" applyBorder="1" applyAlignment="1">
      <alignment horizontal="center" vertical="center" wrapText="1"/>
      <protection/>
    </xf>
    <xf numFmtId="3" fontId="39" fillId="0" borderId="15" xfId="57" applyNumberFormat="1" applyFont="1" applyFill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3" fontId="39" fillId="0" borderId="14" xfId="57" applyNumberFormat="1" applyFont="1" applyFill="1" applyBorder="1" applyAlignment="1">
      <alignment horizontal="left"/>
      <protection/>
    </xf>
    <xf numFmtId="3" fontId="39" fillId="0" borderId="15" xfId="57" applyNumberFormat="1" applyFont="1" applyFill="1" applyBorder="1" applyAlignment="1">
      <alignment horizontal="left"/>
      <protection/>
    </xf>
    <xf numFmtId="3" fontId="39" fillId="0" borderId="10" xfId="57" applyNumberFormat="1" applyFont="1" applyFill="1" applyBorder="1" applyAlignment="1">
      <alignment horizontal="center"/>
      <protection/>
    </xf>
    <xf numFmtId="3" fontId="0" fillId="0" borderId="10" xfId="57" applyNumberFormat="1" applyFont="1" applyBorder="1" applyAlignment="1">
      <alignment horizontal="left"/>
      <protection/>
    </xf>
    <xf numFmtId="0" fontId="0" fillId="0" borderId="14" xfId="57" applyFont="1" applyBorder="1" applyAlignment="1">
      <alignment horizontal="left"/>
      <protection/>
    </xf>
    <xf numFmtId="0" fontId="0" fillId="0" borderId="15" xfId="57" applyFont="1" applyBorder="1" applyAlignment="1">
      <alignment horizontal="left"/>
      <protection/>
    </xf>
    <xf numFmtId="3" fontId="39" fillId="0" borderId="10" xfId="57" applyNumberFormat="1" applyFont="1" applyBorder="1" applyAlignment="1">
      <alignment vertical="center"/>
      <protection/>
    </xf>
    <xf numFmtId="3" fontId="39" fillId="0" borderId="10" xfId="57" applyNumberFormat="1" applyFont="1" applyFill="1" applyBorder="1" applyAlignment="1">
      <alignment vertical="center"/>
      <protection/>
    </xf>
    <xf numFmtId="3" fontId="39" fillId="0" borderId="10" xfId="57" applyNumberFormat="1" applyFont="1" applyFill="1" applyBorder="1" applyAlignment="1">
      <alignment/>
      <protection/>
    </xf>
    <xf numFmtId="3" fontId="39" fillId="0" borderId="10" xfId="57" applyNumberFormat="1" applyFont="1" applyFill="1" applyBorder="1" applyAlignment="1">
      <alignment horizontal="center" vertical="center"/>
      <protection/>
    </xf>
    <xf numFmtId="3" fontId="39" fillId="0" borderId="14" xfId="57" applyNumberFormat="1" applyFont="1" applyFill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/>
      <protection/>
    </xf>
    <xf numFmtId="0" fontId="40" fillId="4" borderId="16" xfId="57" applyFont="1" applyFill="1" applyBorder="1" applyAlignment="1">
      <alignment horizontal="center" vertical="center" wrapText="1"/>
      <protection/>
    </xf>
    <xf numFmtId="0" fontId="40" fillId="4" borderId="17" xfId="0" applyFont="1" applyFill="1" applyBorder="1" applyAlignment="1">
      <alignment horizontal="center" vertical="center" wrapText="1"/>
    </xf>
    <xf numFmtId="3" fontId="39" fillId="4" borderId="10" xfId="57" applyNumberFormat="1" applyFont="1" applyFill="1" applyBorder="1" applyAlignment="1">
      <alignment horizontal="center" vertical="center"/>
      <protection/>
    </xf>
    <xf numFmtId="3" fontId="45" fillId="0" borderId="0" xfId="57" applyNumberFormat="1" applyFont="1" applyAlignment="1">
      <alignment horizontal="center"/>
      <protection/>
    </xf>
    <xf numFmtId="0" fontId="45" fillId="0" borderId="0" xfId="0" applyFont="1" applyAlignment="1">
      <alignment horizontal="center"/>
    </xf>
    <xf numFmtId="184" fontId="43" fillId="4" borderId="10" xfId="57" applyNumberFormat="1" applyFont="1" applyFill="1" applyBorder="1" applyAlignment="1">
      <alignment horizontal="center" vertical="center"/>
      <protection/>
    </xf>
    <xf numFmtId="3" fontId="41" fillId="4" borderId="16" xfId="57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3" fontId="0" fillId="0" borderId="0" xfId="57" applyNumberFormat="1" applyFont="1" applyAlignment="1">
      <alignment/>
      <protection/>
    </xf>
    <xf numFmtId="3" fontId="41" fillId="4" borderId="17" xfId="57" applyNumberFormat="1" applyFont="1" applyFill="1" applyBorder="1" applyAlignment="1">
      <alignment horizontal="center" vertical="center" wrapText="1"/>
      <protection/>
    </xf>
    <xf numFmtId="3" fontId="41" fillId="4" borderId="10" xfId="57" applyNumberFormat="1" applyFont="1" applyFill="1" applyBorder="1" applyAlignment="1">
      <alignment horizontal="center" vertical="center" wrapText="1"/>
      <protection/>
    </xf>
    <xf numFmtId="184" fontId="42" fillId="4" borderId="16" xfId="57" applyNumberFormat="1" applyFont="1" applyFill="1" applyBorder="1" applyAlignment="1">
      <alignment horizontal="center" vertical="center" wrapText="1"/>
      <protection/>
    </xf>
    <xf numFmtId="184" fontId="42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0" fillId="0" borderId="14" xfId="57" applyNumberFormat="1" applyFont="1" applyFill="1" applyBorder="1" applyAlignment="1">
      <alignment horizontal="left"/>
      <protection/>
    </xf>
    <xf numFmtId="3" fontId="0" fillId="0" borderId="15" xfId="57" applyNumberFormat="1" applyFont="1" applyFill="1" applyBorder="1" applyAlignment="1">
      <alignment horizontal="left"/>
      <protection/>
    </xf>
    <xf numFmtId="3" fontId="0" fillId="0" borderId="14" xfId="57" applyNumberFormat="1" applyFont="1" applyBorder="1" applyAlignment="1">
      <alignment horizontal="left"/>
      <protection/>
    </xf>
    <xf numFmtId="3" fontId="0" fillId="0" borderId="15" xfId="57" applyNumberFormat="1" applyFont="1" applyBorder="1" applyAlignment="1">
      <alignment horizontal="left"/>
      <protection/>
    </xf>
    <xf numFmtId="0" fontId="0" fillId="0" borderId="10" xfId="57" applyFont="1" applyBorder="1" applyAlignment="1">
      <alignment horizontal="center"/>
      <protection/>
    </xf>
    <xf numFmtId="3" fontId="39" fillId="0" borderId="10" xfId="57" applyNumberFormat="1" applyFont="1" applyBorder="1" applyAlignment="1">
      <alignment/>
      <protection/>
    </xf>
    <xf numFmtId="3" fontId="38" fillId="0" borderId="0" xfId="57" applyNumberFormat="1" applyFont="1" applyAlignment="1">
      <alignment horizontal="center"/>
      <protection/>
    </xf>
    <xf numFmtId="3" fontId="44" fillId="4" borderId="10" xfId="57" applyNumberFormat="1" applyFont="1" applyFill="1" applyBorder="1" applyAlignment="1">
      <alignment horizontal="center" vertical="center"/>
      <protection/>
    </xf>
    <xf numFmtId="3" fontId="27" fillId="0" borderId="15" xfId="57" applyNumberFormat="1" applyFont="1" applyFill="1" applyBorder="1" applyAlignment="1">
      <alignment horizontal="center" vertical="center"/>
      <protection/>
    </xf>
    <xf numFmtId="3" fontId="33" fillId="0" borderId="0" xfId="57" applyNumberFormat="1" applyFont="1" applyAlignment="1">
      <alignment horizontal="center"/>
      <protection/>
    </xf>
    <xf numFmtId="3" fontId="29" fillId="0" borderId="0" xfId="57" applyNumberFormat="1" applyFont="1" applyAlignment="1">
      <alignment/>
      <protection/>
    </xf>
    <xf numFmtId="0" fontId="29" fillId="0" borderId="10" xfId="57" applyFont="1" applyBorder="1" applyAlignment="1">
      <alignment horizontal="center"/>
      <protection/>
    </xf>
    <xf numFmtId="3" fontId="24" fillId="0" borderId="14" xfId="57" applyNumberFormat="1" applyFont="1" applyFill="1" applyBorder="1" applyAlignment="1">
      <alignment horizontal="left"/>
      <protection/>
    </xf>
    <xf numFmtId="3" fontId="24" fillId="0" borderId="15" xfId="57" applyNumberFormat="1" applyFont="1" applyFill="1" applyBorder="1" applyAlignment="1">
      <alignment horizontal="left"/>
      <protection/>
    </xf>
    <xf numFmtId="0" fontId="24" fillId="0" borderId="14" xfId="57" applyFont="1" applyBorder="1" applyAlignment="1">
      <alignment horizontal="left"/>
      <protection/>
    </xf>
    <xf numFmtId="0" fontId="24" fillId="0" borderId="15" xfId="57" applyFont="1" applyBorder="1" applyAlignment="1">
      <alignment horizontal="left"/>
      <protection/>
    </xf>
    <xf numFmtId="3" fontId="24" fillId="0" borderId="14" xfId="57" applyNumberFormat="1" applyFont="1" applyBorder="1" applyAlignment="1">
      <alignment horizontal="left"/>
      <protection/>
    </xf>
    <xf numFmtId="3" fontId="24" fillId="0" borderId="15" xfId="57" applyNumberFormat="1" applyFont="1" applyBorder="1" applyAlignment="1">
      <alignment horizontal="left"/>
      <protection/>
    </xf>
    <xf numFmtId="0" fontId="29" fillId="0" borderId="14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3" fontId="27" fillId="0" borderId="10" xfId="57" applyNumberFormat="1" applyFont="1" applyFill="1" applyBorder="1" applyAlignment="1">
      <alignment vertical="center"/>
      <protection/>
    </xf>
    <xf numFmtId="3" fontId="27" fillId="0" borderId="10" xfId="57" applyNumberFormat="1" applyFont="1" applyBorder="1" applyAlignment="1">
      <alignment vertical="center"/>
      <protection/>
    </xf>
    <xf numFmtId="3" fontId="24" fillId="0" borderId="10" xfId="57" applyNumberFormat="1" applyFont="1" applyBorder="1" applyAlignment="1">
      <alignment horizontal="left"/>
      <protection/>
    </xf>
    <xf numFmtId="3" fontId="27" fillId="0" borderId="14" xfId="57" applyNumberFormat="1" applyFont="1" applyFill="1" applyBorder="1" applyAlignment="1">
      <alignment horizontal="left"/>
      <protection/>
    </xf>
    <xf numFmtId="3" fontId="27" fillId="0" borderId="15" xfId="57" applyNumberFormat="1" applyFont="1" applyFill="1" applyBorder="1" applyAlignment="1">
      <alignment horizontal="left"/>
      <protection/>
    </xf>
    <xf numFmtId="3" fontId="27" fillId="0" borderId="10" xfId="57" applyNumberFormat="1" applyFont="1" applyFill="1" applyBorder="1" applyAlignment="1">
      <alignment horizontal="center"/>
      <protection/>
    </xf>
    <xf numFmtId="3" fontId="27" fillId="0" borderId="10" xfId="57" applyNumberFormat="1" applyFont="1" applyFill="1" applyBorder="1" applyAlignment="1">
      <alignment/>
      <protection/>
    </xf>
    <xf numFmtId="3" fontId="27" fillId="4" borderId="10" xfId="57" applyNumberFormat="1" applyFont="1" applyFill="1" applyBorder="1" applyAlignment="1">
      <alignment horizontal="center" vertical="center"/>
      <protection/>
    </xf>
    <xf numFmtId="0" fontId="27" fillId="4" borderId="10" xfId="57" applyFont="1" applyFill="1" applyBorder="1" applyAlignment="1">
      <alignment horizontal="center" vertical="center"/>
      <protection/>
    </xf>
    <xf numFmtId="0" fontId="27" fillId="4" borderId="16" xfId="57" applyFont="1" applyFill="1" applyBorder="1" applyAlignment="1">
      <alignment horizontal="center" vertical="center" wrapText="1"/>
      <protection/>
    </xf>
    <xf numFmtId="0" fontId="27" fillId="4" borderId="18" xfId="57" applyFont="1" applyFill="1" applyBorder="1" applyAlignment="1">
      <alignment horizontal="center" vertical="center" wrapText="1"/>
      <protection/>
    </xf>
    <xf numFmtId="0" fontId="27" fillId="4" borderId="17" xfId="57" applyFont="1" applyFill="1" applyBorder="1" applyAlignment="1">
      <alignment horizontal="center" vertical="center" wrapText="1"/>
      <protection/>
    </xf>
    <xf numFmtId="0" fontId="33" fillId="0" borderId="0" xfId="57" applyFont="1" applyAlignment="1">
      <alignment horizontal="center"/>
      <protection/>
    </xf>
    <xf numFmtId="0" fontId="32" fillId="0" borderId="0" xfId="57" applyFont="1" applyAlignment="1">
      <alignment horizontal="right"/>
      <protection/>
    </xf>
    <xf numFmtId="3" fontId="27" fillId="4" borderId="10" xfId="0" applyNumberFormat="1" applyFont="1" applyFill="1" applyBorder="1" applyAlignment="1">
      <alignment horizontal="center" vertical="center" wrapText="1"/>
    </xf>
    <xf numFmtId="0" fontId="27" fillId="4" borderId="10" xfId="57" applyFont="1" applyFill="1" applyBorder="1" applyAlignment="1">
      <alignment horizontal="center" vertical="center" wrapText="1"/>
      <protection/>
    </xf>
    <xf numFmtId="3" fontId="29" fillId="0" borderId="10" xfId="57" applyNumberFormat="1" applyFont="1" applyBorder="1" applyAlignment="1">
      <alignment horizontal="left"/>
      <protection/>
    </xf>
    <xf numFmtId="3" fontId="29" fillId="0" borderId="10" xfId="57" applyNumberFormat="1" applyFont="1" applyBorder="1" applyAlignment="1">
      <alignment/>
      <protection/>
    </xf>
    <xf numFmtId="3" fontId="29" fillId="0" borderId="10" xfId="57" applyNumberFormat="1" applyFont="1" applyFill="1" applyBorder="1" applyAlignment="1">
      <alignment horizontal="left" vertical="center"/>
      <protection/>
    </xf>
    <xf numFmtId="3" fontId="29" fillId="0" borderId="14" xfId="57" applyNumberFormat="1" applyFont="1" applyFill="1" applyBorder="1" applyAlignment="1">
      <alignment horizontal="left"/>
      <protection/>
    </xf>
    <xf numFmtId="3" fontId="29" fillId="0" borderId="15" xfId="57" applyNumberFormat="1" applyFont="1" applyFill="1" applyBorder="1" applyAlignment="1">
      <alignment horizontal="left"/>
      <protection/>
    </xf>
    <xf numFmtId="3" fontId="29" fillId="0" borderId="14" xfId="57" applyNumberFormat="1" applyFont="1" applyFill="1" applyBorder="1" applyAlignment="1">
      <alignment horizontal="center" vertical="center"/>
      <protection/>
    </xf>
    <xf numFmtId="3" fontId="29" fillId="0" borderId="15" xfId="57" applyNumberFormat="1" applyFont="1" applyFill="1" applyBorder="1" applyAlignment="1">
      <alignment horizontal="center" vertical="center"/>
      <protection/>
    </xf>
    <xf numFmtId="3" fontId="29" fillId="0" borderId="14" xfId="57" applyNumberFormat="1" applyFont="1" applyBorder="1" applyAlignment="1">
      <alignment horizontal="left"/>
      <protection/>
    </xf>
    <xf numFmtId="3" fontId="29" fillId="0" borderId="15" xfId="57" applyNumberFormat="1" applyFont="1" applyBorder="1" applyAlignment="1">
      <alignment horizontal="left"/>
      <protection/>
    </xf>
    <xf numFmtId="3" fontId="29" fillId="0" borderId="10" xfId="57" applyNumberFormat="1" applyFont="1" applyFill="1" applyBorder="1" applyAlignment="1">
      <alignment horizontal="left"/>
      <protection/>
    </xf>
    <xf numFmtId="3" fontId="29" fillId="0" borderId="10" xfId="57" applyNumberFormat="1" applyFont="1" applyFill="1" applyBorder="1" applyAlignment="1">
      <alignment horizontal="center"/>
      <protection/>
    </xf>
    <xf numFmtId="3" fontId="27" fillId="22" borderId="10" xfId="57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29" fillId="0" borderId="10" xfId="57" applyFont="1" applyBorder="1" applyAlignment="1">
      <alignment horizontal="left"/>
      <protection/>
    </xf>
    <xf numFmtId="3" fontId="27" fillId="22" borderId="16" xfId="57" applyNumberFormat="1" applyFont="1" applyFill="1" applyBorder="1" applyAlignment="1">
      <alignment horizontal="center" vertical="center" wrapText="1"/>
      <protection/>
    </xf>
    <xf numFmtId="3" fontId="27" fillId="22" borderId="17" xfId="57" applyNumberFormat="1" applyFont="1" applyFill="1" applyBorder="1" applyAlignment="1">
      <alignment horizontal="center" vertical="center" wrapText="1"/>
      <protection/>
    </xf>
    <xf numFmtId="3" fontId="27" fillId="22" borderId="10" xfId="57" applyNumberFormat="1" applyFont="1" applyFill="1" applyBorder="1" applyAlignment="1">
      <alignment horizontal="center" vertical="center" wrapText="1"/>
      <protection/>
    </xf>
    <xf numFmtId="0" fontId="29" fillId="0" borderId="14" xfId="57" applyFont="1" applyBorder="1" applyAlignment="1">
      <alignment horizontal="left"/>
      <protection/>
    </xf>
    <xf numFmtId="0" fontId="29" fillId="0" borderId="15" xfId="57" applyFont="1" applyBorder="1" applyAlignment="1">
      <alignment horizontal="left"/>
      <protection/>
    </xf>
    <xf numFmtId="3" fontId="29" fillId="0" borderId="10" xfId="57" applyNumberFormat="1" applyFont="1" applyBorder="1" applyAlignment="1">
      <alignment vertical="center"/>
      <protection/>
    </xf>
    <xf numFmtId="0" fontId="32" fillId="22" borderId="10" xfId="57" applyFont="1" applyFill="1" applyBorder="1" applyAlignment="1">
      <alignment horizontal="center" wrapText="1"/>
      <protection/>
    </xf>
    <xf numFmtId="0" fontId="32" fillId="22" borderId="10" xfId="0" applyFont="1" applyFill="1" applyBorder="1" applyAlignment="1">
      <alignment horizontal="center" wrapText="1"/>
    </xf>
    <xf numFmtId="3" fontId="25" fillId="22" borderId="10" xfId="57" applyNumberFormat="1" applyFont="1" applyFill="1" applyBorder="1" applyAlignment="1">
      <alignment horizontal="center"/>
      <protection/>
    </xf>
    <xf numFmtId="0" fontId="32" fillId="4" borderId="10" xfId="57" applyFont="1" applyFill="1" applyBorder="1" applyAlignment="1">
      <alignment horizontal="center" wrapText="1"/>
      <protection/>
    </xf>
    <xf numFmtId="0" fontId="32" fillId="4" borderId="10" xfId="0" applyFont="1" applyFill="1" applyBorder="1" applyAlignment="1">
      <alignment horizontal="center" wrapText="1"/>
    </xf>
    <xf numFmtId="3" fontId="24" fillId="4" borderId="16" xfId="0" applyNumberFormat="1" applyFont="1" applyFill="1" applyBorder="1" applyAlignment="1">
      <alignment horizontal="center" vertical="center" wrapText="1"/>
    </xf>
    <xf numFmtId="3" fontId="24" fillId="4" borderId="18" xfId="0" applyNumberFormat="1" applyFont="1" applyFill="1" applyBorder="1" applyAlignment="1">
      <alignment horizontal="center" vertical="center" wrapText="1"/>
    </xf>
    <xf numFmtId="3" fontId="24" fillId="4" borderId="1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right"/>
    </xf>
    <xf numFmtId="3" fontId="24" fillId="4" borderId="10" xfId="0" applyNumberFormat="1" applyFont="1" applyFill="1" applyBorder="1" applyAlignment="1">
      <alignment horizontal="center" vertical="center" wrapText="1"/>
    </xf>
    <xf numFmtId="3" fontId="24" fillId="4" borderId="10" xfId="0" applyNumberFormat="1" applyFont="1" applyFill="1" applyBorder="1" applyAlignment="1">
      <alignment horizontal="center"/>
    </xf>
    <xf numFmtId="3" fontId="24" fillId="4" borderId="10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4" fontId="24" fillId="4" borderId="16" xfId="0" applyNumberFormat="1" applyFont="1" applyFill="1" applyBorder="1" applyAlignment="1">
      <alignment horizontal="center" vertical="center" wrapText="1"/>
    </xf>
    <xf numFmtId="4" fontId="24" fillId="4" borderId="18" xfId="0" applyNumberFormat="1" applyFont="1" applyFill="1" applyBorder="1" applyAlignment="1">
      <alignment horizontal="center" vertical="center" wrapText="1"/>
    </xf>
    <xf numFmtId="4" fontId="24" fillId="4" borderId="17" xfId="0" applyNumberFormat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Rendelet mellékletek 2008.jav." xfId="57"/>
    <cellStyle name="Összesen" xfId="58"/>
    <cellStyle name="Currency" xfId="59"/>
    <cellStyle name="Currency [0]" xfId="60"/>
    <cellStyle name="Pénznem 2" xfId="61"/>
    <cellStyle name="Pénznem 3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~1\AppData\Local\Temp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~1\AppData\Local\Temp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N36"/>
  <sheetViews>
    <sheetView zoomScalePageLayoutView="0" workbookViewId="0" topLeftCell="B1">
      <selection activeCell="G9" sqref="G9"/>
    </sheetView>
  </sheetViews>
  <sheetFormatPr defaultColWidth="9.140625" defaultRowHeight="12.75"/>
  <cols>
    <col min="1" max="1" width="1.421875" style="55" hidden="1" customWidth="1"/>
    <col min="2" max="2" width="5.00390625" style="126" customWidth="1"/>
    <col min="3" max="4" width="17.421875" style="128" customWidth="1"/>
    <col min="5" max="7" width="8.7109375" style="128" customWidth="1"/>
    <col min="8" max="8" width="8.7109375" style="152" customWidth="1"/>
    <col min="9" max="9" width="18.8515625" style="128" customWidth="1"/>
    <col min="10" max="10" width="13.7109375" style="128" customWidth="1"/>
    <col min="11" max="13" width="8.7109375" style="128" customWidth="1"/>
    <col min="14" max="14" width="9.140625" style="152" customWidth="1"/>
    <col min="15" max="16384" width="9.140625" style="55" customWidth="1"/>
  </cols>
  <sheetData>
    <row r="1" spans="3:13" ht="12.75">
      <c r="C1" s="214"/>
      <c r="D1" s="214"/>
      <c r="E1" s="214"/>
      <c r="F1" s="214"/>
      <c r="G1" s="214"/>
      <c r="H1" s="214"/>
      <c r="I1" s="214"/>
      <c r="J1" s="214"/>
      <c r="K1" s="214"/>
      <c r="L1" s="127"/>
      <c r="M1" s="127"/>
    </row>
    <row r="2" spans="3:14" ht="15.75">
      <c r="C2" s="221" t="s">
        <v>227</v>
      </c>
      <c r="D2" s="221"/>
      <c r="E2" s="221"/>
      <c r="F2" s="221"/>
      <c r="G2" s="221"/>
      <c r="H2" s="221"/>
      <c r="I2" s="221"/>
      <c r="J2" s="221"/>
      <c r="K2" s="221"/>
      <c r="L2" s="204" t="s">
        <v>226</v>
      </c>
      <c r="M2" s="205"/>
      <c r="N2" s="205"/>
    </row>
    <row r="3" spans="3:13" ht="15.75">
      <c r="C3" s="221" t="s">
        <v>188</v>
      </c>
      <c r="D3" s="221"/>
      <c r="E3" s="221"/>
      <c r="F3" s="221"/>
      <c r="G3" s="221"/>
      <c r="H3" s="221"/>
      <c r="I3" s="221"/>
      <c r="J3" s="221"/>
      <c r="K3" s="221"/>
      <c r="L3" s="129"/>
      <c r="M3" s="129"/>
    </row>
    <row r="4" spans="3:13" ht="12.75">
      <c r="C4" s="209"/>
      <c r="D4" s="209"/>
      <c r="E4" s="209"/>
      <c r="F4" s="209"/>
      <c r="G4" s="209"/>
      <c r="H4" s="209"/>
      <c r="I4" s="209"/>
      <c r="J4" s="209"/>
      <c r="K4" s="209"/>
      <c r="L4" s="130"/>
      <c r="M4" s="130"/>
    </row>
    <row r="5" spans="2:14" ht="12.75">
      <c r="B5" s="131"/>
      <c r="C5" s="203" t="s">
        <v>1</v>
      </c>
      <c r="D5" s="203"/>
      <c r="E5" s="132" t="s">
        <v>2</v>
      </c>
      <c r="F5" s="132" t="s">
        <v>3</v>
      </c>
      <c r="G5" s="132" t="s">
        <v>4</v>
      </c>
      <c r="H5" s="151" t="s">
        <v>5</v>
      </c>
      <c r="I5" s="203" t="s">
        <v>225</v>
      </c>
      <c r="J5" s="203"/>
      <c r="K5" s="132" t="s">
        <v>7</v>
      </c>
      <c r="L5" s="132" t="s">
        <v>8</v>
      </c>
      <c r="M5" s="132" t="s">
        <v>9</v>
      </c>
      <c r="N5" s="151" t="s">
        <v>10</v>
      </c>
    </row>
    <row r="6" spans="2:14" ht="12.75" customHeight="1">
      <c r="B6" s="201" t="s">
        <v>39</v>
      </c>
      <c r="C6" s="211" t="s">
        <v>16</v>
      </c>
      <c r="D6" s="211"/>
      <c r="E6" s="207" t="s">
        <v>172</v>
      </c>
      <c r="F6" s="207" t="s">
        <v>224</v>
      </c>
      <c r="G6" s="207" t="s">
        <v>223</v>
      </c>
      <c r="H6" s="212" t="s">
        <v>222</v>
      </c>
      <c r="I6" s="211" t="s">
        <v>16</v>
      </c>
      <c r="J6" s="211"/>
      <c r="K6" s="207" t="s">
        <v>172</v>
      </c>
      <c r="L6" s="207" t="s">
        <v>224</v>
      </c>
      <c r="M6" s="207" t="s">
        <v>223</v>
      </c>
      <c r="N6" s="206" t="s">
        <v>222</v>
      </c>
    </row>
    <row r="7" spans="2:14" ht="34.5" customHeight="1">
      <c r="B7" s="202"/>
      <c r="C7" s="211"/>
      <c r="D7" s="211"/>
      <c r="E7" s="210"/>
      <c r="F7" s="208"/>
      <c r="G7" s="208"/>
      <c r="H7" s="213"/>
      <c r="I7" s="211"/>
      <c r="J7" s="211"/>
      <c r="K7" s="210"/>
      <c r="L7" s="208"/>
      <c r="M7" s="208"/>
      <c r="N7" s="206"/>
    </row>
    <row r="8" spans="2:14" ht="12.75">
      <c r="B8" s="133">
        <v>1</v>
      </c>
      <c r="C8" s="220" t="s">
        <v>84</v>
      </c>
      <c r="D8" s="220"/>
      <c r="E8" s="134"/>
      <c r="F8" s="134"/>
      <c r="G8" s="134"/>
      <c r="H8" s="155"/>
      <c r="I8" s="220" t="s">
        <v>85</v>
      </c>
      <c r="J8" s="220"/>
      <c r="K8" s="134"/>
      <c r="L8" s="134"/>
      <c r="M8" s="134"/>
      <c r="N8" s="153"/>
    </row>
    <row r="9" spans="2:14" ht="12.75">
      <c r="B9" s="133">
        <v>2</v>
      </c>
      <c r="C9" s="200" t="s">
        <v>86</v>
      </c>
      <c r="D9" s="200"/>
      <c r="E9" s="134">
        <v>810</v>
      </c>
      <c r="F9" s="134">
        <v>810</v>
      </c>
      <c r="G9" s="134">
        <v>733</v>
      </c>
      <c r="H9" s="155">
        <f>G9/F9</f>
        <v>0.9049382716049382</v>
      </c>
      <c r="I9" s="200" t="s">
        <v>87</v>
      </c>
      <c r="J9" s="200"/>
      <c r="K9" s="134">
        <v>5928</v>
      </c>
      <c r="L9" s="134">
        <v>6167</v>
      </c>
      <c r="M9" s="134">
        <v>5178</v>
      </c>
      <c r="N9" s="153">
        <f>M9/L9</f>
        <v>0.8396302902545808</v>
      </c>
    </row>
    <row r="10" spans="2:14" ht="12.75">
      <c r="B10" s="133">
        <v>3</v>
      </c>
      <c r="C10" s="200" t="s">
        <v>88</v>
      </c>
      <c r="D10" s="200"/>
      <c r="E10" s="135">
        <v>6280</v>
      </c>
      <c r="F10" s="135">
        <v>7093</v>
      </c>
      <c r="G10" s="135">
        <v>7619</v>
      </c>
      <c r="H10" s="155">
        <f>G10/F10</f>
        <v>1.0741576201889187</v>
      </c>
      <c r="I10" s="200" t="s">
        <v>89</v>
      </c>
      <c r="J10" s="200"/>
      <c r="K10" s="134">
        <v>1567</v>
      </c>
      <c r="L10" s="134">
        <v>1567</v>
      </c>
      <c r="M10" s="134">
        <v>1151</v>
      </c>
      <c r="N10" s="153">
        <f aca="true" t="shared" si="0" ref="N10:N30">M10/L10</f>
        <v>0.7345245692405871</v>
      </c>
    </row>
    <row r="11" spans="2:14" ht="12.75">
      <c r="B11" s="133">
        <v>4</v>
      </c>
      <c r="C11" s="200" t="s">
        <v>90</v>
      </c>
      <c r="D11" s="200"/>
      <c r="E11" s="134">
        <v>12444</v>
      </c>
      <c r="F11" s="134">
        <v>13247</v>
      </c>
      <c r="G11" s="134">
        <v>11846</v>
      </c>
      <c r="H11" s="155">
        <f>G11/F11</f>
        <v>0.8942402053295085</v>
      </c>
      <c r="I11" s="200" t="s">
        <v>91</v>
      </c>
      <c r="J11" s="200"/>
      <c r="K11" s="134">
        <v>7744</v>
      </c>
      <c r="L11" s="134">
        <v>6718</v>
      </c>
      <c r="M11" s="134">
        <v>5794</v>
      </c>
      <c r="N11" s="153">
        <f t="shared" si="0"/>
        <v>0.8624590651979755</v>
      </c>
    </row>
    <row r="12" spans="2:14" ht="12.75">
      <c r="B12" s="133">
        <v>5</v>
      </c>
      <c r="C12" s="200" t="s">
        <v>92</v>
      </c>
      <c r="D12" s="200"/>
      <c r="E12" s="134">
        <v>583</v>
      </c>
      <c r="F12" s="136"/>
      <c r="G12" s="136"/>
      <c r="H12" s="156"/>
      <c r="I12" s="193" t="s">
        <v>125</v>
      </c>
      <c r="J12" s="194"/>
      <c r="K12" s="134">
        <v>1037</v>
      </c>
      <c r="L12" s="134"/>
      <c r="M12" s="134"/>
      <c r="N12" s="153"/>
    </row>
    <row r="13" spans="2:14" ht="12.75">
      <c r="B13" s="133">
        <v>6</v>
      </c>
      <c r="C13" s="200" t="s">
        <v>93</v>
      </c>
      <c r="D13" s="200"/>
      <c r="E13" s="134"/>
      <c r="F13" s="134"/>
      <c r="G13" s="134"/>
      <c r="H13" s="155"/>
      <c r="I13" s="200" t="s">
        <v>126</v>
      </c>
      <c r="J13" s="200"/>
      <c r="K13" s="134">
        <v>0</v>
      </c>
      <c r="L13" s="134">
        <v>1057</v>
      </c>
      <c r="M13" s="134">
        <v>812</v>
      </c>
      <c r="N13" s="153">
        <f t="shared" si="0"/>
        <v>0.7682119205298014</v>
      </c>
    </row>
    <row r="14" spans="2:14" ht="12.75">
      <c r="B14" s="133">
        <v>7</v>
      </c>
      <c r="C14" s="200" t="s">
        <v>127</v>
      </c>
      <c r="D14" s="200"/>
      <c r="E14" s="134">
        <v>2761</v>
      </c>
      <c r="F14" s="136"/>
      <c r="G14" s="136"/>
      <c r="H14" s="156"/>
      <c r="I14" s="217" t="s">
        <v>128</v>
      </c>
      <c r="J14" s="218"/>
      <c r="K14" s="137">
        <v>5080</v>
      </c>
      <c r="L14" s="137">
        <v>5300</v>
      </c>
      <c r="M14" s="137">
        <v>893</v>
      </c>
      <c r="N14" s="153">
        <f t="shared" si="0"/>
        <v>0.16849056603773585</v>
      </c>
    </row>
    <row r="15" spans="2:14" ht="12.75">
      <c r="B15" s="133">
        <v>8</v>
      </c>
      <c r="C15" s="219"/>
      <c r="D15" s="219"/>
      <c r="E15" s="134"/>
      <c r="F15" s="136"/>
      <c r="G15" s="136"/>
      <c r="H15" s="156"/>
      <c r="I15" s="215" t="s">
        <v>134</v>
      </c>
      <c r="J15" s="216"/>
      <c r="K15" s="134">
        <v>1522</v>
      </c>
      <c r="L15" s="134">
        <v>341</v>
      </c>
      <c r="M15" s="134">
        <v>341</v>
      </c>
      <c r="N15" s="153">
        <f t="shared" si="0"/>
        <v>1</v>
      </c>
    </row>
    <row r="16" spans="2:14" ht="12.75">
      <c r="B16" s="133">
        <v>9</v>
      </c>
      <c r="C16" s="187"/>
      <c r="D16" s="188"/>
      <c r="E16" s="134"/>
      <c r="F16" s="136"/>
      <c r="G16" s="136"/>
      <c r="H16" s="156"/>
      <c r="I16" s="217" t="s">
        <v>135</v>
      </c>
      <c r="J16" s="218"/>
      <c r="K16" s="134"/>
      <c r="L16" s="134"/>
      <c r="M16" s="134"/>
      <c r="N16" s="153"/>
    </row>
    <row r="17" spans="2:14" s="61" customFormat="1" ht="21" customHeight="1">
      <c r="B17" s="139">
        <v>10</v>
      </c>
      <c r="C17" s="196" t="s">
        <v>94</v>
      </c>
      <c r="D17" s="196"/>
      <c r="E17" s="124">
        <f>SUM(E9:E15)</f>
        <v>22878</v>
      </c>
      <c r="F17" s="124">
        <f>SUM(F9:F14)</f>
        <v>21150</v>
      </c>
      <c r="G17" s="124">
        <f>G9+G10+G11</f>
        <v>20198</v>
      </c>
      <c r="H17" s="157">
        <f>G17/F17</f>
        <v>0.9549881796690307</v>
      </c>
      <c r="I17" s="195" t="s">
        <v>95</v>
      </c>
      <c r="J17" s="195"/>
      <c r="K17" s="125">
        <f>SUM(K9:K16)</f>
        <v>22878</v>
      </c>
      <c r="L17" s="125">
        <f>SUM(L9:L16)</f>
        <v>21150</v>
      </c>
      <c r="M17" s="125">
        <f>M9+M10+M11+M12+M13+M14+M15+M16</f>
        <v>14169</v>
      </c>
      <c r="N17" s="158">
        <f t="shared" si="0"/>
        <v>0.6699290780141844</v>
      </c>
    </row>
    <row r="18" spans="2:14" ht="12.75">
      <c r="B18" s="133">
        <v>11</v>
      </c>
      <c r="C18" s="220" t="s">
        <v>96</v>
      </c>
      <c r="D18" s="220"/>
      <c r="E18" s="134"/>
      <c r="F18" s="134"/>
      <c r="G18" s="134"/>
      <c r="H18" s="157"/>
      <c r="I18" s="220" t="s">
        <v>97</v>
      </c>
      <c r="J18" s="220"/>
      <c r="K18" s="134"/>
      <c r="L18" s="134"/>
      <c r="M18" s="134"/>
      <c r="N18" s="153"/>
    </row>
    <row r="19" spans="2:14" ht="12.75">
      <c r="B19" s="133">
        <v>12</v>
      </c>
      <c r="C19" s="200" t="s">
        <v>98</v>
      </c>
      <c r="D19" s="200"/>
      <c r="E19" s="134"/>
      <c r="F19" s="134"/>
      <c r="G19" s="134"/>
      <c r="H19" s="157"/>
      <c r="I19" s="200" t="s">
        <v>99</v>
      </c>
      <c r="J19" s="200"/>
      <c r="K19" s="134"/>
      <c r="L19" s="134">
        <v>500</v>
      </c>
      <c r="M19" s="134">
        <v>500</v>
      </c>
      <c r="N19" s="153">
        <f t="shared" si="0"/>
        <v>1</v>
      </c>
    </row>
    <row r="20" spans="2:14" ht="12.75">
      <c r="B20" s="133">
        <v>13</v>
      </c>
      <c r="C20" s="200" t="s">
        <v>100</v>
      </c>
      <c r="D20" s="200"/>
      <c r="E20" s="134"/>
      <c r="F20" s="134"/>
      <c r="G20" s="134"/>
      <c r="H20" s="157"/>
      <c r="I20" s="192" t="s">
        <v>101</v>
      </c>
      <c r="J20" s="192"/>
      <c r="K20" s="134">
        <v>9746</v>
      </c>
      <c r="L20" s="134">
        <v>9746</v>
      </c>
      <c r="M20" s="134">
        <v>9492</v>
      </c>
      <c r="N20" s="153">
        <f t="shared" si="0"/>
        <v>0.9739380258567617</v>
      </c>
    </row>
    <row r="21" spans="2:14" ht="12.75">
      <c r="B21" s="133">
        <v>14</v>
      </c>
      <c r="C21" s="200" t="s">
        <v>102</v>
      </c>
      <c r="D21" s="200"/>
      <c r="E21" s="134"/>
      <c r="F21" s="134"/>
      <c r="G21" s="134"/>
      <c r="H21" s="157"/>
      <c r="I21" s="200" t="s">
        <v>103</v>
      </c>
      <c r="J21" s="200"/>
      <c r="K21" s="134"/>
      <c r="L21" s="134"/>
      <c r="M21" s="134"/>
      <c r="N21" s="153"/>
    </row>
    <row r="22" spans="2:14" ht="12.75">
      <c r="B22" s="133">
        <v>15</v>
      </c>
      <c r="C22" s="200" t="s">
        <v>104</v>
      </c>
      <c r="D22" s="200"/>
      <c r="E22" s="134"/>
      <c r="F22" s="134"/>
      <c r="G22" s="134"/>
      <c r="H22" s="157"/>
      <c r="I22" s="200" t="s">
        <v>105</v>
      </c>
      <c r="J22" s="200"/>
      <c r="K22" s="134"/>
      <c r="L22" s="134"/>
      <c r="M22" s="134"/>
      <c r="N22" s="153"/>
    </row>
    <row r="23" spans="2:14" ht="12.75">
      <c r="B23" s="133">
        <v>16</v>
      </c>
      <c r="C23" s="200" t="s">
        <v>124</v>
      </c>
      <c r="D23" s="200"/>
      <c r="E23" s="134">
        <v>9746</v>
      </c>
      <c r="F23" s="134">
        <v>11694</v>
      </c>
      <c r="G23" s="134">
        <v>11694</v>
      </c>
      <c r="H23" s="157">
        <f>G23/F23</f>
        <v>1</v>
      </c>
      <c r="I23" s="200" t="s">
        <v>106</v>
      </c>
      <c r="J23" s="200"/>
      <c r="K23" s="134"/>
      <c r="L23" s="134"/>
      <c r="M23" s="134"/>
      <c r="N23" s="153"/>
    </row>
    <row r="24" spans="2:14" ht="21" customHeight="1">
      <c r="B24" s="139">
        <v>17</v>
      </c>
      <c r="C24" s="198" t="s">
        <v>107</v>
      </c>
      <c r="D24" s="198"/>
      <c r="E24" s="140">
        <f>SUM(E19:E23)</f>
        <v>9746</v>
      </c>
      <c r="F24" s="141">
        <f>SUM(F19:F23)</f>
        <v>11694</v>
      </c>
      <c r="G24" s="141">
        <v>11694</v>
      </c>
      <c r="H24" s="157">
        <f>G24/F24</f>
        <v>1</v>
      </c>
      <c r="I24" s="199" t="s">
        <v>108</v>
      </c>
      <c r="J24" s="186"/>
      <c r="K24" s="125">
        <f>SUM(K19:K23)</f>
        <v>9746</v>
      </c>
      <c r="L24" s="125">
        <f>SUM(L19:L23)</f>
        <v>10246</v>
      </c>
      <c r="M24" s="125">
        <v>10246</v>
      </c>
      <c r="N24" s="153">
        <f t="shared" si="0"/>
        <v>1</v>
      </c>
    </row>
    <row r="25" spans="2:14" ht="12.75" customHeight="1">
      <c r="B25" s="133">
        <v>18</v>
      </c>
      <c r="C25" s="189" t="s">
        <v>109</v>
      </c>
      <c r="D25" s="190"/>
      <c r="E25" s="142"/>
      <c r="F25" s="143"/>
      <c r="G25" s="143"/>
      <c r="H25" s="157"/>
      <c r="I25" s="189" t="s">
        <v>109</v>
      </c>
      <c r="J25" s="190"/>
      <c r="K25" s="142"/>
      <c r="L25" s="142"/>
      <c r="M25" s="142"/>
      <c r="N25" s="153"/>
    </row>
    <row r="26" spans="2:14" ht="12.75" customHeight="1">
      <c r="B26" s="133">
        <v>19</v>
      </c>
      <c r="C26" s="191"/>
      <c r="D26" s="191"/>
      <c r="E26" s="134"/>
      <c r="F26" s="134"/>
      <c r="G26" s="134"/>
      <c r="H26" s="157"/>
      <c r="I26" s="191"/>
      <c r="J26" s="191"/>
      <c r="K26" s="134"/>
      <c r="L26" s="134"/>
      <c r="M26" s="134"/>
      <c r="N26" s="153"/>
    </row>
    <row r="27" spans="2:14" ht="12.75">
      <c r="B27" s="133">
        <v>20</v>
      </c>
      <c r="C27" s="197" t="s">
        <v>110</v>
      </c>
      <c r="D27" s="197"/>
      <c r="E27" s="138"/>
      <c r="F27" s="138"/>
      <c r="G27" s="138"/>
      <c r="H27" s="157"/>
      <c r="I27" s="220" t="s">
        <v>111</v>
      </c>
      <c r="J27" s="220"/>
      <c r="K27" s="142"/>
      <c r="L27" s="142">
        <v>1448</v>
      </c>
      <c r="M27" s="142">
        <v>950</v>
      </c>
      <c r="N27" s="153">
        <f t="shared" si="0"/>
        <v>0.6560773480662984</v>
      </c>
    </row>
    <row r="28" spans="2:14" ht="12.75">
      <c r="B28" s="133">
        <v>21</v>
      </c>
      <c r="C28" s="215" t="s">
        <v>112</v>
      </c>
      <c r="D28" s="216"/>
      <c r="E28" s="137"/>
      <c r="F28" s="144"/>
      <c r="G28" s="144"/>
      <c r="H28" s="157"/>
      <c r="I28" s="215" t="s">
        <v>113</v>
      </c>
      <c r="J28" s="216"/>
      <c r="K28" s="134"/>
      <c r="L28" s="134"/>
      <c r="M28" s="134"/>
      <c r="N28" s="153"/>
    </row>
    <row r="29" spans="2:14" ht="12.75">
      <c r="B29" s="133">
        <v>22</v>
      </c>
      <c r="C29" s="215" t="s">
        <v>114</v>
      </c>
      <c r="D29" s="216"/>
      <c r="E29" s="137"/>
      <c r="F29" s="144"/>
      <c r="G29" s="144"/>
      <c r="H29" s="157"/>
      <c r="I29" s="215" t="s">
        <v>133</v>
      </c>
      <c r="J29" s="216"/>
      <c r="K29" s="134"/>
      <c r="L29" s="134"/>
      <c r="M29" s="134"/>
      <c r="N29" s="153"/>
    </row>
    <row r="30" spans="2:14" s="61" customFormat="1" ht="21" customHeight="1">
      <c r="B30" s="150">
        <v>23</v>
      </c>
      <c r="C30" s="222" t="s">
        <v>115</v>
      </c>
      <c r="D30" s="222"/>
      <c r="E30" s="149">
        <f>SUM(E17,E24)</f>
        <v>32624</v>
      </c>
      <c r="F30" s="149">
        <f>F17+F24</f>
        <v>32844</v>
      </c>
      <c r="G30" s="149">
        <f>G17+G24</f>
        <v>31892</v>
      </c>
      <c r="H30" s="159">
        <f>G30/F30</f>
        <v>0.9710144927536232</v>
      </c>
      <c r="I30" s="222" t="s">
        <v>116</v>
      </c>
      <c r="J30" s="222"/>
      <c r="K30" s="149">
        <f>SUM(K17,K24)</f>
        <v>32624</v>
      </c>
      <c r="L30" s="149">
        <f>L17+L24+L27</f>
        <v>32844</v>
      </c>
      <c r="M30" s="149">
        <f>M17+M24+M27</f>
        <v>25365</v>
      </c>
      <c r="N30" s="160">
        <f t="shared" si="0"/>
        <v>0.7722871757398612</v>
      </c>
    </row>
    <row r="31" spans="2:14" ht="12.75">
      <c r="B31" s="145"/>
      <c r="C31" s="146"/>
      <c r="D31" s="146"/>
      <c r="E31" s="147"/>
      <c r="F31" s="147"/>
      <c r="G31" s="147"/>
      <c r="H31" s="154"/>
      <c r="I31" s="146"/>
      <c r="J31" s="146"/>
      <c r="K31" s="147"/>
      <c r="L31" s="147"/>
      <c r="M31" s="147"/>
      <c r="N31" s="154"/>
    </row>
    <row r="33" spans="5:10" ht="12.75">
      <c r="E33" s="148"/>
      <c r="F33" s="148"/>
      <c r="G33" s="148"/>
      <c r="J33" s="148"/>
    </row>
    <row r="36" spans="11:13" ht="12.75">
      <c r="K36" s="148"/>
      <c r="L36" s="148"/>
      <c r="M36" s="148"/>
    </row>
  </sheetData>
  <sheetProtection/>
  <mergeCells count="64">
    <mergeCell ref="C18:D18"/>
    <mergeCell ref="I19:J19"/>
    <mergeCell ref="C19:D19"/>
    <mergeCell ref="C17:D17"/>
    <mergeCell ref="I16:J16"/>
    <mergeCell ref="I12:J12"/>
    <mergeCell ref="I18:J18"/>
    <mergeCell ref="I17:J17"/>
    <mergeCell ref="I13:J13"/>
    <mergeCell ref="I21:J21"/>
    <mergeCell ref="C22:D22"/>
    <mergeCell ref="C20:D20"/>
    <mergeCell ref="I23:J23"/>
    <mergeCell ref="I22:J22"/>
    <mergeCell ref="C23:D23"/>
    <mergeCell ref="C21:D21"/>
    <mergeCell ref="I20:J20"/>
    <mergeCell ref="C25:D25"/>
    <mergeCell ref="I25:J25"/>
    <mergeCell ref="C26:D26"/>
    <mergeCell ref="I26:J26"/>
    <mergeCell ref="C24:D24"/>
    <mergeCell ref="I24:J24"/>
    <mergeCell ref="E6:E7"/>
    <mergeCell ref="I11:J11"/>
    <mergeCell ref="C6:D7"/>
    <mergeCell ref="F6:F7"/>
    <mergeCell ref="I8:J8"/>
    <mergeCell ref="C9:D9"/>
    <mergeCell ref="I9:J9"/>
    <mergeCell ref="C16:D16"/>
    <mergeCell ref="C30:D30"/>
    <mergeCell ref="I30:J30"/>
    <mergeCell ref="C27:D27"/>
    <mergeCell ref="I27:J27"/>
    <mergeCell ref="C28:D28"/>
    <mergeCell ref="C29:D29"/>
    <mergeCell ref="I28:J28"/>
    <mergeCell ref="I29:J29"/>
    <mergeCell ref="C1:K1"/>
    <mergeCell ref="I15:J15"/>
    <mergeCell ref="C13:D13"/>
    <mergeCell ref="C14:D14"/>
    <mergeCell ref="I14:J14"/>
    <mergeCell ref="C11:D11"/>
    <mergeCell ref="C15:D15"/>
    <mergeCell ref="C8:D8"/>
    <mergeCell ref="C2:K2"/>
    <mergeCell ref="C3:K3"/>
    <mergeCell ref="C4:K4"/>
    <mergeCell ref="K6:K7"/>
    <mergeCell ref="I6:J7"/>
    <mergeCell ref="H6:H7"/>
    <mergeCell ref="I5:J5"/>
    <mergeCell ref="G6:G7"/>
    <mergeCell ref="L2:N2"/>
    <mergeCell ref="N6:N7"/>
    <mergeCell ref="L6:L7"/>
    <mergeCell ref="M6:M7"/>
    <mergeCell ref="I10:J10"/>
    <mergeCell ref="B6:B7"/>
    <mergeCell ref="C5:D5"/>
    <mergeCell ref="C12:D12"/>
    <mergeCell ref="C10:D10"/>
  </mergeCells>
  <printOptions horizontalCentered="1"/>
  <pageMargins left="0.2362204724409449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N103"/>
  <sheetViews>
    <sheetView zoomScalePageLayoutView="0" workbookViewId="0" topLeftCell="E1">
      <selection activeCell="B37" sqref="B37:N37"/>
    </sheetView>
  </sheetViews>
  <sheetFormatPr defaultColWidth="9.140625" defaultRowHeight="12.75"/>
  <cols>
    <col min="1" max="1" width="1.421875" style="55" hidden="1" customWidth="1"/>
    <col min="2" max="2" width="5.140625" style="55" customWidth="1"/>
    <col min="3" max="3" width="6.8515625" style="55" customWidth="1"/>
    <col min="4" max="4" width="30.57421875" style="58" customWidth="1"/>
    <col min="5" max="5" width="9.7109375" style="55" customWidth="1"/>
    <col min="6" max="6" width="16.7109375" style="55" customWidth="1"/>
    <col min="7" max="7" width="16.00390625" style="55" customWidth="1"/>
    <col min="8" max="8" width="9.7109375" style="55" customWidth="1"/>
    <col min="9" max="16384" width="9.140625" style="55" customWidth="1"/>
  </cols>
  <sheetData>
    <row r="1" ht="12.75">
      <c r="M1" s="55" t="s">
        <v>82</v>
      </c>
    </row>
    <row r="3" spans="5:13" ht="12.75">
      <c r="E3" s="52"/>
      <c r="F3" s="52"/>
      <c r="G3" s="52"/>
      <c r="H3" s="107"/>
      <c r="I3" s="174"/>
      <c r="J3" s="174"/>
      <c r="K3" s="174"/>
      <c r="L3" s="174"/>
      <c r="M3" s="174"/>
    </row>
    <row r="4" spans="2:14" ht="15.75">
      <c r="B4" s="224" t="s">
        <v>141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4" ht="15.75">
      <c r="B5" s="224" t="s">
        <v>173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5:9" ht="12.75">
      <c r="E6" s="225"/>
      <c r="F6" s="225"/>
      <c r="G6" s="225"/>
      <c r="H6" s="225"/>
      <c r="I6" s="225"/>
    </row>
    <row r="7" spans="2:9" ht="12.75">
      <c r="B7" s="93"/>
      <c r="C7" s="173" t="s">
        <v>1</v>
      </c>
      <c r="D7" s="173"/>
      <c r="E7" s="94" t="s">
        <v>2</v>
      </c>
      <c r="F7" s="173" t="s">
        <v>3</v>
      </c>
      <c r="G7" s="173"/>
      <c r="H7" s="94" t="s">
        <v>4</v>
      </c>
      <c r="I7" s="79"/>
    </row>
    <row r="8" spans="2:9" ht="12.75">
      <c r="B8" s="180" t="s">
        <v>39</v>
      </c>
      <c r="C8" s="182" t="s">
        <v>16</v>
      </c>
      <c r="D8" s="182"/>
      <c r="E8" s="184" t="s">
        <v>172</v>
      </c>
      <c r="F8" s="182" t="s">
        <v>16</v>
      </c>
      <c r="G8" s="182"/>
      <c r="H8" s="184" t="s">
        <v>172</v>
      </c>
      <c r="I8" s="79"/>
    </row>
    <row r="9" spans="2:9" ht="24.75" customHeight="1">
      <c r="B9" s="181"/>
      <c r="C9" s="182"/>
      <c r="D9" s="182"/>
      <c r="E9" s="185"/>
      <c r="F9" s="182"/>
      <c r="G9" s="182"/>
      <c r="H9" s="185"/>
      <c r="I9" s="79"/>
    </row>
    <row r="10" spans="2:9" ht="12.75">
      <c r="B10" s="81">
        <v>1</v>
      </c>
      <c r="C10" s="183" t="s">
        <v>84</v>
      </c>
      <c r="D10" s="183"/>
      <c r="E10" s="59"/>
      <c r="F10" s="183" t="s">
        <v>85</v>
      </c>
      <c r="G10" s="183"/>
      <c r="H10" s="59"/>
      <c r="I10" s="79"/>
    </row>
    <row r="11" spans="2:9" ht="12.75">
      <c r="B11" s="81">
        <v>2</v>
      </c>
      <c r="C11" s="178" t="s">
        <v>86</v>
      </c>
      <c r="D11" s="178"/>
      <c r="E11" s="59">
        <v>810</v>
      </c>
      <c r="F11" s="178" t="s">
        <v>87</v>
      </c>
      <c r="G11" s="178"/>
      <c r="H11" s="59">
        <v>5928</v>
      </c>
      <c r="I11" s="79"/>
    </row>
    <row r="12" spans="2:9" ht="12.75">
      <c r="B12" s="81">
        <v>3</v>
      </c>
      <c r="C12" s="178" t="s">
        <v>88</v>
      </c>
      <c r="D12" s="178"/>
      <c r="E12" s="82">
        <v>6280</v>
      </c>
      <c r="F12" s="178" t="s">
        <v>89</v>
      </c>
      <c r="G12" s="178"/>
      <c r="H12" s="59">
        <v>1567</v>
      </c>
      <c r="I12" s="79"/>
    </row>
    <row r="13" spans="2:9" ht="12.75">
      <c r="B13" s="81">
        <v>4</v>
      </c>
      <c r="C13" s="178" t="s">
        <v>90</v>
      </c>
      <c r="D13" s="178"/>
      <c r="E13" s="59">
        <v>12444</v>
      </c>
      <c r="F13" s="178" t="s">
        <v>91</v>
      </c>
      <c r="G13" s="178"/>
      <c r="H13" s="59">
        <v>7744</v>
      </c>
      <c r="I13" s="79"/>
    </row>
    <row r="14" spans="2:9" ht="12.75">
      <c r="B14" s="81">
        <v>5</v>
      </c>
      <c r="C14" s="178" t="s">
        <v>92</v>
      </c>
      <c r="D14" s="178"/>
      <c r="E14" s="59">
        <v>583</v>
      </c>
      <c r="F14" s="229" t="s">
        <v>125</v>
      </c>
      <c r="G14" s="230"/>
      <c r="H14" s="59">
        <v>1037</v>
      </c>
      <c r="I14" s="79"/>
    </row>
    <row r="15" spans="2:9" ht="12.75">
      <c r="B15" s="81">
        <v>6</v>
      </c>
      <c r="C15" s="178" t="s">
        <v>93</v>
      </c>
      <c r="D15" s="178"/>
      <c r="E15" s="59"/>
      <c r="F15" s="178" t="s">
        <v>126</v>
      </c>
      <c r="G15" s="178"/>
      <c r="H15" s="59"/>
      <c r="I15" s="79"/>
    </row>
    <row r="16" spans="2:9" ht="12.75">
      <c r="B16" s="81">
        <v>7</v>
      </c>
      <c r="C16" s="178" t="s">
        <v>127</v>
      </c>
      <c r="D16" s="178"/>
      <c r="E16" s="59">
        <v>2761</v>
      </c>
      <c r="F16" s="231" t="s">
        <v>128</v>
      </c>
      <c r="G16" s="232"/>
      <c r="H16" s="83">
        <v>5080</v>
      </c>
      <c r="I16" s="79"/>
    </row>
    <row r="17" spans="2:9" ht="12.75">
      <c r="B17" s="81">
        <v>8</v>
      </c>
      <c r="C17" s="175"/>
      <c r="D17" s="176"/>
      <c r="E17" s="59"/>
      <c r="F17" s="231" t="s">
        <v>129</v>
      </c>
      <c r="G17" s="232"/>
      <c r="H17" s="83"/>
      <c r="I17" s="79"/>
    </row>
    <row r="18" spans="2:9" ht="12.75">
      <c r="B18" s="81">
        <v>9</v>
      </c>
      <c r="C18" s="226"/>
      <c r="D18" s="226"/>
      <c r="E18" s="59"/>
      <c r="F18" s="227" t="s">
        <v>130</v>
      </c>
      <c r="G18" s="228"/>
      <c r="H18" s="59">
        <v>1522</v>
      </c>
      <c r="I18" s="79"/>
    </row>
    <row r="19" spans="2:9" ht="12.75">
      <c r="B19" s="81">
        <v>10</v>
      </c>
      <c r="C19" s="233"/>
      <c r="D19" s="234"/>
      <c r="E19" s="59"/>
      <c r="F19" s="231" t="s">
        <v>131</v>
      </c>
      <c r="G19" s="232"/>
      <c r="H19" s="59"/>
      <c r="I19" s="79"/>
    </row>
    <row r="20" spans="2:9" ht="12.75">
      <c r="B20" s="85">
        <v>11</v>
      </c>
      <c r="C20" s="235" t="s">
        <v>94</v>
      </c>
      <c r="D20" s="235"/>
      <c r="E20" s="86">
        <f>SUM(E11:E18)</f>
        <v>22878</v>
      </c>
      <c r="F20" s="236" t="s">
        <v>95</v>
      </c>
      <c r="G20" s="236"/>
      <c r="H20" s="87">
        <f>SUM(H11:H19)</f>
        <v>22878</v>
      </c>
      <c r="I20" s="79"/>
    </row>
    <row r="21" spans="2:9" ht="12.75">
      <c r="B21" s="81">
        <v>12</v>
      </c>
      <c r="C21" s="183" t="s">
        <v>96</v>
      </c>
      <c r="D21" s="183"/>
      <c r="E21" s="59"/>
      <c r="F21" s="183" t="s">
        <v>97</v>
      </c>
      <c r="G21" s="183"/>
      <c r="H21" s="59"/>
      <c r="I21" s="79"/>
    </row>
    <row r="22" spans="2:9" ht="12.75">
      <c r="B22" s="81">
        <v>13</v>
      </c>
      <c r="C22" s="178" t="s">
        <v>98</v>
      </c>
      <c r="D22" s="178"/>
      <c r="E22" s="59">
        <v>0</v>
      </c>
      <c r="F22" s="178" t="s">
        <v>99</v>
      </c>
      <c r="G22" s="178"/>
      <c r="H22" s="59"/>
      <c r="I22" s="79"/>
    </row>
    <row r="23" spans="2:9" ht="12.75">
      <c r="B23" s="81">
        <v>14</v>
      </c>
      <c r="C23" s="178" t="s">
        <v>100</v>
      </c>
      <c r="D23" s="178"/>
      <c r="E23" s="59"/>
      <c r="F23" s="237" t="s">
        <v>101</v>
      </c>
      <c r="G23" s="237"/>
      <c r="H23" s="59"/>
      <c r="I23" s="79"/>
    </row>
    <row r="24" spans="2:9" ht="12.75">
      <c r="B24" s="81">
        <v>15</v>
      </c>
      <c r="C24" s="178" t="s">
        <v>102</v>
      </c>
      <c r="D24" s="178"/>
      <c r="E24" s="59"/>
      <c r="F24" s="178" t="s">
        <v>103</v>
      </c>
      <c r="G24" s="178"/>
      <c r="H24" s="59"/>
      <c r="I24" s="79"/>
    </row>
    <row r="25" spans="2:9" ht="12.75">
      <c r="B25" s="81">
        <v>16</v>
      </c>
      <c r="C25" s="178" t="s">
        <v>104</v>
      </c>
      <c r="D25" s="178"/>
      <c r="E25" s="59">
        <v>0</v>
      </c>
      <c r="F25" s="178" t="s">
        <v>132</v>
      </c>
      <c r="G25" s="178"/>
      <c r="H25" s="59">
        <v>0</v>
      </c>
      <c r="I25" s="79"/>
    </row>
    <row r="26" spans="2:9" ht="12.75">
      <c r="B26" s="81">
        <v>17</v>
      </c>
      <c r="C26" s="178" t="s">
        <v>124</v>
      </c>
      <c r="D26" s="178"/>
      <c r="E26" s="59"/>
      <c r="F26" s="178" t="s">
        <v>105</v>
      </c>
      <c r="G26" s="178"/>
      <c r="H26" s="59"/>
      <c r="I26" s="79"/>
    </row>
    <row r="27" spans="2:9" ht="12.75">
      <c r="B27" s="81">
        <v>18</v>
      </c>
      <c r="C27" s="175"/>
      <c r="D27" s="176"/>
      <c r="E27" s="59"/>
      <c r="F27" s="178" t="s">
        <v>106</v>
      </c>
      <c r="G27" s="178"/>
      <c r="H27" s="59"/>
      <c r="I27" s="79"/>
    </row>
    <row r="28" spans="2:9" ht="12.75">
      <c r="B28" s="85">
        <v>19</v>
      </c>
      <c r="C28" s="177" t="s">
        <v>107</v>
      </c>
      <c r="D28" s="177"/>
      <c r="E28" s="88">
        <f>SUM(E22:E26)</f>
        <v>0</v>
      </c>
      <c r="F28" s="179" t="s">
        <v>108</v>
      </c>
      <c r="G28" s="223"/>
      <c r="H28" s="87">
        <f>SUM(H22:H27)</f>
        <v>0</v>
      </c>
      <c r="I28" s="79"/>
    </row>
    <row r="29" spans="2:9" ht="12.75">
      <c r="B29" s="81">
        <v>20</v>
      </c>
      <c r="C29" s="238" t="s">
        <v>109</v>
      </c>
      <c r="D29" s="239"/>
      <c r="E29" s="71">
        <v>0</v>
      </c>
      <c r="F29" s="238" t="s">
        <v>109</v>
      </c>
      <c r="G29" s="239"/>
      <c r="H29" s="71">
        <v>0</v>
      </c>
      <c r="I29" s="79"/>
    </row>
    <row r="30" spans="2:9" ht="12.75">
      <c r="B30" s="81">
        <v>21</v>
      </c>
      <c r="C30" s="240"/>
      <c r="D30" s="240"/>
      <c r="E30" s="59"/>
      <c r="F30" s="240"/>
      <c r="G30" s="240"/>
      <c r="H30" s="59"/>
      <c r="I30" s="79"/>
    </row>
    <row r="31" spans="2:9" ht="12.75">
      <c r="B31" s="81">
        <v>22</v>
      </c>
      <c r="C31" s="241" t="s">
        <v>110</v>
      </c>
      <c r="D31" s="241"/>
      <c r="E31" s="84"/>
      <c r="F31" s="183" t="s">
        <v>111</v>
      </c>
      <c r="G31" s="183"/>
      <c r="H31" s="59"/>
      <c r="I31" s="79"/>
    </row>
    <row r="32" spans="2:8" ht="12.75">
      <c r="B32" s="81">
        <v>23</v>
      </c>
      <c r="C32" s="227" t="s">
        <v>112</v>
      </c>
      <c r="D32" s="228"/>
      <c r="E32" s="83"/>
      <c r="F32" s="227" t="s">
        <v>113</v>
      </c>
      <c r="G32" s="228"/>
      <c r="H32" s="59">
        <v>0</v>
      </c>
    </row>
    <row r="33" spans="2:9" ht="12.75">
      <c r="B33" s="81">
        <v>24</v>
      </c>
      <c r="C33" s="227" t="s">
        <v>114</v>
      </c>
      <c r="D33" s="228"/>
      <c r="E33" s="83"/>
      <c r="F33" s="227" t="s">
        <v>133</v>
      </c>
      <c r="G33" s="228"/>
      <c r="H33" s="59">
        <v>0</v>
      </c>
      <c r="I33" s="63"/>
    </row>
    <row r="34" spans="2:8" ht="14.25" customHeight="1">
      <c r="B34" s="91">
        <v>25</v>
      </c>
      <c r="C34" s="242" t="s">
        <v>115</v>
      </c>
      <c r="D34" s="242"/>
      <c r="E34" s="92">
        <f>E20+E28+E29+E32+E33</f>
        <v>22878</v>
      </c>
      <c r="F34" s="242" t="s">
        <v>116</v>
      </c>
      <c r="G34" s="242"/>
      <c r="H34" s="92">
        <f>H20+H28+H29+H32+H33</f>
        <v>22878</v>
      </c>
    </row>
    <row r="36" spans="2:14" ht="15.75">
      <c r="B36" s="224" t="s">
        <v>168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</row>
    <row r="37" spans="2:14" ht="15.75">
      <c r="B37" s="224" t="s">
        <v>173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</row>
    <row r="39" spans="2:8" ht="12.75">
      <c r="B39" s="93"/>
      <c r="C39" s="173" t="s">
        <v>1</v>
      </c>
      <c r="D39" s="173"/>
      <c r="E39" s="94" t="s">
        <v>2</v>
      </c>
      <c r="F39" s="173" t="s">
        <v>3</v>
      </c>
      <c r="G39" s="173"/>
      <c r="H39" s="94" t="s">
        <v>4</v>
      </c>
    </row>
    <row r="40" spans="2:8" ht="12.75">
      <c r="B40" s="180" t="s">
        <v>39</v>
      </c>
      <c r="C40" s="182" t="s">
        <v>16</v>
      </c>
      <c r="D40" s="182"/>
      <c r="E40" s="184" t="s">
        <v>140</v>
      </c>
      <c r="F40" s="182" t="s">
        <v>16</v>
      </c>
      <c r="G40" s="182"/>
      <c r="H40" s="184" t="s">
        <v>140</v>
      </c>
    </row>
    <row r="41" spans="2:8" ht="24.75" customHeight="1">
      <c r="B41" s="181"/>
      <c r="C41" s="182"/>
      <c r="D41" s="182"/>
      <c r="E41" s="185"/>
      <c r="F41" s="182"/>
      <c r="G41" s="182"/>
      <c r="H41" s="185"/>
    </row>
    <row r="42" spans="2:8" ht="12.75">
      <c r="B42" s="81">
        <v>1</v>
      </c>
      <c r="C42" s="183" t="s">
        <v>84</v>
      </c>
      <c r="D42" s="183"/>
      <c r="E42" s="59"/>
      <c r="F42" s="183" t="s">
        <v>85</v>
      </c>
      <c r="G42" s="183"/>
      <c r="H42" s="59"/>
    </row>
    <row r="43" spans="2:8" ht="12.75">
      <c r="B43" s="81">
        <v>2</v>
      </c>
      <c r="C43" s="178" t="s">
        <v>86</v>
      </c>
      <c r="D43" s="178"/>
      <c r="E43" s="59"/>
      <c r="F43" s="178" t="s">
        <v>87</v>
      </c>
      <c r="G43" s="178"/>
      <c r="H43" s="59">
        <f>Kiadás!E77</f>
        <v>0</v>
      </c>
    </row>
    <row r="44" spans="2:8" ht="12.75">
      <c r="B44" s="81">
        <v>3</v>
      </c>
      <c r="C44" s="178" t="s">
        <v>88</v>
      </c>
      <c r="D44" s="178"/>
      <c r="E44" s="82"/>
      <c r="F44" s="178" t="s">
        <v>89</v>
      </c>
      <c r="G44" s="178"/>
      <c r="H44" s="59">
        <f>Kiadás!F77</f>
        <v>0</v>
      </c>
    </row>
    <row r="45" spans="2:8" ht="12.75">
      <c r="B45" s="81">
        <v>4</v>
      </c>
      <c r="C45" s="178" t="s">
        <v>90</v>
      </c>
      <c r="D45" s="178"/>
      <c r="E45" s="59"/>
      <c r="F45" s="178" t="s">
        <v>91</v>
      </c>
      <c r="G45" s="178"/>
      <c r="H45" s="59"/>
    </row>
    <row r="46" spans="2:8" ht="12.75">
      <c r="B46" s="81">
        <v>5</v>
      </c>
      <c r="C46" s="178" t="s">
        <v>92</v>
      </c>
      <c r="D46" s="178"/>
      <c r="E46" s="59"/>
      <c r="F46" s="229" t="s">
        <v>125</v>
      </c>
      <c r="G46" s="230"/>
      <c r="H46" s="59">
        <f>Kiadás!J77</f>
        <v>0</v>
      </c>
    </row>
    <row r="47" spans="2:8" ht="12.75">
      <c r="B47" s="81">
        <v>6</v>
      </c>
      <c r="C47" s="178" t="s">
        <v>93</v>
      </c>
      <c r="D47" s="178"/>
      <c r="E47" s="59"/>
      <c r="F47" s="178" t="s">
        <v>126</v>
      </c>
      <c r="G47" s="178"/>
      <c r="H47" s="59"/>
    </row>
    <row r="48" spans="2:8" ht="12.75">
      <c r="B48" s="81">
        <v>7</v>
      </c>
      <c r="C48" s="178" t="s">
        <v>127</v>
      </c>
      <c r="D48" s="178"/>
      <c r="E48" s="59"/>
      <c r="F48" s="231" t="s">
        <v>128</v>
      </c>
      <c r="G48" s="232"/>
      <c r="H48" s="83"/>
    </row>
    <row r="49" spans="2:8" ht="12.75">
      <c r="B49" s="81">
        <v>8</v>
      </c>
      <c r="C49" s="175"/>
      <c r="D49" s="176"/>
      <c r="E49" s="59"/>
      <c r="F49" s="231" t="s">
        <v>129</v>
      </c>
      <c r="G49" s="232"/>
      <c r="H49" s="83">
        <f>Kiadás!H76</f>
        <v>0</v>
      </c>
    </row>
    <row r="50" spans="2:8" ht="12.75">
      <c r="B50" s="81">
        <v>9</v>
      </c>
      <c r="C50" s="226"/>
      <c r="D50" s="226"/>
      <c r="E50" s="59"/>
      <c r="F50" s="227" t="s">
        <v>130</v>
      </c>
      <c r="G50" s="228"/>
      <c r="H50" s="59"/>
    </row>
    <row r="51" spans="2:8" ht="12.75">
      <c r="B51" s="81">
        <v>10</v>
      </c>
      <c r="C51" s="233"/>
      <c r="D51" s="234"/>
      <c r="E51" s="59"/>
      <c r="F51" s="231" t="s">
        <v>131</v>
      </c>
      <c r="G51" s="232"/>
      <c r="H51" s="59"/>
    </row>
    <row r="52" spans="2:8" ht="12.75">
      <c r="B52" s="85">
        <v>11</v>
      </c>
      <c r="C52" s="235" t="s">
        <v>94</v>
      </c>
      <c r="D52" s="235"/>
      <c r="E52" s="86">
        <f>SUM(E43:E50)</f>
        <v>0</v>
      </c>
      <c r="F52" s="236" t="s">
        <v>95</v>
      </c>
      <c r="G52" s="236"/>
      <c r="H52" s="87">
        <f>SUM(H43:H51)</f>
        <v>0</v>
      </c>
    </row>
    <row r="53" spans="2:8" ht="12.75">
      <c r="B53" s="81">
        <v>12</v>
      </c>
      <c r="C53" s="183" t="s">
        <v>96</v>
      </c>
      <c r="D53" s="183"/>
      <c r="E53" s="59"/>
      <c r="F53" s="183" t="s">
        <v>97</v>
      </c>
      <c r="G53" s="183"/>
      <c r="H53" s="59"/>
    </row>
    <row r="54" spans="2:8" ht="12.75">
      <c r="B54" s="81">
        <v>13</v>
      </c>
      <c r="C54" s="178" t="s">
        <v>98</v>
      </c>
      <c r="D54" s="178"/>
      <c r="E54" s="59">
        <v>0</v>
      </c>
      <c r="F54" s="178" t="s">
        <v>99</v>
      </c>
      <c r="G54" s="178"/>
      <c r="H54" s="59"/>
    </row>
    <row r="55" spans="2:8" ht="12.75">
      <c r="B55" s="81">
        <v>14</v>
      </c>
      <c r="C55" s="178" t="s">
        <v>100</v>
      </c>
      <c r="D55" s="178"/>
      <c r="E55" s="59"/>
      <c r="F55" s="237" t="s">
        <v>101</v>
      </c>
      <c r="G55" s="237"/>
      <c r="H55" s="59">
        <v>9746</v>
      </c>
    </row>
    <row r="56" spans="2:8" ht="12.75">
      <c r="B56" s="81">
        <v>15</v>
      </c>
      <c r="C56" s="178" t="s">
        <v>102</v>
      </c>
      <c r="D56" s="178"/>
      <c r="E56" s="59"/>
      <c r="F56" s="178" t="s">
        <v>103</v>
      </c>
      <c r="G56" s="178"/>
      <c r="H56" s="59">
        <f>Kiadás!I77</f>
        <v>0</v>
      </c>
    </row>
    <row r="57" spans="2:8" ht="12.75">
      <c r="B57" s="81">
        <v>16</v>
      </c>
      <c r="C57" s="178" t="s">
        <v>104</v>
      </c>
      <c r="D57" s="178"/>
      <c r="E57" s="59">
        <v>0</v>
      </c>
      <c r="F57" s="178" t="s">
        <v>132</v>
      </c>
      <c r="G57" s="178"/>
      <c r="H57" s="59">
        <v>0</v>
      </c>
    </row>
    <row r="58" spans="2:8" ht="12.75">
      <c r="B58" s="81">
        <v>17</v>
      </c>
      <c r="C58" s="178" t="s">
        <v>124</v>
      </c>
      <c r="D58" s="178"/>
      <c r="E58" s="59">
        <v>9746</v>
      </c>
      <c r="F58" s="178" t="s">
        <v>105</v>
      </c>
      <c r="G58" s="178"/>
      <c r="H58" s="59">
        <v>0</v>
      </c>
    </row>
    <row r="59" spans="2:8" ht="12.75">
      <c r="B59" s="81">
        <v>18</v>
      </c>
      <c r="C59" s="175"/>
      <c r="D59" s="176"/>
      <c r="E59" s="59"/>
      <c r="F59" s="178" t="s">
        <v>106</v>
      </c>
      <c r="G59" s="178"/>
      <c r="H59" s="59"/>
    </row>
    <row r="60" spans="2:8" ht="12.75">
      <c r="B60" s="85">
        <v>19</v>
      </c>
      <c r="C60" s="177" t="s">
        <v>107</v>
      </c>
      <c r="D60" s="177"/>
      <c r="E60" s="88">
        <f>SUM(E54:E58)</f>
        <v>9746</v>
      </c>
      <c r="F60" s="179" t="s">
        <v>108</v>
      </c>
      <c r="G60" s="223"/>
      <c r="H60" s="87">
        <f>SUM(H54:H59)</f>
        <v>9746</v>
      </c>
    </row>
    <row r="61" spans="2:8" ht="12.75">
      <c r="B61" s="81">
        <v>20</v>
      </c>
      <c r="C61" s="238" t="s">
        <v>109</v>
      </c>
      <c r="D61" s="239"/>
      <c r="E61" s="71"/>
      <c r="F61" s="238" t="s">
        <v>109</v>
      </c>
      <c r="G61" s="239"/>
      <c r="H61" s="71"/>
    </row>
    <row r="62" spans="2:8" ht="12.75">
      <c r="B62" s="81">
        <v>21</v>
      </c>
      <c r="C62" s="240"/>
      <c r="D62" s="240"/>
      <c r="E62" s="59"/>
      <c r="F62" s="240"/>
      <c r="G62" s="240"/>
      <c r="H62" s="59"/>
    </row>
    <row r="63" spans="2:8" ht="12.75">
      <c r="B63" s="81">
        <v>22</v>
      </c>
      <c r="C63" s="241" t="s">
        <v>110</v>
      </c>
      <c r="D63" s="241"/>
      <c r="E63" s="84"/>
      <c r="F63" s="183" t="s">
        <v>111</v>
      </c>
      <c r="G63" s="183"/>
      <c r="H63" s="59"/>
    </row>
    <row r="64" spans="2:8" ht="12.75">
      <c r="B64" s="81">
        <v>23</v>
      </c>
      <c r="C64" s="227" t="s">
        <v>112</v>
      </c>
      <c r="D64" s="228"/>
      <c r="E64" s="83"/>
      <c r="F64" s="227" t="s">
        <v>113</v>
      </c>
      <c r="G64" s="228"/>
      <c r="H64" s="59"/>
    </row>
    <row r="65" spans="2:8" ht="12.75">
      <c r="B65" s="81">
        <v>24</v>
      </c>
      <c r="C65" s="227" t="s">
        <v>114</v>
      </c>
      <c r="D65" s="228"/>
      <c r="E65" s="83">
        <v>0</v>
      </c>
      <c r="F65" s="227" t="s">
        <v>133</v>
      </c>
      <c r="G65" s="228"/>
      <c r="H65" s="59"/>
    </row>
    <row r="66" spans="2:8" ht="12.75">
      <c r="B66" s="91">
        <v>25</v>
      </c>
      <c r="C66" s="242" t="s">
        <v>115</v>
      </c>
      <c r="D66" s="242"/>
      <c r="E66" s="92">
        <f>E52+E60+E61+E64+E65</f>
        <v>9746</v>
      </c>
      <c r="F66" s="242" t="s">
        <v>116</v>
      </c>
      <c r="G66" s="242"/>
      <c r="H66" s="92">
        <f>H52+H60+H61+H64+H65</f>
        <v>9746</v>
      </c>
    </row>
    <row r="72" spans="2:14" ht="15.75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  <row r="73" spans="2:14" ht="15.7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</row>
    <row r="76" spans="2:8" ht="12.75">
      <c r="B76" s="93"/>
      <c r="C76" s="173"/>
      <c r="D76" s="173"/>
      <c r="E76" s="94"/>
      <c r="F76" s="173"/>
      <c r="G76" s="173"/>
      <c r="H76" s="94"/>
    </row>
    <row r="77" spans="2:8" ht="12.75">
      <c r="B77" s="180"/>
      <c r="C77" s="182"/>
      <c r="D77" s="182"/>
      <c r="E77" s="184"/>
      <c r="F77" s="182"/>
      <c r="G77" s="182"/>
      <c r="H77" s="184"/>
    </row>
    <row r="78" spans="2:8" ht="24.75" customHeight="1">
      <c r="B78" s="181"/>
      <c r="C78" s="182"/>
      <c r="D78" s="182"/>
      <c r="E78" s="185"/>
      <c r="F78" s="182"/>
      <c r="G78" s="182"/>
      <c r="H78" s="185"/>
    </row>
    <row r="79" spans="2:8" ht="12.75">
      <c r="B79" s="81"/>
      <c r="C79" s="183"/>
      <c r="D79" s="183"/>
      <c r="E79" s="59"/>
      <c r="F79" s="183"/>
      <c r="G79" s="183"/>
      <c r="H79" s="59"/>
    </row>
    <row r="80" spans="2:8" ht="12.75">
      <c r="B80" s="81"/>
      <c r="C80" s="178"/>
      <c r="D80" s="178"/>
      <c r="E80" s="59"/>
      <c r="F80" s="178"/>
      <c r="G80" s="178"/>
      <c r="H80" s="59"/>
    </row>
    <row r="81" spans="2:8" ht="12.75">
      <c r="B81" s="81"/>
      <c r="C81" s="178"/>
      <c r="D81" s="178"/>
      <c r="E81" s="82"/>
      <c r="F81" s="178"/>
      <c r="G81" s="178"/>
      <c r="H81" s="59"/>
    </row>
    <row r="82" spans="2:8" ht="12.75">
      <c r="B82" s="81"/>
      <c r="C82" s="178"/>
      <c r="D82" s="178"/>
      <c r="E82" s="59"/>
      <c r="F82" s="178"/>
      <c r="G82" s="178"/>
      <c r="H82" s="59"/>
    </row>
    <row r="83" spans="2:8" ht="12.75">
      <c r="B83" s="81"/>
      <c r="C83" s="178"/>
      <c r="D83" s="178"/>
      <c r="E83" s="59"/>
      <c r="F83" s="229"/>
      <c r="G83" s="230"/>
      <c r="H83" s="59"/>
    </row>
    <row r="84" spans="2:8" ht="12.75">
      <c r="B84" s="81"/>
      <c r="C84" s="178"/>
      <c r="D84" s="178"/>
      <c r="E84" s="59"/>
      <c r="F84" s="178"/>
      <c r="G84" s="178"/>
      <c r="H84" s="59"/>
    </row>
    <row r="85" spans="2:8" ht="12.75">
      <c r="B85" s="81"/>
      <c r="C85" s="178"/>
      <c r="D85" s="178"/>
      <c r="E85" s="59"/>
      <c r="F85" s="231"/>
      <c r="G85" s="232"/>
      <c r="H85" s="83"/>
    </row>
    <row r="86" spans="2:8" ht="12.75">
      <c r="B86" s="81"/>
      <c r="C86" s="175"/>
      <c r="D86" s="176"/>
      <c r="E86" s="59"/>
      <c r="F86" s="231"/>
      <c r="G86" s="232"/>
      <c r="H86" s="83"/>
    </row>
    <row r="87" spans="2:8" ht="12.75">
      <c r="B87" s="81"/>
      <c r="C87" s="226"/>
      <c r="D87" s="226"/>
      <c r="E87" s="59"/>
      <c r="F87" s="227"/>
      <c r="G87" s="228"/>
      <c r="H87" s="59"/>
    </row>
    <row r="88" spans="2:8" ht="12.75">
      <c r="B88" s="81"/>
      <c r="C88" s="233"/>
      <c r="D88" s="234"/>
      <c r="E88" s="59"/>
      <c r="F88" s="231"/>
      <c r="G88" s="232"/>
      <c r="H88" s="59"/>
    </row>
    <row r="89" spans="2:8" ht="12.75">
      <c r="B89" s="85"/>
      <c r="C89" s="235"/>
      <c r="D89" s="235"/>
      <c r="E89" s="86"/>
      <c r="F89" s="236"/>
      <c r="G89" s="236"/>
      <c r="H89" s="87"/>
    </row>
    <row r="90" spans="2:8" ht="12.75">
      <c r="B90" s="81"/>
      <c r="C90" s="183"/>
      <c r="D90" s="183"/>
      <c r="E90" s="59"/>
      <c r="F90" s="183"/>
      <c r="G90" s="183"/>
      <c r="H90" s="59"/>
    </row>
    <row r="91" spans="2:8" ht="12.75">
      <c r="B91" s="81"/>
      <c r="C91" s="178"/>
      <c r="D91" s="178"/>
      <c r="E91" s="59"/>
      <c r="F91" s="178"/>
      <c r="G91" s="178"/>
      <c r="H91" s="59"/>
    </row>
    <row r="92" spans="2:8" ht="12.75">
      <c r="B92" s="81"/>
      <c r="C92" s="178"/>
      <c r="D92" s="178"/>
      <c r="E92" s="59"/>
      <c r="F92" s="237"/>
      <c r="G92" s="237"/>
      <c r="H92" s="59"/>
    </row>
    <row r="93" spans="2:8" ht="12.75">
      <c r="B93" s="81"/>
      <c r="C93" s="178"/>
      <c r="D93" s="178"/>
      <c r="E93" s="59"/>
      <c r="F93" s="178"/>
      <c r="G93" s="178"/>
      <c r="H93" s="59"/>
    </row>
    <row r="94" spans="2:8" ht="12.75">
      <c r="B94" s="81"/>
      <c r="C94" s="178"/>
      <c r="D94" s="178"/>
      <c r="E94" s="59"/>
      <c r="F94" s="178"/>
      <c r="G94" s="178"/>
      <c r="H94" s="59"/>
    </row>
    <row r="95" spans="2:8" ht="12.75">
      <c r="B95" s="81"/>
      <c r="C95" s="178"/>
      <c r="D95" s="178"/>
      <c r="E95" s="59"/>
      <c r="F95" s="178"/>
      <c r="G95" s="178"/>
      <c r="H95" s="59"/>
    </row>
    <row r="96" spans="2:8" ht="12.75">
      <c r="B96" s="81"/>
      <c r="C96" s="175"/>
      <c r="D96" s="176"/>
      <c r="E96" s="59"/>
      <c r="F96" s="178"/>
      <c r="G96" s="178"/>
      <c r="H96" s="59"/>
    </row>
    <row r="97" spans="2:8" ht="12.75">
      <c r="B97" s="85"/>
      <c r="C97" s="177"/>
      <c r="D97" s="177"/>
      <c r="E97" s="88"/>
      <c r="F97" s="179"/>
      <c r="G97" s="223"/>
      <c r="H97" s="87"/>
    </row>
    <row r="98" spans="2:8" ht="12.75">
      <c r="B98" s="81"/>
      <c r="C98" s="238"/>
      <c r="D98" s="239"/>
      <c r="E98" s="71"/>
      <c r="F98" s="238"/>
      <c r="G98" s="239"/>
      <c r="H98" s="71"/>
    </row>
    <row r="99" spans="2:8" ht="12.75">
      <c r="B99" s="81"/>
      <c r="C99" s="240"/>
      <c r="D99" s="240"/>
      <c r="E99" s="59"/>
      <c r="F99" s="240"/>
      <c r="G99" s="240"/>
      <c r="H99" s="59"/>
    </row>
    <row r="100" spans="2:8" ht="12.75">
      <c r="B100" s="81"/>
      <c r="C100" s="241"/>
      <c r="D100" s="241"/>
      <c r="E100" s="84"/>
      <c r="F100" s="183"/>
      <c r="G100" s="183"/>
      <c r="H100" s="59"/>
    </row>
    <row r="101" spans="2:8" ht="12.75">
      <c r="B101" s="81"/>
      <c r="C101" s="227"/>
      <c r="D101" s="228"/>
      <c r="E101" s="83"/>
      <c r="F101" s="227"/>
      <c r="G101" s="228"/>
      <c r="H101" s="59"/>
    </row>
    <row r="102" spans="2:8" ht="12.75">
      <c r="B102" s="81"/>
      <c r="C102" s="227"/>
      <c r="D102" s="228"/>
      <c r="E102" s="83"/>
      <c r="F102" s="227"/>
      <c r="G102" s="228"/>
      <c r="H102" s="59"/>
    </row>
    <row r="103" spans="2:8" ht="12.75">
      <c r="B103" s="91"/>
      <c r="C103" s="242"/>
      <c r="D103" s="242"/>
      <c r="E103" s="92"/>
      <c r="F103" s="242"/>
      <c r="G103" s="242"/>
      <c r="H103" s="92"/>
    </row>
  </sheetData>
  <sheetProtection/>
  <mergeCells count="179">
    <mergeCell ref="C103:D103"/>
    <mergeCell ref="F103:G103"/>
    <mergeCell ref="C101:D101"/>
    <mergeCell ref="F101:G101"/>
    <mergeCell ref="C102:D102"/>
    <mergeCell ref="F102:G102"/>
    <mergeCell ref="C98:D98"/>
    <mergeCell ref="F98:G98"/>
    <mergeCell ref="C100:D100"/>
    <mergeCell ref="F100:G100"/>
    <mergeCell ref="C99:D99"/>
    <mergeCell ref="F99:G99"/>
    <mergeCell ref="C94:D94"/>
    <mergeCell ref="F94:G94"/>
    <mergeCell ref="C95:D95"/>
    <mergeCell ref="F95:G95"/>
    <mergeCell ref="C96:D96"/>
    <mergeCell ref="F96:G96"/>
    <mergeCell ref="C97:D97"/>
    <mergeCell ref="F97:G97"/>
    <mergeCell ref="C91:D91"/>
    <mergeCell ref="F91:G91"/>
    <mergeCell ref="C92:D92"/>
    <mergeCell ref="F92:G92"/>
    <mergeCell ref="C86:D86"/>
    <mergeCell ref="F86:G86"/>
    <mergeCell ref="C93:D93"/>
    <mergeCell ref="F93:G93"/>
    <mergeCell ref="C88:D88"/>
    <mergeCell ref="F88:G88"/>
    <mergeCell ref="C89:D89"/>
    <mergeCell ref="F89:G89"/>
    <mergeCell ref="C90:D90"/>
    <mergeCell ref="F90:G90"/>
    <mergeCell ref="C87:D87"/>
    <mergeCell ref="F87:G87"/>
    <mergeCell ref="C82:D82"/>
    <mergeCell ref="F82:G82"/>
    <mergeCell ref="C83:D83"/>
    <mergeCell ref="F83:G83"/>
    <mergeCell ref="C84:D84"/>
    <mergeCell ref="F84:G84"/>
    <mergeCell ref="C85:D85"/>
    <mergeCell ref="F85:G85"/>
    <mergeCell ref="H77:H78"/>
    <mergeCell ref="C79:D79"/>
    <mergeCell ref="F79:G79"/>
    <mergeCell ref="C80:D80"/>
    <mergeCell ref="F80:G80"/>
    <mergeCell ref="C81:D81"/>
    <mergeCell ref="F81:G81"/>
    <mergeCell ref="C76:D76"/>
    <mergeCell ref="F76:G76"/>
    <mergeCell ref="C65:D65"/>
    <mergeCell ref="F65:G65"/>
    <mergeCell ref="B77:B78"/>
    <mergeCell ref="C77:D78"/>
    <mergeCell ref="E77:E78"/>
    <mergeCell ref="F77:G78"/>
    <mergeCell ref="C66:D66"/>
    <mergeCell ref="F66:G66"/>
    <mergeCell ref="B72:N72"/>
    <mergeCell ref="B73:N73"/>
    <mergeCell ref="C64:D64"/>
    <mergeCell ref="F64:G64"/>
    <mergeCell ref="C61:D61"/>
    <mergeCell ref="F61:G61"/>
    <mergeCell ref="C62:D62"/>
    <mergeCell ref="F62:G62"/>
    <mergeCell ref="C59:D59"/>
    <mergeCell ref="F59:G59"/>
    <mergeCell ref="C63:D63"/>
    <mergeCell ref="F63:G63"/>
    <mergeCell ref="C60:D60"/>
    <mergeCell ref="F60:G60"/>
    <mergeCell ref="C55:D55"/>
    <mergeCell ref="F55:G55"/>
    <mergeCell ref="C56:D56"/>
    <mergeCell ref="F56:G56"/>
    <mergeCell ref="C57:D57"/>
    <mergeCell ref="F57:G57"/>
    <mergeCell ref="C58:D58"/>
    <mergeCell ref="F58:G58"/>
    <mergeCell ref="C52:D52"/>
    <mergeCell ref="F52:G52"/>
    <mergeCell ref="C53:D53"/>
    <mergeCell ref="F53:G53"/>
    <mergeCell ref="C47:D47"/>
    <mergeCell ref="F47:G47"/>
    <mergeCell ref="C54:D54"/>
    <mergeCell ref="F54:G54"/>
    <mergeCell ref="C49:D49"/>
    <mergeCell ref="F49:G49"/>
    <mergeCell ref="C50:D50"/>
    <mergeCell ref="F50:G50"/>
    <mergeCell ref="C51:D51"/>
    <mergeCell ref="F51:G51"/>
    <mergeCell ref="C48:D48"/>
    <mergeCell ref="F48:G48"/>
    <mergeCell ref="C43:D43"/>
    <mergeCell ref="F43:G43"/>
    <mergeCell ref="C44:D44"/>
    <mergeCell ref="F44:G44"/>
    <mergeCell ref="C45:D45"/>
    <mergeCell ref="F45:G45"/>
    <mergeCell ref="C46:D46"/>
    <mergeCell ref="F46:G46"/>
    <mergeCell ref="C33:D33"/>
    <mergeCell ref="F33:G33"/>
    <mergeCell ref="C34:D34"/>
    <mergeCell ref="F34:G34"/>
    <mergeCell ref="C30:D30"/>
    <mergeCell ref="F30:G30"/>
    <mergeCell ref="C31:D31"/>
    <mergeCell ref="F31:G31"/>
    <mergeCell ref="C23:D23"/>
    <mergeCell ref="F23:G23"/>
    <mergeCell ref="C32:D32"/>
    <mergeCell ref="F32:G32"/>
    <mergeCell ref="C25:D25"/>
    <mergeCell ref="F25:G25"/>
    <mergeCell ref="C26:D26"/>
    <mergeCell ref="F26:G26"/>
    <mergeCell ref="C29:D29"/>
    <mergeCell ref="F29:G29"/>
    <mergeCell ref="C24:D24"/>
    <mergeCell ref="F24:G24"/>
    <mergeCell ref="C19:D19"/>
    <mergeCell ref="F19:G19"/>
    <mergeCell ref="C20:D20"/>
    <mergeCell ref="F20:G20"/>
    <mergeCell ref="C21:D21"/>
    <mergeCell ref="F21:G21"/>
    <mergeCell ref="C22:D22"/>
    <mergeCell ref="F22:G22"/>
    <mergeCell ref="C16:D16"/>
    <mergeCell ref="F16:G16"/>
    <mergeCell ref="C17:D17"/>
    <mergeCell ref="F17:G17"/>
    <mergeCell ref="C11:D11"/>
    <mergeCell ref="F11:G11"/>
    <mergeCell ref="C18:D18"/>
    <mergeCell ref="F18:G18"/>
    <mergeCell ref="C13:D13"/>
    <mergeCell ref="F13:G13"/>
    <mergeCell ref="C14:D14"/>
    <mergeCell ref="F14:G14"/>
    <mergeCell ref="C15:D15"/>
    <mergeCell ref="F15:G15"/>
    <mergeCell ref="F10:G10"/>
    <mergeCell ref="C7:D7"/>
    <mergeCell ref="E8:E9"/>
    <mergeCell ref="F8:G9"/>
    <mergeCell ref="B36:N36"/>
    <mergeCell ref="B37:N37"/>
    <mergeCell ref="B4:N4"/>
    <mergeCell ref="B5:N5"/>
    <mergeCell ref="E6:I6"/>
    <mergeCell ref="H8:H9"/>
    <mergeCell ref="B8:B9"/>
    <mergeCell ref="F7:G7"/>
    <mergeCell ref="C8:D9"/>
    <mergeCell ref="C10:D10"/>
    <mergeCell ref="C39:D39"/>
    <mergeCell ref="F39:G39"/>
    <mergeCell ref="I3:M3"/>
    <mergeCell ref="H40:H41"/>
    <mergeCell ref="C27:D27"/>
    <mergeCell ref="C28:D28"/>
    <mergeCell ref="F27:G27"/>
    <mergeCell ref="F28:G28"/>
    <mergeCell ref="C12:D12"/>
    <mergeCell ref="F12:G12"/>
    <mergeCell ref="B40:B41"/>
    <mergeCell ref="C40:D41"/>
    <mergeCell ref="C42:D42"/>
    <mergeCell ref="F42:G42"/>
    <mergeCell ref="E40:E41"/>
    <mergeCell ref="F40:G41"/>
  </mergeCells>
  <printOptions/>
  <pageMargins left="0.54" right="0.28" top="1" bottom="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1:I36"/>
  <sheetViews>
    <sheetView zoomScalePageLayoutView="0" workbookViewId="0" topLeftCell="B1">
      <selection activeCell="H2" sqref="H2"/>
    </sheetView>
  </sheetViews>
  <sheetFormatPr defaultColWidth="9.140625" defaultRowHeight="12.75"/>
  <cols>
    <col min="1" max="2" width="9.140625" style="55" customWidth="1"/>
    <col min="3" max="3" width="4.7109375" style="58" bestFit="1" customWidth="1"/>
    <col min="4" max="4" width="11.421875" style="55" customWidth="1"/>
    <col min="5" max="5" width="48.28125" style="55" customWidth="1"/>
    <col min="6" max="6" width="21.140625" style="55" customWidth="1"/>
    <col min="7" max="7" width="10.140625" style="55" bestFit="1" customWidth="1"/>
    <col min="8" max="16384" width="9.140625" style="55" customWidth="1"/>
  </cols>
  <sheetData>
    <row r="1" spans="3:9" ht="12.75">
      <c r="C1" s="53"/>
      <c r="D1" s="76"/>
      <c r="E1" s="54"/>
      <c r="F1" s="248"/>
      <c r="G1" s="248"/>
      <c r="H1" s="248"/>
      <c r="I1" s="248"/>
    </row>
    <row r="4" spans="3:7" ht="15.75">
      <c r="C4" s="57"/>
      <c r="D4" s="57"/>
      <c r="E4" s="57"/>
      <c r="F4" s="57"/>
      <c r="G4" s="57"/>
    </row>
    <row r="5" spans="3:7" ht="15.75">
      <c r="C5" s="56"/>
      <c r="D5" s="56"/>
      <c r="E5" s="56"/>
      <c r="F5" s="56"/>
      <c r="G5" s="57"/>
    </row>
    <row r="6" spans="2:8" ht="15.75" customHeight="1">
      <c r="B6" s="247" t="s">
        <v>174</v>
      </c>
      <c r="C6" s="247"/>
      <c r="D6" s="247"/>
      <c r="E6" s="247"/>
      <c r="F6" s="247"/>
      <c r="G6" s="247"/>
      <c r="H6" s="247"/>
    </row>
    <row r="8" ht="12.75">
      <c r="F8" s="75" t="s">
        <v>52</v>
      </c>
    </row>
    <row r="9" spans="3:6" ht="12.75">
      <c r="C9" s="95"/>
      <c r="D9" s="95" t="s">
        <v>1</v>
      </c>
      <c r="E9" s="95" t="s">
        <v>2</v>
      </c>
      <c r="F9" s="95" t="s">
        <v>3</v>
      </c>
    </row>
    <row r="10" spans="3:6" ht="12.75" customHeight="1">
      <c r="C10" s="249" t="s">
        <v>39</v>
      </c>
      <c r="D10" s="243" t="s">
        <v>53</v>
      </c>
      <c r="E10" s="250" t="s">
        <v>54</v>
      </c>
      <c r="F10" s="244" t="s">
        <v>67</v>
      </c>
    </row>
    <row r="11" spans="3:6" ht="13.5" customHeight="1">
      <c r="C11" s="249"/>
      <c r="D11" s="243"/>
      <c r="E11" s="250"/>
      <c r="F11" s="245"/>
    </row>
    <row r="12" spans="3:6" ht="6" customHeight="1">
      <c r="C12" s="249"/>
      <c r="D12" s="243"/>
      <c r="E12" s="250"/>
      <c r="F12" s="246"/>
    </row>
    <row r="13" spans="3:6" ht="13.5" customHeight="1">
      <c r="C13" s="64">
        <v>1</v>
      </c>
      <c r="D13" s="65" t="s">
        <v>68</v>
      </c>
      <c r="E13" s="66" t="s">
        <v>55</v>
      </c>
      <c r="F13" s="59">
        <v>0</v>
      </c>
    </row>
    <row r="14" spans="3:6" ht="12.75">
      <c r="C14" s="64">
        <v>2</v>
      </c>
      <c r="D14" s="65" t="s">
        <v>69</v>
      </c>
      <c r="E14" s="67" t="s">
        <v>56</v>
      </c>
      <c r="F14" s="59">
        <v>1246632</v>
      </c>
    </row>
    <row r="15" spans="3:6" ht="12.75">
      <c r="C15" s="64">
        <v>3</v>
      </c>
      <c r="D15" s="65" t="s">
        <v>70</v>
      </c>
      <c r="E15" s="67" t="s">
        <v>57</v>
      </c>
      <c r="F15" s="59">
        <v>1184000</v>
      </c>
    </row>
    <row r="16" spans="3:6" ht="12.75">
      <c r="C16" s="64">
        <v>4</v>
      </c>
      <c r="D16" s="65" t="s">
        <v>71</v>
      </c>
      <c r="E16" s="67" t="s">
        <v>58</v>
      </c>
      <c r="F16" s="59">
        <v>100000</v>
      </c>
    </row>
    <row r="17" spans="3:6" ht="12.75">
      <c r="C17" s="64">
        <v>5</v>
      </c>
      <c r="D17" s="65" t="s">
        <v>72</v>
      </c>
      <c r="E17" s="67" t="s">
        <v>60</v>
      </c>
      <c r="F17" s="59">
        <v>735480</v>
      </c>
    </row>
    <row r="18" spans="3:6" ht="12.75">
      <c r="C18" s="64">
        <v>6</v>
      </c>
      <c r="D18" s="72" t="s">
        <v>73</v>
      </c>
      <c r="E18" s="73" t="s">
        <v>59</v>
      </c>
      <c r="F18" s="74">
        <f>SUM(F14:F17)</f>
        <v>3266112</v>
      </c>
    </row>
    <row r="19" spans="3:6" ht="12.75">
      <c r="C19" s="64">
        <v>7</v>
      </c>
      <c r="D19" s="65" t="s">
        <v>74</v>
      </c>
      <c r="E19" s="67" t="s">
        <v>61</v>
      </c>
      <c r="F19" s="59">
        <v>175421</v>
      </c>
    </row>
    <row r="20" spans="3:6" ht="12.75">
      <c r="C20" s="64">
        <v>8</v>
      </c>
      <c r="D20" s="69" t="s">
        <v>75</v>
      </c>
      <c r="E20" s="70" t="s">
        <v>62</v>
      </c>
      <c r="F20" s="71">
        <f>(F18-F19)</f>
        <v>3090691</v>
      </c>
    </row>
    <row r="21" spans="3:6" ht="12.75">
      <c r="C21" s="64">
        <v>9</v>
      </c>
      <c r="D21" s="65" t="s">
        <v>76</v>
      </c>
      <c r="E21" s="67" t="s">
        <v>63</v>
      </c>
      <c r="F21" s="59">
        <v>4000000</v>
      </c>
    </row>
    <row r="22" spans="3:6" ht="12.75">
      <c r="C22" s="90">
        <v>10</v>
      </c>
      <c r="D22" s="100" t="s">
        <v>77</v>
      </c>
      <c r="E22" s="89" t="s">
        <v>64</v>
      </c>
      <c r="F22" s="101">
        <f>F20+F21</f>
        <v>7090691</v>
      </c>
    </row>
    <row r="23" spans="3:6" ht="15" customHeight="1">
      <c r="C23" s="64">
        <v>11</v>
      </c>
      <c r="D23" s="65" t="s">
        <v>78</v>
      </c>
      <c r="E23" s="66"/>
      <c r="F23" s="59">
        <v>0</v>
      </c>
    </row>
    <row r="24" spans="3:6" ht="12.75">
      <c r="C24" s="64">
        <v>12</v>
      </c>
      <c r="D24" s="65" t="s">
        <v>79</v>
      </c>
      <c r="E24" s="67"/>
      <c r="F24" s="59">
        <v>0</v>
      </c>
    </row>
    <row r="25" spans="3:6" ht="12.75">
      <c r="C25" s="64">
        <v>13</v>
      </c>
      <c r="D25" s="65" t="s">
        <v>80</v>
      </c>
      <c r="E25" s="67"/>
      <c r="F25" s="59">
        <v>0</v>
      </c>
    </row>
    <row r="26" spans="3:6" ht="12.75">
      <c r="C26" s="64">
        <v>14</v>
      </c>
      <c r="D26" s="65" t="s">
        <v>81</v>
      </c>
      <c r="E26" s="67" t="s">
        <v>65</v>
      </c>
      <c r="F26" s="59">
        <v>1653450</v>
      </c>
    </row>
    <row r="27" spans="3:6" ht="12.75">
      <c r="C27" s="108">
        <v>15</v>
      </c>
      <c r="D27" s="69" t="s">
        <v>144</v>
      </c>
      <c r="E27" s="70" t="s">
        <v>183</v>
      </c>
      <c r="F27" s="71">
        <v>1653450</v>
      </c>
    </row>
    <row r="28" spans="3:6" ht="12.75">
      <c r="C28" s="64">
        <v>16</v>
      </c>
      <c r="D28" s="65"/>
      <c r="E28" s="67"/>
      <c r="F28" s="59"/>
    </row>
    <row r="29" spans="3:6" ht="12.75">
      <c r="C29" s="64">
        <v>17</v>
      </c>
      <c r="D29" s="65" t="s">
        <v>142</v>
      </c>
      <c r="E29" s="67" t="s">
        <v>143</v>
      </c>
      <c r="F29" s="59">
        <v>2500000</v>
      </c>
    </row>
    <row r="30" spans="3:6" ht="12.75">
      <c r="C30" s="64">
        <v>18</v>
      </c>
      <c r="D30" s="65" t="s">
        <v>163</v>
      </c>
      <c r="E30" s="68" t="s">
        <v>164</v>
      </c>
      <c r="F30" s="59"/>
    </row>
    <row r="31" spans="3:6" ht="12.75">
      <c r="C31" s="64">
        <v>19</v>
      </c>
      <c r="D31" s="69" t="s">
        <v>166</v>
      </c>
      <c r="E31" s="89" t="s">
        <v>167</v>
      </c>
      <c r="F31" s="120">
        <f>SUM(F29:F30)</f>
        <v>2500000</v>
      </c>
    </row>
    <row r="32" spans="3:6" ht="15">
      <c r="C32" s="64">
        <v>20</v>
      </c>
      <c r="D32" s="65" t="s">
        <v>165</v>
      </c>
      <c r="E32" s="68" t="s">
        <v>66</v>
      </c>
      <c r="F32" s="123">
        <v>1200000</v>
      </c>
    </row>
    <row r="33" spans="3:7" s="61" customFormat="1" ht="21.75" customHeight="1">
      <c r="C33" s="93">
        <v>21</v>
      </c>
      <c r="D33" s="97"/>
      <c r="E33" s="98" t="s">
        <v>51</v>
      </c>
      <c r="F33" s="99">
        <f>SUM(F22,F27,F31,F32)</f>
        <v>12444141</v>
      </c>
      <c r="G33" s="60"/>
    </row>
    <row r="34" spans="5:7" ht="12.75">
      <c r="E34" s="62"/>
      <c r="F34" s="62"/>
      <c r="G34" s="63"/>
    </row>
    <row r="36" ht="12.75">
      <c r="F36" s="63"/>
    </row>
  </sheetData>
  <sheetProtection/>
  <mergeCells count="6">
    <mergeCell ref="D10:D12"/>
    <mergeCell ref="F10:F12"/>
    <mergeCell ref="B6:H6"/>
    <mergeCell ref="F1:I1"/>
    <mergeCell ref="C10:C12"/>
    <mergeCell ref="E10:E12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1:I40"/>
  <sheetViews>
    <sheetView tabSelected="1" zoomScalePageLayoutView="0" workbookViewId="0" topLeftCell="B1">
      <selection activeCell="C4" sqref="C4:H4"/>
    </sheetView>
  </sheetViews>
  <sheetFormatPr defaultColWidth="9.140625" defaultRowHeight="12.75"/>
  <cols>
    <col min="1" max="1" width="1.421875" style="55" hidden="1" customWidth="1"/>
    <col min="2" max="2" width="5.00390625" style="58" customWidth="1"/>
    <col min="3" max="3" width="18.8515625" style="55" customWidth="1"/>
    <col min="4" max="4" width="20.00390625" style="55" customWidth="1"/>
    <col min="5" max="5" width="12.7109375" style="55" customWidth="1"/>
    <col min="6" max="6" width="18.8515625" style="55" customWidth="1"/>
    <col min="7" max="7" width="20.00390625" style="55" customWidth="1"/>
    <col min="8" max="8" width="12.7109375" style="55" customWidth="1"/>
    <col min="9" max="16384" width="9.140625" style="55" customWidth="1"/>
  </cols>
  <sheetData>
    <row r="1" spans="3:8" ht="12.75">
      <c r="C1" s="263"/>
      <c r="D1" s="263"/>
      <c r="E1" s="263"/>
      <c r="F1" s="263"/>
      <c r="G1" s="263"/>
      <c r="H1" s="263"/>
    </row>
    <row r="2" spans="3:8" ht="15.75">
      <c r="C2" s="224" t="s">
        <v>161</v>
      </c>
      <c r="D2" s="224"/>
      <c r="E2" s="224"/>
      <c r="F2" s="224"/>
      <c r="G2" s="224"/>
      <c r="H2" s="224"/>
    </row>
    <row r="3" spans="3:8" ht="15.75">
      <c r="C3" s="224" t="s">
        <v>228</v>
      </c>
      <c r="D3" s="224"/>
      <c r="E3" s="224"/>
      <c r="F3" s="224"/>
      <c r="G3" s="224"/>
      <c r="H3" s="224"/>
    </row>
    <row r="4" spans="3:8" ht="12.75">
      <c r="C4" s="225" t="s">
        <v>249</v>
      </c>
      <c r="D4" s="225"/>
      <c r="E4" s="225"/>
      <c r="F4" s="225"/>
      <c r="G4" s="225"/>
      <c r="H4" s="225"/>
    </row>
    <row r="5" spans="2:8" ht="12.75">
      <c r="B5" s="163"/>
      <c r="C5" s="273" t="s">
        <v>1</v>
      </c>
      <c r="D5" s="273"/>
      <c r="E5" s="164" t="s">
        <v>2</v>
      </c>
      <c r="F5" s="273" t="s">
        <v>3</v>
      </c>
      <c r="G5" s="273"/>
      <c r="H5" s="164" t="s">
        <v>4</v>
      </c>
    </row>
    <row r="6" spans="2:9" ht="12.75" customHeight="1">
      <c r="B6" s="271" t="s">
        <v>39</v>
      </c>
      <c r="C6" s="267" t="s">
        <v>16</v>
      </c>
      <c r="D6" s="267"/>
      <c r="E6" s="265" t="s">
        <v>229</v>
      </c>
      <c r="F6" s="267" t="s">
        <v>16</v>
      </c>
      <c r="G6" s="267"/>
      <c r="H6" s="265" t="s">
        <v>229</v>
      </c>
      <c r="I6" s="79"/>
    </row>
    <row r="7" spans="2:9" ht="25.5" customHeight="1">
      <c r="B7" s="272"/>
      <c r="C7" s="267"/>
      <c r="D7" s="267"/>
      <c r="E7" s="266"/>
      <c r="F7" s="267"/>
      <c r="G7" s="267"/>
      <c r="H7" s="266"/>
      <c r="I7" s="79"/>
    </row>
    <row r="8" spans="2:9" ht="12.75">
      <c r="B8" s="172">
        <v>1</v>
      </c>
      <c r="C8" s="252" t="s">
        <v>230</v>
      </c>
      <c r="D8" s="252"/>
      <c r="E8" s="167">
        <v>14255</v>
      </c>
      <c r="F8" s="252" t="s">
        <v>143</v>
      </c>
      <c r="G8" s="252"/>
      <c r="H8" s="167">
        <v>3443</v>
      </c>
      <c r="I8" s="79"/>
    </row>
    <row r="9" spans="2:9" ht="12.75">
      <c r="B9" s="172">
        <v>2</v>
      </c>
      <c r="C9" s="252" t="s">
        <v>231</v>
      </c>
      <c r="D9" s="252"/>
      <c r="E9" s="167">
        <v>81</v>
      </c>
      <c r="F9" s="252" t="s">
        <v>23</v>
      </c>
      <c r="G9" s="252"/>
      <c r="H9" s="167">
        <v>784</v>
      </c>
      <c r="I9" s="79"/>
    </row>
    <row r="10" spans="2:9" ht="12.75">
      <c r="B10" s="172">
        <v>3</v>
      </c>
      <c r="C10" s="252" t="s">
        <v>232</v>
      </c>
      <c r="D10" s="252"/>
      <c r="E10" s="166">
        <v>995</v>
      </c>
      <c r="F10" s="252" t="s">
        <v>239</v>
      </c>
      <c r="G10" s="252"/>
      <c r="H10" s="167">
        <v>10963</v>
      </c>
      <c r="I10" s="79"/>
    </row>
    <row r="11" spans="2:9" ht="12.75">
      <c r="B11" s="172">
        <v>4</v>
      </c>
      <c r="C11" s="252" t="s">
        <v>20</v>
      </c>
      <c r="D11" s="252"/>
      <c r="E11" s="167">
        <v>7747</v>
      </c>
      <c r="F11" s="252" t="s">
        <v>240</v>
      </c>
      <c r="G11" s="252"/>
      <c r="H11" s="167">
        <v>1609</v>
      </c>
      <c r="I11" s="79"/>
    </row>
    <row r="12" spans="2:9" ht="12.75">
      <c r="B12" s="172">
        <v>5</v>
      </c>
      <c r="C12" s="252" t="s">
        <v>233</v>
      </c>
      <c r="D12" s="252"/>
      <c r="E12" s="167">
        <v>7504</v>
      </c>
      <c r="F12" s="268" t="s">
        <v>241</v>
      </c>
      <c r="G12" s="269"/>
      <c r="H12" s="167">
        <v>1400</v>
      </c>
      <c r="I12" s="79"/>
    </row>
    <row r="13" spans="2:9" ht="12.75">
      <c r="B13" s="172">
        <v>6</v>
      </c>
      <c r="C13" s="252" t="s">
        <v>19</v>
      </c>
      <c r="D13" s="252"/>
      <c r="E13" s="167">
        <v>22</v>
      </c>
      <c r="F13" s="252" t="s">
        <v>117</v>
      </c>
      <c r="G13" s="252"/>
      <c r="H13" s="167">
        <v>1184</v>
      </c>
      <c r="I13" s="79"/>
    </row>
    <row r="14" spans="2:9" ht="12.75">
      <c r="B14" s="172">
        <v>7</v>
      </c>
      <c r="C14" s="252" t="s">
        <v>234</v>
      </c>
      <c r="D14" s="252"/>
      <c r="E14" s="167">
        <v>27</v>
      </c>
      <c r="F14" s="258" t="s">
        <v>242</v>
      </c>
      <c r="G14" s="259"/>
      <c r="H14" s="168">
        <v>2557</v>
      </c>
      <c r="I14" s="79"/>
    </row>
    <row r="15" spans="2:9" ht="12.75">
      <c r="B15" s="172">
        <v>8</v>
      </c>
      <c r="C15" s="258" t="s">
        <v>235</v>
      </c>
      <c r="D15" s="259"/>
      <c r="E15" s="167">
        <v>12</v>
      </c>
      <c r="F15" s="258" t="s">
        <v>243</v>
      </c>
      <c r="G15" s="259"/>
      <c r="H15" s="168">
        <v>1250</v>
      </c>
      <c r="I15" s="79"/>
    </row>
    <row r="16" spans="2:9" ht="12.75">
      <c r="B16" s="172">
        <v>9</v>
      </c>
      <c r="C16" s="264" t="s">
        <v>236</v>
      </c>
      <c r="D16" s="264"/>
      <c r="E16" s="167">
        <v>300</v>
      </c>
      <c r="F16" s="254" t="s">
        <v>244</v>
      </c>
      <c r="G16" s="255"/>
      <c r="H16" s="167">
        <v>342</v>
      </c>
      <c r="I16" s="79"/>
    </row>
    <row r="17" spans="2:9" ht="12.75">
      <c r="B17" s="172">
        <v>10</v>
      </c>
      <c r="C17" s="268" t="s">
        <v>237</v>
      </c>
      <c r="D17" s="269"/>
      <c r="E17" s="167">
        <v>802</v>
      </c>
      <c r="F17" s="258" t="s">
        <v>245</v>
      </c>
      <c r="G17" s="259"/>
      <c r="H17" s="167">
        <v>750</v>
      </c>
      <c r="I17" s="79"/>
    </row>
    <row r="18" spans="2:9" s="61" customFormat="1" ht="12.75">
      <c r="B18" s="172">
        <v>11</v>
      </c>
      <c r="C18" s="253"/>
      <c r="D18" s="253"/>
      <c r="E18" s="169"/>
      <c r="F18" s="270" t="s">
        <v>246</v>
      </c>
      <c r="G18" s="270"/>
      <c r="H18" s="170">
        <v>5940</v>
      </c>
      <c r="I18" s="105"/>
    </row>
    <row r="19" spans="2:9" ht="12.75">
      <c r="B19" s="172">
        <v>12</v>
      </c>
      <c r="C19" s="251"/>
      <c r="D19" s="251"/>
      <c r="E19" s="167"/>
      <c r="F19" s="252" t="s">
        <v>247</v>
      </c>
      <c r="G19" s="252"/>
      <c r="H19" s="167">
        <v>395</v>
      </c>
      <c r="I19" s="79"/>
    </row>
    <row r="20" spans="2:9" ht="12.75">
      <c r="B20" s="172">
        <v>13</v>
      </c>
      <c r="C20" s="251"/>
      <c r="D20" s="251"/>
      <c r="E20" s="167"/>
      <c r="F20" s="252" t="s">
        <v>248</v>
      </c>
      <c r="G20" s="252"/>
      <c r="H20" s="167">
        <v>1128</v>
      </c>
      <c r="I20" s="79"/>
    </row>
    <row r="21" spans="2:9" ht="12.75">
      <c r="B21" s="172">
        <v>14</v>
      </c>
      <c r="C21" s="251"/>
      <c r="D21" s="251"/>
      <c r="E21" s="167"/>
      <c r="F21" s="251"/>
      <c r="G21" s="251"/>
      <c r="H21" s="167"/>
      <c r="I21" s="79"/>
    </row>
    <row r="22" spans="2:9" ht="12.75">
      <c r="B22" s="172">
        <v>15</v>
      </c>
      <c r="C22" s="251"/>
      <c r="D22" s="251"/>
      <c r="E22" s="167"/>
      <c r="F22" s="252"/>
      <c r="G22" s="252"/>
      <c r="H22" s="167"/>
      <c r="I22" s="79"/>
    </row>
    <row r="23" spans="2:9" ht="12.75">
      <c r="B23" s="172">
        <v>16</v>
      </c>
      <c r="C23" s="251"/>
      <c r="D23" s="251"/>
      <c r="E23" s="167"/>
      <c r="F23" s="252"/>
      <c r="G23" s="252"/>
      <c r="H23" s="167"/>
      <c r="I23" s="79"/>
    </row>
    <row r="24" spans="2:9" ht="12.75">
      <c r="B24" s="172">
        <v>17</v>
      </c>
      <c r="C24" s="251"/>
      <c r="D24" s="251"/>
      <c r="E24" s="167"/>
      <c r="F24" s="252"/>
      <c r="G24" s="252"/>
      <c r="H24" s="167"/>
      <c r="I24" s="79"/>
    </row>
    <row r="25" spans="2:9" ht="12.75">
      <c r="B25" s="172">
        <v>18</v>
      </c>
      <c r="C25" s="258"/>
      <c r="D25" s="259"/>
      <c r="E25" s="167"/>
      <c r="F25" s="252"/>
      <c r="G25" s="252"/>
      <c r="H25" s="167"/>
      <c r="I25" s="79"/>
    </row>
    <row r="26" spans="2:9" ht="12.75">
      <c r="B26" s="172">
        <v>19</v>
      </c>
      <c r="C26" s="253"/>
      <c r="D26" s="253"/>
      <c r="E26" s="171"/>
      <c r="F26" s="256"/>
      <c r="G26" s="257"/>
      <c r="H26" s="170"/>
      <c r="I26" s="79"/>
    </row>
    <row r="27" spans="2:9" ht="12.75" customHeight="1">
      <c r="B27" s="172">
        <v>20</v>
      </c>
      <c r="C27" s="254"/>
      <c r="D27" s="255"/>
      <c r="E27" s="167"/>
      <c r="F27" s="254"/>
      <c r="G27" s="255"/>
      <c r="H27" s="167"/>
      <c r="I27" s="79"/>
    </row>
    <row r="28" spans="2:9" ht="12.75" customHeight="1">
      <c r="B28" s="172">
        <v>21</v>
      </c>
      <c r="C28" s="260"/>
      <c r="D28" s="260"/>
      <c r="E28" s="167"/>
      <c r="F28" s="261"/>
      <c r="G28" s="261"/>
      <c r="H28" s="167"/>
      <c r="I28" s="79"/>
    </row>
    <row r="29" spans="2:9" ht="12.75">
      <c r="B29" s="172">
        <v>22</v>
      </c>
      <c r="C29" s="260"/>
      <c r="D29" s="260"/>
      <c r="E29" s="168"/>
      <c r="F29" s="252"/>
      <c r="G29" s="252"/>
      <c r="H29" s="167"/>
      <c r="I29" s="79"/>
    </row>
    <row r="30" spans="2:9" ht="12.75">
      <c r="B30" s="172">
        <v>23</v>
      </c>
      <c r="C30" s="254"/>
      <c r="D30" s="255"/>
      <c r="E30" s="168"/>
      <c r="F30" s="254"/>
      <c r="G30" s="255"/>
      <c r="H30" s="167"/>
      <c r="I30" s="79"/>
    </row>
    <row r="31" spans="2:9" ht="12.75">
      <c r="B31" s="172">
        <v>24</v>
      </c>
      <c r="C31" s="227"/>
      <c r="D31" s="228"/>
      <c r="E31" s="83"/>
      <c r="F31" s="227"/>
      <c r="G31" s="228"/>
      <c r="H31" s="59"/>
      <c r="I31" s="79"/>
    </row>
    <row r="32" spans="2:9" s="61" customFormat="1" ht="21" customHeight="1">
      <c r="B32" s="162">
        <v>25</v>
      </c>
      <c r="C32" s="262" t="s">
        <v>115</v>
      </c>
      <c r="D32" s="262"/>
      <c r="E32" s="165">
        <f>SUM(E8:E31)</f>
        <v>31745</v>
      </c>
      <c r="F32" s="262" t="s">
        <v>116</v>
      </c>
      <c r="G32" s="262"/>
      <c r="H32" s="165">
        <f>SUM(H8:H31)</f>
        <v>31745</v>
      </c>
      <c r="I32" s="105"/>
    </row>
    <row r="33" spans="2:9" ht="12.75">
      <c r="B33" s="53"/>
      <c r="C33" s="79"/>
      <c r="D33" s="79"/>
      <c r="E33" s="79"/>
      <c r="F33" s="79"/>
      <c r="G33" s="79"/>
      <c r="H33" s="80"/>
      <c r="I33" s="79"/>
    </row>
    <row r="34" spans="3:8" ht="12.75">
      <c r="C34" s="161" t="s">
        <v>238</v>
      </c>
      <c r="E34" s="63"/>
      <c r="H34" s="63"/>
    </row>
    <row r="35" spans="5:7" ht="12.75">
      <c r="E35" s="63"/>
      <c r="G35" s="63"/>
    </row>
    <row r="36" spans="5:8" ht="12.75">
      <c r="E36" s="63"/>
      <c r="H36" s="63"/>
    </row>
    <row r="38" spans="5:8" ht="12.75">
      <c r="E38" s="106"/>
      <c r="H38" s="106"/>
    </row>
    <row r="40" ht="12.75">
      <c r="H40" s="63"/>
    </row>
  </sheetData>
  <sheetProtection/>
  <mergeCells count="61">
    <mergeCell ref="B6:B7"/>
    <mergeCell ref="C5:D5"/>
    <mergeCell ref="F5:G5"/>
    <mergeCell ref="C10:D10"/>
    <mergeCell ref="F10:G10"/>
    <mergeCell ref="C8:D8"/>
    <mergeCell ref="F8:G8"/>
    <mergeCell ref="C9:D9"/>
    <mergeCell ref="F9:G9"/>
    <mergeCell ref="F18:G18"/>
    <mergeCell ref="C18:D18"/>
    <mergeCell ref="C17:D17"/>
    <mergeCell ref="F17:G17"/>
    <mergeCell ref="C12:D12"/>
    <mergeCell ref="F13:G13"/>
    <mergeCell ref="C15:D15"/>
    <mergeCell ref="F15:G15"/>
    <mergeCell ref="F12:G12"/>
    <mergeCell ref="C2:H2"/>
    <mergeCell ref="C3:H3"/>
    <mergeCell ref="C4:H4"/>
    <mergeCell ref="H6:H7"/>
    <mergeCell ref="F6:G7"/>
    <mergeCell ref="C1:H1"/>
    <mergeCell ref="F16:G16"/>
    <mergeCell ref="C13:D13"/>
    <mergeCell ref="C14:D14"/>
    <mergeCell ref="F14:G14"/>
    <mergeCell ref="C11:D11"/>
    <mergeCell ref="C16:D16"/>
    <mergeCell ref="E6:E7"/>
    <mergeCell ref="F11:G11"/>
    <mergeCell ref="C6:D7"/>
    <mergeCell ref="C28:D28"/>
    <mergeCell ref="F28:G28"/>
    <mergeCell ref="C32:D32"/>
    <mergeCell ref="F32:G32"/>
    <mergeCell ref="C29:D29"/>
    <mergeCell ref="F29:G29"/>
    <mergeCell ref="C30:D30"/>
    <mergeCell ref="C31:D31"/>
    <mergeCell ref="F30:G30"/>
    <mergeCell ref="F31:G31"/>
    <mergeCell ref="C27:D27"/>
    <mergeCell ref="F27:G27"/>
    <mergeCell ref="F25:G25"/>
    <mergeCell ref="F21:G21"/>
    <mergeCell ref="C24:D24"/>
    <mergeCell ref="F26:G26"/>
    <mergeCell ref="C22:D22"/>
    <mergeCell ref="C25:D25"/>
    <mergeCell ref="C19:D19"/>
    <mergeCell ref="F20:G20"/>
    <mergeCell ref="C20:D20"/>
    <mergeCell ref="C26:D26"/>
    <mergeCell ref="F22:G22"/>
    <mergeCell ref="C23:D23"/>
    <mergeCell ref="C21:D21"/>
    <mergeCell ref="F24:G24"/>
    <mergeCell ref="F23:G23"/>
    <mergeCell ref="F19:G19"/>
  </mergeCells>
  <printOptions horizontalCentered="1"/>
  <pageMargins left="0.2362204724409449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1:M40"/>
  <sheetViews>
    <sheetView zoomScalePageLayoutView="0" workbookViewId="0" topLeftCell="C1">
      <selection activeCell="C1" sqref="C1:L1"/>
    </sheetView>
  </sheetViews>
  <sheetFormatPr defaultColWidth="9.140625" defaultRowHeight="12.75"/>
  <cols>
    <col min="1" max="1" width="1.421875" style="55" hidden="1" customWidth="1"/>
    <col min="2" max="2" width="5.00390625" style="58" customWidth="1"/>
    <col min="3" max="3" width="18.8515625" style="55" customWidth="1"/>
    <col min="4" max="4" width="20.00390625" style="55" customWidth="1"/>
    <col min="5" max="5" width="8.57421875" style="55" customWidth="1"/>
    <col min="6" max="6" width="8.421875" style="55" customWidth="1"/>
    <col min="7" max="7" width="8.57421875" style="55" customWidth="1"/>
    <col min="8" max="8" width="18.8515625" style="55" customWidth="1"/>
    <col min="9" max="9" width="20.00390625" style="55" customWidth="1"/>
    <col min="10" max="12" width="8.57421875" style="55" customWidth="1"/>
    <col min="13" max="16384" width="9.140625" style="55" customWidth="1"/>
  </cols>
  <sheetData>
    <row r="1" spans="3:12" ht="12.75"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3:12" ht="15.75">
      <c r="C2" s="224" t="s">
        <v>175</v>
      </c>
      <c r="D2" s="224"/>
      <c r="E2" s="224"/>
      <c r="F2" s="224"/>
      <c r="G2" s="224"/>
      <c r="H2" s="224"/>
      <c r="I2" s="224"/>
      <c r="J2" s="224"/>
      <c r="K2" s="224"/>
      <c r="L2" s="224"/>
    </row>
    <row r="3" spans="3:12" ht="15.75">
      <c r="C3" s="224" t="s">
        <v>171</v>
      </c>
      <c r="D3" s="224"/>
      <c r="E3" s="224"/>
      <c r="F3" s="224"/>
      <c r="G3" s="224"/>
      <c r="H3" s="224"/>
      <c r="I3" s="224"/>
      <c r="J3" s="224"/>
      <c r="K3" s="224"/>
      <c r="L3" s="224"/>
    </row>
    <row r="4" spans="3:12" ht="12.75"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2:12" ht="12.75">
      <c r="B5" s="93"/>
      <c r="C5" s="173" t="s">
        <v>1</v>
      </c>
      <c r="D5" s="173"/>
      <c r="E5" s="94" t="s">
        <v>2</v>
      </c>
      <c r="F5" s="94" t="s">
        <v>3</v>
      </c>
      <c r="G5" s="94" t="s">
        <v>4</v>
      </c>
      <c r="H5" s="173" t="s">
        <v>5</v>
      </c>
      <c r="I5" s="173"/>
      <c r="J5" s="94" t="s">
        <v>6</v>
      </c>
      <c r="K5" s="94" t="s">
        <v>7</v>
      </c>
      <c r="L5" s="94" t="s">
        <v>4</v>
      </c>
    </row>
    <row r="6" spans="2:13" ht="12.75" customHeight="1">
      <c r="B6" s="274" t="s">
        <v>39</v>
      </c>
      <c r="C6" s="182" t="s">
        <v>16</v>
      </c>
      <c r="D6" s="182"/>
      <c r="E6" s="184" t="s">
        <v>172</v>
      </c>
      <c r="F6" s="184" t="s">
        <v>169</v>
      </c>
      <c r="G6" s="184" t="s">
        <v>176</v>
      </c>
      <c r="H6" s="182" t="s">
        <v>16</v>
      </c>
      <c r="I6" s="182"/>
      <c r="J6" s="184" t="s">
        <v>172</v>
      </c>
      <c r="K6" s="184" t="s">
        <v>177</v>
      </c>
      <c r="L6" s="184" t="s">
        <v>178</v>
      </c>
      <c r="M6" s="79"/>
    </row>
    <row r="7" spans="2:13" ht="25.5" customHeight="1">
      <c r="B7" s="275"/>
      <c r="C7" s="182"/>
      <c r="D7" s="182"/>
      <c r="E7" s="185"/>
      <c r="F7" s="185"/>
      <c r="G7" s="185"/>
      <c r="H7" s="182"/>
      <c r="I7" s="182"/>
      <c r="J7" s="185"/>
      <c r="K7" s="185"/>
      <c r="L7" s="185"/>
      <c r="M7" s="79"/>
    </row>
    <row r="8" spans="2:13" ht="12.75">
      <c r="B8" s="81">
        <v>1</v>
      </c>
      <c r="C8" s="183" t="s">
        <v>84</v>
      </c>
      <c r="D8" s="183"/>
      <c r="E8" s="59"/>
      <c r="F8" s="59"/>
      <c r="G8" s="59"/>
      <c r="H8" s="183" t="s">
        <v>85</v>
      </c>
      <c r="I8" s="183"/>
      <c r="J8" s="111"/>
      <c r="K8" s="111"/>
      <c r="L8" s="111"/>
      <c r="M8" s="79"/>
    </row>
    <row r="9" spans="2:13" ht="12.75">
      <c r="B9" s="81">
        <v>2</v>
      </c>
      <c r="C9" s="178" t="s">
        <v>86</v>
      </c>
      <c r="D9" s="178"/>
      <c r="E9" s="59">
        <v>810</v>
      </c>
      <c r="F9" s="59">
        <f>SUM(E9*1.02)</f>
        <v>826.2</v>
      </c>
      <c r="G9" s="59">
        <f>SUM(E9*1.02)</f>
        <v>826.2</v>
      </c>
      <c r="H9" s="178" t="s">
        <v>87</v>
      </c>
      <c r="I9" s="178"/>
      <c r="J9" s="82">
        <v>5928</v>
      </c>
      <c r="K9" s="82">
        <f aca="true" t="shared" si="0" ref="K9:K14">SUM(J9*1.02)</f>
        <v>6046.56</v>
      </c>
      <c r="L9" s="82">
        <f aca="true" t="shared" si="1" ref="L9:L14">SUM(J9*1.02)</f>
        <v>6046.56</v>
      </c>
      <c r="M9" s="79"/>
    </row>
    <row r="10" spans="2:13" ht="12.75">
      <c r="B10" s="81">
        <v>3</v>
      </c>
      <c r="C10" s="178" t="s">
        <v>88</v>
      </c>
      <c r="D10" s="178"/>
      <c r="E10" s="82">
        <v>6280</v>
      </c>
      <c r="F10" s="59">
        <f>SUM(E10*1.02)</f>
        <v>6405.6</v>
      </c>
      <c r="G10" s="59">
        <f>SUM(E10*1.02)</f>
        <v>6405.6</v>
      </c>
      <c r="H10" s="178" t="s">
        <v>89</v>
      </c>
      <c r="I10" s="178"/>
      <c r="J10" s="82">
        <v>1567</v>
      </c>
      <c r="K10" s="82">
        <f t="shared" si="0"/>
        <v>1598.34</v>
      </c>
      <c r="L10" s="82">
        <f t="shared" si="1"/>
        <v>1598.34</v>
      </c>
      <c r="M10" s="79"/>
    </row>
    <row r="11" spans="2:13" ht="12.75">
      <c r="B11" s="81">
        <v>4</v>
      </c>
      <c r="C11" s="178" t="s">
        <v>90</v>
      </c>
      <c r="D11" s="178"/>
      <c r="E11" s="59">
        <v>12444</v>
      </c>
      <c r="F11" s="59">
        <f>SUM(E11*1.02)</f>
        <v>12692.880000000001</v>
      </c>
      <c r="G11" s="59">
        <f>SUM(E11*1.02)</f>
        <v>12692.880000000001</v>
      </c>
      <c r="H11" s="178" t="s">
        <v>91</v>
      </c>
      <c r="I11" s="178"/>
      <c r="J11" s="82">
        <v>7744</v>
      </c>
      <c r="K11" s="82">
        <v>6635</v>
      </c>
      <c r="L11" s="82">
        <v>6635</v>
      </c>
      <c r="M11" s="79"/>
    </row>
    <row r="12" spans="2:13" ht="12.75">
      <c r="B12" s="81">
        <v>5</v>
      </c>
      <c r="C12" s="178" t="s">
        <v>92</v>
      </c>
      <c r="D12" s="178"/>
      <c r="E12" s="59">
        <v>583</v>
      </c>
      <c r="F12" s="59">
        <f>SUM(E12*1.02)</f>
        <v>594.66</v>
      </c>
      <c r="G12" s="59">
        <f>SUM(E12*1.02)</f>
        <v>594.66</v>
      </c>
      <c r="H12" s="229" t="s">
        <v>125</v>
      </c>
      <c r="I12" s="230"/>
      <c r="J12" s="117">
        <v>1037</v>
      </c>
      <c r="K12" s="82">
        <f t="shared" si="0"/>
        <v>1057.74</v>
      </c>
      <c r="L12" s="82">
        <f t="shared" si="1"/>
        <v>1057.74</v>
      </c>
      <c r="M12" s="79"/>
    </row>
    <row r="13" spans="2:13" ht="12.75">
      <c r="B13" s="81">
        <v>6</v>
      </c>
      <c r="C13" s="178" t="s">
        <v>93</v>
      </c>
      <c r="D13" s="178"/>
      <c r="E13" s="59"/>
      <c r="F13" s="59"/>
      <c r="G13" s="59"/>
      <c r="H13" s="178" t="s">
        <v>126</v>
      </c>
      <c r="I13" s="178"/>
      <c r="J13" s="82"/>
      <c r="K13" s="82">
        <f t="shared" si="0"/>
        <v>0</v>
      </c>
      <c r="L13" s="82">
        <f t="shared" si="1"/>
        <v>0</v>
      </c>
      <c r="M13" s="79"/>
    </row>
    <row r="14" spans="2:13" ht="12.75">
      <c r="B14" s="81">
        <v>7</v>
      </c>
      <c r="C14" s="178" t="s">
        <v>127</v>
      </c>
      <c r="D14" s="178"/>
      <c r="E14" s="59">
        <v>2761</v>
      </c>
      <c r="F14" s="59">
        <v>0</v>
      </c>
      <c r="G14" s="59">
        <v>0</v>
      </c>
      <c r="H14" s="231" t="s">
        <v>128</v>
      </c>
      <c r="I14" s="232"/>
      <c r="J14" s="119">
        <v>5080</v>
      </c>
      <c r="K14" s="82">
        <f t="shared" si="0"/>
        <v>5181.6</v>
      </c>
      <c r="L14" s="82">
        <f t="shared" si="1"/>
        <v>5181.6</v>
      </c>
      <c r="M14" s="79"/>
    </row>
    <row r="15" spans="2:13" ht="12.75">
      <c r="B15" s="81">
        <v>8</v>
      </c>
      <c r="C15" s="175"/>
      <c r="D15" s="176"/>
      <c r="E15" s="59"/>
      <c r="F15" s="59"/>
      <c r="G15" s="59"/>
      <c r="H15" s="231" t="s">
        <v>129</v>
      </c>
      <c r="I15" s="232"/>
      <c r="J15" s="119"/>
      <c r="K15" s="114"/>
      <c r="L15" s="114"/>
      <c r="M15" s="79"/>
    </row>
    <row r="16" spans="2:13" ht="12.75">
      <c r="B16" s="81">
        <v>9</v>
      </c>
      <c r="C16" s="226"/>
      <c r="D16" s="226"/>
      <c r="E16" s="59"/>
      <c r="F16" s="59"/>
      <c r="G16" s="59"/>
      <c r="H16" s="227" t="s">
        <v>130</v>
      </c>
      <c r="I16" s="228"/>
      <c r="J16" s="121">
        <v>1522</v>
      </c>
      <c r="K16" s="121">
        <v>0</v>
      </c>
      <c r="L16" s="121">
        <v>0</v>
      </c>
      <c r="M16" s="79"/>
    </row>
    <row r="17" spans="2:13" ht="12.75">
      <c r="B17" s="81">
        <v>10</v>
      </c>
      <c r="C17" s="233"/>
      <c r="D17" s="234"/>
      <c r="E17" s="59"/>
      <c r="F17" s="59"/>
      <c r="G17" s="59"/>
      <c r="H17" s="231" t="s">
        <v>131</v>
      </c>
      <c r="I17" s="232"/>
      <c r="J17" s="114"/>
      <c r="K17" s="114"/>
      <c r="L17" s="114"/>
      <c r="M17" s="79"/>
    </row>
    <row r="18" spans="2:13" s="61" customFormat="1" ht="21" customHeight="1">
      <c r="B18" s="85">
        <v>11</v>
      </c>
      <c r="C18" s="235" t="s">
        <v>94</v>
      </c>
      <c r="D18" s="235"/>
      <c r="E18" s="86">
        <f>SUM(E9:E17)</f>
        <v>22878</v>
      </c>
      <c r="F18" s="122">
        <f>SUM(F9:F17)</f>
        <v>20519.34</v>
      </c>
      <c r="G18" s="122">
        <f>SUM(G9:G17)</f>
        <v>20519.34</v>
      </c>
      <c r="H18" s="236" t="s">
        <v>95</v>
      </c>
      <c r="I18" s="236"/>
      <c r="J18" s="87">
        <f>SUM(J9:J17)</f>
        <v>22878</v>
      </c>
      <c r="K18" s="87">
        <f>SUM(K9:K17)</f>
        <v>20519.24</v>
      </c>
      <c r="L18" s="87">
        <f>SUM(L9:L17)</f>
        <v>20519.24</v>
      </c>
      <c r="M18" s="105"/>
    </row>
    <row r="19" spans="2:13" ht="12.75">
      <c r="B19" s="81">
        <v>12</v>
      </c>
      <c r="C19" s="183" t="s">
        <v>96</v>
      </c>
      <c r="D19" s="183"/>
      <c r="E19" s="59"/>
      <c r="F19" s="59"/>
      <c r="G19" s="59"/>
      <c r="H19" s="183" t="s">
        <v>97</v>
      </c>
      <c r="I19" s="183"/>
      <c r="J19" s="111"/>
      <c r="K19" s="111"/>
      <c r="L19" s="59"/>
      <c r="M19" s="79"/>
    </row>
    <row r="20" spans="2:13" ht="12.75">
      <c r="B20" s="81">
        <v>13</v>
      </c>
      <c r="C20" s="178" t="s">
        <v>98</v>
      </c>
      <c r="D20" s="178"/>
      <c r="E20" s="59"/>
      <c r="F20" s="59"/>
      <c r="G20" s="59"/>
      <c r="H20" s="178" t="s">
        <v>99</v>
      </c>
      <c r="I20" s="178"/>
      <c r="J20" s="82"/>
      <c r="K20" s="82"/>
      <c r="L20" s="59"/>
      <c r="M20" s="79"/>
    </row>
    <row r="21" spans="2:13" ht="12.75">
      <c r="B21" s="81">
        <v>14</v>
      </c>
      <c r="C21" s="178" t="s">
        <v>100</v>
      </c>
      <c r="D21" s="178"/>
      <c r="E21" s="59"/>
      <c r="F21" s="59"/>
      <c r="G21" s="59"/>
      <c r="H21" s="237" t="s">
        <v>101</v>
      </c>
      <c r="I21" s="237"/>
      <c r="J21" s="118">
        <v>9746</v>
      </c>
      <c r="K21" s="118">
        <v>0</v>
      </c>
      <c r="L21" s="59">
        <v>0</v>
      </c>
      <c r="M21" s="79"/>
    </row>
    <row r="22" spans="2:13" ht="12.75">
      <c r="B22" s="81">
        <v>15</v>
      </c>
      <c r="C22" s="178" t="s">
        <v>102</v>
      </c>
      <c r="D22" s="178"/>
      <c r="E22" s="59"/>
      <c r="F22" s="59"/>
      <c r="G22" s="59"/>
      <c r="H22" s="178" t="s">
        <v>103</v>
      </c>
      <c r="I22" s="178"/>
      <c r="J22" s="82"/>
      <c r="K22" s="82"/>
      <c r="L22" s="59"/>
      <c r="M22" s="79"/>
    </row>
    <row r="23" spans="2:13" ht="12.75">
      <c r="B23" s="81">
        <v>16</v>
      </c>
      <c r="C23" s="178" t="s">
        <v>104</v>
      </c>
      <c r="D23" s="178"/>
      <c r="E23" s="59"/>
      <c r="F23" s="59"/>
      <c r="G23" s="59"/>
      <c r="H23" s="178" t="s">
        <v>132</v>
      </c>
      <c r="I23" s="178"/>
      <c r="J23" s="82"/>
      <c r="K23" s="82"/>
      <c r="L23" s="59"/>
      <c r="M23" s="79"/>
    </row>
    <row r="24" spans="2:13" ht="12.75">
      <c r="B24" s="81">
        <v>17</v>
      </c>
      <c r="C24" s="178" t="s">
        <v>124</v>
      </c>
      <c r="D24" s="178"/>
      <c r="E24" s="59">
        <v>9746</v>
      </c>
      <c r="F24" s="59">
        <v>0</v>
      </c>
      <c r="G24" s="59">
        <v>0</v>
      </c>
      <c r="H24" s="178" t="s">
        <v>105</v>
      </c>
      <c r="I24" s="178"/>
      <c r="J24" s="82"/>
      <c r="K24" s="82"/>
      <c r="L24" s="59"/>
      <c r="M24" s="79"/>
    </row>
    <row r="25" spans="2:13" ht="12.75">
      <c r="B25" s="81">
        <v>18</v>
      </c>
      <c r="C25" s="175"/>
      <c r="D25" s="176"/>
      <c r="E25" s="59"/>
      <c r="F25" s="59"/>
      <c r="G25" s="59"/>
      <c r="H25" s="178" t="s">
        <v>106</v>
      </c>
      <c r="I25" s="178"/>
      <c r="J25" s="82"/>
      <c r="K25" s="82"/>
      <c r="L25" s="59"/>
      <c r="M25" s="79"/>
    </row>
    <row r="26" spans="2:13" ht="21" customHeight="1">
      <c r="B26" s="85">
        <v>19</v>
      </c>
      <c r="C26" s="177" t="s">
        <v>107</v>
      </c>
      <c r="D26" s="177"/>
      <c r="E26" s="88">
        <f>SUM(E20:E25)</f>
        <v>9746</v>
      </c>
      <c r="F26" s="122">
        <v>0</v>
      </c>
      <c r="G26" s="122">
        <v>0</v>
      </c>
      <c r="H26" s="179" t="s">
        <v>108</v>
      </c>
      <c r="I26" s="223"/>
      <c r="J26" s="110">
        <f>SUM(J20:J25)</f>
        <v>9746</v>
      </c>
      <c r="K26" s="110">
        <v>0</v>
      </c>
      <c r="L26" s="87">
        <v>0</v>
      </c>
      <c r="M26" s="79"/>
    </row>
    <row r="27" spans="2:13" ht="12.75" customHeight="1">
      <c r="B27" s="81">
        <v>20</v>
      </c>
      <c r="C27" s="238" t="s">
        <v>109</v>
      </c>
      <c r="D27" s="239"/>
      <c r="E27" s="71"/>
      <c r="F27" s="59"/>
      <c r="G27" s="59"/>
      <c r="H27" s="238" t="s">
        <v>109</v>
      </c>
      <c r="I27" s="239"/>
      <c r="J27" s="115"/>
      <c r="K27" s="115"/>
      <c r="L27" s="71"/>
      <c r="M27" s="79"/>
    </row>
    <row r="28" spans="2:13" ht="12.75" customHeight="1">
      <c r="B28" s="81">
        <v>21</v>
      </c>
      <c r="C28" s="240"/>
      <c r="D28" s="240"/>
      <c r="E28" s="59"/>
      <c r="F28" s="59"/>
      <c r="G28" s="59"/>
      <c r="H28" s="240"/>
      <c r="I28" s="240"/>
      <c r="J28" s="113"/>
      <c r="K28" s="113"/>
      <c r="L28" s="59"/>
      <c r="M28" s="79"/>
    </row>
    <row r="29" spans="2:13" ht="12.75">
      <c r="B29" s="81">
        <v>22</v>
      </c>
      <c r="C29" s="241" t="s">
        <v>110</v>
      </c>
      <c r="D29" s="241"/>
      <c r="E29" s="84"/>
      <c r="F29" s="59"/>
      <c r="G29" s="59"/>
      <c r="H29" s="183" t="s">
        <v>111</v>
      </c>
      <c r="I29" s="183"/>
      <c r="J29" s="111"/>
      <c r="K29" s="111"/>
      <c r="L29" s="59"/>
      <c r="M29" s="79"/>
    </row>
    <row r="30" spans="2:13" ht="12.75">
      <c r="B30" s="81">
        <v>23</v>
      </c>
      <c r="C30" s="227" t="s">
        <v>112</v>
      </c>
      <c r="D30" s="228"/>
      <c r="E30" s="83"/>
      <c r="F30" s="59"/>
      <c r="G30" s="59"/>
      <c r="H30" s="227" t="s">
        <v>113</v>
      </c>
      <c r="I30" s="228"/>
      <c r="J30" s="112"/>
      <c r="K30" s="112"/>
      <c r="L30" s="59"/>
      <c r="M30" s="79"/>
    </row>
    <row r="31" spans="2:13" ht="12.75">
      <c r="B31" s="81">
        <v>24</v>
      </c>
      <c r="C31" s="227" t="s">
        <v>114</v>
      </c>
      <c r="D31" s="228"/>
      <c r="E31" s="83"/>
      <c r="F31" s="59"/>
      <c r="G31" s="59"/>
      <c r="H31" s="227" t="s">
        <v>133</v>
      </c>
      <c r="I31" s="228"/>
      <c r="J31" s="112"/>
      <c r="K31" s="112"/>
      <c r="L31" s="59"/>
      <c r="M31" s="79"/>
    </row>
    <row r="32" spans="2:13" s="61" customFormat="1" ht="21" customHeight="1">
      <c r="B32" s="91">
        <v>25</v>
      </c>
      <c r="C32" s="242" t="s">
        <v>115</v>
      </c>
      <c r="D32" s="242"/>
      <c r="E32" s="92">
        <f>SUM(E18,E26)</f>
        <v>32624</v>
      </c>
      <c r="F32" s="116">
        <f>SUM(F18,F26)</f>
        <v>20519.34</v>
      </c>
      <c r="G32" s="116">
        <f>SUM(G18,G26)</f>
        <v>20519.34</v>
      </c>
      <c r="H32" s="242" t="s">
        <v>116</v>
      </c>
      <c r="I32" s="242"/>
      <c r="J32" s="116">
        <f>SUM(J18,J26)</f>
        <v>32624</v>
      </c>
      <c r="K32" s="116">
        <f>SUM(K18,K26)</f>
        <v>20519.24</v>
      </c>
      <c r="L32" s="92">
        <f>SUM(L18,L26)</f>
        <v>20519.24</v>
      </c>
      <c r="M32" s="105"/>
    </row>
    <row r="33" spans="2:13" ht="12.75">
      <c r="B33" s="53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79"/>
    </row>
    <row r="34" spans="5:12" ht="12.75">
      <c r="E34" s="63"/>
      <c r="F34" s="63"/>
      <c r="G34" s="63"/>
      <c r="L34" s="63"/>
    </row>
    <row r="35" spans="5:11" ht="12.75">
      <c r="E35" s="63"/>
      <c r="F35" s="63"/>
      <c r="G35" s="63"/>
      <c r="I35" s="63"/>
      <c r="J35" s="63"/>
      <c r="K35" s="63"/>
    </row>
    <row r="36" spans="5:12" ht="12.75">
      <c r="E36" s="63"/>
      <c r="F36" s="63"/>
      <c r="G36" s="63"/>
      <c r="L36" s="63"/>
    </row>
    <row r="38" spans="5:12" ht="12.75">
      <c r="E38" s="106"/>
      <c r="F38" s="106"/>
      <c r="G38" s="106"/>
      <c r="L38" s="106"/>
    </row>
    <row r="40" ht="12.75">
      <c r="L40" s="63"/>
    </row>
  </sheetData>
  <sheetProtection/>
  <mergeCells count="65">
    <mergeCell ref="C19:D19"/>
    <mergeCell ref="H20:I20"/>
    <mergeCell ref="C20:D20"/>
    <mergeCell ref="C21:D21"/>
    <mergeCell ref="H21:I21"/>
    <mergeCell ref="H24:I24"/>
    <mergeCell ref="H23:I23"/>
    <mergeCell ref="C24:D24"/>
    <mergeCell ref="H26:I26"/>
    <mergeCell ref="C28:D28"/>
    <mergeCell ref="H28:I28"/>
    <mergeCell ref="C26:D26"/>
    <mergeCell ref="H22:I22"/>
    <mergeCell ref="C23:D23"/>
    <mergeCell ref="H25:I25"/>
    <mergeCell ref="C22:D22"/>
    <mergeCell ref="C25:D25"/>
    <mergeCell ref="C27:D27"/>
    <mergeCell ref="H27:I27"/>
    <mergeCell ref="C32:D32"/>
    <mergeCell ref="H32:I32"/>
    <mergeCell ref="C29:D29"/>
    <mergeCell ref="H29:I29"/>
    <mergeCell ref="C30:D30"/>
    <mergeCell ref="C31:D31"/>
    <mergeCell ref="H30:I30"/>
    <mergeCell ref="H31:I31"/>
    <mergeCell ref="C1:L1"/>
    <mergeCell ref="H16:I16"/>
    <mergeCell ref="C13:D13"/>
    <mergeCell ref="C14:D14"/>
    <mergeCell ref="H14:I14"/>
    <mergeCell ref="C11:D11"/>
    <mergeCell ref="C16:D16"/>
    <mergeCell ref="E6:E7"/>
    <mergeCell ref="H11:I11"/>
    <mergeCell ref="C6:D7"/>
    <mergeCell ref="C2:L2"/>
    <mergeCell ref="C3:L3"/>
    <mergeCell ref="C4:L4"/>
    <mergeCell ref="L6:L7"/>
    <mergeCell ref="H6:I7"/>
    <mergeCell ref="J6:J7"/>
    <mergeCell ref="K6:K7"/>
    <mergeCell ref="F6:F7"/>
    <mergeCell ref="G6:G7"/>
    <mergeCell ref="C17:D17"/>
    <mergeCell ref="H17:I17"/>
    <mergeCell ref="H12:I12"/>
    <mergeCell ref="H19:I19"/>
    <mergeCell ref="C12:D12"/>
    <mergeCell ref="H13:I13"/>
    <mergeCell ref="C15:D15"/>
    <mergeCell ref="H15:I15"/>
    <mergeCell ref="H18:I18"/>
    <mergeCell ref="C18:D18"/>
    <mergeCell ref="B6:B7"/>
    <mergeCell ref="C5:D5"/>
    <mergeCell ref="H5:I5"/>
    <mergeCell ref="C10:D10"/>
    <mergeCell ref="H10:I10"/>
    <mergeCell ref="C8:D8"/>
    <mergeCell ref="H8:I8"/>
    <mergeCell ref="C9:D9"/>
    <mergeCell ref="H9:I9"/>
  </mergeCells>
  <printOptions horizontalCentered="1"/>
  <pageMargins left="0.2362204724409449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N145"/>
  <sheetViews>
    <sheetView zoomScalePageLayoutView="0" workbookViewId="0" topLeftCell="A1">
      <selection activeCell="I1" sqref="I1:M1"/>
    </sheetView>
  </sheetViews>
  <sheetFormatPr defaultColWidth="9.140625" defaultRowHeight="12.75"/>
  <cols>
    <col min="1" max="1" width="4.421875" style="1" customWidth="1"/>
    <col min="2" max="2" width="48.8515625" style="3" customWidth="1"/>
    <col min="3" max="3" width="8.140625" style="3" customWidth="1"/>
    <col min="4" max="4" width="6.8515625" style="3" customWidth="1"/>
    <col min="5" max="5" width="8.28125" style="3" customWidth="1"/>
    <col min="6" max="6" width="9.57421875" style="3" customWidth="1"/>
    <col min="7" max="7" width="9.28125" style="3" customWidth="1"/>
    <col min="8" max="8" width="6.8515625" style="3" customWidth="1"/>
    <col min="9" max="9" width="6.140625" style="3" customWidth="1"/>
    <col min="10" max="10" width="7.421875" style="3" customWidth="1"/>
    <col min="11" max="11" width="7.28125" style="3" customWidth="1"/>
    <col min="12" max="12" width="9.7109375" style="3" customWidth="1"/>
    <col min="13" max="16384" width="9.140625" style="3" customWidth="1"/>
  </cols>
  <sheetData>
    <row r="1" spans="2:13" ht="11.25">
      <c r="B1" s="2"/>
      <c r="C1" s="2"/>
      <c r="D1" s="2"/>
      <c r="E1" s="2"/>
      <c r="F1" s="2"/>
      <c r="G1" s="2"/>
      <c r="I1" s="279" t="s">
        <v>119</v>
      </c>
      <c r="J1" s="279"/>
      <c r="K1" s="279"/>
      <c r="L1" s="279"/>
      <c r="M1" s="279"/>
    </row>
    <row r="2" spans="2:14" ht="15.75">
      <c r="B2" s="78" t="s">
        <v>179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2" ht="12.75">
      <c r="B3" s="4"/>
      <c r="C3" s="4"/>
      <c r="D3" s="4"/>
      <c r="E3" s="4"/>
      <c r="F3" s="4"/>
      <c r="G3" s="4"/>
      <c r="H3" s="284" t="s">
        <v>0</v>
      </c>
      <c r="I3" s="285"/>
      <c r="J3" s="285"/>
      <c r="K3" s="285"/>
      <c r="L3" s="285"/>
    </row>
    <row r="4" spans="1:12" ht="11.25">
      <c r="A4" s="95"/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11</v>
      </c>
    </row>
    <row r="5" spans="1:12" s="5" customFormat="1" ht="12.75" customHeight="1">
      <c r="A5" s="276" t="s">
        <v>39</v>
      </c>
      <c r="B5" s="282" t="s">
        <v>16</v>
      </c>
      <c r="C5" s="286" t="s">
        <v>181</v>
      </c>
      <c r="D5" s="281" t="s">
        <v>180</v>
      </c>
      <c r="E5" s="281"/>
      <c r="F5" s="281"/>
      <c r="G5" s="281"/>
      <c r="H5" s="281"/>
      <c r="I5" s="281"/>
      <c r="J5" s="281"/>
      <c r="K5" s="281"/>
      <c r="L5" s="281"/>
    </row>
    <row r="6" spans="1:12" s="5" customFormat="1" ht="12.75" customHeight="1">
      <c r="A6" s="277"/>
      <c r="B6" s="283"/>
      <c r="C6" s="287"/>
      <c r="D6" s="286" t="s">
        <v>29</v>
      </c>
      <c r="E6" s="276" t="s">
        <v>30</v>
      </c>
      <c r="F6" s="276" t="s">
        <v>31</v>
      </c>
      <c r="G6" s="276" t="s">
        <v>33</v>
      </c>
      <c r="H6" s="280" t="s">
        <v>32</v>
      </c>
      <c r="I6" s="280"/>
      <c r="J6" s="280"/>
      <c r="K6" s="276" t="s">
        <v>37</v>
      </c>
      <c r="L6" s="276" t="s">
        <v>38</v>
      </c>
    </row>
    <row r="7" spans="1:12" s="5" customFormat="1" ht="12.75" customHeight="1">
      <c r="A7" s="277"/>
      <c r="B7" s="283"/>
      <c r="C7" s="287"/>
      <c r="D7" s="287"/>
      <c r="E7" s="277"/>
      <c r="F7" s="277"/>
      <c r="G7" s="277"/>
      <c r="H7" s="276" t="s">
        <v>34</v>
      </c>
      <c r="I7" s="276" t="s">
        <v>35</v>
      </c>
      <c r="J7" s="276" t="s">
        <v>36</v>
      </c>
      <c r="K7" s="277"/>
      <c r="L7" s="277"/>
    </row>
    <row r="8" spans="1:12" s="6" customFormat="1" ht="19.5" customHeight="1">
      <c r="A8" s="278"/>
      <c r="B8" s="283"/>
      <c r="C8" s="288"/>
      <c r="D8" s="287"/>
      <c r="E8" s="278"/>
      <c r="F8" s="278"/>
      <c r="G8" s="278"/>
      <c r="H8" s="278"/>
      <c r="I8" s="278"/>
      <c r="J8" s="278"/>
      <c r="K8" s="278"/>
      <c r="L8" s="278"/>
    </row>
    <row r="9" spans="1:12" ht="12.75" customHeight="1">
      <c r="A9" s="35">
        <v>1</v>
      </c>
      <c r="B9" s="31" t="s">
        <v>40</v>
      </c>
      <c r="C9" s="7">
        <v>12444</v>
      </c>
      <c r="D9" s="8"/>
      <c r="E9" s="8"/>
      <c r="F9" s="8"/>
      <c r="G9" s="10">
        <v>12444</v>
      </c>
      <c r="H9" s="8"/>
      <c r="I9" s="8"/>
      <c r="J9" s="8"/>
      <c r="K9" s="9"/>
      <c r="L9" s="9"/>
    </row>
    <row r="10" spans="1:12" ht="12.75" customHeight="1">
      <c r="A10" s="35">
        <v>2</v>
      </c>
      <c r="B10" s="31" t="s">
        <v>41</v>
      </c>
      <c r="C10" s="7">
        <f>SUM(D10:L10)</f>
        <v>0</v>
      </c>
      <c r="D10" s="8"/>
      <c r="E10" s="8"/>
      <c r="F10" s="8"/>
      <c r="G10" s="10"/>
      <c r="H10" s="8"/>
      <c r="I10" s="8"/>
      <c r="J10" s="8"/>
      <c r="K10" s="9"/>
      <c r="L10" s="9"/>
    </row>
    <row r="11" spans="1:12" ht="12.75" customHeight="1">
      <c r="A11" s="35">
        <v>3</v>
      </c>
      <c r="B11" s="32" t="s">
        <v>17</v>
      </c>
      <c r="C11" s="7">
        <v>1220</v>
      </c>
      <c r="D11" s="8"/>
      <c r="E11" s="10">
        <v>1220</v>
      </c>
      <c r="F11" s="8"/>
      <c r="G11" s="8"/>
      <c r="H11" s="8"/>
      <c r="I11" s="8"/>
      <c r="J11" s="8"/>
      <c r="K11" s="9"/>
      <c r="L11" s="9"/>
    </row>
    <row r="12" spans="1:12" ht="12.75" customHeight="1">
      <c r="A12" s="35">
        <v>4</v>
      </c>
      <c r="B12" s="32"/>
      <c r="C12" s="7">
        <f>SUM(D12:L12)</f>
        <v>0</v>
      </c>
      <c r="D12" s="8"/>
      <c r="E12" s="10"/>
      <c r="F12" s="8"/>
      <c r="G12" s="8"/>
      <c r="H12" s="8"/>
      <c r="I12" s="8"/>
      <c r="J12" s="8"/>
      <c r="K12" s="9"/>
      <c r="L12" s="9"/>
    </row>
    <row r="13" spans="1:12" ht="12.75" customHeight="1">
      <c r="A13" s="35">
        <v>5</v>
      </c>
      <c r="B13" s="32"/>
      <c r="C13" s="7">
        <f>SUM(D13:L13)</f>
        <v>0</v>
      </c>
      <c r="D13" s="8"/>
      <c r="E13" s="10"/>
      <c r="F13" s="8"/>
      <c r="G13" s="8"/>
      <c r="H13" s="8"/>
      <c r="I13" s="8"/>
      <c r="J13" s="8"/>
      <c r="K13" s="9"/>
      <c r="L13" s="9"/>
    </row>
    <row r="14" spans="1:12" ht="12.75" customHeight="1">
      <c r="A14" s="35">
        <v>6</v>
      </c>
      <c r="B14" s="33" t="s">
        <v>18</v>
      </c>
      <c r="C14" s="7">
        <f>SUM(D14:L14)</f>
        <v>10</v>
      </c>
      <c r="D14" s="8"/>
      <c r="E14" s="10">
        <v>10</v>
      </c>
      <c r="F14" s="8"/>
      <c r="G14" s="8"/>
      <c r="H14" s="8"/>
      <c r="I14" s="8"/>
      <c r="J14" s="8"/>
      <c r="K14" s="9"/>
      <c r="L14" s="9"/>
    </row>
    <row r="15" spans="1:12" ht="12.75" customHeight="1">
      <c r="A15" s="35">
        <v>7</v>
      </c>
      <c r="B15" s="33" t="s">
        <v>19</v>
      </c>
      <c r="C15" s="7">
        <f>SUM(D15:L15)</f>
        <v>50</v>
      </c>
      <c r="D15" s="8"/>
      <c r="E15" s="10">
        <v>50</v>
      </c>
      <c r="F15" s="8"/>
      <c r="G15" s="8"/>
      <c r="H15" s="8"/>
      <c r="I15" s="8"/>
      <c r="J15" s="8"/>
      <c r="K15" s="9"/>
      <c r="L15" s="9"/>
    </row>
    <row r="16" spans="1:12" ht="12.75" customHeight="1">
      <c r="A16" s="35">
        <v>8</v>
      </c>
      <c r="B16" s="33" t="s">
        <v>20</v>
      </c>
      <c r="C16" s="7">
        <v>5000</v>
      </c>
      <c r="D16" s="8"/>
      <c r="E16" s="10">
        <v>5000</v>
      </c>
      <c r="F16" s="8"/>
      <c r="G16" s="8"/>
      <c r="H16" s="8"/>
      <c r="I16" s="8"/>
      <c r="J16" s="8"/>
      <c r="K16" s="9"/>
      <c r="L16" s="9"/>
    </row>
    <row r="17" spans="1:12" ht="12.75" customHeight="1">
      <c r="A17" s="35">
        <v>9</v>
      </c>
      <c r="B17" s="33"/>
      <c r="C17" s="7"/>
      <c r="D17" s="8"/>
      <c r="E17" s="10"/>
      <c r="F17" s="8"/>
      <c r="G17" s="8"/>
      <c r="H17" s="8"/>
      <c r="I17" s="8"/>
      <c r="J17" s="8"/>
      <c r="K17" s="9"/>
      <c r="L17" s="9"/>
    </row>
    <row r="18" spans="1:12" ht="12.75" customHeight="1">
      <c r="A18" s="35">
        <v>10</v>
      </c>
      <c r="B18" s="33" t="s">
        <v>27</v>
      </c>
      <c r="C18" s="7">
        <v>233</v>
      </c>
      <c r="D18" s="11"/>
      <c r="E18" s="11"/>
      <c r="F18" s="11"/>
      <c r="G18" s="8"/>
      <c r="H18" s="11"/>
      <c r="I18" s="10">
        <v>233</v>
      </c>
      <c r="J18" s="11"/>
      <c r="K18" s="12"/>
      <c r="L18" s="12"/>
    </row>
    <row r="19" spans="1:12" ht="12.75" customHeight="1">
      <c r="A19" s="35">
        <v>11</v>
      </c>
      <c r="B19" s="33" t="s">
        <v>186</v>
      </c>
      <c r="C19" s="7"/>
      <c r="D19" s="10"/>
      <c r="E19" s="8"/>
      <c r="F19" s="8"/>
      <c r="G19" s="8"/>
      <c r="H19" s="8"/>
      <c r="I19" s="8"/>
      <c r="J19" s="8"/>
      <c r="K19" s="9"/>
      <c r="L19" s="9"/>
    </row>
    <row r="20" spans="1:12" ht="12.75" customHeight="1">
      <c r="A20" s="35">
        <v>12</v>
      </c>
      <c r="B20" s="33" t="s">
        <v>159</v>
      </c>
      <c r="C20" s="7">
        <f>SUM(D20:L20)</f>
        <v>110</v>
      </c>
      <c r="D20" s="10">
        <v>110</v>
      </c>
      <c r="E20" s="8"/>
      <c r="F20" s="8"/>
      <c r="G20" s="8"/>
      <c r="H20" s="8"/>
      <c r="I20" s="8"/>
      <c r="J20" s="8"/>
      <c r="K20" s="9"/>
      <c r="L20" s="9"/>
    </row>
    <row r="21" spans="1:12" ht="12.75" customHeight="1">
      <c r="A21" s="35">
        <v>13</v>
      </c>
      <c r="B21" s="33" t="s">
        <v>158</v>
      </c>
      <c r="C21" s="7"/>
      <c r="D21" s="10"/>
      <c r="E21" s="8"/>
      <c r="F21" s="8"/>
      <c r="G21" s="8"/>
      <c r="H21" s="8"/>
      <c r="I21" s="8"/>
      <c r="J21" s="8"/>
      <c r="K21" s="9"/>
      <c r="L21" s="9"/>
    </row>
    <row r="22" spans="1:12" ht="12.75" customHeight="1">
      <c r="A22" s="35">
        <v>14</v>
      </c>
      <c r="B22" s="33" t="s">
        <v>157</v>
      </c>
      <c r="C22" s="7">
        <f>SUM(D22:L22)</f>
        <v>250</v>
      </c>
      <c r="D22" s="10">
        <v>250</v>
      </c>
      <c r="E22" s="8"/>
      <c r="F22" s="8"/>
      <c r="G22" s="8"/>
      <c r="H22" s="8"/>
      <c r="I22" s="8"/>
      <c r="J22" s="8"/>
      <c r="K22" s="9"/>
      <c r="L22" s="9"/>
    </row>
    <row r="23" spans="1:12" ht="12.75" customHeight="1">
      <c r="A23" s="35">
        <v>15</v>
      </c>
      <c r="B23" s="33" t="s">
        <v>185</v>
      </c>
      <c r="C23" s="7">
        <v>350</v>
      </c>
      <c r="D23" s="10"/>
      <c r="E23" s="8"/>
      <c r="F23" s="8"/>
      <c r="G23" s="8"/>
      <c r="H23" s="8"/>
      <c r="I23" s="8">
        <v>350</v>
      </c>
      <c r="J23" s="8"/>
      <c r="K23" s="9"/>
      <c r="L23" s="9"/>
    </row>
    <row r="24" spans="1:12" ht="12.75" customHeight="1">
      <c r="A24" s="35">
        <v>16</v>
      </c>
      <c r="B24" s="33" t="s">
        <v>156</v>
      </c>
      <c r="C24" s="7">
        <f>SUM(D24:L24)</f>
        <v>150</v>
      </c>
      <c r="D24" s="10">
        <v>150</v>
      </c>
      <c r="E24" s="8"/>
      <c r="F24" s="8"/>
      <c r="G24" s="8"/>
      <c r="H24" s="8"/>
      <c r="I24" s="8"/>
      <c r="J24" s="8"/>
      <c r="K24" s="9"/>
      <c r="L24" s="9"/>
    </row>
    <row r="25" spans="1:12" ht="12.75" customHeight="1">
      <c r="A25" s="35">
        <v>17</v>
      </c>
      <c r="B25" s="33" t="s">
        <v>123</v>
      </c>
      <c r="C25" s="7">
        <f>SUM(D25:L25)</f>
        <v>300</v>
      </c>
      <c r="D25" s="10">
        <v>300</v>
      </c>
      <c r="E25" s="8"/>
      <c r="F25" s="8"/>
      <c r="G25" s="8"/>
      <c r="H25" s="8"/>
      <c r="I25" s="8"/>
      <c r="J25" s="8"/>
      <c r="K25" s="9"/>
      <c r="L25" s="9"/>
    </row>
    <row r="26" spans="1:12" ht="12.75" customHeight="1">
      <c r="A26" s="35">
        <v>18</v>
      </c>
      <c r="B26" s="33" t="s">
        <v>155</v>
      </c>
      <c r="C26" s="7"/>
      <c r="D26" s="10"/>
      <c r="E26" s="10"/>
      <c r="F26" s="10"/>
      <c r="G26" s="10"/>
      <c r="H26" s="10"/>
      <c r="I26" s="10"/>
      <c r="J26" s="10"/>
      <c r="K26" s="10"/>
      <c r="L26" s="34"/>
    </row>
    <row r="27" spans="1:12" s="5" customFormat="1" ht="12.75" customHeight="1">
      <c r="A27" s="35">
        <v>19</v>
      </c>
      <c r="B27" s="33" t="s">
        <v>154</v>
      </c>
      <c r="C27" s="7"/>
      <c r="D27" s="17"/>
      <c r="E27" s="17"/>
      <c r="F27" s="17"/>
      <c r="G27" s="17"/>
      <c r="H27" s="17"/>
      <c r="I27" s="10"/>
      <c r="J27" s="10"/>
      <c r="K27" s="14"/>
      <c r="L27" s="17"/>
    </row>
    <row r="28" spans="1:12" s="5" customFormat="1" ht="12.75" customHeight="1">
      <c r="A28" s="35">
        <v>20</v>
      </c>
      <c r="B28" s="33" t="s">
        <v>184</v>
      </c>
      <c r="C28" s="7">
        <v>12507</v>
      </c>
      <c r="D28" s="17">
        <v>0</v>
      </c>
      <c r="E28" s="17"/>
      <c r="F28" s="17"/>
      <c r="G28" s="17"/>
      <c r="H28" s="17"/>
      <c r="I28" s="10"/>
      <c r="J28" s="10"/>
      <c r="K28" s="14"/>
      <c r="L28" s="9">
        <v>12507</v>
      </c>
    </row>
    <row r="29" spans="1:12" s="5" customFormat="1" ht="12.75" customHeight="1">
      <c r="A29" s="35">
        <v>21</v>
      </c>
      <c r="B29" s="33" t="s">
        <v>28</v>
      </c>
      <c r="C29" s="7">
        <v>0</v>
      </c>
      <c r="D29" s="10"/>
      <c r="E29" s="10"/>
      <c r="F29" s="10"/>
      <c r="G29" s="10"/>
      <c r="H29" s="10"/>
      <c r="I29" s="10"/>
      <c r="J29" s="10"/>
      <c r="K29" s="10">
        <v>0</v>
      </c>
      <c r="L29" s="10"/>
    </row>
    <row r="30" spans="1:12" s="5" customFormat="1" ht="12.75" customHeight="1">
      <c r="A30" s="35">
        <v>22</v>
      </c>
      <c r="B30" s="33" t="s">
        <v>21</v>
      </c>
      <c r="C30" s="7">
        <f>SUM(D30:L30)</f>
        <v>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s="18" customFormat="1" ht="18" customHeight="1">
      <c r="A31" s="37">
        <v>23</v>
      </c>
      <c r="B31" s="36" t="s">
        <v>22</v>
      </c>
      <c r="C31" s="37">
        <f>SUM(C9:C30)</f>
        <v>32624</v>
      </c>
      <c r="D31" s="37">
        <f>SUM(D9:D30)</f>
        <v>810</v>
      </c>
      <c r="E31" s="37">
        <f>SUM(E9:E30)</f>
        <v>6280</v>
      </c>
      <c r="F31" s="37">
        <f aca="true" t="shared" si="0" ref="F31:L31">SUM(F9:F30)</f>
        <v>0</v>
      </c>
      <c r="G31" s="37">
        <f t="shared" si="0"/>
        <v>12444</v>
      </c>
      <c r="H31" s="37">
        <f t="shared" si="0"/>
        <v>0</v>
      </c>
      <c r="I31" s="37">
        <f t="shared" si="0"/>
        <v>583</v>
      </c>
      <c r="J31" s="37">
        <f t="shared" si="0"/>
        <v>0</v>
      </c>
      <c r="K31" s="37">
        <f t="shared" si="0"/>
        <v>0</v>
      </c>
      <c r="L31" s="37">
        <f t="shared" si="0"/>
        <v>12507</v>
      </c>
    </row>
    <row r="32" spans="2:12" s="5" customFormat="1" ht="11.25">
      <c r="B32" s="19"/>
      <c r="C32" s="20"/>
      <c r="D32" s="16"/>
      <c r="E32" s="16"/>
      <c r="F32" s="16"/>
      <c r="G32" s="16"/>
      <c r="H32" s="16"/>
      <c r="I32" s="16"/>
      <c r="J32" s="16"/>
      <c r="K32" s="16"/>
      <c r="L32" s="16"/>
    </row>
    <row r="33" spans="2:12" s="5" customFormat="1" ht="11.25">
      <c r="B33" s="20"/>
      <c r="C33" s="20"/>
      <c r="D33" s="16"/>
      <c r="E33" s="16"/>
      <c r="F33" s="16"/>
      <c r="G33" s="16"/>
      <c r="H33" s="16"/>
      <c r="I33" s="16"/>
      <c r="J33" s="16"/>
      <c r="K33" s="16"/>
      <c r="L33" s="16"/>
    </row>
    <row r="34" spans="2:12" s="5" customFormat="1" ht="11.25">
      <c r="B34" s="20"/>
      <c r="C34" s="20"/>
      <c r="D34" s="16"/>
      <c r="E34" s="16"/>
      <c r="F34" s="16"/>
      <c r="G34" s="16"/>
      <c r="H34" s="16"/>
      <c r="I34" s="16"/>
      <c r="J34" s="16"/>
      <c r="K34" s="16"/>
      <c r="L34" s="16"/>
    </row>
    <row r="35" spans="2:12" s="5" customFormat="1" ht="11.25">
      <c r="B35" s="20"/>
      <c r="C35" s="20"/>
      <c r="D35" s="16"/>
      <c r="E35" s="16"/>
      <c r="F35" s="16"/>
      <c r="G35" s="16"/>
      <c r="H35" s="16"/>
      <c r="I35" s="16"/>
      <c r="J35" s="16"/>
      <c r="K35" s="16"/>
      <c r="L35" s="16"/>
    </row>
    <row r="36" spans="2:12" s="5" customFormat="1" ht="11.25">
      <c r="B36" s="20"/>
      <c r="C36" s="20"/>
      <c r="D36" s="16"/>
      <c r="E36" s="16"/>
      <c r="F36" s="16"/>
      <c r="G36" s="16"/>
      <c r="H36" s="16"/>
      <c r="I36" s="16"/>
      <c r="J36" s="16"/>
      <c r="K36" s="16"/>
      <c r="L36" s="16"/>
    </row>
    <row r="37" spans="2:12" s="5" customFormat="1" ht="11.25">
      <c r="B37" s="20"/>
      <c r="C37" s="20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1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ht="11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 ht="11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ht="11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1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ht="11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ht="11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 ht="11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ht="11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1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ht="11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s="5" customFormat="1" ht="11.25">
      <c r="B49" s="19"/>
      <c r="C49" s="20"/>
      <c r="D49" s="16"/>
      <c r="E49" s="16"/>
      <c r="F49" s="16"/>
      <c r="G49" s="16"/>
      <c r="H49" s="16"/>
      <c r="I49" s="16"/>
      <c r="J49" s="16"/>
      <c r="K49" s="16"/>
      <c r="L49" s="16"/>
    </row>
    <row r="50" spans="2:12" s="5" customFormat="1" ht="11.25">
      <c r="B50" s="19"/>
      <c r="C50" s="20"/>
      <c r="D50" s="16"/>
      <c r="E50" s="16"/>
      <c r="F50" s="16"/>
      <c r="G50" s="16"/>
      <c r="H50" s="16"/>
      <c r="I50" s="16"/>
      <c r="J50" s="16"/>
      <c r="K50" s="16"/>
      <c r="L50" s="16"/>
    </row>
    <row r="51" spans="2:12" s="5" customFormat="1" ht="11.25">
      <c r="B51" s="19"/>
      <c r="C51" s="20"/>
      <c r="D51" s="16"/>
      <c r="E51" s="16"/>
      <c r="F51" s="16"/>
      <c r="G51" s="16"/>
      <c r="H51" s="16"/>
      <c r="I51" s="16"/>
      <c r="J51" s="16"/>
      <c r="K51" s="16"/>
      <c r="L51" s="16"/>
    </row>
    <row r="52" spans="2:12" s="5" customFormat="1" ht="11.25">
      <c r="B52" s="19"/>
      <c r="C52" s="20"/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1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ht="11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ht="11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ht="11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ht="11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ht="11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 ht="11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 ht="11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 ht="11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 ht="11.25"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 ht="11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ht="11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5" customFormat="1" ht="11.25">
      <c r="B68" s="6"/>
      <c r="C68" s="6"/>
      <c r="D68" s="22"/>
      <c r="E68" s="22"/>
      <c r="F68" s="22"/>
      <c r="G68" s="22"/>
      <c r="H68" s="22"/>
      <c r="I68" s="22"/>
      <c r="J68" s="22"/>
      <c r="K68" s="22"/>
      <c r="L68" s="22"/>
    </row>
    <row r="69" spans="2:12" s="5" customFormat="1" ht="11.25">
      <c r="B69" s="6"/>
      <c r="C69" s="6"/>
      <c r="D69" s="6"/>
      <c r="E69" s="6"/>
      <c r="F69" s="6"/>
      <c r="G69" s="6"/>
      <c r="H69" s="22"/>
      <c r="I69" s="22"/>
      <c r="J69" s="22"/>
      <c r="K69" s="6"/>
      <c r="L69" s="6"/>
    </row>
    <row r="70" spans="2:12" s="5" customFormat="1" ht="11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s="5" customFormat="1" ht="11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ht="11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 s="5" customFormat="1" ht="11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ht="11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ht="11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ht="11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ht="11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ht="11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ht="11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 ht="11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ht="11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ht="11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s="5" customFormat="1" ht="11.25">
      <c r="B83" s="23"/>
      <c r="C83" s="20"/>
      <c r="D83" s="16"/>
      <c r="E83" s="16"/>
      <c r="F83" s="16"/>
      <c r="G83" s="16"/>
      <c r="H83" s="16"/>
      <c r="I83" s="16"/>
      <c r="J83" s="16"/>
      <c r="K83" s="16"/>
      <c r="L83" s="16"/>
    </row>
    <row r="84" spans="2:12" s="5" customFormat="1" ht="11.25">
      <c r="B84" s="19"/>
      <c r="C84" s="20"/>
      <c r="D84" s="16"/>
      <c r="E84" s="16"/>
      <c r="F84" s="16"/>
      <c r="G84" s="16"/>
      <c r="H84" s="16"/>
      <c r="I84" s="16"/>
      <c r="J84" s="16"/>
      <c r="K84" s="16"/>
      <c r="L84" s="16"/>
    </row>
    <row r="85" spans="2:12" s="5" customFormat="1" ht="11.25">
      <c r="B85" s="19"/>
      <c r="C85" s="20"/>
      <c r="D85" s="16"/>
      <c r="E85" s="16"/>
      <c r="F85" s="16"/>
      <c r="G85" s="16"/>
      <c r="H85" s="16"/>
      <c r="I85" s="16"/>
      <c r="J85" s="16"/>
      <c r="K85" s="16"/>
      <c r="L85" s="16"/>
    </row>
    <row r="86" spans="2:12" ht="11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ht="11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ht="11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ht="11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ht="11.25">
      <c r="B90" s="20"/>
      <c r="C90" s="16"/>
      <c r="D90" s="20"/>
      <c r="E90" s="20"/>
      <c r="F90" s="20"/>
      <c r="G90" s="20"/>
      <c r="H90" s="20"/>
      <c r="I90" s="20"/>
      <c r="J90" s="20"/>
      <c r="K90" s="20"/>
      <c r="L90" s="20"/>
    </row>
    <row r="91" spans="2:12" ht="11.25">
      <c r="B91" s="20"/>
      <c r="C91" s="16"/>
      <c r="D91" s="20"/>
      <c r="E91" s="20"/>
      <c r="F91" s="20"/>
      <c r="G91" s="20"/>
      <c r="H91" s="20"/>
      <c r="I91" s="20"/>
      <c r="J91" s="20"/>
      <c r="K91" s="20"/>
      <c r="L91" s="20"/>
    </row>
    <row r="92" spans="2:12" ht="11.25">
      <c r="B92" s="20"/>
      <c r="C92" s="16"/>
      <c r="D92" s="20"/>
      <c r="E92" s="20"/>
      <c r="F92" s="20"/>
      <c r="G92" s="20"/>
      <c r="H92" s="20"/>
      <c r="I92" s="20"/>
      <c r="J92" s="20"/>
      <c r="K92" s="20"/>
      <c r="L92" s="20"/>
    </row>
    <row r="93" spans="2:12" ht="11.25">
      <c r="B93" s="20"/>
      <c r="C93" s="16"/>
      <c r="D93" s="20"/>
      <c r="E93" s="20"/>
      <c r="F93" s="20"/>
      <c r="G93" s="20"/>
      <c r="H93" s="20"/>
      <c r="I93" s="20"/>
      <c r="J93" s="20"/>
      <c r="K93" s="20"/>
      <c r="L93" s="20"/>
    </row>
    <row r="94" spans="2:12" ht="11.25">
      <c r="B94" s="20"/>
      <c r="C94" s="16"/>
      <c r="D94" s="20"/>
      <c r="E94" s="20"/>
      <c r="F94" s="20"/>
      <c r="G94" s="20"/>
      <c r="H94" s="20"/>
      <c r="I94" s="20"/>
      <c r="J94" s="20"/>
      <c r="K94" s="20"/>
      <c r="L94" s="20"/>
    </row>
    <row r="95" spans="2:12" ht="11.25">
      <c r="B95" s="20"/>
      <c r="C95" s="16"/>
      <c r="D95" s="20"/>
      <c r="E95" s="20"/>
      <c r="F95" s="20"/>
      <c r="G95" s="20"/>
      <c r="H95" s="20"/>
      <c r="I95" s="20"/>
      <c r="J95" s="20"/>
      <c r="K95" s="20"/>
      <c r="L95" s="20"/>
    </row>
    <row r="96" spans="2:12" ht="11.25">
      <c r="B96" s="20"/>
      <c r="C96" s="16"/>
      <c r="D96" s="20"/>
      <c r="E96" s="20"/>
      <c r="F96" s="20"/>
      <c r="G96" s="20"/>
      <c r="H96" s="20"/>
      <c r="I96" s="20"/>
      <c r="J96" s="20"/>
      <c r="K96" s="20"/>
      <c r="L96" s="20"/>
    </row>
    <row r="97" spans="2:12" ht="11.25">
      <c r="B97" s="20"/>
      <c r="C97" s="16"/>
      <c r="D97" s="20"/>
      <c r="E97" s="20"/>
      <c r="F97" s="20"/>
      <c r="G97" s="20"/>
      <c r="H97" s="20"/>
      <c r="I97" s="20"/>
      <c r="J97" s="20"/>
      <c r="K97" s="20"/>
      <c r="L97" s="20"/>
    </row>
    <row r="98" spans="2:12" ht="11.25">
      <c r="B98" s="20"/>
      <c r="C98" s="16"/>
      <c r="D98" s="20"/>
      <c r="E98" s="20"/>
      <c r="F98" s="20"/>
      <c r="G98" s="20"/>
      <c r="H98" s="20"/>
      <c r="I98" s="20"/>
      <c r="J98" s="20"/>
      <c r="K98" s="20"/>
      <c r="L98" s="20"/>
    </row>
    <row r="99" spans="2:12" ht="11.25">
      <c r="B99" s="20"/>
      <c r="C99" s="16"/>
      <c r="D99" s="20"/>
      <c r="E99" s="20"/>
      <c r="F99" s="20"/>
      <c r="G99" s="20"/>
      <c r="H99" s="20"/>
      <c r="I99" s="20"/>
      <c r="J99" s="20"/>
      <c r="K99" s="20"/>
      <c r="L99" s="20"/>
    </row>
    <row r="100" spans="2:12" ht="11.25">
      <c r="B100" s="20"/>
      <c r="C100" s="16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ht="11.25">
      <c r="B101" s="20"/>
      <c r="C101" s="16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ht="11.25">
      <c r="B102" s="20"/>
      <c r="C102" s="16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ht="11.25">
      <c r="B103" s="20"/>
      <c r="C103" s="16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ht="11.25">
      <c r="B104" s="20"/>
      <c r="C104" s="16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ht="11.25">
      <c r="B105" s="20"/>
      <c r="C105" s="16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ht="11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2:12" ht="11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2:12" s="5" customFormat="1" ht="11.25">
      <c r="B108" s="6"/>
      <c r="C108" s="6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 s="5" customFormat="1" ht="11.25">
      <c r="B109" s="6"/>
      <c r="C109" s="6"/>
      <c r="D109" s="6"/>
      <c r="E109" s="6"/>
      <c r="F109" s="6"/>
      <c r="G109" s="6"/>
      <c r="H109" s="22"/>
      <c r="I109" s="22"/>
      <c r="J109" s="22"/>
      <c r="K109" s="6"/>
      <c r="L109" s="6"/>
    </row>
    <row r="110" spans="2:12" s="5" customFormat="1" ht="11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s="5" customFormat="1" ht="11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1.25">
      <c r="B112" s="20"/>
      <c r="C112" s="16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ht="11.25">
      <c r="B113" s="20"/>
      <c r="C113" s="16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ht="11.25">
      <c r="B114" s="20"/>
      <c r="C114" s="16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ht="11.25">
      <c r="B115" s="20"/>
      <c r="C115" s="16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ht="11.25">
      <c r="B116" s="20"/>
      <c r="C116" s="16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ht="11.25">
      <c r="B117" s="20"/>
      <c r="C117" s="16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ht="11.25">
      <c r="B118" s="20"/>
      <c r="C118" s="16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ht="11.25">
      <c r="B119" s="20"/>
      <c r="C119" s="16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ht="11.25">
      <c r="B120" s="20"/>
      <c r="C120" s="16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ht="11.25">
      <c r="B121" s="20"/>
      <c r="C121" s="16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ht="11.25">
      <c r="B122" s="20"/>
      <c r="C122" s="16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ht="11.25">
      <c r="B123" s="20"/>
      <c r="C123" s="16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ht="11.25">
      <c r="B124" s="20"/>
      <c r="C124" s="16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ht="11.25">
      <c r="B125" s="20"/>
      <c r="C125" s="16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ht="11.25">
      <c r="B126" s="20"/>
      <c r="C126" s="16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ht="11.25">
      <c r="B127" s="20"/>
      <c r="C127" s="16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ht="11.25">
      <c r="B128" s="20"/>
      <c r="C128" s="16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ht="11.25">
      <c r="B129" s="20"/>
      <c r="C129" s="16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ht="11.25">
      <c r="B130" s="20"/>
      <c r="C130" s="16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ht="11.25">
      <c r="B131" s="20"/>
      <c r="C131" s="16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ht="11.25">
      <c r="B132" s="20"/>
      <c r="C132" s="16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ht="11.25">
      <c r="B133" s="20"/>
      <c r="C133" s="16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2:12" ht="11.25">
      <c r="B134" s="20"/>
      <c r="C134" s="16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ht="11.25">
      <c r="B135" s="20"/>
      <c r="C135" s="16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ht="11.25">
      <c r="B136" s="20"/>
      <c r="C136" s="16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2:12" ht="11.25">
      <c r="B137" s="20"/>
      <c r="C137" s="16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ht="11.25">
      <c r="B138" s="20"/>
      <c r="C138" s="16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2:12" ht="11.25">
      <c r="B139" s="20"/>
      <c r="C139" s="16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ht="11.25">
      <c r="B140" s="20"/>
      <c r="C140" s="16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s="27" customFormat="1" ht="11.25">
      <c r="A141" s="5"/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s="27" customFormat="1" ht="11.25">
      <c r="A142" s="5"/>
      <c r="B142" s="28"/>
      <c r="C142" s="16"/>
      <c r="D142" s="29"/>
      <c r="E142" s="25"/>
      <c r="F142" s="25"/>
      <c r="G142" s="29"/>
      <c r="H142" s="29"/>
      <c r="I142" s="29"/>
      <c r="J142" s="29"/>
      <c r="K142" s="25"/>
      <c r="L142" s="29"/>
    </row>
    <row r="143" spans="1:12" s="27" customFormat="1" ht="11.25">
      <c r="A143" s="5"/>
      <c r="B143" s="30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2:12" ht="11.25">
      <c r="B144" s="28"/>
      <c r="C144" s="16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s="27" customFormat="1" ht="11.25">
      <c r="A145" s="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</sheetData>
  <sheetProtection/>
  <mergeCells count="16">
    <mergeCell ref="K6:K8"/>
    <mergeCell ref="L6:L8"/>
    <mergeCell ref="C5:C8"/>
    <mergeCell ref="D6:D8"/>
    <mergeCell ref="E6:E8"/>
    <mergeCell ref="F6:F8"/>
    <mergeCell ref="A5:A8"/>
    <mergeCell ref="I1:M1"/>
    <mergeCell ref="G6:G8"/>
    <mergeCell ref="H7:H8"/>
    <mergeCell ref="I7:I8"/>
    <mergeCell ref="J7:J8"/>
    <mergeCell ref="H6:J6"/>
    <mergeCell ref="D5:L5"/>
    <mergeCell ref="B5:B8"/>
    <mergeCell ref="H3:L3"/>
  </mergeCells>
  <printOptions horizontalCentered="1"/>
  <pageMargins left="0.31496062992125984" right="0.15748031496062992" top="0.31496062992125984" bottom="0.3149606299212598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187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" sqref="I2"/>
    </sheetView>
  </sheetViews>
  <sheetFormatPr defaultColWidth="9.140625" defaultRowHeight="12.75"/>
  <cols>
    <col min="1" max="1" width="4.7109375" style="1" bestFit="1" customWidth="1"/>
    <col min="2" max="2" width="34.140625" style="3" customWidth="1"/>
    <col min="3" max="3" width="7.140625" style="3" hidden="1" customWidth="1"/>
    <col min="4" max="4" width="8.28125" style="3" customWidth="1"/>
    <col min="5" max="5" width="6.7109375" style="3" bestFit="1" customWidth="1"/>
    <col min="6" max="6" width="8.140625" style="3" customWidth="1"/>
    <col min="7" max="7" width="6.57421875" style="3" bestFit="1" customWidth="1"/>
    <col min="8" max="8" width="7.57421875" style="3" customWidth="1"/>
    <col min="9" max="9" width="9.421875" style="3" customWidth="1"/>
    <col min="10" max="10" width="8.28125" style="3" customWidth="1"/>
    <col min="11" max="11" width="6.7109375" style="3" customWidth="1"/>
    <col min="12" max="12" width="9.00390625" style="3" customWidth="1"/>
    <col min="13" max="13" width="7.421875" style="3" customWidth="1"/>
    <col min="14" max="14" width="7.140625" style="3" customWidth="1"/>
    <col min="15" max="16384" width="9.140625" style="3" customWidth="1"/>
  </cols>
  <sheetData>
    <row r="1" spans="2:14" ht="12.75" customHeight="1">
      <c r="B1" s="2"/>
      <c r="C1" s="2"/>
      <c r="D1" s="2"/>
      <c r="E1" s="2"/>
      <c r="F1" s="2"/>
      <c r="G1" s="2"/>
      <c r="H1" s="2"/>
      <c r="I1" s="279" t="s">
        <v>121</v>
      </c>
      <c r="J1" s="279"/>
      <c r="K1" s="279"/>
      <c r="L1" s="279"/>
      <c r="M1" s="279"/>
      <c r="N1" s="279"/>
    </row>
    <row r="2" spans="2:15" ht="15.75">
      <c r="B2" s="78" t="s">
        <v>182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4" ht="11.2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</row>
    <row r="4" spans="1:14" ht="11.25">
      <c r="A4" s="95"/>
      <c r="B4" s="95" t="s">
        <v>1</v>
      </c>
      <c r="C4" s="95"/>
      <c r="D4" s="95" t="s">
        <v>5</v>
      </c>
      <c r="E4" s="95" t="s">
        <v>6</v>
      </c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  <c r="M4" s="95" t="s">
        <v>14</v>
      </c>
      <c r="N4" s="95" t="s">
        <v>15</v>
      </c>
    </row>
    <row r="5" spans="1:14" s="5" customFormat="1" ht="12" customHeight="1">
      <c r="A5" s="276" t="s">
        <v>39</v>
      </c>
      <c r="B5" s="282" t="s">
        <v>16</v>
      </c>
      <c r="C5" s="96"/>
      <c r="D5" s="276" t="s">
        <v>191</v>
      </c>
      <c r="E5" s="281" t="s">
        <v>180</v>
      </c>
      <c r="F5" s="281"/>
      <c r="G5" s="281"/>
      <c r="H5" s="281"/>
      <c r="I5" s="281"/>
      <c r="J5" s="281"/>
      <c r="K5" s="281"/>
      <c r="L5" s="281"/>
      <c r="M5" s="281"/>
      <c r="N5" s="281"/>
    </row>
    <row r="6" spans="1:14" s="5" customFormat="1" ht="11.25" customHeight="1">
      <c r="A6" s="277"/>
      <c r="B6" s="282"/>
      <c r="C6" s="96"/>
      <c r="D6" s="277"/>
      <c r="E6" s="276" t="s">
        <v>42</v>
      </c>
      <c r="F6" s="276" t="s">
        <v>43</v>
      </c>
      <c r="G6" s="276" t="s">
        <v>44</v>
      </c>
      <c r="H6" s="280" t="s">
        <v>48</v>
      </c>
      <c r="I6" s="280"/>
      <c r="J6" s="276" t="s">
        <v>45</v>
      </c>
      <c r="K6" s="276" t="s">
        <v>46</v>
      </c>
      <c r="L6" s="276" t="s">
        <v>47</v>
      </c>
      <c r="M6" s="276" t="s">
        <v>37</v>
      </c>
      <c r="N6" s="282" t="s">
        <v>50</v>
      </c>
    </row>
    <row r="7" spans="1:14" s="6" customFormat="1" ht="9.75" customHeight="1">
      <c r="A7" s="277"/>
      <c r="B7" s="282"/>
      <c r="C7" s="96"/>
      <c r="D7" s="277"/>
      <c r="E7" s="277"/>
      <c r="F7" s="277"/>
      <c r="G7" s="277"/>
      <c r="H7" s="276" t="s">
        <v>35</v>
      </c>
      <c r="I7" s="276" t="s">
        <v>49</v>
      </c>
      <c r="J7" s="277"/>
      <c r="K7" s="277"/>
      <c r="L7" s="277"/>
      <c r="M7" s="277"/>
      <c r="N7" s="290"/>
    </row>
    <row r="8" spans="1:22" s="38" customFormat="1" ht="10.5" customHeight="1" thickBot="1">
      <c r="A8" s="278"/>
      <c r="B8" s="289"/>
      <c r="C8" s="96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90"/>
      <c r="O8" s="6"/>
      <c r="P8" s="6"/>
      <c r="Q8" s="6"/>
      <c r="R8" s="6"/>
      <c r="S8" s="6"/>
      <c r="T8" s="6"/>
      <c r="U8" s="6"/>
      <c r="V8" s="6"/>
    </row>
    <row r="9" spans="1:22" s="40" customFormat="1" ht="11.25">
      <c r="A9" s="51">
        <v>1</v>
      </c>
      <c r="B9" s="48" t="s">
        <v>206</v>
      </c>
      <c r="C9" s="8"/>
      <c r="D9" s="8">
        <v>10380</v>
      </c>
      <c r="E9" s="10">
        <v>2124</v>
      </c>
      <c r="F9" s="10">
        <v>500</v>
      </c>
      <c r="G9" s="10">
        <v>1246</v>
      </c>
      <c r="H9" s="10">
        <v>5000</v>
      </c>
      <c r="I9" s="10"/>
      <c r="J9" s="10">
        <v>1510</v>
      </c>
      <c r="K9" s="8"/>
      <c r="L9" s="8"/>
      <c r="M9" s="8"/>
      <c r="N9" s="109"/>
      <c r="O9" s="39"/>
      <c r="P9" s="39"/>
      <c r="Q9" s="39"/>
      <c r="R9" s="39"/>
      <c r="S9" s="39"/>
      <c r="T9" s="39"/>
      <c r="U9" s="39"/>
      <c r="V9" s="39"/>
    </row>
    <row r="10" spans="1:14" s="39" customFormat="1" ht="11.25">
      <c r="A10" s="51">
        <v>2</v>
      </c>
      <c r="B10" s="48" t="s">
        <v>207</v>
      </c>
      <c r="C10" s="8"/>
      <c r="D10" s="8">
        <v>800</v>
      </c>
      <c r="E10" s="10"/>
      <c r="F10" s="10"/>
      <c r="G10" s="10"/>
      <c r="H10" s="10"/>
      <c r="I10" s="10"/>
      <c r="J10" s="10"/>
      <c r="K10" s="8"/>
      <c r="L10" s="8"/>
      <c r="M10" s="8"/>
      <c r="N10" s="109"/>
    </row>
    <row r="11" spans="1:14" s="13" customFormat="1" ht="11.25">
      <c r="A11" s="51">
        <v>3</v>
      </c>
      <c r="B11" s="48" t="s">
        <v>208</v>
      </c>
      <c r="C11" s="8"/>
      <c r="D11" s="8">
        <v>2676</v>
      </c>
      <c r="E11" s="10">
        <v>1348</v>
      </c>
      <c r="F11" s="10">
        <v>399</v>
      </c>
      <c r="G11" s="10">
        <v>665</v>
      </c>
      <c r="H11" s="10">
        <v>264</v>
      </c>
      <c r="I11" s="10"/>
      <c r="J11" s="10"/>
      <c r="K11" s="8"/>
      <c r="L11" s="8"/>
      <c r="M11" s="8"/>
      <c r="N11" s="49"/>
    </row>
    <row r="12" spans="1:14" s="13" customFormat="1" ht="11.25">
      <c r="A12" s="51">
        <v>4</v>
      </c>
      <c r="B12" s="48" t="s">
        <v>209</v>
      </c>
      <c r="C12" s="8"/>
      <c r="D12" s="8">
        <v>10329</v>
      </c>
      <c r="E12" s="10"/>
      <c r="F12" s="10">
        <v>583</v>
      </c>
      <c r="G12" s="10"/>
      <c r="H12" s="10"/>
      <c r="I12" s="10"/>
      <c r="J12" s="10"/>
      <c r="K12" s="8">
        <v>9746</v>
      </c>
      <c r="L12" s="8"/>
      <c r="M12" s="8"/>
      <c r="N12" s="50"/>
    </row>
    <row r="13" spans="1:14" ht="11.25">
      <c r="A13" s="51">
        <v>5</v>
      </c>
      <c r="B13" s="48" t="s">
        <v>210</v>
      </c>
      <c r="C13" s="8"/>
      <c r="D13" s="8">
        <v>795</v>
      </c>
      <c r="E13" s="10"/>
      <c r="F13" s="10"/>
      <c r="G13" s="10">
        <v>795</v>
      </c>
      <c r="H13" s="10"/>
      <c r="I13" s="10"/>
      <c r="J13" s="10"/>
      <c r="K13" s="8"/>
      <c r="L13" s="8"/>
      <c r="M13" s="8"/>
      <c r="N13" s="49"/>
    </row>
    <row r="14" spans="1:14" ht="11.25">
      <c r="A14" s="51">
        <v>6</v>
      </c>
      <c r="B14" s="48" t="s">
        <v>211</v>
      </c>
      <c r="C14" s="8"/>
      <c r="D14" s="8">
        <v>1247</v>
      </c>
      <c r="E14" s="10"/>
      <c r="F14" s="10"/>
      <c r="G14" s="10">
        <v>1247</v>
      </c>
      <c r="H14" s="10"/>
      <c r="I14" s="10"/>
      <c r="J14" s="10"/>
      <c r="K14" s="8"/>
      <c r="L14" s="8"/>
      <c r="M14" s="8"/>
      <c r="N14" s="49"/>
    </row>
    <row r="15" spans="1:14" ht="11.25">
      <c r="A15" s="51">
        <v>7</v>
      </c>
      <c r="B15" s="48" t="s">
        <v>212</v>
      </c>
      <c r="C15" s="8"/>
      <c r="D15" s="8">
        <v>981</v>
      </c>
      <c r="E15" s="10">
        <v>540</v>
      </c>
      <c r="F15" s="10">
        <v>131</v>
      </c>
      <c r="G15" s="10">
        <v>73</v>
      </c>
      <c r="H15" s="10">
        <v>237</v>
      </c>
      <c r="I15" s="10"/>
      <c r="J15" s="10"/>
      <c r="K15" s="8"/>
      <c r="L15" s="8"/>
      <c r="M15" s="8"/>
      <c r="N15" s="49"/>
    </row>
    <row r="16" spans="1:14" ht="11.25">
      <c r="A16" s="51">
        <v>8</v>
      </c>
      <c r="B16" s="48" t="s">
        <v>213</v>
      </c>
      <c r="C16" s="8"/>
      <c r="D16" s="8">
        <v>1216</v>
      </c>
      <c r="E16" s="10"/>
      <c r="F16" s="10"/>
      <c r="G16" s="10">
        <v>1216</v>
      </c>
      <c r="H16" s="10"/>
      <c r="I16" s="10"/>
      <c r="J16" s="10"/>
      <c r="K16" s="8"/>
      <c r="L16" s="8"/>
      <c r="M16" s="8"/>
      <c r="N16" s="49"/>
    </row>
    <row r="17" spans="1:14" ht="11.25">
      <c r="A17" s="51">
        <v>9</v>
      </c>
      <c r="B17" s="48" t="s">
        <v>214</v>
      </c>
      <c r="C17" s="8"/>
      <c r="D17" s="8">
        <v>2762</v>
      </c>
      <c r="E17" s="10">
        <v>1651</v>
      </c>
      <c r="F17" s="10">
        <v>473</v>
      </c>
      <c r="G17" s="10">
        <v>638</v>
      </c>
      <c r="H17" s="10"/>
      <c r="I17" s="10"/>
      <c r="J17" s="10"/>
      <c r="K17" s="8"/>
      <c r="L17" s="8"/>
      <c r="M17" s="8"/>
      <c r="N17" s="7"/>
    </row>
    <row r="18" spans="1:14" ht="11.25">
      <c r="A18" s="51">
        <v>10</v>
      </c>
      <c r="B18" s="48" t="s">
        <v>215</v>
      </c>
      <c r="C18" s="8"/>
      <c r="D18" s="8">
        <v>307</v>
      </c>
      <c r="E18" s="10">
        <v>238</v>
      </c>
      <c r="F18" s="10">
        <v>64</v>
      </c>
      <c r="G18" s="10">
        <v>5</v>
      </c>
      <c r="H18" s="10"/>
      <c r="I18" s="10"/>
      <c r="J18" s="10"/>
      <c r="K18" s="8"/>
      <c r="L18" s="8"/>
      <c r="M18" s="8"/>
      <c r="N18" s="7"/>
    </row>
    <row r="19" spans="1:14" ht="11.25">
      <c r="A19" s="51">
        <v>11</v>
      </c>
      <c r="B19" s="48" t="s">
        <v>216</v>
      </c>
      <c r="C19" s="8"/>
      <c r="D19" s="8">
        <v>75</v>
      </c>
      <c r="E19" s="10"/>
      <c r="F19" s="10"/>
      <c r="G19" s="10"/>
      <c r="H19" s="10"/>
      <c r="I19" s="10"/>
      <c r="J19" s="10">
        <v>50</v>
      </c>
      <c r="K19" s="8"/>
      <c r="L19" s="8"/>
      <c r="M19" s="8"/>
      <c r="N19" s="7"/>
    </row>
    <row r="20" spans="1:14" ht="11.25">
      <c r="A20" s="51">
        <v>12</v>
      </c>
      <c r="B20" s="48" t="s">
        <v>200</v>
      </c>
      <c r="C20" s="8"/>
      <c r="D20" s="8">
        <f>SUM(E20:N20)</f>
        <v>0</v>
      </c>
      <c r="E20" s="10"/>
      <c r="F20" s="10"/>
      <c r="G20" s="10"/>
      <c r="H20" s="10"/>
      <c r="I20" s="10"/>
      <c r="J20" s="10"/>
      <c r="K20" s="8"/>
      <c r="L20" s="8"/>
      <c r="M20" s="8"/>
      <c r="N20" s="7"/>
    </row>
    <row r="21" spans="1:14" ht="11.25">
      <c r="A21" s="51">
        <v>13</v>
      </c>
      <c r="B21" s="48" t="s">
        <v>217</v>
      </c>
      <c r="C21" s="8"/>
      <c r="D21" s="8">
        <v>0</v>
      </c>
      <c r="E21" s="10"/>
      <c r="F21" s="10"/>
      <c r="G21" s="10"/>
      <c r="H21" s="10"/>
      <c r="I21" s="10"/>
      <c r="J21" s="10"/>
      <c r="K21" s="8"/>
      <c r="L21" s="8"/>
      <c r="M21" s="8"/>
      <c r="N21" s="7"/>
    </row>
    <row r="22" spans="1:14" ht="11.25">
      <c r="A22" s="51">
        <v>14</v>
      </c>
      <c r="B22" s="48" t="s">
        <v>202</v>
      </c>
      <c r="C22" s="8"/>
      <c r="D22" s="8">
        <v>0</v>
      </c>
      <c r="E22" s="10"/>
      <c r="F22" s="10"/>
      <c r="G22" s="10"/>
      <c r="H22" s="10"/>
      <c r="I22" s="10"/>
      <c r="J22" s="10"/>
      <c r="K22" s="8"/>
      <c r="L22" s="8"/>
      <c r="M22" s="8"/>
      <c r="N22" s="7"/>
    </row>
    <row r="23" spans="1:14" s="41" customFormat="1" ht="11.25">
      <c r="A23" s="51">
        <v>15</v>
      </c>
      <c r="B23" s="48" t="s">
        <v>203</v>
      </c>
      <c r="C23" s="8"/>
      <c r="D23" s="8">
        <v>684</v>
      </c>
      <c r="E23" s="10"/>
      <c r="F23" s="10"/>
      <c r="G23" s="10">
        <v>684</v>
      </c>
      <c r="H23" s="10"/>
      <c r="I23" s="10"/>
      <c r="J23" s="10"/>
      <c r="K23" s="8"/>
      <c r="L23" s="8"/>
      <c r="M23" s="8"/>
      <c r="N23" s="50"/>
    </row>
    <row r="24" spans="1:14" s="41" customFormat="1" ht="11.25">
      <c r="A24" s="51">
        <v>16</v>
      </c>
      <c r="B24" s="48" t="s">
        <v>218</v>
      </c>
      <c r="C24" s="8"/>
      <c r="D24" s="8">
        <v>300</v>
      </c>
      <c r="E24" s="10"/>
      <c r="F24" s="10"/>
      <c r="G24" s="10">
        <v>300</v>
      </c>
      <c r="H24" s="10"/>
      <c r="I24" s="10"/>
      <c r="J24" s="10"/>
      <c r="K24" s="8"/>
      <c r="L24" s="8"/>
      <c r="M24" s="8"/>
      <c r="N24" s="50"/>
    </row>
    <row r="25" spans="1:14" s="41" customFormat="1" ht="11.25">
      <c r="A25" s="51">
        <v>17</v>
      </c>
      <c r="B25" s="48" t="s">
        <v>219</v>
      </c>
      <c r="C25" s="8"/>
      <c r="D25" s="8">
        <v>292</v>
      </c>
      <c r="E25" s="10"/>
      <c r="F25" s="10"/>
      <c r="G25" s="10">
        <v>292</v>
      </c>
      <c r="H25" s="10"/>
      <c r="I25" s="10"/>
      <c r="J25" s="10"/>
      <c r="K25" s="8"/>
      <c r="L25" s="8"/>
      <c r="M25" s="8"/>
      <c r="N25" s="50"/>
    </row>
    <row r="26" spans="1:14" s="41" customFormat="1" ht="11.25">
      <c r="A26" s="51">
        <v>18</v>
      </c>
      <c r="B26" s="48" t="s">
        <v>136</v>
      </c>
      <c r="C26" s="8"/>
      <c r="D26" s="8">
        <f>SUM(E26:N26)</f>
        <v>0</v>
      </c>
      <c r="E26" s="8"/>
      <c r="F26" s="8"/>
      <c r="G26" s="10"/>
      <c r="H26" s="10"/>
      <c r="I26" s="10"/>
      <c r="J26" s="10"/>
      <c r="K26" s="10"/>
      <c r="L26" s="10"/>
      <c r="M26" s="10"/>
      <c r="N26" s="49"/>
    </row>
    <row r="27" spans="1:14" s="41" customFormat="1" ht="12" customHeight="1">
      <c r="A27" s="51">
        <v>19</v>
      </c>
      <c r="B27" s="48" t="s">
        <v>137</v>
      </c>
      <c r="C27" s="8"/>
      <c r="D27" s="8">
        <f>SUM(E27:N27)</f>
        <v>0</v>
      </c>
      <c r="E27" s="8"/>
      <c r="F27" s="8"/>
      <c r="G27" s="10"/>
      <c r="H27" s="10"/>
      <c r="I27" s="10"/>
      <c r="J27" s="10"/>
      <c r="K27" s="10"/>
      <c r="L27" s="10"/>
      <c r="M27" s="10"/>
      <c r="N27" s="49"/>
    </row>
    <row r="28" spans="1:14" s="41" customFormat="1" ht="11.25">
      <c r="A28" s="51">
        <v>20</v>
      </c>
      <c r="B28" s="48" t="s">
        <v>138</v>
      </c>
      <c r="C28" s="8"/>
      <c r="D28" s="8">
        <f>SUM(E28:N28)</f>
        <v>0</v>
      </c>
      <c r="E28" s="8"/>
      <c r="F28" s="8"/>
      <c r="G28" s="10"/>
      <c r="H28" s="10"/>
      <c r="I28" s="10"/>
      <c r="J28" s="10"/>
      <c r="K28" s="10"/>
      <c r="L28" s="10"/>
      <c r="M28" s="10"/>
      <c r="N28" s="49"/>
    </row>
    <row r="29" spans="1:14" s="41" customFormat="1" ht="11.25">
      <c r="A29" s="51">
        <v>21</v>
      </c>
      <c r="B29" s="48" t="s">
        <v>170</v>
      </c>
      <c r="C29" s="8"/>
      <c r="D29" s="8">
        <v>0</v>
      </c>
      <c r="E29" s="8"/>
      <c r="F29" s="8"/>
      <c r="G29" s="10"/>
      <c r="H29" s="10"/>
      <c r="I29" s="10"/>
      <c r="J29" s="10"/>
      <c r="K29" s="10"/>
      <c r="L29" s="10"/>
      <c r="M29" s="10"/>
      <c r="N29" s="49"/>
    </row>
    <row r="30" spans="1:14" s="41" customFormat="1" ht="11.25">
      <c r="A30" s="51"/>
      <c r="B30" s="48"/>
      <c r="C30" s="8"/>
      <c r="D30" s="8"/>
      <c r="E30" s="8"/>
      <c r="F30" s="8"/>
      <c r="G30" s="10"/>
      <c r="H30" s="10"/>
      <c r="I30" s="10"/>
      <c r="J30" s="10"/>
      <c r="K30" s="10"/>
      <c r="L30" s="10"/>
      <c r="M30" s="10"/>
      <c r="N30" s="49"/>
    </row>
    <row r="31" spans="1:14" s="41" customFormat="1" ht="11.25">
      <c r="A31" s="51"/>
      <c r="B31" s="48"/>
      <c r="C31" s="8"/>
      <c r="D31" s="8"/>
      <c r="E31" s="8"/>
      <c r="F31" s="8"/>
      <c r="G31" s="10"/>
      <c r="H31" s="10"/>
      <c r="I31" s="10"/>
      <c r="J31" s="10"/>
      <c r="K31" s="10"/>
      <c r="L31" s="10"/>
      <c r="M31" s="10"/>
      <c r="N31" s="49"/>
    </row>
    <row r="32" spans="1:14" s="41" customFormat="1" ht="11.25">
      <c r="A32" s="51"/>
      <c r="B32" s="48"/>
      <c r="C32" s="8"/>
      <c r="D32" s="8"/>
      <c r="E32" s="8"/>
      <c r="F32" s="8"/>
      <c r="G32" s="10"/>
      <c r="H32" s="10"/>
      <c r="I32" s="10"/>
      <c r="J32" s="10"/>
      <c r="K32" s="10"/>
      <c r="L32" s="10"/>
      <c r="M32" s="10"/>
      <c r="N32" s="49"/>
    </row>
    <row r="33" spans="1:14" s="41" customFormat="1" ht="11.25">
      <c r="A33" s="51"/>
      <c r="B33" s="48"/>
      <c r="C33" s="8"/>
      <c r="D33" s="8"/>
      <c r="E33" s="8"/>
      <c r="F33" s="8"/>
      <c r="G33" s="10"/>
      <c r="H33" s="10"/>
      <c r="I33" s="10"/>
      <c r="J33" s="10"/>
      <c r="K33" s="10"/>
      <c r="L33" s="10"/>
      <c r="M33" s="10"/>
      <c r="N33" s="49"/>
    </row>
    <row r="34" spans="1:14" s="41" customFormat="1" ht="11.25">
      <c r="A34" s="51"/>
      <c r="B34" s="48"/>
      <c r="C34" s="8"/>
      <c r="D34" s="8"/>
      <c r="E34" s="8"/>
      <c r="F34" s="8"/>
      <c r="G34" s="10"/>
      <c r="H34" s="10"/>
      <c r="I34" s="10"/>
      <c r="J34" s="10"/>
      <c r="K34" s="10"/>
      <c r="L34" s="10"/>
      <c r="M34" s="10"/>
      <c r="N34" s="49"/>
    </row>
    <row r="35" spans="1:14" s="41" customFormat="1" ht="11.25">
      <c r="A35" s="51"/>
      <c r="B35" s="48"/>
      <c r="C35" s="8"/>
      <c r="D35" s="8"/>
      <c r="E35" s="8"/>
      <c r="F35" s="8"/>
      <c r="G35" s="10"/>
      <c r="H35" s="10"/>
      <c r="I35" s="10"/>
      <c r="J35" s="10"/>
      <c r="K35" s="10"/>
      <c r="L35" s="10"/>
      <c r="M35" s="10"/>
      <c r="N35" s="49"/>
    </row>
    <row r="36" spans="1:14" s="41" customFormat="1" ht="11.25">
      <c r="A36" s="51"/>
      <c r="B36" s="48" t="s">
        <v>25</v>
      </c>
      <c r="C36" s="8"/>
      <c r="D36" s="8">
        <f>SUM(E36:N36)</f>
        <v>0</v>
      </c>
      <c r="E36" s="8"/>
      <c r="F36" s="8"/>
      <c r="G36" s="8"/>
      <c r="H36" s="8"/>
      <c r="I36" s="8"/>
      <c r="J36" s="8"/>
      <c r="K36" s="8"/>
      <c r="L36" s="8"/>
      <c r="M36" s="8"/>
      <c r="N36" s="50"/>
    </row>
    <row r="37" spans="1:14" s="41" customFormat="1" ht="11.25">
      <c r="A37" s="51"/>
      <c r="B37" s="48" t="s">
        <v>26</v>
      </c>
      <c r="C37" s="8"/>
      <c r="D37" s="8">
        <v>413</v>
      </c>
      <c r="E37" s="8"/>
      <c r="F37" s="8"/>
      <c r="G37" s="8"/>
      <c r="H37" s="8"/>
      <c r="I37" s="8"/>
      <c r="J37" s="8"/>
      <c r="K37" s="8"/>
      <c r="L37" s="8"/>
      <c r="M37" s="8"/>
      <c r="N37" s="50"/>
    </row>
    <row r="38" spans="1:14" s="41" customFormat="1" ht="11.25">
      <c r="A38" s="51"/>
      <c r="B38" s="4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50"/>
    </row>
    <row r="39" spans="1:14" s="42" customFormat="1" ht="20.25" customHeight="1">
      <c r="A39" s="102">
        <v>37</v>
      </c>
      <c r="B39" s="36" t="s">
        <v>24</v>
      </c>
      <c r="C39" s="37"/>
      <c r="D39" s="37">
        <f>SUM(D9:D36)</f>
        <v>32844</v>
      </c>
      <c r="E39" s="37">
        <f aca="true" t="shared" si="0" ref="E39:N39">SUM(E9:E38)</f>
        <v>5901</v>
      </c>
      <c r="F39" s="37">
        <f t="shared" si="0"/>
        <v>2150</v>
      </c>
      <c r="G39" s="37">
        <f t="shared" si="0"/>
        <v>7161</v>
      </c>
      <c r="H39" s="37">
        <f t="shared" si="0"/>
        <v>5501</v>
      </c>
      <c r="I39" s="37">
        <f t="shared" si="0"/>
        <v>0</v>
      </c>
      <c r="J39" s="37">
        <f t="shared" si="0"/>
        <v>1560</v>
      </c>
      <c r="K39" s="37">
        <f t="shared" si="0"/>
        <v>9746</v>
      </c>
      <c r="L39" s="37">
        <f t="shared" si="0"/>
        <v>0</v>
      </c>
      <c r="M39" s="37">
        <f t="shared" si="0"/>
        <v>0</v>
      </c>
      <c r="N39" s="37">
        <f t="shared" si="0"/>
        <v>0</v>
      </c>
    </row>
    <row r="40" spans="1:14" s="41" customFormat="1" ht="11.25">
      <c r="A40" s="43"/>
      <c r="C40" s="44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s="41" customFormat="1" ht="11.25">
      <c r="A41" s="4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8" spans="2:14" s="5" customFormat="1" ht="11.25">
      <c r="B48" s="6"/>
      <c r="C48" s="6"/>
      <c r="D48" s="6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s="5" customFormat="1" ht="11.25">
      <c r="B49" s="6"/>
      <c r="C49" s="6"/>
      <c r="D49" s="6"/>
      <c r="E49" s="6"/>
      <c r="F49" s="6"/>
      <c r="G49" s="6"/>
      <c r="H49" s="22"/>
      <c r="I49" s="22"/>
      <c r="J49" s="19"/>
      <c r="K49" s="6"/>
      <c r="L49" s="6"/>
      <c r="M49" s="6"/>
      <c r="N49" s="6"/>
    </row>
    <row r="50" spans="2:14" s="5" customFormat="1" ht="11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s="5" customFormat="1" ht="11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1.25"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2:14" ht="11.25"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11.25"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ht="11.25"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 ht="11.25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1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 ht="11.25"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ht="11.25"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ht="11.25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 ht="11.25"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 ht="11.25"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 ht="11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 ht="11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41" customFormat="1" ht="11.25">
      <c r="A65" s="43"/>
      <c r="B65" s="25"/>
      <c r="C65" s="20"/>
      <c r="D65" s="20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2:14" ht="11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 ht="11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ht="11.25">
      <c r="B68" s="4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11.25">
      <c r="B69" s="4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 ht="11.25">
      <c r="B70" s="4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ht="11.25">
      <c r="B71" s="4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ht="11.25">
      <c r="B72" s="4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ht="11.25">
      <c r="B73" s="4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ht="11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ht="11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11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ht="11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11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11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 ht="11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ht="11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 ht="11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 ht="11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 ht="11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6" spans="2:14" ht="11.2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2:14" s="5" customFormat="1" ht="11.25">
      <c r="B89" s="6"/>
      <c r="C89" s="6"/>
      <c r="D89" s="6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s="5" customFormat="1" ht="11.25">
      <c r="B90" s="6"/>
      <c r="C90" s="6"/>
      <c r="D90" s="6"/>
      <c r="E90" s="6"/>
      <c r="F90" s="6"/>
      <c r="G90" s="6"/>
      <c r="H90" s="22"/>
      <c r="I90" s="22"/>
      <c r="J90" s="19"/>
      <c r="K90" s="6"/>
      <c r="L90" s="6"/>
      <c r="M90" s="6"/>
      <c r="N90" s="6"/>
    </row>
    <row r="91" spans="2:14" s="5" customFormat="1" ht="11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s="5" customFormat="1" ht="11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1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2:14" ht="11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 ht="11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ht="11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2:14" ht="11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ht="11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 ht="11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ht="11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2:14" ht="11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 ht="11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s="5" customFormat="1" ht="11.25">
      <c r="B103" s="20"/>
      <c r="C103" s="20"/>
      <c r="D103" s="20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1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 ht="11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 ht="11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11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ht="11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14" ht="11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ht="11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ht="11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ht="11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ht="11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 ht="11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 ht="11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ht="11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ht="11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ht="11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ht="11.25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ht="11.25"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ht="11.25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ht="11.25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ht="11.2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ht="11.25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ht="11.25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ht="11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2:14" ht="11.2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2:14" ht="11.2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2:14" ht="12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2:14" s="5" customFormat="1" ht="11.25">
      <c r="B130" s="6"/>
      <c r="C130" s="6"/>
      <c r="D130" s="6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2:14" s="5" customFormat="1" ht="11.25">
      <c r="B131" s="6"/>
      <c r="C131" s="6"/>
      <c r="D131" s="6"/>
      <c r="E131" s="6"/>
      <c r="F131" s="6"/>
      <c r="G131" s="6"/>
      <c r="H131" s="22"/>
      <c r="I131" s="22"/>
      <c r="J131" s="19"/>
      <c r="K131" s="6"/>
      <c r="L131" s="6"/>
      <c r="M131" s="6"/>
      <c r="N131" s="6"/>
    </row>
    <row r="132" spans="2:14" s="5" customFormat="1" ht="11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s="5" customFormat="1" ht="11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1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2:14" ht="11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2:14" ht="11.25">
      <c r="B136" s="15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2:14" ht="11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2:14" ht="11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2:14" ht="11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2:14" ht="11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2:14" ht="11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2:14" ht="11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 ht="11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 ht="11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2:14" ht="11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2:14" ht="11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2:14" ht="11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2:14" ht="11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2:14" ht="11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2:14" ht="11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2:14" ht="11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2:14" ht="11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2:14" ht="11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2:14" ht="11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2:14" ht="11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2:14" ht="11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s="41" customFormat="1" ht="11.25">
      <c r="A157" s="43"/>
      <c r="B157" s="25"/>
      <c r="C157" s="39"/>
      <c r="D157" s="39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2:14" ht="11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2:14" ht="11.2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2:14" ht="11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2:14" ht="11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2:14" ht="11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2:14" ht="11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2:14" ht="11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2:14" ht="11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2:14" ht="11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2:14" ht="11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2:14" ht="11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2:14" ht="10.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1.2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2:14" s="5" customFormat="1" ht="11.25">
      <c r="B172" s="6"/>
      <c r="C172" s="6"/>
      <c r="D172" s="6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2:14" s="5" customFormat="1" ht="11.25">
      <c r="B173" s="6"/>
      <c r="C173" s="6"/>
      <c r="D173" s="6"/>
      <c r="E173" s="6"/>
      <c r="F173" s="6"/>
      <c r="G173" s="6"/>
      <c r="H173" s="22"/>
      <c r="I173" s="22"/>
      <c r="J173" s="19"/>
      <c r="K173" s="6"/>
      <c r="L173" s="6"/>
      <c r="M173" s="6"/>
      <c r="N173" s="6"/>
    </row>
    <row r="174" spans="2:14" s="5" customFormat="1" ht="11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s="5" customFormat="1" ht="11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1.2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2:14" ht="11.2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2:14" ht="11.2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2:14" ht="11.2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2:14" ht="11.2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2:14" ht="11.2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2:14" ht="11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s="27" customFormat="1" ht="11.25">
      <c r="A183" s="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2:14" ht="11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s="41" customFormat="1" ht="11.25">
      <c r="A185" s="43"/>
      <c r="B185" s="47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2:14" ht="11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39"/>
      <c r="M186" s="20"/>
      <c r="N186" s="20"/>
    </row>
    <row r="187" spans="1:14" s="27" customFormat="1" ht="11.25">
      <c r="A187" s="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</sheetData>
  <sheetProtection/>
  <mergeCells count="17">
    <mergeCell ref="F6:F8"/>
    <mergeCell ref="M6:M8"/>
    <mergeCell ref="A5:A8"/>
    <mergeCell ref="G6:G8"/>
    <mergeCell ref="L6:L8"/>
    <mergeCell ref="H7:H8"/>
    <mergeCell ref="I7:I8"/>
    <mergeCell ref="I1:N1"/>
    <mergeCell ref="B5:B8"/>
    <mergeCell ref="N6:N8"/>
    <mergeCell ref="B3:N3"/>
    <mergeCell ref="E5:N5"/>
    <mergeCell ref="H6:I6"/>
    <mergeCell ref="D5:D8"/>
    <mergeCell ref="E6:E8"/>
    <mergeCell ref="J6:J8"/>
    <mergeCell ref="K6:K8"/>
  </mergeCells>
  <printOptions/>
  <pageMargins left="0" right="0" top="0.48" bottom="0.5118110236220472" header="0.5118110236220472" footer="0.15748031496062992"/>
  <pageSetup fitToHeight="3" fitToWidth="1"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X189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4.7109375" style="1" bestFit="1" customWidth="1"/>
    <col min="2" max="2" width="34.140625" style="3" customWidth="1"/>
    <col min="3" max="3" width="7.140625" style="3" hidden="1" customWidth="1"/>
    <col min="4" max="6" width="8.28125" style="3" customWidth="1"/>
    <col min="7" max="7" width="6.7109375" style="3" bestFit="1" customWidth="1"/>
    <col min="8" max="8" width="8.140625" style="3" customWidth="1"/>
    <col min="9" max="9" width="6.57421875" style="3" bestFit="1" customWidth="1"/>
    <col min="10" max="10" width="7.57421875" style="3" customWidth="1"/>
    <col min="11" max="11" width="9.421875" style="3" customWidth="1"/>
    <col min="12" max="12" width="8.28125" style="3" customWidth="1"/>
    <col min="13" max="13" width="6.7109375" style="3" customWidth="1"/>
    <col min="14" max="14" width="9.00390625" style="3" customWidth="1"/>
    <col min="15" max="15" width="7.421875" style="3" customWidth="1"/>
    <col min="16" max="16" width="7.140625" style="3" customWidth="1"/>
    <col min="17" max="16384" width="9.140625" style="3" customWidth="1"/>
  </cols>
  <sheetData>
    <row r="1" spans="2:16" ht="12.75" customHeight="1">
      <c r="B1" s="2"/>
      <c r="C1" s="2"/>
      <c r="D1" s="2"/>
      <c r="E1" s="2"/>
      <c r="F1" s="2"/>
      <c r="G1" s="2"/>
      <c r="H1" s="2"/>
      <c r="I1" s="2"/>
      <c r="J1" s="2"/>
      <c r="K1" s="279" t="s">
        <v>122</v>
      </c>
      <c r="L1" s="279"/>
      <c r="M1" s="279"/>
      <c r="N1" s="279"/>
      <c r="O1" s="279"/>
      <c r="P1" s="279"/>
    </row>
    <row r="2" spans="2:17" ht="15.75">
      <c r="B2" s="78" t="s">
        <v>182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6" ht="11.2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</row>
    <row r="4" spans="1:16" ht="11.25">
      <c r="A4" s="95"/>
      <c r="B4" s="95" t="s">
        <v>1</v>
      </c>
      <c r="C4" s="95"/>
      <c r="D4" s="95" t="s">
        <v>5</v>
      </c>
      <c r="E4" s="95"/>
      <c r="F4" s="95"/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11</v>
      </c>
      <c r="M4" s="95" t="s">
        <v>12</v>
      </c>
      <c r="N4" s="95" t="s">
        <v>13</v>
      </c>
      <c r="O4" s="95" t="s">
        <v>14</v>
      </c>
      <c r="P4" s="95" t="s">
        <v>15</v>
      </c>
    </row>
    <row r="5" spans="1:16" s="5" customFormat="1" ht="12" customHeight="1">
      <c r="A5" s="276" t="s">
        <v>39</v>
      </c>
      <c r="B5" s="282" t="s">
        <v>16</v>
      </c>
      <c r="C5" s="96"/>
      <c r="D5" s="276" t="s">
        <v>181</v>
      </c>
      <c r="E5" s="276" t="s">
        <v>190</v>
      </c>
      <c r="F5" s="276" t="s">
        <v>189</v>
      </c>
      <c r="G5" s="281" t="s">
        <v>180</v>
      </c>
      <c r="H5" s="281"/>
      <c r="I5" s="281"/>
      <c r="J5" s="281"/>
      <c r="K5" s="281"/>
      <c r="L5" s="281"/>
      <c r="M5" s="281"/>
      <c r="N5" s="281"/>
      <c r="O5" s="281"/>
      <c r="P5" s="281"/>
    </row>
    <row r="6" spans="1:16" s="5" customFormat="1" ht="11.25" customHeight="1">
      <c r="A6" s="277"/>
      <c r="B6" s="282"/>
      <c r="C6" s="96"/>
      <c r="D6" s="277"/>
      <c r="E6" s="293"/>
      <c r="F6" s="293"/>
      <c r="G6" s="276" t="s">
        <v>42</v>
      </c>
      <c r="H6" s="276" t="s">
        <v>43</v>
      </c>
      <c r="I6" s="276" t="s">
        <v>44</v>
      </c>
      <c r="J6" s="280" t="s">
        <v>48</v>
      </c>
      <c r="K6" s="280"/>
      <c r="L6" s="276" t="s">
        <v>45</v>
      </c>
      <c r="M6" s="276" t="s">
        <v>46</v>
      </c>
      <c r="N6" s="276" t="s">
        <v>47</v>
      </c>
      <c r="O6" s="276" t="s">
        <v>37</v>
      </c>
      <c r="P6" s="282" t="s">
        <v>50</v>
      </c>
    </row>
    <row r="7" spans="1:16" s="6" customFormat="1" ht="9.75" customHeight="1">
      <c r="A7" s="277"/>
      <c r="B7" s="282"/>
      <c r="C7" s="96"/>
      <c r="D7" s="277"/>
      <c r="E7" s="293"/>
      <c r="F7" s="293"/>
      <c r="G7" s="277"/>
      <c r="H7" s="277"/>
      <c r="I7" s="277"/>
      <c r="J7" s="276" t="s">
        <v>35</v>
      </c>
      <c r="K7" s="276" t="s">
        <v>49</v>
      </c>
      <c r="L7" s="277"/>
      <c r="M7" s="277"/>
      <c r="N7" s="277"/>
      <c r="O7" s="277"/>
      <c r="P7" s="290"/>
    </row>
    <row r="8" spans="1:24" s="38" customFormat="1" ht="10.5" customHeight="1" thickBot="1">
      <c r="A8" s="278"/>
      <c r="B8" s="289"/>
      <c r="C8" s="96"/>
      <c r="D8" s="278"/>
      <c r="E8" s="294"/>
      <c r="F8" s="294"/>
      <c r="G8" s="278"/>
      <c r="H8" s="278"/>
      <c r="I8" s="278"/>
      <c r="J8" s="278"/>
      <c r="K8" s="278"/>
      <c r="L8" s="278"/>
      <c r="M8" s="278"/>
      <c r="N8" s="278"/>
      <c r="O8" s="278"/>
      <c r="P8" s="290"/>
      <c r="Q8" s="6"/>
      <c r="R8" s="6"/>
      <c r="S8" s="6"/>
      <c r="T8" s="6"/>
      <c r="U8" s="6"/>
      <c r="V8" s="6"/>
      <c r="W8" s="6"/>
      <c r="X8" s="6"/>
    </row>
    <row r="9" spans="1:24" s="40" customFormat="1" ht="11.25">
      <c r="A9" s="51">
        <v>1</v>
      </c>
      <c r="B9" s="48" t="s">
        <v>206</v>
      </c>
      <c r="C9" s="8"/>
      <c r="D9" s="8">
        <f aca="true" t="shared" si="0" ref="D9:D20">SUM(G9:P9)</f>
        <v>9700</v>
      </c>
      <c r="E9" s="8">
        <v>10380</v>
      </c>
      <c r="F9" s="10">
        <v>2656</v>
      </c>
      <c r="G9" s="10">
        <v>2124</v>
      </c>
      <c r="H9" s="10">
        <v>500</v>
      </c>
      <c r="I9" s="10">
        <v>1246</v>
      </c>
      <c r="J9" s="10">
        <v>5000</v>
      </c>
      <c r="K9" s="10"/>
      <c r="L9" s="10">
        <v>830</v>
      </c>
      <c r="M9" s="8"/>
      <c r="N9" s="8"/>
      <c r="O9" s="8"/>
      <c r="P9" s="109"/>
      <c r="Q9" s="39"/>
      <c r="R9" s="39"/>
      <c r="S9" s="39"/>
      <c r="T9" s="39"/>
      <c r="U9" s="39"/>
      <c r="V9" s="39"/>
      <c r="W9" s="39"/>
      <c r="X9" s="39"/>
    </row>
    <row r="10" spans="1:16" s="39" customFormat="1" ht="11.25">
      <c r="A10" s="51">
        <v>2</v>
      </c>
      <c r="B10" s="48" t="s">
        <v>221</v>
      </c>
      <c r="C10" s="8"/>
      <c r="D10" s="8">
        <v>0</v>
      </c>
      <c r="E10" s="8">
        <v>800</v>
      </c>
      <c r="F10" s="10">
        <v>722</v>
      </c>
      <c r="G10" s="10"/>
      <c r="H10" s="10"/>
      <c r="I10" s="10"/>
      <c r="J10" s="10"/>
      <c r="K10" s="10"/>
      <c r="L10" s="10"/>
      <c r="M10" s="8"/>
      <c r="N10" s="8"/>
      <c r="O10" s="8"/>
      <c r="P10" s="109"/>
    </row>
    <row r="11" spans="1:16" s="13" customFormat="1" ht="11.25">
      <c r="A11" s="51">
        <v>3</v>
      </c>
      <c r="B11" s="48" t="s">
        <v>220</v>
      </c>
      <c r="C11" s="8"/>
      <c r="D11" s="8">
        <f t="shared" si="0"/>
        <v>2439</v>
      </c>
      <c r="E11" s="8">
        <v>2676</v>
      </c>
      <c r="F11" s="10">
        <v>1276</v>
      </c>
      <c r="G11" s="10">
        <v>1375</v>
      </c>
      <c r="H11" s="10">
        <v>399</v>
      </c>
      <c r="I11" s="10">
        <v>665</v>
      </c>
      <c r="J11" s="10"/>
      <c r="K11" s="10"/>
      <c r="L11" s="10"/>
      <c r="M11" s="8"/>
      <c r="N11" s="8"/>
      <c r="O11" s="8"/>
      <c r="P11" s="49"/>
    </row>
    <row r="12" spans="1:16" s="13" customFormat="1" ht="11.25">
      <c r="A12" s="51">
        <v>4</v>
      </c>
      <c r="B12" s="48" t="s">
        <v>192</v>
      </c>
      <c r="C12" s="8"/>
      <c r="D12" s="8">
        <f>SUM(G12:P12)</f>
        <v>10329</v>
      </c>
      <c r="E12" s="8">
        <v>10329</v>
      </c>
      <c r="F12" s="10">
        <v>9746</v>
      </c>
      <c r="G12" s="10"/>
      <c r="H12" s="10"/>
      <c r="I12" s="10">
        <v>583</v>
      </c>
      <c r="J12" s="10"/>
      <c r="K12" s="10"/>
      <c r="L12" s="10"/>
      <c r="M12" s="8">
        <v>9746</v>
      </c>
      <c r="N12" s="8"/>
      <c r="O12" s="8"/>
      <c r="P12" s="50"/>
    </row>
    <row r="13" spans="1:16" ht="11.25">
      <c r="A13" s="51">
        <v>5</v>
      </c>
      <c r="B13" s="48" t="s">
        <v>193</v>
      </c>
      <c r="C13" s="8"/>
      <c r="D13" s="8">
        <f t="shared" si="0"/>
        <v>795</v>
      </c>
      <c r="E13" s="8">
        <v>795</v>
      </c>
      <c r="F13" s="10">
        <v>403</v>
      </c>
      <c r="G13" s="10"/>
      <c r="H13" s="10"/>
      <c r="I13" s="10">
        <v>795</v>
      </c>
      <c r="J13" s="10"/>
      <c r="K13" s="10"/>
      <c r="L13" s="10"/>
      <c r="M13" s="8"/>
      <c r="N13" s="8"/>
      <c r="O13" s="8"/>
      <c r="P13" s="49"/>
    </row>
    <row r="14" spans="1:16" ht="11.25">
      <c r="A14" s="51">
        <v>6</v>
      </c>
      <c r="B14" s="48" t="s">
        <v>194</v>
      </c>
      <c r="C14" s="8"/>
      <c r="D14" s="8">
        <f t="shared" si="0"/>
        <v>1247</v>
      </c>
      <c r="E14" s="8">
        <v>1247</v>
      </c>
      <c r="F14" s="10">
        <v>262</v>
      </c>
      <c r="G14" s="10"/>
      <c r="H14" s="10"/>
      <c r="I14" s="10">
        <v>1247</v>
      </c>
      <c r="J14" s="10"/>
      <c r="K14" s="10"/>
      <c r="L14" s="10"/>
      <c r="M14" s="8"/>
      <c r="N14" s="8"/>
      <c r="O14" s="8"/>
      <c r="P14" s="49"/>
    </row>
    <row r="15" spans="1:16" ht="11.25">
      <c r="A15" s="51">
        <v>7</v>
      </c>
      <c r="B15" s="48" t="s">
        <v>195</v>
      </c>
      <c r="C15" s="8"/>
      <c r="D15" s="8">
        <f t="shared" si="0"/>
        <v>744</v>
      </c>
      <c r="E15" s="8">
        <v>981</v>
      </c>
      <c r="F15" s="10">
        <v>667</v>
      </c>
      <c r="G15" s="10">
        <v>540</v>
      </c>
      <c r="H15" s="10">
        <v>131</v>
      </c>
      <c r="I15" s="10">
        <v>73</v>
      </c>
      <c r="J15" s="10"/>
      <c r="K15" s="10"/>
      <c r="L15" s="10"/>
      <c r="M15" s="8"/>
      <c r="N15" s="8"/>
      <c r="O15" s="8"/>
      <c r="P15" s="49"/>
    </row>
    <row r="16" spans="1:16" ht="11.25">
      <c r="A16" s="51">
        <v>8</v>
      </c>
      <c r="B16" s="48" t="s">
        <v>196</v>
      </c>
      <c r="C16" s="8"/>
      <c r="D16" s="8">
        <f t="shared" si="0"/>
        <v>1216</v>
      </c>
      <c r="E16" s="8">
        <v>1216</v>
      </c>
      <c r="F16" s="10">
        <v>259</v>
      </c>
      <c r="G16" s="10"/>
      <c r="H16" s="10"/>
      <c r="I16" s="10">
        <v>1216</v>
      </c>
      <c r="J16" s="10"/>
      <c r="K16" s="10"/>
      <c r="L16" s="10"/>
      <c r="M16" s="8"/>
      <c r="N16" s="8"/>
      <c r="O16" s="8"/>
      <c r="P16" s="49"/>
    </row>
    <row r="17" spans="1:16" ht="11.25">
      <c r="A17" s="51">
        <v>9</v>
      </c>
      <c r="B17" s="48" t="s">
        <v>197</v>
      </c>
      <c r="C17" s="8"/>
      <c r="D17" s="8">
        <f t="shared" si="0"/>
        <v>2762</v>
      </c>
      <c r="E17" s="8">
        <v>2762</v>
      </c>
      <c r="F17" s="10">
        <v>1244</v>
      </c>
      <c r="G17" s="10">
        <v>1651</v>
      </c>
      <c r="H17" s="10">
        <v>473</v>
      </c>
      <c r="I17" s="10">
        <v>638</v>
      </c>
      <c r="J17" s="10"/>
      <c r="K17" s="10"/>
      <c r="L17" s="10"/>
      <c r="M17" s="8"/>
      <c r="N17" s="8"/>
      <c r="O17" s="8"/>
      <c r="P17" s="7"/>
    </row>
    <row r="18" spans="1:16" ht="11.25">
      <c r="A18" s="51">
        <v>10</v>
      </c>
      <c r="B18" s="48" t="s">
        <v>198</v>
      </c>
      <c r="C18" s="8"/>
      <c r="D18" s="8">
        <f t="shared" si="0"/>
        <v>307</v>
      </c>
      <c r="E18" s="8">
        <v>307</v>
      </c>
      <c r="F18" s="10">
        <v>1070</v>
      </c>
      <c r="G18" s="10">
        <v>238</v>
      </c>
      <c r="H18" s="10">
        <v>64</v>
      </c>
      <c r="I18" s="10">
        <v>5</v>
      </c>
      <c r="J18" s="10"/>
      <c r="K18" s="10"/>
      <c r="L18" s="10"/>
      <c r="M18" s="8"/>
      <c r="N18" s="8"/>
      <c r="O18" s="8"/>
      <c r="P18" s="7"/>
    </row>
    <row r="19" spans="1:16" ht="11.25">
      <c r="A19" s="51">
        <v>11</v>
      </c>
      <c r="B19" s="48" t="s">
        <v>199</v>
      </c>
      <c r="C19" s="8"/>
      <c r="D19" s="8">
        <f t="shared" si="0"/>
        <v>0</v>
      </c>
      <c r="E19" s="8">
        <v>75</v>
      </c>
      <c r="F19" s="10">
        <v>75</v>
      </c>
      <c r="G19" s="10"/>
      <c r="H19" s="10"/>
      <c r="I19" s="10"/>
      <c r="J19" s="10"/>
      <c r="K19" s="10"/>
      <c r="L19" s="10"/>
      <c r="M19" s="8"/>
      <c r="N19" s="8"/>
      <c r="O19" s="8"/>
      <c r="P19" s="7"/>
    </row>
    <row r="20" spans="1:16" ht="11.25">
      <c r="A20" s="51">
        <v>12</v>
      </c>
      <c r="B20" s="48" t="s">
        <v>200</v>
      </c>
      <c r="C20" s="8"/>
      <c r="D20" s="8">
        <f t="shared" si="0"/>
        <v>0</v>
      </c>
      <c r="E20" s="8">
        <v>0</v>
      </c>
      <c r="F20" s="10">
        <v>60</v>
      </c>
      <c r="G20" s="10"/>
      <c r="H20" s="10"/>
      <c r="I20" s="10"/>
      <c r="J20" s="10"/>
      <c r="K20" s="10"/>
      <c r="L20" s="10"/>
      <c r="M20" s="8"/>
      <c r="N20" s="8"/>
      <c r="O20" s="8"/>
      <c r="P20" s="7"/>
    </row>
    <row r="21" spans="1:16" ht="11.25">
      <c r="A21" s="51">
        <v>13</v>
      </c>
      <c r="B21" s="48" t="s">
        <v>201</v>
      </c>
      <c r="C21" s="8"/>
      <c r="D21" s="8">
        <v>0</v>
      </c>
      <c r="E21" s="8">
        <v>0</v>
      </c>
      <c r="F21" s="10">
        <v>156</v>
      </c>
      <c r="G21" s="10"/>
      <c r="H21" s="10"/>
      <c r="I21" s="10"/>
      <c r="J21" s="10"/>
      <c r="K21" s="10"/>
      <c r="L21" s="10"/>
      <c r="M21" s="8"/>
      <c r="N21" s="8"/>
      <c r="O21" s="8"/>
      <c r="P21" s="7"/>
    </row>
    <row r="22" spans="1:16" ht="11.25">
      <c r="A22" s="51">
        <v>14</v>
      </c>
      <c r="B22" s="48" t="s">
        <v>162</v>
      </c>
      <c r="C22" s="8"/>
      <c r="D22" s="8">
        <v>137</v>
      </c>
      <c r="E22" s="8">
        <v>0</v>
      </c>
      <c r="F22" s="10">
        <v>0</v>
      </c>
      <c r="G22" s="10">
        <v>0</v>
      </c>
      <c r="H22" s="10"/>
      <c r="I22" s="10"/>
      <c r="J22" s="10"/>
      <c r="K22" s="10"/>
      <c r="L22" s="10">
        <v>137</v>
      </c>
      <c r="M22" s="8"/>
      <c r="N22" s="8"/>
      <c r="O22" s="8"/>
      <c r="P22" s="7"/>
    </row>
    <row r="23" spans="1:16" ht="11.25">
      <c r="A23" s="51">
        <v>15</v>
      </c>
      <c r="B23" s="48" t="s">
        <v>202</v>
      </c>
      <c r="C23" s="8"/>
      <c r="D23" s="8">
        <v>0</v>
      </c>
      <c r="E23" s="8">
        <v>0</v>
      </c>
      <c r="F23" s="10">
        <v>91</v>
      </c>
      <c r="G23" s="10"/>
      <c r="H23" s="10"/>
      <c r="I23" s="10"/>
      <c r="J23" s="10"/>
      <c r="K23" s="10"/>
      <c r="L23" s="10"/>
      <c r="M23" s="8"/>
      <c r="N23" s="8"/>
      <c r="O23" s="8"/>
      <c r="P23" s="7"/>
    </row>
    <row r="24" spans="1:16" ht="11.25">
      <c r="A24" s="51">
        <v>16</v>
      </c>
      <c r="B24" s="48" t="s">
        <v>187</v>
      </c>
      <c r="C24" s="8"/>
      <c r="D24" s="8">
        <v>70</v>
      </c>
      <c r="E24" s="8">
        <v>0</v>
      </c>
      <c r="F24" s="10">
        <v>0</v>
      </c>
      <c r="G24" s="10">
        <v>0</v>
      </c>
      <c r="H24" s="10"/>
      <c r="I24" s="10"/>
      <c r="J24" s="10"/>
      <c r="K24" s="10"/>
      <c r="L24" s="10">
        <v>70</v>
      </c>
      <c r="M24" s="8"/>
      <c r="N24" s="8"/>
      <c r="O24" s="8"/>
      <c r="P24" s="7"/>
    </row>
    <row r="25" spans="1:16" s="41" customFormat="1" ht="11.25">
      <c r="A25" s="51">
        <v>17</v>
      </c>
      <c r="B25" s="48" t="s">
        <v>203</v>
      </c>
      <c r="C25" s="8"/>
      <c r="D25" s="8">
        <v>684</v>
      </c>
      <c r="E25" s="8">
        <v>684</v>
      </c>
      <c r="F25" s="10">
        <v>210</v>
      </c>
      <c r="G25" s="10"/>
      <c r="H25" s="10"/>
      <c r="I25" s="10">
        <v>684</v>
      </c>
      <c r="J25" s="10"/>
      <c r="K25" s="10"/>
      <c r="L25" s="10"/>
      <c r="M25" s="8"/>
      <c r="N25" s="8"/>
      <c r="O25" s="8"/>
      <c r="P25" s="50"/>
    </row>
    <row r="26" spans="1:16" s="41" customFormat="1" ht="11.25">
      <c r="A26" s="51">
        <v>18</v>
      </c>
      <c r="B26" s="48" t="s">
        <v>204</v>
      </c>
      <c r="C26" s="8"/>
      <c r="D26" s="8">
        <f>SUM(G26:P26)</f>
        <v>300</v>
      </c>
      <c r="E26" s="8">
        <v>300</v>
      </c>
      <c r="F26" s="10">
        <v>171</v>
      </c>
      <c r="G26" s="10"/>
      <c r="H26" s="10"/>
      <c r="I26" s="10">
        <v>300</v>
      </c>
      <c r="J26" s="10"/>
      <c r="K26" s="10"/>
      <c r="L26" s="10"/>
      <c r="M26" s="8"/>
      <c r="N26" s="8"/>
      <c r="O26" s="8"/>
      <c r="P26" s="50"/>
    </row>
    <row r="27" spans="1:16" s="41" customFormat="1" ht="11.25">
      <c r="A27" s="51">
        <v>19</v>
      </c>
      <c r="B27" s="48" t="s">
        <v>205</v>
      </c>
      <c r="C27" s="8"/>
      <c r="D27" s="8">
        <f>SUM(G27:P27)</f>
        <v>292</v>
      </c>
      <c r="E27" s="8">
        <v>292</v>
      </c>
      <c r="F27" s="10">
        <v>842</v>
      </c>
      <c r="G27" s="10"/>
      <c r="H27" s="10"/>
      <c r="I27" s="10">
        <v>292</v>
      </c>
      <c r="J27" s="10"/>
      <c r="K27" s="10"/>
      <c r="L27" s="10"/>
      <c r="M27" s="8"/>
      <c r="N27" s="8"/>
      <c r="O27" s="8"/>
      <c r="P27" s="50"/>
    </row>
    <row r="28" spans="1:16" s="41" customFormat="1" ht="11.25">
      <c r="A28" s="51">
        <v>20</v>
      </c>
      <c r="B28" s="48" t="s">
        <v>136</v>
      </c>
      <c r="C28" s="8"/>
      <c r="D28" s="8">
        <f>SUM(G28:P28)</f>
        <v>0</v>
      </c>
      <c r="E28" s="8">
        <v>0</v>
      </c>
      <c r="F28" s="8">
        <v>0</v>
      </c>
      <c r="G28" s="8"/>
      <c r="H28" s="8"/>
      <c r="I28" s="10"/>
      <c r="J28" s="10">
        <v>0</v>
      </c>
      <c r="K28" s="10"/>
      <c r="L28" s="10"/>
      <c r="M28" s="10"/>
      <c r="N28" s="10"/>
      <c r="O28" s="10"/>
      <c r="P28" s="49"/>
    </row>
    <row r="29" spans="1:16" s="41" customFormat="1" ht="12" customHeight="1">
      <c r="A29" s="51">
        <v>21</v>
      </c>
      <c r="B29" s="48" t="s">
        <v>137</v>
      </c>
      <c r="C29" s="8"/>
      <c r="D29" s="8">
        <f>SUM(G29:P29)</f>
        <v>0</v>
      </c>
      <c r="E29" s="8">
        <v>0</v>
      </c>
      <c r="F29" s="8">
        <v>0</v>
      </c>
      <c r="G29" s="8"/>
      <c r="H29" s="8"/>
      <c r="I29" s="10"/>
      <c r="J29" s="10">
        <v>0</v>
      </c>
      <c r="K29" s="10"/>
      <c r="L29" s="10"/>
      <c r="M29" s="10"/>
      <c r="N29" s="10"/>
      <c r="O29" s="10"/>
      <c r="P29" s="49"/>
    </row>
    <row r="30" spans="1:16" s="41" customFormat="1" ht="11.25">
      <c r="A30" s="51">
        <v>22</v>
      </c>
      <c r="B30" s="48" t="s">
        <v>138</v>
      </c>
      <c r="C30" s="8"/>
      <c r="D30" s="8">
        <f>SUM(G30:P30)</f>
        <v>0</v>
      </c>
      <c r="E30" s="8">
        <v>0</v>
      </c>
      <c r="F30" s="8">
        <v>0</v>
      </c>
      <c r="G30" s="8"/>
      <c r="H30" s="8"/>
      <c r="I30" s="10"/>
      <c r="J30" s="10">
        <v>0</v>
      </c>
      <c r="K30" s="10"/>
      <c r="L30" s="10"/>
      <c r="M30" s="10"/>
      <c r="N30" s="10"/>
      <c r="O30" s="10"/>
      <c r="P30" s="49"/>
    </row>
    <row r="31" spans="1:16" s="41" customFormat="1" ht="11.25">
      <c r="A31" s="51">
        <v>23</v>
      </c>
      <c r="B31" s="48" t="s">
        <v>170</v>
      </c>
      <c r="C31" s="8"/>
      <c r="D31" s="8">
        <v>80</v>
      </c>
      <c r="E31" s="8">
        <v>0</v>
      </c>
      <c r="F31" s="8">
        <v>0</v>
      </c>
      <c r="G31" s="8"/>
      <c r="H31" s="8"/>
      <c r="I31" s="10"/>
      <c r="J31" s="10">
        <v>80</v>
      </c>
      <c r="K31" s="10"/>
      <c r="L31" s="10"/>
      <c r="M31" s="10"/>
      <c r="N31" s="10"/>
      <c r="O31" s="10"/>
      <c r="P31" s="49"/>
    </row>
    <row r="32" spans="1:16" s="41" customFormat="1" ht="11.25">
      <c r="A32" s="51"/>
      <c r="B32" s="48"/>
      <c r="C32" s="8"/>
      <c r="D32" s="8"/>
      <c r="E32" s="8"/>
      <c r="F32" s="8"/>
      <c r="G32" s="8"/>
      <c r="H32" s="8"/>
      <c r="I32" s="10"/>
      <c r="J32" s="10"/>
      <c r="K32" s="10"/>
      <c r="L32" s="10"/>
      <c r="M32" s="10"/>
      <c r="N32" s="10"/>
      <c r="O32" s="10"/>
      <c r="P32" s="49"/>
    </row>
    <row r="33" spans="1:16" s="41" customFormat="1" ht="11.25">
      <c r="A33" s="51"/>
      <c r="B33" s="48"/>
      <c r="C33" s="8"/>
      <c r="D33" s="8"/>
      <c r="E33" s="8"/>
      <c r="F33" s="8"/>
      <c r="G33" s="8"/>
      <c r="H33" s="8"/>
      <c r="I33" s="10"/>
      <c r="J33" s="10"/>
      <c r="K33" s="10"/>
      <c r="L33" s="10"/>
      <c r="M33" s="10"/>
      <c r="N33" s="10"/>
      <c r="O33" s="10"/>
      <c r="P33" s="49"/>
    </row>
    <row r="34" spans="1:16" s="41" customFormat="1" ht="11.25">
      <c r="A34" s="51"/>
      <c r="B34" s="48"/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10"/>
      <c r="O34" s="10"/>
      <c r="P34" s="49"/>
    </row>
    <row r="35" spans="1:16" s="41" customFormat="1" ht="11.25">
      <c r="A35" s="51"/>
      <c r="B35" s="48"/>
      <c r="C35" s="8"/>
      <c r="D35" s="8"/>
      <c r="E35" s="8"/>
      <c r="F35" s="8"/>
      <c r="G35" s="8"/>
      <c r="H35" s="8"/>
      <c r="I35" s="10"/>
      <c r="J35" s="10"/>
      <c r="K35" s="10"/>
      <c r="L35" s="10"/>
      <c r="M35" s="10"/>
      <c r="N35" s="10"/>
      <c r="O35" s="10"/>
      <c r="P35" s="49"/>
    </row>
    <row r="36" spans="1:16" s="41" customFormat="1" ht="11.25">
      <c r="A36" s="51"/>
      <c r="B36" s="48"/>
      <c r="C36" s="8"/>
      <c r="D36" s="8"/>
      <c r="E36" s="8"/>
      <c r="F36" s="8"/>
      <c r="G36" s="8"/>
      <c r="H36" s="8"/>
      <c r="I36" s="10"/>
      <c r="J36" s="10"/>
      <c r="K36" s="10"/>
      <c r="L36" s="10"/>
      <c r="M36" s="10"/>
      <c r="N36" s="10"/>
      <c r="O36" s="10"/>
      <c r="P36" s="49"/>
    </row>
    <row r="37" spans="1:16" s="41" customFormat="1" ht="11.25">
      <c r="A37" s="51"/>
      <c r="B37" s="48"/>
      <c r="C37" s="8"/>
      <c r="D37" s="8"/>
      <c r="E37" s="8"/>
      <c r="F37" s="8"/>
      <c r="G37" s="8"/>
      <c r="H37" s="8"/>
      <c r="I37" s="10"/>
      <c r="J37" s="10"/>
      <c r="K37" s="10"/>
      <c r="L37" s="10"/>
      <c r="M37" s="10"/>
      <c r="N37" s="10"/>
      <c r="O37" s="10"/>
      <c r="P37" s="49"/>
    </row>
    <row r="38" spans="1:16" s="41" customFormat="1" ht="11.25">
      <c r="A38" s="51"/>
      <c r="B38" s="48" t="s">
        <v>25</v>
      </c>
      <c r="C38" s="8"/>
      <c r="D38" s="8">
        <f>SUM(G38:P38)</f>
        <v>0</v>
      </c>
      <c r="E38" s="8">
        <v>0</v>
      </c>
      <c r="F38" s="8">
        <v>0</v>
      </c>
      <c r="G38" s="8"/>
      <c r="H38" s="8"/>
      <c r="I38" s="8"/>
      <c r="J38" s="8"/>
      <c r="K38" s="8"/>
      <c r="L38" s="8"/>
      <c r="M38" s="8"/>
      <c r="N38" s="8"/>
      <c r="O38" s="8"/>
      <c r="P38" s="50"/>
    </row>
    <row r="39" spans="1:16" s="41" customFormat="1" ht="11.25">
      <c r="A39" s="51"/>
      <c r="B39" s="48" t="s">
        <v>26</v>
      </c>
      <c r="C39" s="8"/>
      <c r="D39" s="8">
        <v>1522</v>
      </c>
      <c r="E39" s="8">
        <v>413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50">
        <v>413</v>
      </c>
    </row>
    <row r="40" spans="1:16" s="41" customFormat="1" ht="11.25">
      <c r="A40" s="51"/>
      <c r="B40" s="4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0"/>
    </row>
    <row r="41" spans="1:16" s="42" customFormat="1" ht="20.25" customHeight="1">
      <c r="A41" s="102">
        <v>37</v>
      </c>
      <c r="B41" s="36" t="s">
        <v>24</v>
      </c>
      <c r="C41" s="37"/>
      <c r="D41" s="37">
        <f aca="true" t="shared" si="1" ref="D41:P41">SUM(D9:D40)</f>
        <v>32624</v>
      </c>
      <c r="E41" s="37">
        <f>SUM(E9:E38)</f>
        <v>32844</v>
      </c>
      <c r="F41" s="37">
        <f>SUM(F9:F39)</f>
        <v>19910</v>
      </c>
      <c r="G41" s="37">
        <f t="shared" si="1"/>
        <v>5928</v>
      </c>
      <c r="H41" s="37">
        <f t="shared" si="1"/>
        <v>1567</v>
      </c>
      <c r="I41" s="37">
        <f t="shared" si="1"/>
        <v>7744</v>
      </c>
      <c r="J41" s="37">
        <f t="shared" si="1"/>
        <v>5080</v>
      </c>
      <c r="K41" s="37">
        <f t="shared" si="1"/>
        <v>0</v>
      </c>
      <c r="L41" s="37">
        <f t="shared" si="1"/>
        <v>1037</v>
      </c>
      <c r="M41" s="37">
        <f t="shared" si="1"/>
        <v>9746</v>
      </c>
      <c r="N41" s="37">
        <f t="shared" si="1"/>
        <v>0</v>
      </c>
      <c r="O41" s="37">
        <f t="shared" si="1"/>
        <v>0</v>
      </c>
      <c r="P41" s="37">
        <f t="shared" si="1"/>
        <v>413</v>
      </c>
    </row>
    <row r="42" spans="1:16" s="41" customFormat="1" ht="11.25">
      <c r="A42" s="43"/>
      <c r="C42" s="4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s="41" customFormat="1" ht="11.25">
      <c r="A43" s="4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50" spans="2:16" s="5" customFormat="1" ht="11.25">
      <c r="B50" s="6"/>
      <c r="C50" s="6"/>
      <c r="D50" s="6"/>
      <c r="E50" s="6"/>
      <c r="F50" s="6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s="5" customFormat="1" ht="11.25">
      <c r="B51" s="6"/>
      <c r="C51" s="6"/>
      <c r="D51" s="6"/>
      <c r="E51" s="6"/>
      <c r="F51" s="6"/>
      <c r="G51" s="6"/>
      <c r="H51" s="6"/>
      <c r="I51" s="6"/>
      <c r="J51" s="22"/>
      <c r="K51" s="22"/>
      <c r="L51" s="19"/>
      <c r="M51" s="6"/>
      <c r="N51" s="6"/>
      <c r="O51" s="6"/>
      <c r="P51" s="6"/>
    </row>
    <row r="52" spans="2:16" s="5" customFormat="1" ht="11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s="5" customFormat="1" ht="11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1.25"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2:16" ht="11.25"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2:16" ht="11.25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 ht="11.25"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2:16" ht="11.25"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2:16" ht="11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2:16" ht="11.25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2:16" ht="11.25"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2:16" ht="11.25"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2:16" ht="11.25"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2:16" ht="11.25"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ht="11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ht="11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41" customFormat="1" ht="11.25">
      <c r="A67" s="43"/>
      <c r="B67" s="25"/>
      <c r="C67" s="20"/>
      <c r="D67" s="20"/>
      <c r="E67" s="20"/>
      <c r="F67" s="20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ht="11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16" ht="11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6" ht="11.25">
      <c r="B70" s="4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2:16" ht="11.25">
      <c r="B71" s="4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 ht="11.25">
      <c r="B72" s="4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 ht="11.25">
      <c r="B73" s="4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 ht="11.25">
      <c r="B74" s="4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 ht="11.25">
      <c r="B75" s="4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ht="11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16" ht="11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 ht="11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 ht="11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 ht="11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 ht="11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 ht="11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 ht="11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 ht="11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 ht="11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2:16" ht="11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8" spans="2:16" ht="11.2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2:16" s="5" customFormat="1" ht="11.25">
      <c r="B91" s="6"/>
      <c r="C91" s="6"/>
      <c r="D91" s="6"/>
      <c r="E91" s="6"/>
      <c r="F91" s="6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s="5" customFormat="1" ht="11.25">
      <c r="B92" s="6"/>
      <c r="C92" s="6"/>
      <c r="D92" s="6"/>
      <c r="E92" s="6"/>
      <c r="F92" s="6"/>
      <c r="G92" s="6"/>
      <c r="H92" s="6"/>
      <c r="I92" s="6"/>
      <c r="J92" s="22"/>
      <c r="K92" s="22"/>
      <c r="L92" s="19"/>
      <c r="M92" s="6"/>
      <c r="N92" s="6"/>
      <c r="O92" s="6"/>
      <c r="P92" s="6"/>
    </row>
    <row r="93" spans="2:16" s="5" customFormat="1" ht="11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s="5" customFormat="1" ht="11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1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ht="11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ht="11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ht="11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ht="11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ht="11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ht="11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ht="11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ht="11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ht="11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s="5" customFormat="1" ht="11.25">
      <c r="B105" s="20"/>
      <c r="C105" s="20"/>
      <c r="D105" s="20"/>
      <c r="E105" s="20"/>
      <c r="F105" s="20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1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ht="11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ht="11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ht="11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ht="11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ht="11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ht="11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ht="11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ht="11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ht="11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 ht="11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 ht="11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ht="11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ht="11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ht="11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ht="11.25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ht="11.25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ht="11.2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ht="11.25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ht="11.25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ht="11.25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ht="11.2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ht="11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2:16" ht="11.2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2:16" ht="11.2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2:16" ht="12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2:16" s="5" customFormat="1" ht="11.25">
      <c r="B132" s="6"/>
      <c r="C132" s="6"/>
      <c r="D132" s="6"/>
      <c r="E132" s="6"/>
      <c r="F132" s="6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2:16" s="5" customFormat="1" ht="11.25">
      <c r="B133" s="6"/>
      <c r="C133" s="6"/>
      <c r="D133" s="6"/>
      <c r="E133" s="6"/>
      <c r="F133" s="6"/>
      <c r="G133" s="6"/>
      <c r="H133" s="6"/>
      <c r="I133" s="6"/>
      <c r="J133" s="22"/>
      <c r="K133" s="22"/>
      <c r="L133" s="19"/>
      <c r="M133" s="6"/>
      <c r="N133" s="6"/>
      <c r="O133" s="6"/>
      <c r="P133" s="6"/>
    </row>
    <row r="134" spans="2:16" s="5" customFormat="1" ht="11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2:16" s="5" customFormat="1" ht="11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2:16" ht="11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2:16" ht="11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2:16" ht="11.25">
      <c r="B138" s="15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2:16" ht="11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2:16" ht="11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2:16" ht="11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2:16" ht="11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2:16" ht="11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2:16" ht="11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2:16" ht="11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2:16" ht="11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2:16" ht="11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2:16" ht="11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2:16" ht="11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2:16" ht="11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2:16" ht="11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2:16" ht="11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2:16" ht="11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2:16" ht="11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2:16" ht="11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2:16" ht="11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2:16" ht="11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2:16" ht="11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41" customFormat="1" ht="11.25">
      <c r="A159" s="43"/>
      <c r="B159" s="25"/>
      <c r="C159" s="39"/>
      <c r="D159" s="39"/>
      <c r="E159" s="39"/>
      <c r="F159" s="39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2:16" ht="11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2:16" ht="11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2:16" ht="11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2:16" ht="11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2:16" ht="11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2:16" ht="11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2:16" ht="11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2:16" ht="11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2:16" ht="11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2:16" ht="11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2:16" ht="11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2:16" ht="10.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1.2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2:16" s="5" customFormat="1" ht="11.25">
      <c r="B174" s="6"/>
      <c r="C174" s="6"/>
      <c r="D174" s="6"/>
      <c r="E174" s="6"/>
      <c r="F174" s="6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2:16" s="5" customFormat="1" ht="11.25">
      <c r="B175" s="6"/>
      <c r="C175" s="6"/>
      <c r="D175" s="6"/>
      <c r="E175" s="6"/>
      <c r="F175" s="6"/>
      <c r="G175" s="6"/>
      <c r="H175" s="6"/>
      <c r="I175" s="6"/>
      <c r="J175" s="22"/>
      <c r="K175" s="22"/>
      <c r="L175" s="19"/>
      <c r="M175" s="6"/>
      <c r="N175" s="6"/>
      <c r="O175" s="6"/>
      <c r="P175" s="6"/>
    </row>
    <row r="176" spans="2:16" s="5" customFormat="1" ht="11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2:16" s="5" customFormat="1" ht="11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2:16" ht="11.2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2:16" ht="11.2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2:16" ht="11.2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2:16" ht="11.2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2:16" ht="11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2:16" ht="11.2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2:16" ht="11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27" customFormat="1" ht="11.25">
      <c r="A185" s="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2:16" ht="11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41" customFormat="1" ht="11.25">
      <c r="A187" s="43"/>
      <c r="B187" s="47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2:16" ht="11.2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39"/>
      <c r="O188" s="20"/>
      <c r="P188" s="20"/>
    </row>
    <row r="189" spans="1:16" s="27" customFormat="1" ht="11.25">
      <c r="A189" s="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</sheetData>
  <sheetProtection/>
  <mergeCells count="19">
    <mergeCell ref="K1:P1"/>
    <mergeCell ref="B5:B8"/>
    <mergeCell ref="P6:P8"/>
    <mergeCell ref="B3:P3"/>
    <mergeCell ref="G5:P5"/>
    <mergeCell ref="J6:K6"/>
    <mergeCell ref="D5:D8"/>
    <mergeCell ref="G6:G8"/>
    <mergeCell ref="L6:L8"/>
    <mergeCell ref="M6:M8"/>
    <mergeCell ref="H6:H8"/>
    <mergeCell ref="O6:O8"/>
    <mergeCell ref="A5:A8"/>
    <mergeCell ref="I6:I8"/>
    <mergeCell ref="N6:N8"/>
    <mergeCell ref="J7:J8"/>
    <mergeCell ref="K7:K8"/>
    <mergeCell ref="E5:E8"/>
    <mergeCell ref="F5:F8"/>
  </mergeCells>
  <printOptions/>
  <pageMargins left="0" right="0" top="0.48" bottom="0.5118110236220472" header="0.5118110236220472" footer="0.15748031496062992"/>
  <pageSetup fitToHeight="3" fitToWidth="1"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193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" sqref="I2"/>
    </sheetView>
  </sheetViews>
  <sheetFormatPr defaultColWidth="9.140625" defaultRowHeight="12.75"/>
  <cols>
    <col min="1" max="1" width="4.7109375" style="1" bestFit="1" customWidth="1"/>
    <col min="2" max="2" width="43.7109375" style="3" customWidth="1"/>
    <col min="3" max="3" width="7.140625" style="3" hidden="1" customWidth="1"/>
    <col min="4" max="4" width="8.28125" style="3" customWidth="1"/>
    <col min="5" max="5" width="6.7109375" style="3" bestFit="1" customWidth="1"/>
    <col min="6" max="6" width="8.140625" style="3" customWidth="1"/>
    <col min="7" max="7" width="6.57421875" style="3" bestFit="1" customWidth="1"/>
    <col min="8" max="8" width="7.57421875" style="3" customWidth="1"/>
    <col min="9" max="9" width="9.421875" style="3" customWidth="1"/>
    <col min="10" max="10" width="8.28125" style="3" customWidth="1"/>
    <col min="11" max="11" width="6.7109375" style="3" customWidth="1"/>
    <col min="12" max="12" width="9.00390625" style="3" customWidth="1"/>
    <col min="13" max="13" width="7.421875" style="3" customWidth="1"/>
    <col min="14" max="14" width="7.140625" style="3" customWidth="1"/>
    <col min="15" max="16384" width="9.140625" style="3" customWidth="1"/>
  </cols>
  <sheetData>
    <row r="1" spans="2:14" ht="12.75" customHeight="1">
      <c r="B1" s="2"/>
      <c r="C1" s="2"/>
      <c r="D1" s="2"/>
      <c r="E1" s="2"/>
      <c r="F1" s="2"/>
      <c r="G1" s="2"/>
      <c r="H1" s="2"/>
      <c r="I1" s="279" t="s">
        <v>120</v>
      </c>
      <c r="J1" s="279"/>
      <c r="K1" s="279"/>
      <c r="L1" s="279"/>
      <c r="M1" s="279"/>
      <c r="N1" s="279"/>
    </row>
    <row r="2" spans="2:15" ht="15.75">
      <c r="B2" s="78" t="s">
        <v>182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4" ht="11.2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</row>
    <row r="4" spans="1:14" ht="11.25">
      <c r="A4" s="95"/>
      <c r="B4" s="95" t="s">
        <v>1</v>
      </c>
      <c r="C4" s="95"/>
      <c r="D4" s="95" t="s">
        <v>5</v>
      </c>
      <c r="E4" s="95" t="s">
        <v>6</v>
      </c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  <c r="M4" s="95" t="s">
        <v>14</v>
      </c>
      <c r="N4" s="95" t="s">
        <v>15</v>
      </c>
    </row>
    <row r="5" spans="1:14" s="5" customFormat="1" ht="12" customHeight="1">
      <c r="A5" s="276" t="s">
        <v>39</v>
      </c>
      <c r="B5" s="282" t="s">
        <v>16</v>
      </c>
      <c r="C5" s="96"/>
      <c r="D5" s="276" t="s">
        <v>181</v>
      </c>
      <c r="E5" s="281" t="s">
        <v>180</v>
      </c>
      <c r="F5" s="281"/>
      <c r="G5" s="281"/>
      <c r="H5" s="281"/>
      <c r="I5" s="281"/>
      <c r="J5" s="281"/>
      <c r="K5" s="281"/>
      <c r="L5" s="281"/>
      <c r="M5" s="281"/>
      <c r="N5" s="281"/>
    </row>
    <row r="6" spans="1:14" s="5" customFormat="1" ht="11.25" customHeight="1">
      <c r="A6" s="277"/>
      <c r="B6" s="282"/>
      <c r="C6" s="96"/>
      <c r="D6" s="277"/>
      <c r="E6" s="276" t="s">
        <v>42</v>
      </c>
      <c r="F6" s="276" t="s">
        <v>43</v>
      </c>
      <c r="G6" s="276" t="s">
        <v>44</v>
      </c>
      <c r="H6" s="280" t="s">
        <v>48</v>
      </c>
      <c r="I6" s="280"/>
      <c r="J6" s="276" t="s">
        <v>45</v>
      </c>
      <c r="K6" s="276" t="s">
        <v>46</v>
      </c>
      <c r="L6" s="276" t="s">
        <v>47</v>
      </c>
      <c r="M6" s="276" t="s">
        <v>37</v>
      </c>
      <c r="N6" s="282" t="s">
        <v>50</v>
      </c>
    </row>
    <row r="7" spans="1:14" s="6" customFormat="1" ht="11.25">
      <c r="A7" s="277"/>
      <c r="B7" s="282"/>
      <c r="C7" s="96"/>
      <c r="D7" s="277"/>
      <c r="E7" s="277"/>
      <c r="F7" s="277"/>
      <c r="G7" s="277"/>
      <c r="H7" s="276" t="s">
        <v>35</v>
      </c>
      <c r="I7" s="276" t="s">
        <v>49</v>
      </c>
      <c r="J7" s="277"/>
      <c r="K7" s="277"/>
      <c r="L7" s="277"/>
      <c r="M7" s="277"/>
      <c r="N7" s="290"/>
    </row>
    <row r="8" spans="1:22" s="38" customFormat="1" ht="12" thickBot="1">
      <c r="A8" s="278"/>
      <c r="B8" s="289"/>
      <c r="C8" s="96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90"/>
      <c r="O8" s="6"/>
      <c r="P8" s="6"/>
      <c r="Q8" s="6"/>
      <c r="R8" s="6"/>
      <c r="S8" s="6"/>
      <c r="T8" s="6"/>
      <c r="U8" s="6"/>
      <c r="V8" s="6"/>
    </row>
    <row r="9" spans="1:22" s="40" customFormat="1" ht="11.25">
      <c r="A9" s="51">
        <v>1</v>
      </c>
      <c r="B9" s="48" t="s">
        <v>118</v>
      </c>
      <c r="C9" s="8"/>
      <c r="D9" s="8">
        <f>SUM(E9:N9)</f>
        <v>9700</v>
      </c>
      <c r="E9" s="10">
        <v>2124</v>
      </c>
      <c r="F9" s="10">
        <v>500</v>
      </c>
      <c r="G9" s="10">
        <v>1246</v>
      </c>
      <c r="H9" s="10">
        <v>5000</v>
      </c>
      <c r="I9" s="10"/>
      <c r="J9" s="10">
        <v>830</v>
      </c>
      <c r="K9" s="8"/>
      <c r="L9" s="8"/>
      <c r="M9" s="8"/>
      <c r="N9" s="109"/>
      <c r="O9" s="39"/>
      <c r="P9" s="39"/>
      <c r="Q9" s="39"/>
      <c r="R9" s="39"/>
      <c r="S9" s="39"/>
      <c r="T9" s="39"/>
      <c r="U9" s="39"/>
      <c r="V9" s="39"/>
    </row>
    <row r="10" spans="1:14" s="13" customFormat="1" ht="11.25">
      <c r="A10" s="51">
        <v>2</v>
      </c>
      <c r="B10" s="48" t="s">
        <v>83</v>
      </c>
      <c r="C10" s="8"/>
      <c r="D10" s="8">
        <f>SUM(E10:N10)</f>
        <v>2439</v>
      </c>
      <c r="E10" s="10">
        <v>1375</v>
      </c>
      <c r="F10" s="10">
        <v>399</v>
      </c>
      <c r="G10" s="10">
        <v>665</v>
      </c>
      <c r="H10" s="10"/>
      <c r="I10" s="10"/>
      <c r="J10" s="10"/>
      <c r="K10" s="8"/>
      <c r="L10" s="8"/>
      <c r="M10" s="8"/>
      <c r="N10" s="49"/>
    </row>
    <row r="11" spans="1:14" s="13" customFormat="1" ht="11.25">
      <c r="A11" s="51">
        <v>3</v>
      </c>
      <c r="B11" s="48" t="s">
        <v>147</v>
      </c>
      <c r="C11" s="8"/>
      <c r="D11" s="8">
        <f>SUM(E11:N11)</f>
        <v>10329</v>
      </c>
      <c r="E11" s="10"/>
      <c r="F11" s="10"/>
      <c r="G11" s="10">
        <v>583</v>
      </c>
      <c r="H11" s="10"/>
      <c r="I11" s="10"/>
      <c r="J11" s="10"/>
      <c r="K11" s="8">
        <v>9746</v>
      </c>
      <c r="L11" s="8"/>
      <c r="M11" s="8"/>
      <c r="N11" s="50"/>
    </row>
    <row r="12" spans="1:14" ht="11.25">
      <c r="A12" s="51">
        <v>4</v>
      </c>
      <c r="B12" s="48" t="s">
        <v>117</v>
      </c>
      <c r="C12" s="8"/>
      <c r="D12" s="8">
        <f aca="true" t="shared" si="0" ref="D12:D38">SUM(E12:N12)</f>
        <v>795</v>
      </c>
      <c r="E12" s="10"/>
      <c r="F12" s="10"/>
      <c r="G12" s="10">
        <v>795</v>
      </c>
      <c r="H12" s="10"/>
      <c r="I12" s="10"/>
      <c r="J12" s="10"/>
      <c r="K12" s="8"/>
      <c r="L12" s="8"/>
      <c r="M12" s="8"/>
      <c r="N12" s="49"/>
    </row>
    <row r="13" spans="1:14" ht="11.25">
      <c r="A13" s="51">
        <v>5</v>
      </c>
      <c r="B13" s="48" t="s">
        <v>148</v>
      </c>
      <c r="C13" s="8"/>
      <c r="D13" s="8">
        <f t="shared" si="0"/>
        <v>1247</v>
      </c>
      <c r="E13" s="10"/>
      <c r="F13" s="10"/>
      <c r="G13" s="10">
        <v>1247</v>
      </c>
      <c r="H13" s="10"/>
      <c r="I13" s="10"/>
      <c r="J13" s="10"/>
      <c r="K13" s="8"/>
      <c r="L13" s="8"/>
      <c r="M13" s="8"/>
      <c r="N13" s="49"/>
    </row>
    <row r="14" spans="1:14" ht="11.25">
      <c r="A14" s="51">
        <v>6</v>
      </c>
      <c r="B14" s="48"/>
      <c r="C14" s="8"/>
      <c r="D14" s="8">
        <f t="shared" si="0"/>
        <v>0</v>
      </c>
      <c r="E14" s="10"/>
      <c r="F14" s="10"/>
      <c r="G14" s="10"/>
      <c r="H14" s="10"/>
      <c r="I14" s="10"/>
      <c r="J14" s="10"/>
      <c r="K14" s="8"/>
      <c r="L14" s="8"/>
      <c r="M14" s="8"/>
      <c r="N14" s="49"/>
    </row>
    <row r="15" spans="1:14" ht="11.25">
      <c r="A15" s="51">
        <v>7</v>
      </c>
      <c r="B15" s="48" t="s">
        <v>139</v>
      </c>
      <c r="C15" s="8"/>
      <c r="D15" s="8">
        <f t="shared" si="0"/>
        <v>744</v>
      </c>
      <c r="E15" s="10">
        <v>540</v>
      </c>
      <c r="F15" s="10">
        <v>131</v>
      </c>
      <c r="G15" s="10">
        <v>73</v>
      </c>
      <c r="H15" s="10"/>
      <c r="I15" s="10"/>
      <c r="J15" s="10"/>
      <c r="K15" s="8"/>
      <c r="L15" s="8"/>
      <c r="M15" s="8"/>
      <c r="N15" s="49"/>
    </row>
    <row r="16" spans="1:14" ht="11.25">
      <c r="A16" s="51">
        <v>8</v>
      </c>
      <c r="B16" s="48" t="s">
        <v>152</v>
      </c>
      <c r="C16" s="8"/>
      <c r="D16" s="8">
        <f t="shared" si="0"/>
        <v>1216</v>
      </c>
      <c r="E16" s="10"/>
      <c r="F16" s="10"/>
      <c r="G16" s="10">
        <v>1216</v>
      </c>
      <c r="H16" s="10"/>
      <c r="I16" s="10"/>
      <c r="J16" s="10"/>
      <c r="K16" s="8"/>
      <c r="L16" s="8"/>
      <c r="M16" s="8"/>
      <c r="N16" s="49"/>
    </row>
    <row r="17" spans="1:14" ht="11.25">
      <c r="A17" s="51">
        <v>9</v>
      </c>
      <c r="B17" s="48" t="s">
        <v>143</v>
      </c>
      <c r="C17" s="8"/>
      <c r="D17" s="8">
        <f t="shared" si="0"/>
        <v>2762</v>
      </c>
      <c r="E17" s="10">
        <v>1651</v>
      </c>
      <c r="F17" s="10">
        <v>473</v>
      </c>
      <c r="G17" s="10">
        <v>638</v>
      </c>
      <c r="H17" s="10"/>
      <c r="I17" s="10"/>
      <c r="J17" s="10"/>
      <c r="K17" s="8"/>
      <c r="L17" s="8"/>
      <c r="M17" s="8"/>
      <c r="N17" s="7"/>
    </row>
    <row r="18" spans="1:14" ht="11.25">
      <c r="A18" s="51">
        <v>10</v>
      </c>
      <c r="B18" s="48" t="s">
        <v>150</v>
      </c>
      <c r="C18" s="8"/>
      <c r="D18" s="8">
        <f t="shared" si="0"/>
        <v>307</v>
      </c>
      <c r="E18" s="10">
        <v>238</v>
      </c>
      <c r="F18" s="10">
        <v>64</v>
      </c>
      <c r="G18" s="10">
        <v>5</v>
      </c>
      <c r="H18" s="10"/>
      <c r="I18" s="10"/>
      <c r="J18" s="10"/>
      <c r="K18" s="8"/>
      <c r="L18" s="8"/>
      <c r="M18" s="8"/>
      <c r="N18" s="7"/>
    </row>
    <row r="19" spans="1:14" ht="11.25">
      <c r="A19" s="51">
        <v>11</v>
      </c>
      <c r="B19" s="48" t="s">
        <v>151</v>
      </c>
      <c r="C19" s="8"/>
      <c r="D19" s="8">
        <f t="shared" si="0"/>
        <v>0</v>
      </c>
      <c r="E19" s="10"/>
      <c r="F19" s="10"/>
      <c r="G19" s="10"/>
      <c r="H19" s="10"/>
      <c r="I19" s="10"/>
      <c r="J19" s="10"/>
      <c r="K19" s="8"/>
      <c r="L19" s="8"/>
      <c r="M19" s="8"/>
      <c r="N19" s="7"/>
    </row>
    <row r="20" spans="1:14" ht="11.25">
      <c r="A20" s="51">
        <v>12</v>
      </c>
      <c r="B20" s="48"/>
      <c r="C20" s="8"/>
      <c r="D20" s="8">
        <f t="shared" si="0"/>
        <v>0</v>
      </c>
      <c r="E20" s="10"/>
      <c r="F20" s="10"/>
      <c r="G20" s="10"/>
      <c r="H20" s="10"/>
      <c r="I20" s="10"/>
      <c r="J20" s="10"/>
      <c r="K20" s="8"/>
      <c r="L20" s="8"/>
      <c r="M20" s="8"/>
      <c r="N20" s="7"/>
    </row>
    <row r="21" spans="1:14" ht="11.25">
      <c r="A21" s="51">
        <v>13</v>
      </c>
      <c r="B21" s="48" t="s">
        <v>145</v>
      </c>
      <c r="C21" s="8"/>
      <c r="D21" s="8">
        <f t="shared" si="0"/>
        <v>0</v>
      </c>
      <c r="E21" s="10"/>
      <c r="F21" s="10"/>
      <c r="G21" s="10"/>
      <c r="H21" s="10"/>
      <c r="I21" s="10"/>
      <c r="J21" s="10"/>
      <c r="K21" s="8"/>
      <c r="L21" s="8"/>
      <c r="M21" s="8"/>
      <c r="N21" s="7"/>
    </row>
    <row r="22" spans="1:14" ht="11.25">
      <c r="A22" s="51">
        <v>14</v>
      </c>
      <c r="B22" s="48" t="s">
        <v>149</v>
      </c>
      <c r="C22" s="8"/>
      <c r="D22" s="8">
        <f t="shared" si="0"/>
        <v>0</v>
      </c>
      <c r="E22" s="10"/>
      <c r="F22" s="10"/>
      <c r="G22" s="10"/>
      <c r="H22" s="10"/>
      <c r="I22" s="10"/>
      <c r="J22" s="10"/>
      <c r="K22" s="8"/>
      <c r="L22" s="8"/>
      <c r="M22" s="8"/>
      <c r="N22" s="7"/>
    </row>
    <row r="23" spans="1:14" ht="11.25">
      <c r="A23" s="51">
        <v>15</v>
      </c>
      <c r="B23" s="48" t="s">
        <v>162</v>
      </c>
      <c r="C23" s="8"/>
      <c r="D23" s="8">
        <v>137</v>
      </c>
      <c r="E23" s="10">
        <v>0</v>
      </c>
      <c r="F23" s="10"/>
      <c r="G23" s="10"/>
      <c r="H23" s="10"/>
      <c r="I23" s="10"/>
      <c r="J23" s="10">
        <v>137</v>
      </c>
      <c r="K23" s="8"/>
      <c r="L23" s="8"/>
      <c r="M23" s="8"/>
      <c r="N23" s="7"/>
    </row>
    <row r="24" spans="1:14" ht="11.25">
      <c r="A24" s="51">
        <v>16</v>
      </c>
      <c r="B24" s="48" t="s">
        <v>187</v>
      </c>
      <c r="C24" s="8"/>
      <c r="D24" s="8">
        <v>70</v>
      </c>
      <c r="E24" s="10">
        <v>0</v>
      </c>
      <c r="F24" s="10"/>
      <c r="G24" s="10"/>
      <c r="H24" s="10"/>
      <c r="I24" s="10"/>
      <c r="J24" s="10">
        <v>70</v>
      </c>
      <c r="K24" s="8"/>
      <c r="L24" s="8"/>
      <c r="M24" s="8"/>
      <c r="N24" s="7"/>
    </row>
    <row r="25" spans="1:14" s="41" customFormat="1" ht="11.25">
      <c r="A25" s="51">
        <v>17</v>
      </c>
      <c r="B25" s="48" t="s">
        <v>160</v>
      </c>
      <c r="C25" s="8"/>
      <c r="D25" s="8">
        <f t="shared" si="0"/>
        <v>684</v>
      </c>
      <c r="E25" s="10"/>
      <c r="F25" s="10"/>
      <c r="G25" s="10">
        <v>684</v>
      </c>
      <c r="H25" s="10"/>
      <c r="I25" s="10"/>
      <c r="J25" s="10"/>
      <c r="K25" s="8"/>
      <c r="L25" s="8"/>
      <c r="M25" s="8"/>
      <c r="N25" s="50"/>
    </row>
    <row r="26" spans="1:14" s="41" customFormat="1" ht="11.25">
      <c r="A26" s="51">
        <v>18</v>
      </c>
      <c r="B26" s="48" t="s">
        <v>153</v>
      </c>
      <c r="C26" s="8"/>
      <c r="D26" s="8">
        <f t="shared" si="0"/>
        <v>300</v>
      </c>
      <c r="E26" s="10"/>
      <c r="F26" s="10"/>
      <c r="G26" s="10">
        <v>300</v>
      </c>
      <c r="H26" s="10"/>
      <c r="I26" s="10"/>
      <c r="J26" s="10"/>
      <c r="K26" s="8"/>
      <c r="L26" s="8"/>
      <c r="M26" s="8"/>
      <c r="N26" s="50"/>
    </row>
    <row r="27" spans="1:14" s="41" customFormat="1" ht="11.25">
      <c r="A27" s="51">
        <v>19</v>
      </c>
      <c r="B27" s="48" t="s">
        <v>23</v>
      </c>
      <c r="C27" s="8"/>
      <c r="D27" s="8">
        <f t="shared" si="0"/>
        <v>292</v>
      </c>
      <c r="E27" s="10"/>
      <c r="F27" s="10"/>
      <c r="G27" s="10">
        <v>292</v>
      </c>
      <c r="H27" s="10"/>
      <c r="I27" s="10"/>
      <c r="J27" s="10"/>
      <c r="K27" s="8"/>
      <c r="L27" s="8"/>
      <c r="M27" s="8"/>
      <c r="N27" s="50"/>
    </row>
    <row r="28" spans="1:14" s="41" customFormat="1" ht="11.25">
      <c r="A28" s="51">
        <v>20</v>
      </c>
      <c r="B28" s="48"/>
      <c r="C28" s="8"/>
      <c r="D28" s="8">
        <f t="shared" si="0"/>
        <v>0</v>
      </c>
      <c r="E28" s="10"/>
      <c r="F28" s="10"/>
      <c r="G28" s="10"/>
      <c r="H28" s="10"/>
      <c r="I28" s="10"/>
      <c r="J28" s="10"/>
      <c r="K28" s="8"/>
      <c r="L28" s="8"/>
      <c r="M28" s="8"/>
      <c r="N28" s="50"/>
    </row>
    <row r="29" spans="1:14" s="41" customFormat="1" ht="11.25">
      <c r="A29" s="51">
        <v>21</v>
      </c>
      <c r="B29" s="48" t="s">
        <v>146</v>
      </c>
      <c r="C29" s="8"/>
      <c r="D29" s="8">
        <f t="shared" si="0"/>
        <v>0</v>
      </c>
      <c r="E29" s="10"/>
      <c r="F29" s="10"/>
      <c r="G29" s="10"/>
      <c r="H29" s="10">
        <v>0</v>
      </c>
      <c r="I29" s="10"/>
      <c r="J29" s="10"/>
      <c r="K29" s="10"/>
      <c r="L29" s="10"/>
      <c r="M29" s="10"/>
      <c r="N29" s="50"/>
    </row>
    <row r="30" spans="1:14" s="41" customFormat="1" ht="11.25">
      <c r="A30" s="51">
        <v>22</v>
      </c>
      <c r="B30" s="48"/>
      <c r="C30" s="8"/>
      <c r="D30" s="8">
        <f t="shared" si="0"/>
        <v>0</v>
      </c>
      <c r="E30" s="8"/>
      <c r="F30" s="8"/>
      <c r="G30" s="10"/>
      <c r="H30" s="10">
        <v>0</v>
      </c>
      <c r="I30" s="10"/>
      <c r="J30" s="10"/>
      <c r="K30" s="10"/>
      <c r="L30" s="10"/>
      <c r="M30" s="10"/>
      <c r="N30" s="50"/>
    </row>
    <row r="31" spans="1:14" s="41" customFormat="1" ht="11.25">
      <c r="A31" s="51">
        <v>23</v>
      </c>
      <c r="B31" s="48" t="s">
        <v>136</v>
      </c>
      <c r="C31" s="8"/>
      <c r="D31" s="8">
        <f t="shared" si="0"/>
        <v>0</v>
      </c>
      <c r="E31" s="8"/>
      <c r="F31" s="8"/>
      <c r="G31" s="10"/>
      <c r="H31" s="10">
        <v>0</v>
      </c>
      <c r="I31" s="10"/>
      <c r="J31" s="10"/>
      <c r="K31" s="10"/>
      <c r="L31" s="10"/>
      <c r="M31" s="10"/>
      <c r="N31" s="49"/>
    </row>
    <row r="32" spans="1:14" s="41" customFormat="1" ht="12" customHeight="1">
      <c r="A32" s="51">
        <v>24</v>
      </c>
      <c r="B32" s="48" t="s">
        <v>137</v>
      </c>
      <c r="C32" s="8"/>
      <c r="D32" s="8">
        <f t="shared" si="0"/>
        <v>0</v>
      </c>
      <c r="E32" s="8"/>
      <c r="F32" s="8"/>
      <c r="G32" s="10"/>
      <c r="H32" s="10">
        <v>0</v>
      </c>
      <c r="I32" s="10"/>
      <c r="J32" s="10"/>
      <c r="K32" s="10"/>
      <c r="L32" s="10"/>
      <c r="M32" s="10"/>
      <c r="N32" s="49"/>
    </row>
    <row r="33" spans="1:14" s="41" customFormat="1" ht="11.25">
      <c r="A33" s="51">
        <v>25</v>
      </c>
      <c r="B33" s="48" t="s">
        <v>138</v>
      </c>
      <c r="C33" s="8"/>
      <c r="D33" s="8">
        <f t="shared" si="0"/>
        <v>0</v>
      </c>
      <c r="E33" s="8"/>
      <c r="F33" s="8"/>
      <c r="G33" s="10"/>
      <c r="H33" s="10">
        <v>0</v>
      </c>
      <c r="I33" s="10"/>
      <c r="J33" s="10"/>
      <c r="K33" s="10"/>
      <c r="L33" s="10"/>
      <c r="M33" s="10"/>
      <c r="N33" s="49"/>
    </row>
    <row r="34" spans="1:14" s="41" customFormat="1" ht="11.25">
      <c r="A34" s="51">
        <v>26</v>
      </c>
      <c r="B34" s="48"/>
      <c r="C34" s="8"/>
      <c r="D34" s="8">
        <f t="shared" si="0"/>
        <v>0</v>
      </c>
      <c r="E34" s="8"/>
      <c r="F34" s="8"/>
      <c r="G34" s="10"/>
      <c r="H34" s="10"/>
      <c r="I34" s="10"/>
      <c r="J34" s="10"/>
      <c r="K34" s="10"/>
      <c r="L34" s="10"/>
      <c r="M34" s="10"/>
      <c r="N34" s="49"/>
    </row>
    <row r="35" spans="1:14" s="41" customFormat="1" ht="11.25">
      <c r="A35" s="51">
        <v>27</v>
      </c>
      <c r="B35" s="48" t="s">
        <v>170</v>
      </c>
      <c r="C35" s="8"/>
      <c r="D35" s="8">
        <v>80</v>
      </c>
      <c r="E35" s="8"/>
      <c r="F35" s="8"/>
      <c r="G35" s="10"/>
      <c r="H35" s="10">
        <v>80</v>
      </c>
      <c r="I35" s="10"/>
      <c r="J35" s="10"/>
      <c r="K35" s="10"/>
      <c r="L35" s="10"/>
      <c r="M35" s="10"/>
      <c r="N35" s="49"/>
    </row>
    <row r="36" spans="1:14" s="41" customFormat="1" ht="11.25">
      <c r="A36" s="51">
        <v>28</v>
      </c>
      <c r="B36" s="48"/>
      <c r="C36" s="8"/>
      <c r="D36" s="8">
        <f t="shared" si="0"/>
        <v>0</v>
      </c>
      <c r="E36" s="8"/>
      <c r="F36" s="8"/>
      <c r="G36" s="10"/>
      <c r="H36" s="10"/>
      <c r="I36" s="10"/>
      <c r="J36" s="10"/>
      <c r="K36" s="10"/>
      <c r="L36" s="10"/>
      <c r="M36" s="10"/>
      <c r="N36" s="49"/>
    </row>
    <row r="37" spans="1:14" s="41" customFormat="1" ht="11.25">
      <c r="A37" s="51">
        <v>29</v>
      </c>
      <c r="B37" s="48"/>
      <c r="C37" s="8"/>
      <c r="D37" s="8">
        <f t="shared" si="0"/>
        <v>0</v>
      </c>
      <c r="E37" s="8"/>
      <c r="F37" s="8"/>
      <c r="G37" s="10"/>
      <c r="H37" s="10"/>
      <c r="I37" s="10"/>
      <c r="J37" s="10"/>
      <c r="K37" s="10"/>
      <c r="L37" s="10"/>
      <c r="M37" s="10"/>
      <c r="N37" s="49"/>
    </row>
    <row r="38" spans="1:14" s="41" customFormat="1" ht="11.25">
      <c r="A38" s="51">
        <v>30</v>
      </c>
      <c r="B38" s="48"/>
      <c r="C38" s="8"/>
      <c r="D38" s="8">
        <f t="shared" si="0"/>
        <v>0</v>
      </c>
      <c r="E38" s="8"/>
      <c r="F38" s="8"/>
      <c r="G38" s="10"/>
      <c r="H38" s="10"/>
      <c r="I38" s="10"/>
      <c r="J38" s="10"/>
      <c r="K38" s="10"/>
      <c r="L38" s="10"/>
      <c r="M38" s="10"/>
      <c r="N38" s="49"/>
    </row>
    <row r="39" spans="1:14" s="41" customFormat="1" ht="11.25">
      <c r="A39" s="51">
        <v>31</v>
      </c>
      <c r="B39" s="48"/>
      <c r="C39" s="8"/>
      <c r="D39" s="8"/>
      <c r="E39" s="8"/>
      <c r="F39" s="8"/>
      <c r="G39" s="10"/>
      <c r="H39" s="10"/>
      <c r="I39" s="10"/>
      <c r="J39" s="10"/>
      <c r="K39" s="10"/>
      <c r="L39" s="10"/>
      <c r="M39" s="10"/>
      <c r="N39" s="49"/>
    </row>
    <row r="40" spans="1:14" s="41" customFormat="1" ht="11.25">
      <c r="A40" s="51">
        <v>32</v>
      </c>
      <c r="B40" s="48"/>
      <c r="C40" s="8"/>
      <c r="D40" s="8"/>
      <c r="E40" s="8"/>
      <c r="F40" s="8"/>
      <c r="G40" s="10"/>
      <c r="H40" s="10"/>
      <c r="I40" s="10"/>
      <c r="J40" s="10"/>
      <c r="K40" s="10"/>
      <c r="L40" s="10"/>
      <c r="M40" s="10"/>
      <c r="N40" s="49"/>
    </row>
    <row r="41" spans="1:14" s="41" customFormat="1" ht="11.25">
      <c r="A41" s="51">
        <v>33</v>
      </c>
      <c r="B41" s="48"/>
      <c r="C41" s="8"/>
      <c r="D41" s="8"/>
      <c r="E41" s="8"/>
      <c r="F41" s="8"/>
      <c r="G41" s="10"/>
      <c r="H41" s="10"/>
      <c r="I41" s="10"/>
      <c r="J41" s="10"/>
      <c r="K41" s="10"/>
      <c r="L41" s="10"/>
      <c r="M41" s="10"/>
      <c r="N41" s="49"/>
    </row>
    <row r="42" spans="1:14" s="41" customFormat="1" ht="11.25">
      <c r="A42" s="51">
        <v>34</v>
      </c>
      <c r="B42" s="48" t="s">
        <v>25</v>
      </c>
      <c r="C42" s="8"/>
      <c r="D42" s="8">
        <f>SUM(E42:N42)</f>
        <v>0</v>
      </c>
      <c r="E42" s="8"/>
      <c r="F42" s="8"/>
      <c r="G42" s="8"/>
      <c r="H42" s="8"/>
      <c r="I42" s="8"/>
      <c r="J42" s="8"/>
      <c r="K42" s="8"/>
      <c r="L42" s="8"/>
      <c r="M42" s="8"/>
      <c r="N42" s="50"/>
    </row>
    <row r="43" spans="1:14" s="41" customFormat="1" ht="11.25">
      <c r="A43" s="51">
        <v>35</v>
      </c>
      <c r="B43" s="48" t="s">
        <v>26</v>
      </c>
      <c r="C43" s="8"/>
      <c r="D43" s="8">
        <v>1522</v>
      </c>
      <c r="E43" s="8"/>
      <c r="F43" s="8"/>
      <c r="G43" s="8"/>
      <c r="H43" s="8"/>
      <c r="I43" s="8"/>
      <c r="J43" s="8"/>
      <c r="K43" s="8"/>
      <c r="L43" s="8"/>
      <c r="M43" s="8"/>
      <c r="N43" s="50">
        <v>1522</v>
      </c>
    </row>
    <row r="44" spans="1:14" s="41" customFormat="1" ht="11.25">
      <c r="A44" s="51">
        <v>36</v>
      </c>
      <c r="B44" s="4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0"/>
    </row>
    <row r="45" spans="1:14" s="42" customFormat="1" ht="20.25" customHeight="1">
      <c r="A45" s="102">
        <v>37</v>
      </c>
      <c r="B45" s="36" t="s">
        <v>24</v>
      </c>
      <c r="C45" s="37"/>
      <c r="D45" s="37">
        <f aca="true" t="shared" si="1" ref="D45:N45">SUM(D9:D44)</f>
        <v>32624</v>
      </c>
      <c r="E45" s="37">
        <f t="shared" si="1"/>
        <v>5928</v>
      </c>
      <c r="F45" s="37">
        <f t="shared" si="1"/>
        <v>1567</v>
      </c>
      <c r="G45" s="37">
        <f t="shared" si="1"/>
        <v>7744</v>
      </c>
      <c r="H45" s="37">
        <f t="shared" si="1"/>
        <v>5080</v>
      </c>
      <c r="I45" s="37">
        <f t="shared" si="1"/>
        <v>0</v>
      </c>
      <c r="J45" s="37">
        <f t="shared" si="1"/>
        <v>1037</v>
      </c>
      <c r="K45" s="37">
        <f t="shared" si="1"/>
        <v>9746</v>
      </c>
      <c r="L45" s="37">
        <f t="shared" si="1"/>
        <v>0</v>
      </c>
      <c r="M45" s="37">
        <f t="shared" si="1"/>
        <v>0</v>
      </c>
      <c r="N45" s="37">
        <f t="shared" si="1"/>
        <v>1522</v>
      </c>
    </row>
    <row r="46" spans="1:14" s="41" customFormat="1" ht="11.25">
      <c r="A46" s="43"/>
      <c r="C46" s="44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4" s="41" customFormat="1" ht="11.25">
      <c r="A47" s="4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54" spans="2:14" s="5" customFormat="1" ht="11.25">
      <c r="B54" s="6"/>
      <c r="C54" s="6"/>
      <c r="D54" s="6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s="5" customFormat="1" ht="11.25">
      <c r="B55" s="6"/>
      <c r="C55" s="6"/>
      <c r="D55" s="6"/>
      <c r="E55" s="6"/>
      <c r="F55" s="6"/>
      <c r="G55" s="6"/>
      <c r="H55" s="22"/>
      <c r="I55" s="22"/>
      <c r="J55" s="19"/>
      <c r="K55" s="6"/>
      <c r="L55" s="6"/>
      <c r="M55" s="6"/>
      <c r="N55" s="6"/>
    </row>
    <row r="56" spans="2:14" s="5" customFormat="1" ht="11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s="5" customFormat="1" ht="11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1.25"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ht="11.25"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ht="11.25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 ht="11.25"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 ht="11.25"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 ht="11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 ht="11.25"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 ht="11.25"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ht="11.25"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 ht="11.25"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ht="11.25"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11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 ht="11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41" customFormat="1" ht="11.25">
      <c r="A71" s="43"/>
      <c r="B71" s="25"/>
      <c r="C71" s="20"/>
      <c r="D71" s="20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2:14" ht="11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ht="11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ht="11.25">
      <c r="B74" s="4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ht="11.25">
      <c r="B75" s="4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11.25">
      <c r="B76" s="4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ht="11.25">
      <c r="B77" s="4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11.25">
      <c r="B78" s="45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11.25">
      <c r="B79" s="45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 ht="11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ht="11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 ht="11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 ht="11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 ht="11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2:14" ht="11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2:14" ht="11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2:14" ht="11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2:14" ht="11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2:14" ht="11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ht="11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2" spans="2:14" ht="11.2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2:14" s="5" customFormat="1" ht="11.25">
      <c r="B95" s="6"/>
      <c r="C95" s="6"/>
      <c r="D95" s="6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s="5" customFormat="1" ht="11.25">
      <c r="B96" s="6"/>
      <c r="C96" s="6"/>
      <c r="D96" s="6"/>
      <c r="E96" s="6"/>
      <c r="F96" s="6"/>
      <c r="G96" s="6"/>
      <c r="H96" s="22"/>
      <c r="I96" s="22"/>
      <c r="J96" s="19"/>
      <c r="K96" s="6"/>
      <c r="L96" s="6"/>
      <c r="M96" s="6"/>
      <c r="N96" s="6"/>
    </row>
    <row r="97" spans="2:14" s="5" customFormat="1" ht="11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s="5" customFormat="1" ht="11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1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ht="11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2:14" ht="11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 ht="11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ht="11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2:14" ht="11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 ht="11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 ht="11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11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ht="11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14" s="5" customFormat="1" ht="11.25">
      <c r="B109" s="20"/>
      <c r="C109" s="20"/>
      <c r="D109" s="20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1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ht="11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ht="11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ht="11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 ht="11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 ht="11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ht="11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ht="11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ht="11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ht="11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ht="11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ht="11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ht="11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ht="11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ht="11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ht="11.25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ht="11.25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2:14" ht="11.2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2:14" ht="11.25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2:14" ht="11.25"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2:14" ht="11.25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2:14" ht="11.25"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2:14" ht="11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2:14" ht="11.25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2:14" ht="11.25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2:14" ht="12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2:14" s="5" customFormat="1" ht="11.25">
      <c r="B136" s="6"/>
      <c r="C136" s="6"/>
      <c r="D136" s="6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2:14" s="5" customFormat="1" ht="11.25">
      <c r="B137" s="6"/>
      <c r="C137" s="6"/>
      <c r="D137" s="6"/>
      <c r="E137" s="6"/>
      <c r="F137" s="6"/>
      <c r="G137" s="6"/>
      <c r="H137" s="22"/>
      <c r="I137" s="22"/>
      <c r="J137" s="19"/>
      <c r="K137" s="6"/>
      <c r="L137" s="6"/>
      <c r="M137" s="6"/>
      <c r="N137" s="6"/>
    </row>
    <row r="138" spans="2:14" s="5" customFormat="1" ht="11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s="5" customFormat="1" ht="11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1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2:14" ht="11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2:14" ht="11.25">
      <c r="B142" s="15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 ht="11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 ht="11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2:14" ht="11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2:14" ht="11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2:14" ht="11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2:14" ht="11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2:14" ht="11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2:14" ht="11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2:14" ht="11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2:14" ht="11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2:14" ht="11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2:14" ht="11.2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2:14" ht="11.2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2:14" ht="11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2:14" ht="11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2:14" ht="11.2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2:14" ht="11.2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2:14" ht="11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2:14" ht="11.2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2:14" ht="11.2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s="41" customFormat="1" ht="11.25">
      <c r="A163" s="43"/>
      <c r="B163" s="25"/>
      <c r="C163" s="39"/>
      <c r="D163" s="39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2:14" ht="11.2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2:14" ht="11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2:14" ht="11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2:14" ht="11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2:14" ht="11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2:14" ht="11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2:14" ht="11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2:14" ht="11.2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2:14" ht="11.2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2:14" ht="11.2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2:14" ht="11.2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2:14" ht="10.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1.2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2:14" s="5" customFormat="1" ht="11.25">
      <c r="B178" s="6"/>
      <c r="C178" s="6"/>
      <c r="D178" s="6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2:14" s="5" customFormat="1" ht="11.25">
      <c r="B179" s="6"/>
      <c r="C179" s="6"/>
      <c r="D179" s="6"/>
      <c r="E179" s="6"/>
      <c r="F179" s="6"/>
      <c r="G179" s="6"/>
      <c r="H179" s="22"/>
      <c r="I179" s="22"/>
      <c r="J179" s="19"/>
      <c r="K179" s="6"/>
      <c r="L179" s="6"/>
      <c r="M179" s="6"/>
      <c r="N179" s="6"/>
    </row>
    <row r="180" spans="2:14" s="5" customFormat="1" ht="11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s="5" customFormat="1" ht="11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1.2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2:14" ht="11.2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2:14" ht="11.2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2:14" ht="11.2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2:14" ht="11.2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2:14" ht="11.2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2:14" ht="11.2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s="27" customFormat="1" ht="11.25">
      <c r="A189" s="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2:14" ht="11.2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s="41" customFormat="1" ht="11.25">
      <c r="A191" s="43"/>
      <c r="B191" s="47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2:14" ht="11.2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39"/>
      <c r="M192" s="20"/>
      <c r="N192" s="20"/>
    </row>
    <row r="193" spans="1:14" s="27" customFormat="1" ht="11.25">
      <c r="A193" s="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</sheetData>
  <sheetProtection/>
  <mergeCells count="17">
    <mergeCell ref="F6:F8"/>
    <mergeCell ref="M6:M8"/>
    <mergeCell ref="A5:A8"/>
    <mergeCell ref="G6:G8"/>
    <mergeCell ref="L6:L8"/>
    <mergeCell ref="H7:H8"/>
    <mergeCell ref="I7:I8"/>
    <mergeCell ref="I1:N1"/>
    <mergeCell ref="B5:B8"/>
    <mergeCell ref="N6:N8"/>
    <mergeCell ref="B3:N3"/>
    <mergeCell ref="E5:N5"/>
    <mergeCell ref="H6:I6"/>
    <mergeCell ref="D5:D8"/>
    <mergeCell ref="E6:E8"/>
    <mergeCell ref="J6:J8"/>
    <mergeCell ref="K6:K8"/>
  </mergeCells>
  <printOptions/>
  <pageMargins left="0" right="0" top="0.48" bottom="0.5118110236220472" header="0.5118110236220472" footer="0.15748031496062992"/>
  <pageSetup fitToHeight="3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User3</cp:lastModifiedBy>
  <cp:lastPrinted>2016-01-19T14:13:23Z</cp:lastPrinted>
  <dcterms:created xsi:type="dcterms:W3CDTF">2011-08-03T09:00:47Z</dcterms:created>
  <dcterms:modified xsi:type="dcterms:W3CDTF">2016-02-17T08:53:11Z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