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kiadások" sheetId="1" r:id="rId1"/>
    <sheet name="ÖNK" sheetId="2" r:id="rId2"/>
    <sheet name="ÓVoda" sheetId="3" r:id="rId3"/>
    <sheet name="PH" sheetId="4" r:id="rId4"/>
    <sheet name="Munka1" sheetId="5" r:id="rId5"/>
  </sheets>
  <definedNames>
    <definedName name="_xlnm.Print_Area" localSheetId="0">'kiadások'!$A$1:$D$122</definedName>
  </definedNames>
  <calcPr fullCalcOnLoad="1"/>
</workbook>
</file>

<file path=xl/sharedStrings.xml><?xml version="1.0" encoding="utf-8"?>
<sst xmlns="http://schemas.openxmlformats.org/spreadsheetml/2006/main" count="630" uniqueCount="130">
  <si>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</si>
  <si>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</si>
  <si>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</si>
  <si>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</si>
  <si>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</si>
  <si>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</si>
  <si>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</si>
  <si>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</si>
  <si>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</si>
  <si>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</si>
  <si>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</si>
  <si>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</si>
  <si>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</si>
  <si>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</si>
  <si>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</si>
  <si>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</si>
  <si>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</si>
  <si>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</si>
  <si>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</si>
  <si>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</si>
  <si>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</si>
  <si>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</si>
  <si>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</si>
  <si>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</si>
  <si>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</si>
  <si>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</si>
  <si>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</si>
  <si>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</si>
  <si>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</si>
  <si>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</si>
  <si>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</si>
  <si>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</si>
  <si>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</si>
  <si>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</si>
  <si>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</si>
  <si>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</si>
  <si>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</si>
  <si>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</si>
  <si>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</si>
  <si>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</si>
  <si>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</si>
  <si>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</si>
  <si>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</si>
  <si>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</si>
  <si>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</si>
  <si>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</si>
  <si>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</si>
  <si>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</si>
  <si>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</si>
  <si>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</si>
  <si>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</si>
  <si>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</si>
  <si>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</si>
  <si>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</si>
  <si>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</si>
  <si>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</si>
  <si>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</si>
  <si>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</si>
  <si>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</si>
  <si>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</si>
  <si>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</si>
  <si>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</si>
  <si>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</si>
  <si>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</si>
  <si>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</si>
  <si>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</si>
  <si>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</si>
  <si>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</si>
  <si>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</si>
  <si>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</si>
  <si>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</si>
  <si>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</si>
  <si>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</si>
  <si>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</si>
  <si>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</si>
  <si>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</si>
  <si>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</si>
  <si>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</si>
  <si>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</si>
  <si>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</si>
  <si>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</si>
  <si>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</si>
  <si>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</si>
  <si>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</si>
  <si>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</si>
  <si>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</si>
  <si>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</si>
  <si>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</si>
  <si>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</si>
  <si>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</si>
  <si>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</si>
  <si>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</si>
  <si>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</si>
  <si>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</si>
  <si>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</si>
  <si>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</si>
  <si>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</si>
  <si>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</si>
  <si>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</si>
  <si>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</si>
  <si>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</si>
  <si>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</si>
  <si>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</si>
  <si>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</si>
  <si>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</si>
  <si>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</si>
  <si>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</si>
  <si>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</si>
  <si>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</si>
  <si>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</si>
  <si>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</si>
  <si>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</si>
  <si>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</si>
  <si>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</si>
  <si>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</si>
  <si>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</si>
  <si>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</si>
  <si>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</si>
  <si>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 Községi Önkormányzat 2017. évi költségvetésének pénzügyi mérlege </t>
  </si>
  <si>
    <r>
      <t xml:space="preserve"> Kiadások jogcímenként 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2017.01.01.-2017.12.31.</t>
    </r>
  </si>
  <si>
    <t>2017 terv előirányzat</t>
  </si>
  <si>
    <t>2017 módosított előirányzat</t>
  </si>
  <si>
    <t>2017 teljesítés</t>
  </si>
  <si>
    <t>9. Közlekedési költségtérítés</t>
  </si>
  <si>
    <t>95. Forgatási célú belföldi értékpapírok vásárlása</t>
  </si>
  <si>
    <t xml:space="preserve">Győrszemerei Óvoda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</si>
  <si>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2017.09.01.-2017.12.31.</t>
    </r>
  </si>
  <si>
    <t xml:space="preserve">Győrszemerei Polgármesteri Hivatal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</si>
  <si>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2017.01.01.-2017.12.31.</t>
    </r>
  </si>
  <si>
    <t xml:space="preserve">Győrszemere Községi Önkormányzat 2017. évi költségvetésének összevont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</si>
</sst>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165" fontId="9" fillId="35" borderId="11" xfId="40" applyNumberFormat="1" applyFont="1" applyFill="1" applyBorder="1" applyAlignment="1">
      <alignment horizontal="right"/>
    </xf>
    <xf numFmtId="165" fontId="3" fillId="35" borderId="11" xfId="40" applyNumberFormat="1" applyFont="1" applyFill="1" applyBorder="1" applyAlignment="1">
      <alignment horizontal="right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165" fontId="18" fillId="0" borderId="11" xfId="40" applyNumberFormat="1" applyFont="1" applyBorder="1" applyAlignment="1">
      <alignment horizontal="right" wrapText="1"/>
    </xf>
    <xf numFmtId="0" fontId="19" fillId="0" borderId="11" xfId="0" applyFont="1" applyBorder="1" applyAlignment="1">
      <alignment wrapText="1"/>
    </xf>
    <xf numFmtId="165" fontId="19" fillId="0" borderId="11" xfId="4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165" fontId="17" fillId="0" borderId="11" xfId="40" applyNumberFormat="1" applyFont="1" applyFill="1" applyBorder="1" applyAlignment="1">
      <alignment horizontal="right" wrapText="1"/>
    </xf>
    <xf numFmtId="16" fontId="17" fillId="33" borderId="11" xfId="0" applyNumberFormat="1" applyFont="1" applyFill="1" applyBorder="1" applyAlignment="1">
      <alignment horizontal="left" wrapText="1"/>
    </xf>
    <xf numFmtId="165" fontId="17" fillId="33" borderId="11" xfId="40" applyNumberFormat="1" applyFont="1" applyFill="1" applyBorder="1" applyAlignment="1">
      <alignment horizontal="right" wrapText="1"/>
    </xf>
    <xf numFmtId="165" fontId="19" fillId="0" borderId="11" xfId="40" applyNumberFormat="1" applyFont="1" applyFill="1" applyBorder="1" applyAlignment="1">
      <alignment horizontal="right" wrapText="1"/>
    </xf>
    <xf numFmtId="0" fontId="17" fillId="33" borderId="11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7" fillId="34" borderId="11" xfId="0" applyFont="1" applyFill="1" applyBorder="1" applyAlignment="1">
      <alignment horizontal="right" vertical="center" wrapText="1"/>
    </xf>
    <xf numFmtId="165" fontId="19" fillId="0" borderId="11" xfId="0" applyNumberFormat="1" applyFont="1" applyBorder="1" applyAlignment="1">
      <alignment horizontal="right" wrapText="1"/>
    </xf>
    <xf numFmtId="165" fontId="17" fillId="0" borderId="11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zoomScale="50" zoomScaleNormal="50" zoomScaleSheetLayoutView="52" zoomScalePageLayoutView="51" workbookViewId="0" topLeftCell="A1">
      <selection activeCell="J97" sqref="J97"/>
    </sheetView>
  </sheetViews>
  <sheetFormatPr defaultColWidth="9.00390625" defaultRowHeight="12.75"/>
  <cols>
    <col min="1" max="1" width="140.75390625" style="1" customWidth="1"/>
    <col min="2" max="2" width="35.625" style="2" customWidth="1"/>
    <col min="3" max="3" width="38.125" style="2" bestFit="1" customWidth="1"/>
    <col min="4" max="4" width="35.75390625" style="0" customWidth="1"/>
    <col min="5" max="5" width="20.25390625" style="0" customWidth="1"/>
  </cols>
  <sheetData>
    <row r="1" spans="1:5" ht="93" customHeight="1">
      <c r="A1" s="72" t="s">
        <v>129</v>
      </c>
      <c r="B1" s="72"/>
      <c r="C1" s="72"/>
      <c r="D1" s="72"/>
      <c r="E1" s="7"/>
    </row>
    <row r="2" spans="1:5" ht="27.75" customHeight="1">
      <c r="A2" s="73" t="s">
        <v>119</v>
      </c>
      <c r="B2" s="73"/>
      <c r="C2" s="73"/>
      <c r="D2" s="73"/>
      <c r="E2" s="7"/>
    </row>
    <row r="3" spans="1:5" ht="31.5" customHeight="1">
      <c r="A3" s="73"/>
      <c r="B3" s="73"/>
      <c r="C3" s="73"/>
      <c r="D3" s="73"/>
      <c r="E3" s="7"/>
    </row>
    <row r="4" spans="1:5" ht="18.75" customHeight="1" hidden="1" thickBot="1">
      <c r="A4" s="73"/>
      <c r="B4" s="73"/>
      <c r="C4" s="73"/>
      <c r="D4" s="73"/>
      <c r="E4" s="7"/>
    </row>
    <row r="5" spans="1:5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7"/>
    </row>
    <row r="6" spans="1:5" ht="33" customHeight="1">
      <c r="A6" s="28" t="s">
        <v>1</v>
      </c>
      <c r="B6" s="29"/>
      <c r="C6" s="29"/>
      <c r="D6" s="29"/>
      <c r="E6" s="8"/>
    </row>
    <row r="7" spans="1:5" ht="33" customHeight="1">
      <c r="A7" s="30" t="s">
        <v>2</v>
      </c>
      <c r="B7" s="12">
        <f>ÖNK!B7+ÓVoda!B7+PH!B7</f>
        <v>35621000</v>
      </c>
      <c r="C7" s="12">
        <f>ÖNK!C7+ÓVoda!C7+PH!C7</f>
        <v>43869820</v>
      </c>
      <c r="D7" s="12">
        <f>ÖNK!D7+ÓVoda!D7+PH!D7</f>
        <v>43869820</v>
      </c>
      <c r="E7" s="8"/>
    </row>
    <row r="8" spans="1:5" ht="33" customHeight="1">
      <c r="A8" s="31" t="s">
        <v>3</v>
      </c>
      <c r="B8" s="12">
        <f>ÖNK!B8+ÓVoda!B8+PH!B8</f>
        <v>0</v>
      </c>
      <c r="C8" s="12">
        <f>ÖNK!C8+ÓVoda!C8+PH!C8</f>
        <v>0</v>
      </c>
      <c r="D8" s="12">
        <f>ÖNK!D8+ÓVoda!D8+PH!D8</f>
        <v>0</v>
      </c>
      <c r="E8" s="8"/>
    </row>
    <row r="9" spans="1:5" ht="33" customHeight="1">
      <c r="A9" s="31" t="s">
        <v>4</v>
      </c>
      <c r="B9" s="12">
        <f>ÖNK!B9+ÓVoda!B9+PH!B9</f>
        <v>0</v>
      </c>
      <c r="C9" s="12">
        <f>ÖNK!C9+ÓVoda!C9+PH!C9</f>
        <v>553000</v>
      </c>
      <c r="D9" s="12">
        <f>ÖNK!D9+ÓVoda!D9+PH!D9</f>
        <v>553000</v>
      </c>
      <c r="E9" s="8"/>
    </row>
    <row r="10" spans="1:5" ht="33" customHeight="1">
      <c r="A10" s="31" t="s">
        <v>5</v>
      </c>
      <c r="B10" s="12">
        <f>ÖNK!B10+ÓVoda!B10+PH!B10</f>
        <v>0</v>
      </c>
      <c r="C10" s="12">
        <f>ÖNK!C10+ÓVoda!C10+PH!C10</f>
        <v>0</v>
      </c>
      <c r="D10" s="12">
        <f>ÖNK!D10+ÓVoda!D10+PH!D10</f>
        <v>0</v>
      </c>
      <c r="E10" s="8"/>
    </row>
    <row r="11" spans="1:5" ht="33" customHeight="1">
      <c r="A11" s="31" t="s">
        <v>6</v>
      </c>
      <c r="B11" s="12">
        <f>ÖNK!B11+ÓVoda!B11+PH!B11</f>
        <v>0</v>
      </c>
      <c r="C11" s="12">
        <f>ÖNK!C11+ÓVoda!C11+PH!C11</f>
        <v>0</v>
      </c>
      <c r="D11" s="12">
        <f>ÖNK!D11+ÓVoda!D11+PH!D11</f>
        <v>0</v>
      </c>
      <c r="E11" s="8"/>
    </row>
    <row r="12" spans="1:5" ht="33" customHeight="1">
      <c r="A12" s="32" t="s">
        <v>7</v>
      </c>
      <c r="B12" s="12">
        <f>ÖNK!B12+ÓVoda!B12+PH!B12</f>
        <v>0</v>
      </c>
      <c r="C12" s="12">
        <f>ÖNK!C12+ÓVoda!C12+PH!C12</f>
        <v>899400</v>
      </c>
      <c r="D12" s="12">
        <f>ÖNK!D12+ÓVoda!D12+PH!D12</f>
        <v>899400</v>
      </c>
      <c r="E12" s="8"/>
    </row>
    <row r="13" spans="1:5" ht="33" customHeight="1">
      <c r="A13" s="31" t="s">
        <v>8</v>
      </c>
      <c r="B13" s="12">
        <f>ÖNK!B13+ÓVoda!B13+PH!B13</f>
        <v>1440000</v>
      </c>
      <c r="C13" s="12">
        <f>ÖNK!C13+ÓVoda!C13+PH!C13</f>
        <v>3154972</v>
      </c>
      <c r="D13" s="12">
        <f>ÖNK!D13+ÓVoda!D13+PH!D13</f>
        <v>3127770</v>
      </c>
      <c r="E13" s="8"/>
    </row>
    <row r="14" spans="1:5" ht="33" customHeight="1">
      <c r="A14" s="31" t="s">
        <v>12</v>
      </c>
      <c r="B14" s="12">
        <f>ÖNK!B14+ÓVoda!B14+PH!B14</f>
        <v>170000</v>
      </c>
      <c r="C14" s="12">
        <f>ÖNK!C14+ÓVoda!C14+PH!C14</f>
        <v>170000</v>
      </c>
      <c r="D14" s="12">
        <f>ÖNK!D14+ÓVoda!D14+PH!D14</f>
        <v>50000</v>
      </c>
      <c r="E14" s="8"/>
    </row>
    <row r="15" spans="1:5" ht="33" customHeight="1">
      <c r="A15" s="31" t="s">
        <v>9</v>
      </c>
      <c r="B15" s="12">
        <f>ÖNK!B15+ÓVoda!B15+PH!B15</f>
        <v>1240000</v>
      </c>
      <c r="C15" s="12">
        <f>ÖNK!C15+ÓVoda!C15+PH!C15</f>
        <v>1400425</v>
      </c>
      <c r="D15" s="12">
        <f>ÖNK!D15+ÓVoda!D15+PH!D15</f>
        <v>1017280</v>
      </c>
      <c r="E15" s="8"/>
    </row>
    <row r="16" spans="1:5" ht="33" customHeight="1">
      <c r="A16" s="31" t="s">
        <v>13</v>
      </c>
      <c r="B16" s="12">
        <f>ÖNK!B16+ÓVoda!B16+PH!B16</f>
        <v>432000</v>
      </c>
      <c r="C16" s="12">
        <f>ÖNK!C16+ÓVoda!C16+PH!C16</f>
        <v>552000</v>
      </c>
      <c r="D16" s="12">
        <f>ÖNK!D16+ÓVoda!D16+PH!D16</f>
        <v>255000</v>
      </c>
      <c r="E16" s="8"/>
    </row>
    <row r="17" spans="1:5" ht="33" customHeight="1">
      <c r="A17" s="31" t="s">
        <v>10</v>
      </c>
      <c r="B17" s="12">
        <f>ÖNK!B17+ÓVoda!B17+PH!B17</f>
        <v>0</v>
      </c>
      <c r="C17" s="12">
        <f>ÖNK!C17+ÓVoda!C17+PH!C17</f>
        <v>0</v>
      </c>
      <c r="D17" s="12">
        <f>ÖNK!D17+ÓVoda!D17+PH!D17</f>
        <v>0</v>
      </c>
      <c r="E17" s="8"/>
    </row>
    <row r="18" spans="1:5" ht="33" customHeight="1">
      <c r="A18" s="31" t="s">
        <v>11</v>
      </c>
      <c r="B18" s="12">
        <f>ÖNK!B18+ÓVoda!B18+PH!B18</f>
        <v>0</v>
      </c>
      <c r="C18" s="12">
        <f>ÖNK!C18+ÓVoda!C18+PH!C18</f>
        <v>0</v>
      </c>
      <c r="D18" s="12">
        <f>ÖNK!D18+ÓVoda!D18+PH!D18</f>
        <v>0</v>
      </c>
      <c r="E18" s="8"/>
    </row>
    <row r="19" spans="1:5" ht="33" customHeight="1">
      <c r="A19" s="31" t="s">
        <v>14</v>
      </c>
      <c r="B19" s="12">
        <f>ÖNK!B19+ÓVoda!B19+PH!B19</f>
        <v>158000</v>
      </c>
      <c r="C19" s="12">
        <f>ÖNK!C19+ÓVoda!C19+PH!C19</f>
        <v>1094976</v>
      </c>
      <c r="D19" s="12">
        <f>ÖNK!D19+ÓVoda!D19+PH!D19</f>
        <v>1085076</v>
      </c>
      <c r="E19" s="8"/>
    </row>
    <row r="20" spans="1:5" ht="33" customHeight="1">
      <c r="A20" s="34" t="s">
        <v>15</v>
      </c>
      <c r="B20" s="16">
        <f>SUM(B7:B19)</f>
        <v>39061000</v>
      </c>
      <c r="C20" s="16">
        <f>SUM(C7:C19)</f>
        <v>51694593</v>
      </c>
      <c r="D20" s="16">
        <f>SUM(D7:D19)</f>
        <v>50857346</v>
      </c>
      <c r="E20" s="8"/>
    </row>
    <row r="21" spans="1:5" ht="33" customHeight="1">
      <c r="A21" s="31" t="s">
        <v>16</v>
      </c>
      <c r="B21" s="12">
        <f>ÖNK!B21+ÓVoda!B21+PH!B21</f>
        <v>8453000</v>
      </c>
      <c r="C21" s="12">
        <f>ÖNK!C21+ÓVoda!C21+PH!C21</f>
        <v>8507707</v>
      </c>
      <c r="D21" s="12">
        <f>ÖNK!D21+ÓVoda!D21+PH!D21</f>
        <v>7706567</v>
      </c>
      <c r="E21" s="8"/>
    </row>
    <row r="22" spans="1:5" s="4" customFormat="1" ht="33" customHeight="1">
      <c r="A22" s="31" t="s">
        <v>17</v>
      </c>
      <c r="B22" s="12">
        <f>ÖNK!B22+ÓVoda!B22+PH!B22</f>
        <v>2298000</v>
      </c>
      <c r="C22" s="12">
        <f>ÖNK!C22+ÓVoda!C22+PH!C22</f>
        <v>3815660</v>
      </c>
      <c r="D22" s="12">
        <f>ÖNK!D22+ÓVoda!D22+PH!D22</f>
        <v>2703959</v>
      </c>
      <c r="E22" s="9"/>
    </row>
    <row r="23" spans="1:5" ht="33" customHeight="1">
      <c r="A23" s="31" t="s">
        <v>18</v>
      </c>
      <c r="B23" s="12">
        <f>ÖNK!B23+ÓVoda!B23+PH!B23</f>
        <v>230000</v>
      </c>
      <c r="C23" s="12">
        <f>ÖNK!C23+ÓVoda!C23+PH!C23</f>
        <v>618192</v>
      </c>
      <c r="D23" s="12">
        <f>ÖNK!D23+ÓVoda!D23+PH!D23</f>
        <v>519232</v>
      </c>
      <c r="E23" s="8"/>
    </row>
    <row r="24" spans="1:5" ht="33" customHeight="1">
      <c r="A24" s="34" t="s">
        <v>19</v>
      </c>
      <c r="B24" s="16">
        <f>SUM(B21:B23)</f>
        <v>10981000</v>
      </c>
      <c r="C24" s="16">
        <f>SUM(C21:C23)</f>
        <v>12941559</v>
      </c>
      <c r="D24" s="16">
        <f>SUM(D21:D23)</f>
        <v>10929758</v>
      </c>
      <c r="E24" s="8"/>
    </row>
    <row r="25" spans="1:5" ht="33" customHeight="1">
      <c r="A25" s="36" t="s">
        <v>20</v>
      </c>
      <c r="B25" s="15">
        <f>B20+B24</f>
        <v>50042000</v>
      </c>
      <c r="C25" s="15">
        <f>C20+C24</f>
        <v>64636152</v>
      </c>
      <c r="D25" s="15">
        <f>D20+D24</f>
        <v>61787104</v>
      </c>
      <c r="E25" s="8"/>
    </row>
    <row r="26" spans="1:5" ht="33" customHeight="1">
      <c r="A26" s="36" t="s">
        <v>21</v>
      </c>
      <c r="B26" s="15">
        <f>ÖNK!B26+ÓVoda!B26+PH!B26</f>
        <v>10556000</v>
      </c>
      <c r="C26" s="15">
        <f>ÖNK!C26+ÓVoda!C26+PH!C26</f>
        <v>13668744</v>
      </c>
      <c r="D26" s="15">
        <f>ÖNK!D26+ÓVoda!D26+PH!D26</f>
        <v>13668744</v>
      </c>
      <c r="E26" s="8"/>
    </row>
    <row r="27" spans="1:5" ht="33" customHeight="1">
      <c r="A27" s="31" t="s">
        <v>78</v>
      </c>
      <c r="B27" s="12">
        <f>ÖNK!B27+ÓVoda!B27+PH!B27</f>
        <v>115000</v>
      </c>
      <c r="C27" s="12">
        <f>ÖNK!C27+ÓVoda!C27+PH!C27</f>
        <v>176172</v>
      </c>
      <c r="D27" s="12">
        <f>ÖNK!D27+ÓVoda!D27+PH!D27</f>
        <v>117395</v>
      </c>
      <c r="E27" s="8"/>
    </row>
    <row r="28" spans="1:6" ht="33" customHeight="1">
      <c r="A28" s="31" t="s">
        <v>22</v>
      </c>
      <c r="B28" s="12">
        <f>ÖNK!B28+ÓVoda!B28+PH!B28</f>
        <v>4524000</v>
      </c>
      <c r="C28" s="12">
        <f>ÖNK!C28+ÓVoda!C28+PH!C28</f>
        <v>5211041</v>
      </c>
      <c r="D28" s="12">
        <f>ÖNK!D28+ÓVoda!D28+PH!D28</f>
        <v>4791127</v>
      </c>
      <c r="E28" s="8"/>
      <c r="F28" s="3"/>
    </row>
    <row r="29" spans="1:5" ht="33" customHeight="1">
      <c r="A29" s="31" t="s">
        <v>23</v>
      </c>
      <c r="B29" s="12">
        <f>ÖNK!B29+ÓVoda!B29+PH!B29</f>
        <v>0</v>
      </c>
      <c r="C29" s="12">
        <f>ÖNK!C29+ÓVoda!C29+PH!C29</f>
        <v>0</v>
      </c>
      <c r="D29" s="12">
        <f>ÖNK!D29+ÓVoda!D29+PH!D29</f>
        <v>0</v>
      </c>
      <c r="E29" s="8"/>
    </row>
    <row r="30" spans="1:5" ht="33" customHeight="1">
      <c r="A30" s="37" t="s">
        <v>24</v>
      </c>
      <c r="B30" s="15">
        <f>SUM(B27:B29)</f>
        <v>4639000</v>
      </c>
      <c r="C30" s="15">
        <f>SUM(C27:C29)</f>
        <v>5387213</v>
      </c>
      <c r="D30" s="15">
        <f>SUM(D27:D29)</f>
        <v>4908522</v>
      </c>
      <c r="E30" s="8"/>
    </row>
    <row r="31" spans="1:5" ht="33" customHeight="1">
      <c r="A31" s="31" t="s">
        <v>25</v>
      </c>
      <c r="B31" s="12">
        <f>ÖNK!B31+ÓVoda!B31+PH!B31</f>
        <v>1053000</v>
      </c>
      <c r="C31" s="12">
        <f>ÖNK!C31+ÓVoda!C31+PH!C31</f>
        <v>1743675</v>
      </c>
      <c r="D31" s="12">
        <f>ÖNK!D31+ÓVoda!D31+PH!D31</f>
        <v>1219253</v>
      </c>
      <c r="E31" s="8"/>
    </row>
    <row r="32" spans="1:5" ht="33" customHeight="1">
      <c r="A32" s="31" t="s">
        <v>26</v>
      </c>
      <c r="B32" s="12">
        <f>ÖNK!B32+ÓVoda!B32+PH!B32</f>
        <v>651000</v>
      </c>
      <c r="C32" s="12">
        <f>ÖNK!C32+ÓVoda!C32+PH!C32</f>
        <v>1176414</v>
      </c>
      <c r="D32" s="12">
        <f>ÖNK!D32+ÓVoda!D32+PH!D32</f>
        <v>770892</v>
      </c>
      <c r="E32" s="8"/>
    </row>
    <row r="33" spans="1:5" ht="33" customHeight="1">
      <c r="A33" s="37" t="s">
        <v>27</v>
      </c>
      <c r="B33" s="15">
        <f>SUM(B31:B32)</f>
        <v>1704000</v>
      </c>
      <c r="C33" s="15">
        <f>SUM(C31:C32)</f>
        <v>2920089</v>
      </c>
      <c r="D33" s="15">
        <f>SUM(D31:D32)</f>
        <v>1990145</v>
      </c>
      <c r="E33" s="8"/>
    </row>
    <row r="34" spans="1:5" ht="33" customHeight="1">
      <c r="A34" s="31" t="s">
        <v>28</v>
      </c>
      <c r="B34" s="12">
        <f>ÖNK!B34+ÓVoda!B34+PH!B34</f>
        <v>9213000</v>
      </c>
      <c r="C34" s="12">
        <f>ÖNK!C34+ÓVoda!C34+PH!C34</f>
        <v>15065515</v>
      </c>
      <c r="D34" s="12">
        <f>ÖNK!D34+ÓVoda!D34+PH!D34</f>
        <v>12041159</v>
      </c>
      <c r="E34" s="8"/>
    </row>
    <row r="35" spans="1:5" ht="33" customHeight="1">
      <c r="A35" s="31" t="s">
        <v>29</v>
      </c>
      <c r="B35" s="12">
        <f>ÖNK!B35+ÓVoda!B35+PH!B35</f>
        <v>22929000</v>
      </c>
      <c r="C35" s="12">
        <f>ÖNK!C35+ÓVoda!C35+PH!C35</f>
        <v>25449546</v>
      </c>
      <c r="D35" s="12">
        <f>ÖNK!D35+ÓVoda!D35+PH!D35</f>
        <v>19858967</v>
      </c>
      <c r="E35" s="8"/>
    </row>
    <row r="36" spans="1:5" ht="33" customHeight="1">
      <c r="A36" s="31" t="s">
        <v>30</v>
      </c>
      <c r="B36" s="12">
        <f>ÖNK!B36+ÓVoda!B36+PH!B36</f>
        <v>100000</v>
      </c>
      <c r="C36" s="12">
        <f>ÖNK!C36+ÓVoda!C36+PH!C36</f>
        <v>100000</v>
      </c>
      <c r="D36" s="12">
        <f>ÖNK!D36+ÓVoda!D36+PH!D36</f>
        <v>35000</v>
      </c>
      <c r="E36" s="8"/>
    </row>
    <row r="37" spans="1:5" ht="33" customHeight="1">
      <c r="A37" s="31" t="s">
        <v>31</v>
      </c>
      <c r="B37" s="12">
        <f>ÖNK!B37+ÓVoda!B37+PH!B37</f>
        <v>725000</v>
      </c>
      <c r="C37" s="12">
        <f>ÖNK!C37+ÓVoda!C37+PH!C37</f>
        <v>1909929</v>
      </c>
      <c r="D37" s="12">
        <f>ÖNK!D37+ÓVoda!D37+PH!D37</f>
        <v>1800929</v>
      </c>
      <c r="E37" s="8"/>
    </row>
    <row r="38" spans="1:5" ht="33" customHeight="1">
      <c r="A38" s="31" t="s">
        <v>32</v>
      </c>
      <c r="B38" s="12">
        <f>ÖNK!B38+ÓVoda!B38+PH!B38</f>
        <v>0</v>
      </c>
      <c r="C38" s="12">
        <f>ÖNK!C38+ÓVoda!C38+PH!C38</f>
        <v>87633</v>
      </c>
      <c r="D38" s="12">
        <f>ÖNK!D38+ÓVoda!D38+PH!D38</f>
        <v>87633</v>
      </c>
      <c r="E38" s="8"/>
    </row>
    <row r="39" spans="1:5" ht="33" customHeight="1">
      <c r="A39" s="31" t="s">
        <v>33</v>
      </c>
      <c r="B39" s="12">
        <f>ÖNK!B39+ÓVoda!B39+PH!B39</f>
        <v>3000000</v>
      </c>
      <c r="C39" s="12">
        <f>ÖNK!C39+ÓVoda!C39+PH!C39</f>
        <v>6231589</v>
      </c>
      <c r="D39" s="12">
        <f>ÖNK!D39+ÓVoda!D39+PH!D39</f>
        <v>3816801</v>
      </c>
      <c r="E39" s="8"/>
    </row>
    <row r="40" spans="1:5" ht="33" customHeight="1">
      <c r="A40" s="31" t="s">
        <v>34</v>
      </c>
      <c r="B40" s="12">
        <f>ÖNK!B40+ÓVoda!B40+PH!B40</f>
        <v>12644000</v>
      </c>
      <c r="C40" s="12">
        <f>ÖNK!C40+ÓVoda!C40+PH!C40</f>
        <v>20590649</v>
      </c>
      <c r="D40" s="12">
        <f>ÖNK!D40+ÓVoda!D40+PH!D40</f>
        <v>17025090</v>
      </c>
      <c r="E40" s="8"/>
    </row>
    <row r="41" spans="1:5" ht="33" customHeight="1">
      <c r="A41" s="37" t="s">
        <v>35</v>
      </c>
      <c r="B41" s="15">
        <f>SUM(B34:B40)</f>
        <v>48611000</v>
      </c>
      <c r="C41" s="15">
        <f>SUM(C34:C40)</f>
        <v>69434861</v>
      </c>
      <c r="D41" s="15">
        <f>SUM(D34:D40)</f>
        <v>54665579</v>
      </c>
      <c r="E41" s="8"/>
    </row>
    <row r="42" spans="1:5" ht="33" customHeight="1">
      <c r="A42" s="31" t="s">
        <v>36</v>
      </c>
      <c r="B42" s="12">
        <f>ÖNK!B42+ÓVoda!B42+PH!B42</f>
        <v>30000</v>
      </c>
      <c r="C42" s="12">
        <f>ÖNK!C42+ÓVoda!C42+PH!C42</f>
        <v>30000</v>
      </c>
      <c r="D42" s="12">
        <f>ÖNK!D42+ÓVoda!D42+PH!D42</f>
        <v>9346</v>
      </c>
      <c r="E42" s="8"/>
    </row>
    <row r="43" spans="1:5" ht="33" customHeight="1">
      <c r="A43" s="31" t="s">
        <v>37</v>
      </c>
      <c r="B43" s="12">
        <f>ÖNK!B43+ÓVoda!B43+PH!B43</f>
        <v>0</v>
      </c>
      <c r="C43" s="12">
        <f>ÖNK!C43+ÓVoda!C43+PH!C43</f>
        <v>0</v>
      </c>
      <c r="D43" s="12">
        <f>ÖNK!D43+ÓVoda!D43+PH!D43</f>
        <v>0</v>
      </c>
      <c r="E43" s="8"/>
    </row>
    <row r="44" spans="1:5" ht="33" customHeight="1">
      <c r="A44" s="37" t="s">
        <v>43</v>
      </c>
      <c r="B44" s="15">
        <f>SUM(B42:B43)</f>
        <v>30000</v>
      </c>
      <c r="C44" s="15">
        <f>SUM(C42:C43)</f>
        <v>30000</v>
      </c>
      <c r="D44" s="15">
        <f>SUM(D42:D43)</f>
        <v>9346</v>
      </c>
      <c r="E44" s="8"/>
    </row>
    <row r="45" spans="1:5" ht="33" customHeight="1">
      <c r="A45" s="38" t="s">
        <v>38</v>
      </c>
      <c r="B45" s="12">
        <f>ÖNK!B45+ÓVoda!B45+PH!B45</f>
        <v>13120000</v>
      </c>
      <c r="C45" s="12">
        <f>ÖNK!C45+ÓVoda!C45+PH!C45</f>
        <v>16750767</v>
      </c>
      <c r="D45" s="12">
        <f>ÖNK!D45+ÓVoda!D45+PH!D45</f>
        <v>12744992</v>
      </c>
      <c r="E45" s="8"/>
    </row>
    <row r="46" spans="1:5" ht="33" customHeight="1">
      <c r="A46" s="39" t="s">
        <v>39</v>
      </c>
      <c r="B46" s="12">
        <f>ÖNK!B46+ÓVoda!B46+PH!B46</f>
        <v>18000</v>
      </c>
      <c r="C46" s="12">
        <f>ÖNK!C46+ÓVoda!C46+PH!C46</f>
        <v>1870600</v>
      </c>
      <c r="D46" s="12">
        <f>ÖNK!D46+ÓVoda!D46+PH!D46</f>
        <v>16000</v>
      </c>
      <c r="E46" s="8"/>
    </row>
    <row r="47" spans="1:5" ht="33" customHeight="1">
      <c r="A47" s="39" t="s">
        <v>40</v>
      </c>
      <c r="B47" s="12">
        <f>ÖNK!B47+ÓVoda!B47+PH!B47</f>
        <v>0</v>
      </c>
      <c r="C47" s="12">
        <f>ÖNK!C47+ÓVoda!C47+PH!C47</f>
        <v>715028</v>
      </c>
      <c r="D47" s="12">
        <f>ÖNK!D47+ÓVoda!D47+PH!D47</f>
        <v>715028</v>
      </c>
      <c r="E47" s="8"/>
    </row>
    <row r="48" spans="1:5" ht="33" customHeight="1">
      <c r="A48" s="39" t="s">
        <v>41</v>
      </c>
      <c r="B48" s="12">
        <f>ÖNK!B48+ÓVoda!B48+PH!B48</f>
        <v>0</v>
      </c>
      <c r="C48" s="12">
        <f>ÖNK!C48+ÓVoda!C48+PH!C48</f>
        <v>715000</v>
      </c>
      <c r="D48" s="12">
        <f>ÖNK!D48+ÓVoda!D48+PH!D48</f>
        <v>0</v>
      </c>
      <c r="E48" s="8"/>
    </row>
    <row r="49" spans="1:5" ht="33" customHeight="1">
      <c r="A49" s="39" t="s">
        <v>42</v>
      </c>
      <c r="B49" s="12">
        <f>ÖNK!B49+ÓVoda!B49+PH!B49</f>
        <v>0</v>
      </c>
      <c r="C49" s="12">
        <f>ÖNK!C49+ÓVoda!C49+PH!C49</f>
        <v>111019</v>
      </c>
      <c r="D49" s="12">
        <f>ÖNK!D49+ÓVoda!D49+PH!D49</f>
        <v>110084</v>
      </c>
      <c r="E49" s="8"/>
    </row>
    <row r="50" spans="1:5" ht="33" customHeight="1">
      <c r="A50" s="37" t="s">
        <v>44</v>
      </c>
      <c r="B50" s="15">
        <f>SUM(B45:B49)</f>
        <v>13138000</v>
      </c>
      <c r="C50" s="15">
        <f>SUM(C45:C49)</f>
        <v>20162414</v>
      </c>
      <c r="D50" s="15">
        <f>SUM(D45:D49)</f>
        <v>13586104</v>
      </c>
      <c r="E50" s="8"/>
    </row>
    <row r="51" spans="1:5" ht="33" customHeight="1">
      <c r="A51" s="37" t="s">
        <v>79</v>
      </c>
      <c r="B51" s="15">
        <f>B30+B33+B41+B44+B50</f>
        <v>68122000</v>
      </c>
      <c r="C51" s="15">
        <f>C30+C33+C41+C44+C50</f>
        <v>97934577</v>
      </c>
      <c r="D51" s="15">
        <f>D30+D33+D41+D44+D50</f>
        <v>75159696</v>
      </c>
      <c r="E51" s="8"/>
    </row>
    <row r="52" spans="1:5" ht="33" customHeight="1">
      <c r="A52" s="32" t="s">
        <v>45</v>
      </c>
      <c r="B52" s="12">
        <f>ÖNK!B52+ÓVoda!B52+PH!B52</f>
        <v>0</v>
      </c>
      <c r="C52" s="12">
        <f>ÖNK!C52+ÓVoda!C52+PH!C52</f>
        <v>0</v>
      </c>
      <c r="D52" s="12">
        <f>ÖNK!D52+ÓVoda!D52+PH!D52</f>
        <v>0</v>
      </c>
      <c r="E52" s="8"/>
    </row>
    <row r="53" spans="1:5" ht="33" customHeight="1">
      <c r="A53" s="32" t="s">
        <v>46</v>
      </c>
      <c r="B53" s="12">
        <f>ÖNK!B53+ÓVoda!B53+PH!B53</f>
        <v>0</v>
      </c>
      <c r="C53" s="12">
        <f>ÖNK!C53+ÓVoda!C53+PH!C53</f>
        <v>1106000</v>
      </c>
      <c r="D53" s="12">
        <f>ÖNK!D53+ÓVoda!D53+PH!D53</f>
        <v>977500</v>
      </c>
      <c r="E53" s="8"/>
    </row>
    <row r="54" spans="1:5" ht="33" customHeight="1">
      <c r="A54" s="32" t="s">
        <v>47</v>
      </c>
      <c r="B54" s="12">
        <f>ÖNK!B54+ÓVoda!B54+PH!B54</f>
        <v>0</v>
      </c>
      <c r="C54" s="12">
        <f>ÖNK!C54+ÓVoda!C54+PH!C54</f>
        <v>0</v>
      </c>
      <c r="D54" s="12">
        <f>ÖNK!D54+ÓVoda!D54+PH!D54</f>
        <v>0</v>
      </c>
      <c r="E54" s="8"/>
    </row>
    <row r="55" spans="1:5" ht="33" customHeight="1">
      <c r="A55" s="32" t="s">
        <v>48</v>
      </c>
      <c r="B55" s="12">
        <f>ÖNK!B55+ÓVoda!B55+PH!B55</f>
        <v>0</v>
      </c>
      <c r="C55" s="12">
        <f>ÖNK!C55+ÓVoda!C55+PH!C55</f>
        <v>0</v>
      </c>
      <c r="D55" s="12">
        <f>ÖNK!D55+ÓVoda!D55+PH!D55</f>
        <v>0</v>
      </c>
      <c r="E55" s="8"/>
    </row>
    <row r="56" spans="1:5" ht="33" customHeight="1">
      <c r="A56" s="32" t="s">
        <v>49</v>
      </c>
      <c r="B56" s="12">
        <f>ÖNK!B56+ÓVoda!B56+PH!B56</f>
        <v>0</v>
      </c>
      <c r="C56" s="12">
        <f>ÖNK!C56+ÓVoda!C56+PH!C56</f>
        <v>0</v>
      </c>
      <c r="D56" s="12">
        <f>ÖNK!D56+ÓVoda!D56+PH!D56</f>
        <v>0</v>
      </c>
      <c r="E56" s="8"/>
    </row>
    <row r="57" spans="1:5" ht="33" customHeight="1">
      <c r="A57" s="32" t="s">
        <v>50</v>
      </c>
      <c r="B57" s="12">
        <f>ÖNK!B57+ÓVoda!B57+PH!B57</f>
        <v>0</v>
      </c>
      <c r="C57" s="12">
        <f>ÖNK!C57+ÓVoda!C57+PH!C57</f>
        <v>0</v>
      </c>
      <c r="D57" s="12">
        <f>ÖNK!D57+ÓVoda!D57+PH!D57</f>
        <v>0</v>
      </c>
      <c r="E57" s="8"/>
    </row>
    <row r="58" spans="1:5" ht="33" customHeight="1">
      <c r="A58" s="32" t="s">
        <v>51</v>
      </c>
      <c r="B58" s="12">
        <f>ÖNK!B58+ÓVoda!B58+PH!B58</f>
        <v>0</v>
      </c>
      <c r="C58" s="12">
        <f>ÖNK!C58+ÓVoda!C58+PH!C58</f>
        <v>0</v>
      </c>
      <c r="D58" s="12">
        <f>ÖNK!D58+ÓVoda!D58+PH!D58</f>
        <v>0</v>
      </c>
      <c r="E58" s="8"/>
    </row>
    <row r="59" spans="1:5" ht="33" customHeight="1">
      <c r="A59" s="32" t="s">
        <v>52</v>
      </c>
      <c r="B59" s="12">
        <f>ÖNK!B59+ÓVoda!B59+PH!B59</f>
        <v>2600000</v>
      </c>
      <c r="C59" s="12">
        <f>ÖNK!C59+ÓVoda!C59+PH!C59</f>
        <v>2600000</v>
      </c>
      <c r="D59" s="12">
        <f>ÖNK!D59+ÓVoda!D59+PH!D59</f>
        <v>1747365</v>
      </c>
      <c r="E59" s="8"/>
    </row>
    <row r="60" spans="1:5" ht="33" customHeight="1">
      <c r="A60" s="37" t="s">
        <v>53</v>
      </c>
      <c r="B60" s="15">
        <f>SUM(B53:B59)</f>
        <v>2600000</v>
      </c>
      <c r="C60" s="15">
        <f>SUM(C53:C59)</f>
        <v>3706000</v>
      </c>
      <c r="D60" s="15">
        <f>SUM(D53:D59)</f>
        <v>2724865</v>
      </c>
      <c r="E60" s="8"/>
    </row>
    <row r="61" spans="1:5" ht="33" customHeight="1">
      <c r="A61" s="32" t="s">
        <v>54</v>
      </c>
      <c r="B61" s="12">
        <f>ÖNK!B61+ÓVoda!B61+PH!B61</f>
        <v>0</v>
      </c>
      <c r="C61" s="12">
        <f>ÖNK!C61+ÓVoda!C61+PH!C61</f>
        <v>0</v>
      </c>
      <c r="D61" s="12">
        <f>ÖNK!D61+ÓVoda!D61+PH!D61</f>
        <v>0</v>
      </c>
      <c r="E61" s="8"/>
    </row>
    <row r="62" spans="1:5" ht="33" customHeight="1">
      <c r="A62" s="32" t="s">
        <v>55</v>
      </c>
      <c r="B62" s="12">
        <f>ÖNK!B62+ÓVoda!B62+PH!B62</f>
        <v>0</v>
      </c>
      <c r="C62" s="12">
        <f>ÖNK!C62+ÓVoda!C62+PH!C62</f>
        <v>0</v>
      </c>
      <c r="D62" s="12">
        <f>ÖNK!D62+ÓVoda!D62+PH!D62</f>
        <v>0</v>
      </c>
      <c r="E62" s="8"/>
    </row>
    <row r="63" spans="1:5" ht="33" customHeight="1">
      <c r="A63" s="32" t="s">
        <v>82</v>
      </c>
      <c r="B63" s="12">
        <f>ÖNK!B63+ÓVoda!B63+PH!B63</f>
        <v>0</v>
      </c>
      <c r="C63" s="12">
        <f>ÖNK!C63+ÓVoda!C63+PH!C63</f>
        <v>4253573</v>
      </c>
      <c r="D63" s="12">
        <f>ÖNK!D63+ÓVoda!D63+PH!D63</f>
        <v>4253573</v>
      </c>
      <c r="E63" s="8"/>
    </row>
    <row r="64" spans="1:5" ht="33" customHeight="1">
      <c r="A64" s="32" t="s">
        <v>83</v>
      </c>
      <c r="B64" s="12">
        <f>ÖNK!B64+ÓVoda!B64+PH!B64</f>
        <v>0</v>
      </c>
      <c r="C64" s="12">
        <f>ÖNK!C64+ÓVoda!C64+PH!C64</f>
        <v>0</v>
      </c>
      <c r="D64" s="12">
        <f>ÖNK!D64+ÓVoda!D64+PH!D64</f>
        <v>0</v>
      </c>
      <c r="E64" s="8"/>
    </row>
    <row r="65" spans="1:5" ht="33" customHeight="1">
      <c r="A65" s="32" t="s">
        <v>84</v>
      </c>
      <c r="B65" s="12">
        <f>ÖNK!B65+ÓVoda!B65+PH!B65</f>
        <v>0</v>
      </c>
      <c r="C65" s="12">
        <f>ÖNK!C65+ÓVoda!C65+PH!C65</f>
        <v>0</v>
      </c>
      <c r="D65" s="12">
        <f>ÖNK!D65+ÓVoda!D65+PH!D65</f>
        <v>0</v>
      </c>
      <c r="E65" s="8"/>
    </row>
    <row r="66" spans="1:5" ht="33" customHeight="1">
      <c r="A66" s="32" t="s">
        <v>85</v>
      </c>
      <c r="B66" s="12">
        <f>ÖNK!B66+ÓVoda!B66+PH!B66</f>
        <v>0</v>
      </c>
      <c r="C66" s="12">
        <f>ÖNK!C66+ÓVoda!C66+PH!C66</f>
        <v>0</v>
      </c>
      <c r="D66" s="12">
        <f>ÖNK!D66+ÓVoda!D66+PH!D66</f>
        <v>0</v>
      </c>
      <c r="E66" s="8"/>
    </row>
    <row r="67" spans="1:5" ht="33" customHeight="1">
      <c r="A67" s="32" t="s">
        <v>86</v>
      </c>
      <c r="B67" s="12">
        <f>ÖNK!B67+ÓVoda!B67+PH!B67</f>
        <v>0</v>
      </c>
      <c r="C67" s="12">
        <f>ÖNK!C67+ÓVoda!C67+PH!C67</f>
        <v>0</v>
      </c>
      <c r="D67" s="12">
        <f>ÖNK!D67+ÓVoda!D67+PH!D67</f>
        <v>0</v>
      </c>
      <c r="E67" s="8"/>
    </row>
    <row r="68" spans="1:5" ht="33" customHeight="1">
      <c r="A68" s="32" t="s">
        <v>87</v>
      </c>
      <c r="B68" s="12">
        <f>ÖNK!B68+ÓVoda!B68+PH!B68</f>
        <v>1548000</v>
      </c>
      <c r="C68" s="12">
        <f>ÖNK!C68+ÓVoda!C68+PH!C68</f>
        <v>2563376</v>
      </c>
      <c r="D68" s="12">
        <f>ÖNK!D68+ÓVoda!D68+PH!D68</f>
        <v>2563376</v>
      </c>
      <c r="E68" s="8"/>
    </row>
    <row r="69" spans="1:5" ht="33" customHeight="1">
      <c r="A69" s="32" t="s">
        <v>88</v>
      </c>
      <c r="B69" s="12">
        <f>ÖNK!B69+ÓVoda!B69+PH!B69</f>
        <v>0</v>
      </c>
      <c r="C69" s="12">
        <f>ÖNK!C69+ÓVoda!C69+PH!C69</f>
        <v>0</v>
      </c>
      <c r="D69" s="12">
        <f>ÖNK!D69+ÓVoda!D69+PH!D69</f>
        <v>0</v>
      </c>
      <c r="E69" s="8"/>
    </row>
    <row r="70" spans="1:5" ht="33" customHeight="1">
      <c r="A70" s="32" t="s">
        <v>89</v>
      </c>
      <c r="B70" s="12">
        <f>ÖNK!B70+ÓVoda!B70+PH!B70</f>
        <v>0</v>
      </c>
      <c r="C70" s="12">
        <f>ÖNK!C70+ÓVoda!C70+PH!C70</f>
        <v>0</v>
      </c>
      <c r="D70" s="12">
        <f>ÖNK!D70+ÓVoda!D70+PH!D70</f>
        <v>0</v>
      </c>
      <c r="E70" s="8"/>
    </row>
    <row r="71" spans="1:5" ht="33" customHeight="1">
      <c r="A71" s="32" t="s">
        <v>90</v>
      </c>
      <c r="B71" s="12">
        <f>ÖNK!B71+ÓVoda!B71+PH!B71</f>
        <v>0</v>
      </c>
      <c r="C71" s="12">
        <f>ÖNK!C71+ÓVoda!C71+PH!C71</f>
        <v>0</v>
      </c>
      <c r="D71" s="12">
        <f>ÖNK!D71+ÓVoda!D71+PH!D71</f>
        <v>0</v>
      </c>
      <c r="E71" s="8"/>
    </row>
    <row r="72" spans="1:5" ht="33" customHeight="1">
      <c r="A72" s="32" t="s">
        <v>91</v>
      </c>
      <c r="B72" s="12">
        <f>ÖNK!B72+ÓVoda!B72+PH!B72</f>
        <v>0</v>
      </c>
      <c r="C72" s="12">
        <f>ÖNK!C72+ÓVoda!C72+PH!C72</f>
        <v>0</v>
      </c>
      <c r="D72" s="12">
        <f>ÖNK!D72+ÓVoda!D72+PH!D72</f>
        <v>0</v>
      </c>
      <c r="E72" s="8"/>
    </row>
    <row r="73" spans="1:5" ht="33" customHeight="1">
      <c r="A73" s="32" t="s">
        <v>92</v>
      </c>
      <c r="B73" s="12">
        <f>ÖNK!B73+ÓVoda!B73+PH!B73</f>
        <v>9497000</v>
      </c>
      <c r="C73" s="12">
        <f>ÖNK!C73+ÓVoda!C73+PH!C73</f>
        <v>9497000</v>
      </c>
      <c r="D73" s="12">
        <f>ÖNK!D73+ÓVoda!D73+PH!D73</f>
        <v>7395408</v>
      </c>
      <c r="E73" s="8"/>
    </row>
    <row r="74" spans="1:5" ht="33" customHeight="1">
      <c r="A74" s="32" t="s">
        <v>93</v>
      </c>
      <c r="B74" s="12">
        <f>ÖNK!B74+ÓVoda!B74+PH!B74</f>
        <v>155858678</v>
      </c>
      <c r="C74" s="12">
        <f>ÖNK!C74+ÓVoda!C74+PH!C74</f>
        <v>80214907</v>
      </c>
      <c r="D74" s="12">
        <f>ÖNK!D74+ÓVoda!D74+PH!D74</f>
        <v>0</v>
      </c>
      <c r="E74" s="8"/>
    </row>
    <row r="75" spans="1:5" ht="33" customHeight="1">
      <c r="A75" s="37" t="s">
        <v>115</v>
      </c>
      <c r="B75" s="15">
        <f>SUM(B61:B74)</f>
        <v>166903678</v>
      </c>
      <c r="C75" s="15">
        <f>SUM(C61:C74)</f>
        <v>96528856</v>
      </c>
      <c r="D75" s="15">
        <f>SUM(D61:D74)</f>
        <v>14212357</v>
      </c>
      <c r="E75" s="8"/>
    </row>
    <row r="76" spans="1:5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7"/>
    </row>
    <row r="77" spans="1:5" ht="33" customHeight="1">
      <c r="A77" s="32" t="s">
        <v>108</v>
      </c>
      <c r="B77" s="12">
        <f>ÖNK!B77+ÓVoda!B77+PH!B77</f>
        <v>0</v>
      </c>
      <c r="C77" s="12">
        <f>ÖNK!C77+ÓVoda!C77+PH!C77</f>
        <v>120000</v>
      </c>
      <c r="D77" s="12">
        <f>ÖNK!D77+ÓVoda!D77+PH!D77</f>
        <v>120000</v>
      </c>
      <c r="E77" s="8"/>
    </row>
    <row r="78" spans="1:5" ht="33" customHeight="1">
      <c r="A78" s="32" t="s">
        <v>109</v>
      </c>
      <c r="B78" s="12">
        <f>ÖNK!B78+ÓVoda!B78+PH!B78</f>
        <v>13772000</v>
      </c>
      <c r="C78" s="12">
        <f>ÖNK!C78+ÓVoda!C78+PH!C78</f>
        <v>25912152</v>
      </c>
      <c r="D78" s="12">
        <f>ÖNK!D78+ÓVoda!D78+PH!D78</f>
        <v>25750152</v>
      </c>
      <c r="E78" s="8"/>
    </row>
    <row r="79" spans="1:5" ht="33" customHeight="1">
      <c r="A79" s="32" t="s">
        <v>110</v>
      </c>
      <c r="B79" s="12">
        <f>ÖNK!B79+ÓVoda!B79+PH!B79</f>
        <v>2480000</v>
      </c>
      <c r="C79" s="12">
        <f>ÖNK!C79+ÓVoda!C79+PH!C79</f>
        <v>3121205</v>
      </c>
      <c r="D79" s="12">
        <f>ÖNK!D79+ÓVoda!D79+PH!D79</f>
        <v>2750168</v>
      </c>
      <c r="E79" s="8"/>
    </row>
    <row r="80" spans="1:5" ht="33" customHeight="1">
      <c r="A80" s="32" t="s">
        <v>111</v>
      </c>
      <c r="B80" s="12">
        <f>ÖNK!B80+ÓVoda!B80+PH!B80</f>
        <v>9631000</v>
      </c>
      <c r="C80" s="12">
        <f>ÖNK!C80+ÓVoda!C80+PH!C80</f>
        <v>21204844</v>
      </c>
      <c r="D80" s="12">
        <f>ÖNK!D80+ÓVoda!D80+PH!D80</f>
        <v>20933814</v>
      </c>
      <c r="E80" s="8"/>
    </row>
    <row r="81" spans="1:5" ht="33" customHeight="1">
      <c r="A81" s="32" t="s">
        <v>112</v>
      </c>
      <c r="B81" s="12">
        <f>ÖNK!B81+ÓVoda!B81+PH!B81</f>
        <v>0</v>
      </c>
      <c r="C81" s="12">
        <f>ÖNK!C81+ÓVoda!C81+PH!C81</f>
        <v>0</v>
      </c>
      <c r="D81" s="12">
        <f>ÖNK!D81+ÓVoda!D81+PH!D81</f>
        <v>0</v>
      </c>
      <c r="E81" s="8"/>
    </row>
    <row r="82" spans="1:5" ht="33" customHeight="1">
      <c r="A82" s="32" t="s">
        <v>113</v>
      </c>
      <c r="B82" s="12">
        <f>ÖNK!B82+ÓVoda!B82+PH!B82</f>
        <v>0</v>
      </c>
      <c r="C82" s="12">
        <f>ÖNK!C82+ÓVoda!C82+PH!C82</f>
        <v>0</v>
      </c>
      <c r="D82" s="12">
        <f>ÖNK!D82+ÓVoda!D82+PH!D82</f>
        <v>0</v>
      </c>
      <c r="E82" s="8"/>
    </row>
    <row r="83" spans="1:5" ht="33" customHeight="1">
      <c r="A83" s="32" t="s">
        <v>114</v>
      </c>
      <c r="B83" s="12">
        <f>ÖNK!B83+ÓVoda!B83+PH!B83</f>
        <v>6458000</v>
      </c>
      <c r="C83" s="12">
        <f>ÖNK!C83+ÓVoda!C83+PH!C83</f>
        <v>6778212</v>
      </c>
      <c r="D83" s="12">
        <f>ÖNK!D83+ÓVoda!D83+PH!D83</f>
        <v>6163066</v>
      </c>
      <c r="E83" s="8"/>
    </row>
    <row r="84" spans="1:5" ht="33" customHeight="1">
      <c r="A84" s="37" t="s">
        <v>116</v>
      </c>
      <c r="B84" s="15">
        <f>SUM(B77:B83)</f>
        <v>32341000</v>
      </c>
      <c r="C84" s="15">
        <f>SUM(C77:C83)</f>
        <v>57136413</v>
      </c>
      <c r="D84" s="15">
        <f>SUM(D77:D83)</f>
        <v>55717200</v>
      </c>
      <c r="E84" s="8"/>
    </row>
    <row r="85" spans="1:5" ht="33" customHeight="1">
      <c r="A85" s="32" t="s">
        <v>94</v>
      </c>
      <c r="B85" s="12">
        <f>ÖNK!B85+ÓVoda!B85+PH!B85</f>
        <v>91839000</v>
      </c>
      <c r="C85" s="12">
        <f>ÖNK!C85+ÓVoda!C85+PH!C85</f>
        <v>98278217</v>
      </c>
      <c r="D85" s="12">
        <f>ÖNK!D85+ÓVoda!D85+PH!D85</f>
        <v>98277735</v>
      </c>
      <c r="E85" s="8"/>
    </row>
    <row r="86" spans="1:5" ht="33" customHeight="1">
      <c r="A86" s="32" t="s">
        <v>95</v>
      </c>
      <c r="B86" s="12">
        <f>ÖNK!B86+ÓVoda!B86+PH!B86</f>
        <v>0</v>
      </c>
      <c r="C86" s="12">
        <f>ÖNK!C86+ÓVoda!C86+PH!C86</f>
        <v>0</v>
      </c>
      <c r="D86" s="12">
        <f>ÖNK!D86+ÓVoda!D86+PH!D86</f>
        <v>0</v>
      </c>
      <c r="E86" s="8"/>
    </row>
    <row r="87" spans="1:5" ht="33" customHeight="1">
      <c r="A87" s="32" t="s">
        <v>96</v>
      </c>
      <c r="B87" s="12">
        <f>ÖNK!B87+ÓVoda!B87+PH!B87</f>
        <v>0</v>
      </c>
      <c r="C87" s="12">
        <f>ÖNK!C87+ÓVoda!C87+PH!C87</f>
        <v>0</v>
      </c>
      <c r="D87" s="12">
        <f>ÖNK!D87+ÓVoda!D87+PH!D87</f>
        <v>0</v>
      </c>
      <c r="E87" s="8"/>
    </row>
    <row r="88" spans="1:5" ht="33" customHeight="1">
      <c r="A88" s="32" t="s">
        <v>97</v>
      </c>
      <c r="B88" s="12">
        <f>ÖNK!B88+ÓVoda!B88+PH!B88</f>
        <v>24796000</v>
      </c>
      <c r="C88" s="12">
        <f>ÖNK!C88+ÓVoda!C88+PH!C88</f>
        <v>26534989</v>
      </c>
      <c r="D88" s="12">
        <f>ÖNK!D88+ÓVoda!D88+PH!D88</f>
        <v>26534989</v>
      </c>
      <c r="E88" s="8"/>
    </row>
    <row r="89" spans="1:5" ht="33" customHeight="1">
      <c r="A89" s="37" t="s">
        <v>98</v>
      </c>
      <c r="B89" s="15">
        <f>SUM(B85:B88)</f>
        <v>116635000</v>
      </c>
      <c r="C89" s="15">
        <f>SUM(C85:C88)</f>
        <v>124813206</v>
      </c>
      <c r="D89" s="15">
        <f>SUM(D85:D88)</f>
        <v>124812724</v>
      </c>
      <c r="E89" s="8"/>
    </row>
    <row r="90" spans="1:5" ht="33" customHeight="1">
      <c r="A90" s="32" t="s">
        <v>99</v>
      </c>
      <c r="B90" s="12">
        <f>ÖNK!B90+ÓVoda!B90+PH!B90</f>
        <v>0</v>
      </c>
      <c r="C90" s="12">
        <f>ÖNK!C90+ÓVoda!C90+PH!C90</f>
        <v>0</v>
      </c>
      <c r="D90" s="12">
        <f>ÖNK!D90+ÓVoda!D90+PH!D90</f>
        <v>0</v>
      </c>
      <c r="E90" s="8"/>
    </row>
    <row r="91" spans="1:5" ht="33" customHeight="1">
      <c r="A91" s="32" t="s">
        <v>100</v>
      </c>
      <c r="B91" s="12">
        <f>ÖNK!B91+ÓVoda!B91+PH!B91</f>
        <v>0</v>
      </c>
      <c r="C91" s="12">
        <f>ÖNK!C91+ÓVoda!C91+PH!C91</f>
        <v>0</v>
      </c>
      <c r="D91" s="12">
        <f>ÖNK!D91+ÓVoda!D91+PH!D91</f>
        <v>0</v>
      </c>
      <c r="E91" s="8"/>
    </row>
    <row r="92" spans="1:5" ht="33" customHeight="1">
      <c r="A92" s="32" t="s">
        <v>101</v>
      </c>
      <c r="B92" s="12">
        <f>ÖNK!B92+ÓVoda!B92+PH!B92</f>
        <v>0</v>
      </c>
      <c r="C92" s="12">
        <f>ÖNK!C92+ÓVoda!C92+PH!C92</f>
        <v>0</v>
      </c>
      <c r="D92" s="12">
        <f>ÖNK!D92+ÓVoda!D92+PH!D92</f>
        <v>0</v>
      </c>
      <c r="E92" s="8"/>
    </row>
    <row r="93" spans="1:5" ht="33" customHeight="1">
      <c r="A93" s="41" t="s">
        <v>102</v>
      </c>
      <c r="B93" s="12">
        <f>ÖNK!B93+ÓVoda!B93+PH!B93</f>
        <v>0</v>
      </c>
      <c r="C93" s="12">
        <f>ÖNK!C93+ÓVoda!C93+PH!C93</f>
        <v>0</v>
      </c>
      <c r="D93" s="12">
        <f>ÖNK!D93+ÓVoda!D93+PH!D93</f>
        <v>0</v>
      </c>
      <c r="E93" s="8"/>
    </row>
    <row r="94" spans="1:5" ht="33" customHeight="1">
      <c r="A94" s="41" t="s">
        <v>103</v>
      </c>
      <c r="B94" s="12">
        <f>ÖNK!B94+ÓVoda!B94+PH!B94</f>
        <v>0</v>
      </c>
      <c r="C94" s="12">
        <f>ÖNK!C94+ÓVoda!C94+PH!C94</f>
        <v>0</v>
      </c>
      <c r="D94" s="12">
        <f>ÖNK!D94+ÓVoda!D94+PH!D94</f>
        <v>0</v>
      </c>
      <c r="E94" s="8"/>
    </row>
    <row r="95" spans="1:5" ht="33" customHeight="1">
      <c r="A95" s="41" t="s">
        <v>104</v>
      </c>
      <c r="B95" s="12">
        <f>ÖNK!B95+ÓVoda!B95+PH!B95</f>
        <v>0</v>
      </c>
      <c r="C95" s="12">
        <f>ÖNK!C95+ÓVoda!C95+PH!C95</f>
        <v>0</v>
      </c>
      <c r="D95" s="12">
        <f>ÖNK!D95+ÓVoda!D95+PH!D95</f>
        <v>0</v>
      </c>
      <c r="E95" s="8"/>
    </row>
    <row r="96" spans="1:5" ht="33" customHeight="1">
      <c r="A96" s="41" t="s">
        <v>105</v>
      </c>
      <c r="B96" s="12">
        <f>ÖNK!B96+ÓVoda!B96+PH!B96</f>
        <v>600000</v>
      </c>
      <c r="C96" s="12">
        <f>ÖNK!C96+ÓVoda!C96+PH!C96</f>
        <v>600000</v>
      </c>
      <c r="D96" s="12">
        <f>ÖNK!D96+ÓVoda!D96+PH!D96</f>
        <v>300000</v>
      </c>
      <c r="E96" s="8"/>
    </row>
    <row r="97" spans="1:5" ht="33" customHeight="1">
      <c r="A97" s="41" t="s">
        <v>117</v>
      </c>
      <c r="B97" s="12">
        <f>ÖNK!B97+ÓVoda!B97+PH!B97</f>
        <v>0</v>
      </c>
      <c r="C97" s="12">
        <f>ÖNK!C97+ÓVoda!C97+PH!C97</f>
        <v>26784204</v>
      </c>
      <c r="D97" s="12">
        <f>ÖNK!D97+ÓVoda!D97+PH!D97</f>
        <v>26784204</v>
      </c>
      <c r="E97" s="8"/>
    </row>
    <row r="98" spans="1:5" ht="33" customHeight="1">
      <c r="A98" s="42" t="s">
        <v>106</v>
      </c>
      <c r="B98" s="15">
        <f>SUM(B96:B97)</f>
        <v>600000</v>
      </c>
      <c r="C98" s="15">
        <f>SUM(C96:C97)</f>
        <v>27384204</v>
      </c>
      <c r="D98" s="15">
        <f>SUM(D96:D97)</f>
        <v>27084204</v>
      </c>
      <c r="E98" s="8"/>
    </row>
    <row r="99" spans="1:5" ht="33" customHeight="1">
      <c r="A99" s="42" t="s">
        <v>107</v>
      </c>
      <c r="B99" s="15">
        <f>B25+B26+B51+B60+B75+B84+B89+B98</f>
        <v>447799678</v>
      </c>
      <c r="C99" s="15">
        <f>C25+C26+C51+C60+C75+C84+C89+C98</f>
        <v>485808152</v>
      </c>
      <c r="D99" s="15">
        <f>D25+D26+D51+D60+D75+D84+D89+D98</f>
        <v>375166894</v>
      </c>
      <c r="E99" s="8"/>
    </row>
    <row r="100" spans="1:5" ht="33" customHeight="1">
      <c r="A100" s="41" t="s">
        <v>56</v>
      </c>
      <c r="B100" s="12">
        <f>ÖNK!B100+ÓVoda!B100+PH!B100</f>
        <v>0</v>
      </c>
      <c r="C100" s="12">
        <f>ÖNK!C100+ÓVoda!C100+PH!C100</f>
        <v>0</v>
      </c>
      <c r="D100" s="12">
        <f>ÖNK!D100+ÓVoda!D100+PH!D100</f>
        <v>0</v>
      </c>
      <c r="E100" s="8"/>
    </row>
    <row r="101" spans="1:5" ht="33" customHeight="1">
      <c r="A101" s="41" t="s">
        <v>57</v>
      </c>
      <c r="B101" s="12">
        <f>ÖNK!B101+ÓVoda!B101+PH!B101</f>
        <v>0</v>
      </c>
      <c r="C101" s="12">
        <f>ÖNK!C101+ÓVoda!C101+PH!C101</f>
        <v>0</v>
      </c>
      <c r="D101" s="12">
        <f>ÖNK!D101+ÓVoda!D101+PH!D101</f>
        <v>0</v>
      </c>
      <c r="E101" s="8"/>
    </row>
    <row r="102" spans="1:5" ht="33" customHeight="1">
      <c r="A102" s="41" t="s">
        <v>58</v>
      </c>
      <c r="B102" s="12">
        <f>ÖNK!B102+ÓVoda!B102+PH!B102</f>
        <v>0</v>
      </c>
      <c r="C102" s="12">
        <f>ÖNK!C102+ÓVoda!C102+PH!C102</f>
        <v>0</v>
      </c>
      <c r="D102" s="12">
        <f>ÖNK!D102+ÓVoda!D102+PH!D102</f>
        <v>0</v>
      </c>
      <c r="E102" s="8"/>
    </row>
    <row r="103" spans="1:5" ht="33" customHeight="1">
      <c r="A103" s="42" t="s">
        <v>59</v>
      </c>
      <c r="B103" s="15">
        <f>SUM(B100:B102)</f>
        <v>0</v>
      </c>
      <c r="C103" s="15">
        <f>SUM(C100:C102)</f>
        <v>0</v>
      </c>
      <c r="D103" s="15">
        <f>SUM(D100:D102)</f>
        <v>0</v>
      </c>
      <c r="E103" s="8"/>
    </row>
    <row r="104" spans="1:5" ht="33" customHeight="1">
      <c r="A104" s="41" t="s">
        <v>60</v>
      </c>
      <c r="B104" s="12">
        <f>ÖNK!B104+ÓVoda!B104+PH!B104</f>
        <v>70000000</v>
      </c>
      <c r="C104" s="12">
        <f>ÖNK!C104+ÓVoda!C104+PH!C104</f>
        <v>100000000</v>
      </c>
      <c r="D104" s="12">
        <f>ÖNK!D104+ÓVoda!D104+PH!D104</f>
        <v>99285000</v>
      </c>
      <c r="E104" s="8"/>
    </row>
    <row r="105" spans="1:5" ht="33" customHeight="1">
      <c r="A105" s="41" t="s">
        <v>61</v>
      </c>
      <c r="B105" s="12">
        <f>ÖNK!B105+ÓVoda!B105+PH!B105</f>
        <v>0</v>
      </c>
      <c r="C105" s="12">
        <f>ÖNK!C105+ÓVoda!C105+PH!C105</f>
        <v>0</v>
      </c>
      <c r="D105" s="12">
        <f>ÖNK!D105+ÓVoda!D105+PH!D105</f>
        <v>0</v>
      </c>
      <c r="E105" s="8"/>
    </row>
    <row r="106" spans="1:5" ht="33" customHeight="1">
      <c r="A106" s="41" t="s">
        <v>62</v>
      </c>
      <c r="B106" s="12">
        <f>ÖNK!B106+ÓVoda!B106+PH!B106</f>
        <v>0</v>
      </c>
      <c r="C106" s="12">
        <f>ÖNK!C106+ÓVoda!C106+PH!C106</f>
        <v>0</v>
      </c>
      <c r="D106" s="12">
        <f>ÖNK!D106+ÓVoda!D106+PH!D106</f>
        <v>0</v>
      </c>
      <c r="E106" s="8"/>
    </row>
    <row r="107" spans="1:5" ht="33" customHeight="1">
      <c r="A107" s="41" t="s">
        <v>63</v>
      </c>
      <c r="B107" s="12">
        <f>ÖNK!B107+ÓVoda!B107+PH!B107</f>
        <v>0</v>
      </c>
      <c r="C107" s="12">
        <f>ÖNK!C107+ÓVoda!C107+PH!C107</f>
        <v>0</v>
      </c>
      <c r="D107" s="12">
        <f>ÖNK!D107+ÓVoda!D107+PH!D107</f>
        <v>0</v>
      </c>
      <c r="E107" s="8"/>
    </row>
    <row r="108" spans="1:5" ht="33" customHeight="1">
      <c r="A108" s="42" t="s">
        <v>64</v>
      </c>
      <c r="B108" s="15">
        <f>SUM(B104:B107)</f>
        <v>70000000</v>
      </c>
      <c r="C108" s="15">
        <f>SUM(C104:C107)</f>
        <v>100000000</v>
      </c>
      <c r="D108" s="15">
        <f>SUM(D104:D107)</f>
        <v>99285000</v>
      </c>
      <c r="E108" s="8"/>
    </row>
    <row r="109" spans="1:5" ht="33" customHeight="1">
      <c r="A109" s="42" t="s">
        <v>65</v>
      </c>
      <c r="B109" s="15">
        <f>ÖNK!B109+ÓVoda!B109+PH!B109</f>
        <v>0</v>
      </c>
      <c r="C109" s="15">
        <f>ÖNK!C109+ÓVoda!C109+PH!C109</f>
        <v>0</v>
      </c>
      <c r="D109" s="15">
        <f>ÖNK!D109+ÓVoda!D109+PH!D109</f>
        <v>0</v>
      </c>
      <c r="E109" s="8"/>
    </row>
    <row r="110" spans="1:5" ht="33" customHeight="1">
      <c r="A110" s="42" t="s">
        <v>66</v>
      </c>
      <c r="B110" s="15">
        <f>ÖNK!B110+ÓVoda!B110+PH!B110</f>
        <v>5155672</v>
      </c>
      <c r="C110" s="15">
        <f>ÖNK!C110+ÓVoda!C110+PH!C110</f>
        <v>11523673</v>
      </c>
      <c r="D110" s="15">
        <f>ÖNK!D110+ÓVoda!D110+PH!D110</f>
        <v>5155672</v>
      </c>
      <c r="E110" s="8"/>
    </row>
    <row r="111" spans="1:5" ht="33" customHeight="1">
      <c r="A111" s="42" t="s">
        <v>67</v>
      </c>
      <c r="B111" s="15">
        <v>0</v>
      </c>
      <c r="C111" s="15">
        <v>0</v>
      </c>
      <c r="D111" s="15">
        <v>0</v>
      </c>
      <c r="E111" s="8"/>
    </row>
    <row r="112" spans="1:5" ht="33" customHeight="1">
      <c r="A112" s="42" t="s">
        <v>68</v>
      </c>
      <c r="B112" s="15">
        <f>ÖNK!B112+ÓVoda!B112+PH!B112</f>
        <v>0</v>
      </c>
      <c r="C112" s="15">
        <f>ÖNK!C112+ÓVoda!C112+PH!C112</f>
        <v>0</v>
      </c>
      <c r="D112" s="15">
        <f>ÖNK!D112+ÓVoda!D112+PH!D112</f>
        <v>0</v>
      </c>
      <c r="E112" s="8"/>
    </row>
    <row r="113" spans="1:5" ht="33" customHeight="1">
      <c r="A113" s="42" t="s">
        <v>69</v>
      </c>
      <c r="B113" s="15">
        <f>ÖNK!B113+ÓVoda!B113+PH!B113</f>
        <v>0</v>
      </c>
      <c r="C113" s="15">
        <f>ÖNK!C113+ÓVoda!C113+PH!C113</f>
        <v>0</v>
      </c>
      <c r="D113" s="15">
        <f>ÖNK!D113+ÓVoda!D113+PH!D113</f>
        <v>0</v>
      </c>
      <c r="E113" s="8"/>
    </row>
    <row r="114" spans="1:5" ht="33" customHeight="1">
      <c r="A114" s="42" t="s">
        <v>70</v>
      </c>
      <c r="B114" s="15">
        <f>ÖNK!B114+ÓVoda!B114+PH!B114</f>
        <v>0</v>
      </c>
      <c r="C114" s="15">
        <f>ÖNK!C114+ÓVoda!C114+PH!C114</f>
        <v>0</v>
      </c>
      <c r="D114" s="15">
        <f>ÖNK!D114+ÓVoda!D114+PH!D114</f>
        <v>0</v>
      </c>
      <c r="E114" s="8"/>
    </row>
    <row r="115" spans="1:5" ht="33" customHeight="1">
      <c r="A115" s="42" t="s">
        <v>77</v>
      </c>
      <c r="B115" s="15">
        <f>SUM(B108:B114)</f>
        <v>75155672</v>
      </c>
      <c r="C115" s="15">
        <f>SUM(C108:C114)</f>
        <v>111523673</v>
      </c>
      <c r="D115" s="15">
        <f>SUM(D108:D114)</f>
        <v>104440672</v>
      </c>
      <c r="E115" s="8"/>
    </row>
    <row r="116" spans="1:5" ht="33" customHeight="1">
      <c r="A116" s="41" t="s">
        <v>71</v>
      </c>
      <c r="B116" s="12">
        <f>ÖNK!B116+ÓVoda!B116+PH!B116</f>
        <v>0</v>
      </c>
      <c r="C116" s="12">
        <f>ÖNK!C116+ÓVoda!C116+PH!C116</f>
        <v>0</v>
      </c>
      <c r="D116" s="12">
        <f>ÖNK!D116+ÓVoda!D116+PH!D116</f>
        <v>0</v>
      </c>
      <c r="E116" s="8"/>
    </row>
    <row r="117" spans="1:5" ht="33" customHeight="1">
      <c r="A117" s="41" t="s">
        <v>72</v>
      </c>
      <c r="B117" s="12">
        <f>ÖNK!B117+ÓVoda!B117+PH!B117</f>
        <v>0</v>
      </c>
      <c r="C117" s="12">
        <f>ÖNK!C117+ÓVoda!C117+PH!C117</f>
        <v>0</v>
      </c>
      <c r="D117" s="12">
        <f>ÖNK!D117+ÓVoda!D117+PH!D117</f>
        <v>0</v>
      </c>
      <c r="E117" s="8"/>
    </row>
    <row r="118" spans="1:5" ht="33" customHeight="1">
      <c r="A118" s="41" t="s">
        <v>73</v>
      </c>
      <c r="B118" s="12">
        <f>ÖNK!B118+ÓVoda!B118+PH!B118</f>
        <v>0</v>
      </c>
      <c r="C118" s="12">
        <f>ÖNK!C118+ÓVoda!C118+PH!C118</f>
        <v>0</v>
      </c>
      <c r="D118" s="12">
        <f>ÖNK!D118+ÓVoda!D118+PH!D118</f>
        <v>0</v>
      </c>
      <c r="E118" s="8"/>
    </row>
    <row r="119" spans="1:5" ht="33" customHeight="1">
      <c r="A119" s="41" t="s">
        <v>74</v>
      </c>
      <c r="B119" s="12">
        <f>ÖNK!B119+ÓVoda!B119+PH!B119</f>
        <v>0</v>
      </c>
      <c r="C119" s="12">
        <f>ÖNK!C119+ÓVoda!C119+PH!C119</f>
        <v>0</v>
      </c>
      <c r="D119" s="12">
        <f>ÖNK!D119+ÓVoda!D119+PH!D119</f>
        <v>0</v>
      </c>
      <c r="E119" s="8"/>
    </row>
    <row r="120" spans="1:5" ht="33" customHeight="1">
      <c r="A120" s="42" t="s">
        <v>75</v>
      </c>
      <c r="B120" s="15">
        <f>SUM(B116:B119)</f>
        <v>0</v>
      </c>
      <c r="C120" s="15">
        <f>SUM(C116:C119)</f>
        <v>0</v>
      </c>
      <c r="D120" s="15">
        <f>SUM(D116:D119)</f>
        <v>0</v>
      </c>
      <c r="E120" s="8"/>
    </row>
    <row r="121" spans="1:5" ht="33" customHeight="1">
      <c r="A121" s="43" t="s">
        <v>76</v>
      </c>
      <c r="B121" s="16">
        <f>SUM(B115:B120)</f>
        <v>75155672</v>
      </c>
      <c r="C121" s="16">
        <f>SUM(C115:C120)</f>
        <v>111523673</v>
      </c>
      <c r="D121" s="16">
        <f>SUM(D115:D120)</f>
        <v>104440672</v>
      </c>
      <c r="E121" s="8"/>
    </row>
    <row r="122" spans="1:5" ht="33" customHeight="1">
      <c r="A122" s="44" t="s">
        <v>81</v>
      </c>
      <c r="B122" s="15">
        <f>B99+B121</f>
        <v>522955350</v>
      </c>
      <c r="C122" s="15">
        <f>C99+C121</f>
        <v>597331825</v>
      </c>
      <c r="D122" s="15">
        <f>D99+D121</f>
        <v>479607566</v>
      </c>
      <c r="E122" s="8"/>
    </row>
    <row r="123" spans="1:5" ht="36.75" customHeight="1">
      <c r="A123" s="19"/>
      <c r="B123" s="20"/>
      <c r="C123" s="10"/>
      <c r="D123" s="8"/>
      <c r="E123" s="8"/>
    </row>
    <row r="124" spans="1:5" ht="27.75" customHeight="1">
      <c r="A124" s="21"/>
      <c r="B124" s="22"/>
      <c r="C124" s="10"/>
      <c r="D124" s="8"/>
      <c r="E124" s="8"/>
    </row>
    <row r="125" spans="1:5" ht="27.75" customHeight="1">
      <c r="A125" s="21"/>
      <c r="B125" s="22"/>
      <c r="C125" s="10"/>
      <c r="D125" s="8"/>
      <c r="E125" s="8"/>
    </row>
    <row r="126" spans="1:5" ht="39.75" customHeight="1">
      <c r="A126" s="23"/>
      <c r="B126" s="22"/>
      <c r="C126" s="10"/>
      <c r="D126" s="8"/>
      <c r="E126" s="8"/>
    </row>
    <row r="127" spans="1:5" ht="27.75" customHeight="1">
      <c r="A127" s="11"/>
      <c r="B127" s="10"/>
      <c r="C127" s="10"/>
      <c r="D127" s="8"/>
      <c r="E127" s="8"/>
    </row>
    <row r="128" spans="1:5" ht="27.75" customHeight="1">
      <c r="A128" s="6"/>
      <c r="B128" s="5"/>
      <c r="C128" s="5"/>
      <c r="E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4960629921259843" bottom="0.5118110236220472" header="0.5118110236220472" footer="0.5118110236220472"/>
  <pageSetup horizontalDpi="600" verticalDpi="600" orientation="landscape" paperSize="9" scale="42" r:id="rId1"/>
  <rowBreaks count="1" manualBreakCount="1">
    <brk id="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2.75"/>
  <cols>
    <col min="1" max="1" width="140.75390625" style="1" customWidth="1"/>
    <col min="2" max="2" width="35.625" style="2" customWidth="1"/>
    <col min="3" max="3" width="38.125" style="2" bestFit="1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72" t="s">
        <v>118</v>
      </c>
      <c r="B1" s="72"/>
      <c r="C1" s="72"/>
      <c r="D1" s="72"/>
      <c r="E1" s="72"/>
      <c r="F1" s="7"/>
      <c r="G1" s="7"/>
    </row>
    <row r="2" spans="1:7" ht="27.75" customHeight="1">
      <c r="A2" s="73" t="s">
        <v>119</v>
      </c>
      <c r="B2" s="73"/>
      <c r="C2" s="73"/>
      <c r="D2" s="73"/>
      <c r="E2" s="73"/>
      <c r="F2" s="7"/>
      <c r="G2" s="7"/>
    </row>
    <row r="3" spans="1:7" ht="31.5" customHeight="1">
      <c r="A3" s="73"/>
      <c r="B3" s="73"/>
      <c r="C3" s="73"/>
      <c r="D3" s="73"/>
      <c r="E3" s="73"/>
      <c r="F3" s="7"/>
      <c r="G3" s="7"/>
    </row>
    <row r="4" spans="1:7" ht="18.75" customHeight="1" hidden="1">
      <c r="A4" s="73"/>
      <c r="B4" s="73"/>
      <c r="C4" s="73"/>
      <c r="D4" s="73"/>
      <c r="E4" s="73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13621000</v>
      </c>
      <c r="C7" s="12">
        <v>14316884</v>
      </c>
      <c r="D7" s="12">
        <v>14316884</v>
      </c>
      <c r="E7" s="12">
        <f>C7-B7</f>
        <v>695884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19">C8-B8</f>
        <v>0</v>
      </c>
      <c r="F8" s="8"/>
      <c r="G8" s="8"/>
    </row>
    <row r="9" spans="1:7" ht="33" customHeight="1">
      <c r="A9" s="31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>
        <v>0</v>
      </c>
      <c r="C12" s="14">
        <v>382500</v>
      </c>
      <c r="D12" s="14">
        <v>382500</v>
      </c>
      <c r="E12" s="12">
        <f t="shared" si="0"/>
        <v>382500</v>
      </c>
      <c r="F12" s="8"/>
      <c r="G12" s="8"/>
    </row>
    <row r="13" spans="1:7" ht="33" customHeight="1">
      <c r="A13" s="31" t="s">
        <v>8</v>
      </c>
      <c r="B13" s="13">
        <v>322000</v>
      </c>
      <c r="C13" s="13">
        <v>866700</v>
      </c>
      <c r="D13" s="13">
        <v>839498</v>
      </c>
      <c r="E13" s="12">
        <f t="shared" si="0"/>
        <v>544700</v>
      </c>
      <c r="F13" s="8"/>
      <c r="G13" s="8"/>
    </row>
    <row r="14" spans="1:7" ht="33" customHeight="1">
      <c r="A14" s="31" t="s">
        <v>12</v>
      </c>
      <c r="B14" s="13">
        <v>150000</v>
      </c>
      <c r="C14" s="13">
        <v>150000</v>
      </c>
      <c r="D14" s="13">
        <v>50000</v>
      </c>
      <c r="E14" s="12">
        <f t="shared" si="0"/>
        <v>0</v>
      </c>
      <c r="F14" s="8"/>
      <c r="G14" s="8"/>
    </row>
    <row r="15" spans="1:7" ht="33" customHeight="1">
      <c r="A15" s="31" t="s">
        <v>123</v>
      </c>
      <c r="B15" s="13">
        <v>300000</v>
      </c>
      <c r="C15" s="13">
        <v>382401</v>
      </c>
      <c r="D15" s="13">
        <v>343516</v>
      </c>
      <c r="E15" s="12">
        <f t="shared" si="0"/>
        <v>82401</v>
      </c>
      <c r="F15" s="8"/>
      <c r="G15" s="8"/>
    </row>
    <row r="16" spans="1:7" ht="33" customHeight="1">
      <c r="A16" s="31" t="s">
        <v>13</v>
      </c>
      <c r="B16" s="13">
        <v>36000</v>
      </c>
      <c r="C16" s="13">
        <v>36000</v>
      </c>
      <c r="D16" s="13">
        <v>36000</v>
      </c>
      <c r="E16" s="12">
        <f t="shared" si="0"/>
        <v>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158000</v>
      </c>
      <c r="C19" s="13">
        <v>497872</v>
      </c>
      <c r="D19" s="13">
        <v>494472</v>
      </c>
      <c r="E19" s="12">
        <f t="shared" si="0"/>
        <v>339872</v>
      </c>
      <c r="F19" s="8"/>
      <c r="G19" s="8"/>
    </row>
    <row r="20" spans="1:7" ht="33" customHeight="1">
      <c r="A20" s="34" t="s">
        <v>15</v>
      </c>
      <c r="B20" s="16">
        <f>SUM(B7:B19)</f>
        <v>14587000</v>
      </c>
      <c r="C20" s="16">
        <f>SUM(C7:C19)</f>
        <v>16632357</v>
      </c>
      <c r="D20" s="16">
        <f>SUM(D7:D19)</f>
        <v>16462870</v>
      </c>
      <c r="E20" s="24">
        <f>SUM(E7:E19)</f>
        <v>2045357</v>
      </c>
      <c r="F20" s="8"/>
      <c r="G20" s="8"/>
    </row>
    <row r="21" spans="1:7" ht="33" customHeight="1">
      <c r="A21" s="31" t="s">
        <v>16</v>
      </c>
      <c r="B21" s="13">
        <v>8453000</v>
      </c>
      <c r="C21" s="13">
        <v>8507707</v>
      </c>
      <c r="D21" s="13">
        <v>7706567</v>
      </c>
      <c r="E21" s="13">
        <f>C21-B21</f>
        <v>54707</v>
      </c>
      <c r="F21" s="8"/>
      <c r="G21" s="8"/>
    </row>
    <row r="22" spans="1:7" s="4" customFormat="1" ht="33" customHeight="1">
      <c r="A22" s="31" t="s">
        <v>17</v>
      </c>
      <c r="B22" s="35">
        <v>1114000</v>
      </c>
      <c r="C22" s="35">
        <v>2631660</v>
      </c>
      <c r="D22" s="35">
        <v>2631660</v>
      </c>
      <c r="E22" s="17">
        <f>C22-B22</f>
        <v>1517660</v>
      </c>
      <c r="F22" s="9"/>
      <c r="G22" s="9"/>
    </row>
    <row r="23" spans="1:7" ht="33" customHeight="1">
      <c r="A23" s="31" t="s">
        <v>18</v>
      </c>
      <c r="B23" s="13">
        <v>130000</v>
      </c>
      <c r="C23" s="13">
        <v>518192</v>
      </c>
      <c r="D23" s="13">
        <v>518192</v>
      </c>
      <c r="E23" s="18">
        <f>C23-B23</f>
        <v>388192</v>
      </c>
      <c r="F23" s="8"/>
      <c r="G23" s="8"/>
    </row>
    <row r="24" spans="1:7" ht="33" customHeight="1">
      <c r="A24" s="34" t="s">
        <v>19</v>
      </c>
      <c r="B24" s="16">
        <f>SUM(B21:B23)</f>
        <v>9697000</v>
      </c>
      <c r="C24" s="16">
        <f>SUM(C21:C23)</f>
        <v>11657559</v>
      </c>
      <c r="D24" s="16">
        <f>SUM(D21:D23)</f>
        <v>10856419</v>
      </c>
      <c r="E24" s="25">
        <f>SUM(E21:E23)</f>
        <v>1960559</v>
      </c>
      <c r="F24" s="8"/>
      <c r="G24" s="8"/>
    </row>
    <row r="25" spans="1:7" ht="33" customHeight="1">
      <c r="A25" s="36" t="s">
        <v>20</v>
      </c>
      <c r="B25" s="47">
        <f>B20+B24</f>
        <v>24284000</v>
      </c>
      <c r="C25" s="47">
        <f>C20+C24</f>
        <v>28289916</v>
      </c>
      <c r="D25" s="47">
        <f>D20+D24</f>
        <v>27319289</v>
      </c>
      <c r="E25" s="48">
        <f>E20+E24</f>
        <v>4005916</v>
      </c>
      <c r="F25" s="8"/>
      <c r="G25" s="8"/>
    </row>
    <row r="26" spans="1:7" ht="33" customHeight="1">
      <c r="A26" s="36" t="s">
        <v>21</v>
      </c>
      <c r="B26" s="15">
        <v>4812000</v>
      </c>
      <c r="C26" s="15">
        <v>5656582</v>
      </c>
      <c r="D26" s="15">
        <v>5656582</v>
      </c>
      <c r="E26" s="15">
        <f>C26-B26</f>
        <v>844582</v>
      </c>
      <c r="F26" s="8"/>
      <c r="G26" s="8"/>
    </row>
    <row r="27" spans="1:7" ht="33" customHeight="1">
      <c r="A27" s="31" t="s">
        <v>78</v>
      </c>
      <c r="B27" s="13">
        <v>115000</v>
      </c>
      <c r="C27" s="13">
        <v>115000</v>
      </c>
      <c r="D27" s="14">
        <v>56223</v>
      </c>
      <c r="E27" s="14">
        <f>C27-B27</f>
        <v>0</v>
      </c>
      <c r="F27" s="8"/>
      <c r="G27" s="8"/>
    </row>
    <row r="28" spans="1:8" ht="33" customHeight="1">
      <c r="A28" s="31" t="s">
        <v>22</v>
      </c>
      <c r="B28" s="13">
        <v>3004000</v>
      </c>
      <c r="C28" s="13">
        <v>3020075</v>
      </c>
      <c r="D28" s="13">
        <v>3016329</v>
      </c>
      <c r="E28" s="13">
        <f>C28-B28</f>
        <v>16075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47">
        <f>SUM(B27:B29)</f>
        <v>3119000</v>
      </c>
      <c r="C30" s="47">
        <f>SUM(C27:C29)</f>
        <v>3135075</v>
      </c>
      <c r="D30" s="47">
        <f>SUM(D27:D29)</f>
        <v>3072552</v>
      </c>
      <c r="E30" s="47">
        <f>SUM(E27:E29)</f>
        <v>16075</v>
      </c>
      <c r="F30" s="8"/>
      <c r="G30" s="8"/>
    </row>
    <row r="31" spans="1:7" ht="33" customHeight="1">
      <c r="A31" s="31" t="s">
        <v>25</v>
      </c>
      <c r="B31" s="14">
        <v>266000</v>
      </c>
      <c r="C31" s="14">
        <v>451566</v>
      </c>
      <c r="D31" s="14">
        <v>319896</v>
      </c>
      <c r="E31" s="14">
        <f>C31-B31</f>
        <v>185566</v>
      </c>
      <c r="F31" s="8"/>
      <c r="G31" s="8"/>
    </row>
    <row r="32" spans="1:7" ht="33" customHeight="1">
      <c r="A32" s="31" t="s">
        <v>26</v>
      </c>
      <c r="B32" s="13">
        <v>441000</v>
      </c>
      <c r="C32" s="13">
        <v>966178</v>
      </c>
      <c r="D32" s="14">
        <v>770892</v>
      </c>
      <c r="E32" s="14">
        <f>C32-B32</f>
        <v>525178</v>
      </c>
      <c r="F32" s="8"/>
      <c r="G32" s="8"/>
    </row>
    <row r="33" spans="1:7" ht="33" customHeight="1">
      <c r="A33" s="37" t="s">
        <v>27</v>
      </c>
      <c r="B33" s="47">
        <f>SUM(B31:B32)</f>
        <v>707000</v>
      </c>
      <c r="C33" s="47">
        <f>SUM(C31:C32)</f>
        <v>1417744</v>
      </c>
      <c r="D33" s="47">
        <f>SUM(D31:D32)</f>
        <v>1090788</v>
      </c>
      <c r="E33" s="47">
        <f>SUM(E31:E32)</f>
        <v>710744</v>
      </c>
      <c r="F33" s="8"/>
      <c r="G33" s="8"/>
    </row>
    <row r="34" spans="1:7" ht="33" customHeight="1">
      <c r="A34" s="31" t="s">
        <v>28</v>
      </c>
      <c r="B34" s="13">
        <v>7873000</v>
      </c>
      <c r="C34" s="13">
        <v>13436579</v>
      </c>
      <c r="D34" s="14">
        <v>11105199</v>
      </c>
      <c r="E34" s="14">
        <f>C34-B34</f>
        <v>5563579</v>
      </c>
      <c r="F34" s="8"/>
      <c r="G34" s="8"/>
    </row>
    <row r="35" spans="1:7" ht="33" customHeight="1">
      <c r="A35" s="31" t="s">
        <v>29</v>
      </c>
      <c r="B35" s="13">
        <v>22929000</v>
      </c>
      <c r="C35" s="13">
        <v>22969157</v>
      </c>
      <c r="D35" s="13">
        <v>17855417</v>
      </c>
      <c r="E35" s="14">
        <f aca="true" t="shared" si="1" ref="E35:E40">C35-B35</f>
        <v>40157</v>
      </c>
      <c r="F35" s="8"/>
      <c r="G35" s="8"/>
    </row>
    <row r="36" spans="1:7" ht="33" customHeight="1">
      <c r="A36" s="31" t="s">
        <v>30</v>
      </c>
      <c r="B36" s="13">
        <v>100000</v>
      </c>
      <c r="C36" s="13">
        <v>100000</v>
      </c>
      <c r="D36" s="13">
        <v>35000</v>
      </c>
      <c r="E36" s="14">
        <f t="shared" si="1"/>
        <v>0</v>
      </c>
      <c r="F36" s="8"/>
      <c r="G36" s="8"/>
    </row>
    <row r="37" spans="1:7" ht="33" customHeight="1">
      <c r="A37" s="31" t="s">
        <v>31</v>
      </c>
      <c r="B37" s="13">
        <v>605000</v>
      </c>
      <c r="C37" s="13">
        <v>1789929</v>
      </c>
      <c r="D37" s="13">
        <v>1789929</v>
      </c>
      <c r="E37" s="14">
        <f t="shared" si="1"/>
        <v>1184929</v>
      </c>
      <c r="F37" s="8"/>
      <c r="G37" s="8"/>
    </row>
    <row r="38" spans="1:7" ht="33" customHeight="1">
      <c r="A38" s="31" t="s">
        <v>32</v>
      </c>
      <c r="B38" s="13"/>
      <c r="C38" s="13"/>
      <c r="D38" s="13"/>
      <c r="E38" s="14">
        <f t="shared" si="1"/>
        <v>0</v>
      </c>
      <c r="F38" s="8"/>
      <c r="G38" s="8"/>
    </row>
    <row r="39" spans="1:7" ht="33" customHeight="1">
      <c r="A39" s="31" t="s">
        <v>33</v>
      </c>
      <c r="B39" s="13">
        <v>0</v>
      </c>
      <c r="C39" s="13">
        <v>3360295</v>
      </c>
      <c r="D39" s="13">
        <v>3360294</v>
      </c>
      <c r="E39" s="14">
        <f t="shared" si="1"/>
        <v>3360295</v>
      </c>
      <c r="F39" s="8"/>
      <c r="G39" s="8"/>
    </row>
    <row r="40" spans="1:7" ht="33" customHeight="1">
      <c r="A40" s="31" t="s">
        <v>34</v>
      </c>
      <c r="B40" s="14">
        <v>10894000</v>
      </c>
      <c r="C40" s="14">
        <v>18779425</v>
      </c>
      <c r="D40" s="14">
        <v>15986826</v>
      </c>
      <c r="E40" s="14">
        <f t="shared" si="1"/>
        <v>7885425</v>
      </c>
      <c r="F40" s="8"/>
      <c r="G40" s="8"/>
    </row>
    <row r="41" spans="1:7" ht="33" customHeight="1">
      <c r="A41" s="37" t="s">
        <v>35</v>
      </c>
      <c r="B41" s="47">
        <f>SUM(B34:B40)</f>
        <v>42401000</v>
      </c>
      <c r="C41" s="47">
        <f>SUM(C34:C40)</f>
        <v>60435385</v>
      </c>
      <c r="D41" s="47">
        <f>SUM(D34:D40)</f>
        <v>50132665</v>
      </c>
      <c r="E41" s="47">
        <f>SUM(E34:E40)</f>
        <v>18034385</v>
      </c>
      <c r="F41" s="8"/>
      <c r="G41" s="8"/>
    </row>
    <row r="42" spans="1:7" ht="33" customHeight="1">
      <c r="A42" s="31" t="s">
        <v>36</v>
      </c>
      <c r="B42" s="13"/>
      <c r="C42" s="13"/>
      <c r="D42" s="13"/>
      <c r="E42" s="15">
        <f>C42-B42</f>
        <v>0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0</v>
      </c>
      <c r="C44" s="15">
        <f>SUM(C42:C43)</f>
        <v>0</v>
      </c>
      <c r="D44" s="15">
        <f>SUM(D42:D43)</f>
        <v>0</v>
      </c>
      <c r="E44" s="15">
        <f>SUM(E42:E43)</f>
        <v>0</v>
      </c>
      <c r="F44" s="8"/>
      <c r="G44" s="8"/>
    </row>
    <row r="45" spans="1:7" ht="33" customHeight="1">
      <c r="A45" s="38" t="s">
        <v>38</v>
      </c>
      <c r="B45" s="14">
        <v>10962000</v>
      </c>
      <c r="C45" s="14">
        <v>13534984</v>
      </c>
      <c r="D45" s="14">
        <v>11079162</v>
      </c>
      <c r="E45" s="15">
        <f>C45-B45</f>
        <v>2572984</v>
      </c>
      <c r="F45" s="8"/>
      <c r="G45" s="8"/>
    </row>
    <row r="46" spans="1:7" ht="33" customHeight="1">
      <c r="A46" s="39" t="s">
        <v>39</v>
      </c>
      <c r="B46" s="14">
        <v>0</v>
      </c>
      <c r="C46" s="14">
        <v>1852600</v>
      </c>
      <c r="D46" s="14">
        <v>0</v>
      </c>
      <c r="E46" s="15">
        <f>C46-B46</f>
        <v>1852600</v>
      </c>
      <c r="F46" s="8"/>
      <c r="G46" s="8"/>
    </row>
    <row r="47" spans="1:7" ht="33" customHeight="1">
      <c r="A47" s="39" t="s">
        <v>40</v>
      </c>
      <c r="B47" s="14">
        <v>0</v>
      </c>
      <c r="C47" s="14">
        <v>715028</v>
      </c>
      <c r="D47" s="16">
        <v>715028</v>
      </c>
      <c r="E47" s="15">
        <f>C47-B47</f>
        <v>715028</v>
      </c>
      <c r="F47" s="8"/>
      <c r="G47" s="8"/>
    </row>
    <row r="48" spans="1:7" ht="33" customHeight="1">
      <c r="A48" s="39" t="s">
        <v>41</v>
      </c>
      <c r="B48" s="14">
        <v>0</v>
      </c>
      <c r="C48" s="14">
        <v>715000</v>
      </c>
      <c r="D48" s="16">
        <v>0</v>
      </c>
      <c r="E48" s="15">
        <f>C48-B48</f>
        <v>715000</v>
      </c>
      <c r="F48" s="8"/>
      <c r="G48" s="8"/>
    </row>
    <row r="49" spans="1:7" ht="33" customHeight="1">
      <c r="A49" s="39" t="s">
        <v>42</v>
      </c>
      <c r="B49" s="14">
        <v>0</v>
      </c>
      <c r="C49" s="14">
        <v>11766</v>
      </c>
      <c r="D49" s="14">
        <v>11328</v>
      </c>
      <c r="E49" s="15">
        <f>C49-B49</f>
        <v>11766</v>
      </c>
      <c r="F49" s="8"/>
      <c r="G49" s="8"/>
    </row>
    <row r="50" spans="1:7" ht="33" customHeight="1">
      <c r="A50" s="37" t="s">
        <v>44</v>
      </c>
      <c r="B50" s="47">
        <f>SUM(B45:B49)</f>
        <v>10962000</v>
      </c>
      <c r="C50" s="47">
        <f>SUM(C45:C49)</f>
        <v>16829378</v>
      </c>
      <c r="D50" s="47">
        <f>SUM(D45:D49)</f>
        <v>11805518</v>
      </c>
      <c r="E50" s="47">
        <f>SUM(E45:E49)</f>
        <v>5867378</v>
      </c>
      <c r="F50" s="8"/>
      <c r="G50" s="8"/>
    </row>
    <row r="51" spans="1:7" ht="33" customHeight="1">
      <c r="A51" s="37" t="s">
        <v>79</v>
      </c>
      <c r="B51" s="47">
        <f>B30+B33+B41+B44+B50</f>
        <v>57189000</v>
      </c>
      <c r="C51" s="47">
        <f>C30+C33+C41+C44+C50</f>
        <v>81817582</v>
      </c>
      <c r="D51" s="47">
        <f>D30+D33+D41+D44+D50</f>
        <v>66101523</v>
      </c>
      <c r="E51" s="47">
        <f>E30+E33+E41+E44+E50</f>
        <v>24628582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/>
      <c r="C53" s="16"/>
      <c r="D53" s="16"/>
      <c r="E53" s="16"/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/>
      <c r="C55" s="16"/>
      <c r="D55" s="16"/>
      <c r="E55" s="16">
        <f>C55-B55</f>
        <v>0</v>
      </c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>
        <f>C57-B57</f>
        <v>0</v>
      </c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>
        <v>2600000</v>
      </c>
      <c r="C59" s="16">
        <v>2600000</v>
      </c>
      <c r="D59" s="16">
        <v>1747365</v>
      </c>
      <c r="E59" s="16">
        <f>C59-B59</f>
        <v>0</v>
      </c>
      <c r="F59" s="8"/>
      <c r="G59" s="8"/>
    </row>
    <row r="60" spans="1:7" ht="33" customHeight="1">
      <c r="A60" s="37" t="s">
        <v>53</v>
      </c>
      <c r="B60" s="47">
        <f>SUM(B55:B59)</f>
        <v>2600000</v>
      </c>
      <c r="C60" s="47">
        <f>SUM(C53:C59)</f>
        <v>2600000</v>
      </c>
      <c r="D60" s="47">
        <f>SUM(D53:D59)</f>
        <v>1747365</v>
      </c>
      <c r="E60" s="47">
        <f>SUM(E53:E59)</f>
        <v>0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>
        <v>0</v>
      </c>
      <c r="C63" s="16">
        <v>4253573</v>
      </c>
      <c r="D63" s="16">
        <v>4253573</v>
      </c>
      <c r="E63" s="16">
        <f>C63-B63</f>
        <v>4253573</v>
      </c>
      <c r="F63" s="8"/>
      <c r="G63" s="8"/>
    </row>
    <row r="64" spans="1:7" ht="33" customHeight="1">
      <c r="A64" s="32" t="s">
        <v>83</v>
      </c>
      <c r="B64" s="16"/>
      <c r="C64" s="16"/>
      <c r="D64" s="16"/>
      <c r="E64" s="16">
        <f aca="true" t="shared" si="2" ref="E64:E74">C64-B64</f>
        <v>0</v>
      </c>
      <c r="F64" s="8"/>
      <c r="G64" s="8"/>
    </row>
    <row r="65" spans="1:7" ht="33" customHeight="1">
      <c r="A65" s="32" t="s">
        <v>84</v>
      </c>
      <c r="B65" s="16"/>
      <c r="C65" s="16"/>
      <c r="D65" s="16"/>
      <c r="E65" s="16">
        <f t="shared" si="2"/>
        <v>0</v>
      </c>
      <c r="F65" s="8"/>
      <c r="G65" s="8"/>
    </row>
    <row r="66" spans="1:7" ht="33" customHeight="1">
      <c r="A66" s="32" t="s">
        <v>85</v>
      </c>
      <c r="B66" s="16"/>
      <c r="C66" s="16"/>
      <c r="D66" s="16"/>
      <c r="E66" s="16">
        <f t="shared" si="2"/>
        <v>0</v>
      </c>
      <c r="F66" s="8"/>
      <c r="G66" s="8"/>
    </row>
    <row r="67" spans="1:7" ht="33" customHeight="1">
      <c r="A67" s="32" t="s">
        <v>86</v>
      </c>
      <c r="B67" s="16"/>
      <c r="C67" s="16"/>
      <c r="D67" s="16"/>
      <c r="E67" s="16">
        <f t="shared" si="2"/>
        <v>0</v>
      </c>
      <c r="F67" s="8"/>
      <c r="G67" s="8"/>
    </row>
    <row r="68" spans="1:7" ht="33" customHeight="1">
      <c r="A68" s="32" t="s">
        <v>87</v>
      </c>
      <c r="B68" s="16">
        <v>1548000</v>
      </c>
      <c r="C68" s="16">
        <v>2563376</v>
      </c>
      <c r="D68" s="16">
        <v>2563376</v>
      </c>
      <c r="E68" s="16">
        <f t="shared" si="2"/>
        <v>1015376</v>
      </c>
      <c r="F68" s="22"/>
      <c r="G68" s="8"/>
    </row>
    <row r="69" spans="1:7" ht="33" customHeight="1">
      <c r="A69" s="32" t="s">
        <v>88</v>
      </c>
      <c r="B69" s="16"/>
      <c r="C69" s="16"/>
      <c r="D69" s="16"/>
      <c r="E69" s="16">
        <f t="shared" si="2"/>
        <v>0</v>
      </c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>
        <f t="shared" si="2"/>
        <v>0</v>
      </c>
      <c r="F71" s="45"/>
      <c r="G71" s="8"/>
    </row>
    <row r="72" spans="1:7" ht="33" customHeight="1">
      <c r="A72" s="32" t="s">
        <v>91</v>
      </c>
      <c r="B72" s="16"/>
      <c r="C72" s="16"/>
      <c r="D72" s="16"/>
      <c r="E72" s="16">
        <f t="shared" si="2"/>
        <v>0</v>
      </c>
      <c r="F72" s="45"/>
      <c r="G72" s="8"/>
    </row>
    <row r="73" spans="1:7" ht="33" customHeight="1">
      <c r="A73" s="32" t="s">
        <v>92</v>
      </c>
      <c r="B73" s="16">
        <v>9497000</v>
      </c>
      <c r="C73" s="16">
        <v>9497000</v>
      </c>
      <c r="D73" s="16">
        <v>7395408</v>
      </c>
      <c r="E73" s="16">
        <f t="shared" si="2"/>
        <v>0</v>
      </c>
      <c r="F73" s="45"/>
      <c r="G73" s="8"/>
    </row>
    <row r="74" spans="1:7" ht="33" customHeight="1">
      <c r="A74" s="32" t="s">
        <v>93</v>
      </c>
      <c r="B74" s="14">
        <v>155858678</v>
      </c>
      <c r="C74" s="14">
        <v>80214907</v>
      </c>
      <c r="D74" s="14">
        <v>0</v>
      </c>
      <c r="E74" s="16">
        <f t="shared" si="2"/>
        <v>-75643771</v>
      </c>
      <c r="F74" s="20"/>
      <c r="G74" s="8"/>
    </row>
    <row r="75" spans="1:7" ht="33" customHeight="1">
      <c r="A75" s="37" t="s">
        <v>115</v>
      </c>
      <c r="B75" s="47">
        <f>SUM(B61:B74)</f>
        <v>166903678</v>
      </c>
      <c r="C75" s="47">
        <f>SUM(C61:C74)</f>
        <v>96528856</v>
      </c>
      <c r="D75" s="47">
        <f>SUM(D61:D74)</f>
        <v>14212357</v>
      </c>
      <c r="E75" s="47">
        <f>E63+E68+E73+E74</f>
        <v>-70374822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7"/>
      <c r="G76" s="7"/>
    </row>
    <row r="77" spans="1:7" ht="33" customHeight="1">
      <c r="A77" s="32" t="s">
        <v>108</v>
      </c>
      <c r="B77" s="16"/>
      <c r="C77" s="16"/>
      <c r="D77" s="16"/>
      <c r="E77" s="16"/>
      <c r="F77" s="8"/>
      <c r="G77" s="8"/>
    </row>
    <row r="78" spans="1:7" ht="33" customHeight="1">
      <c r="A78" s="32" t="s">
        <v>109</v>
      </c>
      <c r="B78" s="40">
        <v>13772000</v>
      </c>
      <c r="C78" s="40">
        <v>25912152</v>
      </c>
      <c r="D78" s="40">
        <v>25750152</v>
      </c>
      <c r="E78" s="16">
        <f aca="true" t="shared" si="3" ref="E78:E83">C78-B78</f>
        <v>12140152</v>
      </c>
      <c r="F78" s="8"/>
      <c r="G78" s="8"/>
    </row>
    <row r="79" spans="1:7" ht="33" customHeight="1">
      <c r="A79" s="32" t="s">
        <v>110</v>
      </c>
      <c r="B79" s="16">
        <v>0</v>
      </c>
      <c r="C79" s="16">
        <v>2480188</v>
      </c>
      <c r="D79" s="16">
        <v>2480188</v>
      </c>
      <c r="E79" s="16">
        <f t="shared" si="3"/>
        <v>2480188</v>
      </c>
      <c r="F79" s="8"/>
      <c r="G79" s="8"/>
    </row>
    <row r="80" spans="1:7" ht="33" customHeight="1">
      <c r="A80" s="32" t="s">
        <v>111</v>
      </c>
      <c r="B80" s="16">
        <v>9331000</v>
      </c>
      <c r="C80" s="16">
        <v>20904844</v>
      </c>
      <c r="D80" s="16">
        <v>20904844</v>
      </c>
      <c r="E80" s="16">
        <f t="shared" si="3"/>
        <v>11573844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3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3"/>
        <v>0</v>
      </c>
      <c r="F82" s="8"/>
      <c r="G82" s="8"/>
    </row>
    <row r="83" spans="1:7" ht="33" customHeight="1">
      <c r="A83" s="32" t="s">
        <v>114</v>
      </c>
      <c r="B83" s="13">
        <v>5708000</v>
      </c>
      <c r="C83" s="13">
        <v>6049949</v>
      </c>
      <c r="D83" s="14">
        <v>6049949</v>
      </c>
      <c r="E83" s="16">
        <f t="shared" si="3"/>
        <v>341949</v>
      </c>
      <c r="F83" s="8"/>
      <c r="G83" s="8"/>
    </row>
    <row r="84" spans="1:7" ht="33" customHeight="1">
      <c r="A84" s="37" t="s">
        <v>116</v>
      </c>
      <c r="B84" s="47">
        <f>SUM(B77:B83)</f>
        <v>28811000</v>
      </c>
      <c r="C84" s="47">
        <f>SUM(C77:C83)</f>
        <v>55347133</v>
      </c>
      <c r="D84" s="47">
        <f>SUM(D77:D83)</f>
        <v>55185133</v>
      </c>
      <c r="E84" s="47">
        <f>C84-B84</f>
        <v>26536133</v>
      </c>
      <c r="F84" s="8"/>
      <c r="G84" s="8"/>
    </row>
    <row r="85" spans="1:7" ht="33" customHeight="1">
      <c r="A85" s="32" t="s">
        <v>94</v>
      </c>
      <c r="B85" s="16">
        <v>91839000</v>
      </c>
      <c r="C85" s="16">
        <v>98278217</v>
      </c>
      <c r="D85" s="16">
        <v>98277735</v>
      </c>
      <c r="E85" s="16">
        <f>C85-B85</f>
        <v>6439217</v>
      </c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>
        <v>24796000</v>
      </c>
      <c r="C88" s="16">
        <v>26534989</v>
      </c>
      <c r="D88" s="16">
        <v>26534989</v>
      </c>
      <c r="E88" s="16">
        <f>C88-B88</f>
        <v>1738989</v>
      </c>
      <c r="F88" s="8"/>
      <c r="G88" s="8"/>
    </row>
    <row r="89" spans="1:7" ht="33" customHeight="1">
      <c r="A89" s="37" t="s">
        <v>98</v>
      </c>
      <c r="B89" s="15">
        <f>SUM(B85:B88)</f>
        <v>116635000</v>
      </c>
      <c r="C89" s="15">
        <f>SUM(C85:C88)</f>
        <v>124813206</v>
      </c>
      <c r="D89" s="15">
        <f>SUM(D85:D88)</f>
        <v>124812724</v>
      </c>
      <c r="E89" s="15">
        <f>SUM(E85:E88)</f>
        <v>8178206</v>
      </c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>
        <v>600000</v>
      </c>
      <c r="C96" s="16">
        <v>600000</v>
      </c>
      <c r="D96" s="16">
        <v>300000</v>
      </c>
      <c r="E96" s="16">
        <f>C96-B96</f>
        <v>0</v>
      </c>
      <c r="F96" s="8"/>
      <c r="G96" s="8"/>
    </row>
    <row r="97" spans="1:7" ht="33" customHeight="1">
      <c r="A97" s="41" t="s">
        <v>117</v>
      </c>
      <c r="B97" s="16">
        <v>0</v>
      </c>
      <c r="C97" s="14">
        <v>26784204</v>
      </c>
      <c r="D97" s="14">
        <v>26784204</v>
      </c>
      <c r="E97" s="14">
        <f>C97-B97</f>
        <v>26784204</v>
      </c>
      <c r="F97" s="20"/>
      <c r="G97" s="8"/>
    </row>
    <row r="98" spans="1:7" ht="33" customHeight="1">
      <c r="A98" s="42" t="s">
        <v>106</v>
      </c>
      <c r="B98" s="47">
        <f>SUM(B96:B97)</f>
        <v>600000</v>
      </c>
      <c r="C98" s="47">
        <f>SUM(C96:C97)</f>
        <v>27384204</v>
      </c>
      <c r="D98" s="47">
        <f>SUM(D96:D97)</f>
        <v>27084204</v>
      </c>
      <c r="E98" s="47">
        <f>SUM(E96:E97)</f>
        <v>26784204</v>
      </c>
      <c r="F98" s="45"/>
      <c r="G98" s="8"/>
    </row>
    <row r="99" spans="1:7" ht="33" customHeight="1">
      <c r="A99" s="42" t="s">
        <v>107</v>
      </c>
      <c r="B99" s="47">
        <f>B25+B26+B51+B60+B75+B84+B89+B98</f>
        <v>401834678</v>
      </c>
      <c r="C99" s="47">
        <f>C25+C26+C51+C60+C75+C84+C89+C98</f>
        <v>422437479</v>
      </c>
      <c r="D99" s="47">
        <f>D25+D26+D51+D60+D75+D84+D89+D98</f>
        <v>322119177</v>
      </c>
      <c r="E99" s="47">
        <f>E25+E26+E51+E60+E75+E84+E89+E98</f>
        <v>20602801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124</v>
      </c>
      <c r="B104" s="16">
        <v>70000000</v>
      </c>
      <c r="C104" s="16">
        <v>100000000</v>
      </c>
      <c r="D104" s="16">
        <v>99285000</v>
      </c>
      <c r="E104" s="16">
        <f>C104-B104</f>
        <v>30000000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70000000</v>
      </c>
      <c r="C108" s="15">
        <f>SUM(C104:C107)</f>
        <v>100000000</v>
      </c>
      <c r="D108" s="15">
        <f>SUM(D104:D107)</f>
        <v>99285000</v>
      </c>
      <c r="E108" s="15">
        <f>C108-B108</f>
        <v>30000000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>
        <v>5155672</v>
      </c>
      <c r="C110" s="15">
        <v>11523673</v>
      </c>
      <c r="D110" s="15">
        <v>5155672</v>
      </c>
      <c r="E110" s="15">
        <f>C110-B110</f>
        <v>6368001</v>
      </c>
      <c r="F110" s="45"/>
      <c r="G110" s="8"/>
    </row>
    <row r="111" spans="1:7" ht="33" customHeight="1">
      <c r="A111" s="42" t="s">
        <v>67</v>
      </c>
      <c r="B111" s="15">
        <v>31312000</v>
      </c>
      <c r="C111" s="15">
        <v>48140792</v>
      </c>
      <c r="D111" s="15">
        <v>47927477</v>
      </c>
      <c r="E111" s="15">
        <f>C111-B111</f>
        <v>16828792</v>
      </c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47">
        <f>SUM(B108:B114)</f>
        <v>106467672</v>
      </c>
      <c r="C115" s="47">
        <f>SUM(C108:C114)</f>
        <v>159664465</v>
      </c>
      <c r="D115" s="47">
        <f>SUM(D108:D114)</f>
        <v>152368149</v>
      </c>
      <c r="E115" s="47">
        <f>E108+E111</f>
        <v>46828792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/>
      <c r="C120" s="15"/>
      <c r="D120" s="15"/>
      <c r="E120" s="15"/>
      <c r="F120" s="8"/>
      <c r="G120" s="8"/>
    </row>
    <row r="121" spans="1:7" ht="33" customHeight="1">
      <c r="A121" s="43" t="s">
        <v>76</v>
      </c>
      <c r="B121" s="16">
        <f>SUM(B115:B120)</f>
        <v>106467672</v>
      </c>
      <c r="C121" s="16">
        <f>SUM(C115:C120)</f>
        <v>159664465</v>
      </c>
      <c r="D121" s="16">
        <f>SUM(D115:D120)</f>
        <v>152368149</v>
      </c>
      <c r="E121" s="16">
        <f>SUM(E115:E120)</f>
        <v>46828792</v>
      </c>
      <c r="F121" s="8"/>
      <c r="G121" s="8"/>
    </row>
    <row r="122" spans="1:7" ht="33" customHeight="1">
      <c r="A122" s="44" t="s">
        <v>81</v>
      </c>
      <c r="B122" s="47">
        <f>B99+B121</f>
        <v>508302350</v>
      </c>
      <c r="C122" s="47">
        <f>C99+C121</f>
        <v>582101944</v>
      </c>
      <c r="D122" s="47">
        <f>D99+D121</f>
        <v>474487326</v>
      </c>
      <c r="E122" s="47">
        <f>C122-B122</f>
        <v>73799594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72" t="s">
        <v>125</v>
      </c>
      <c r="B1" s="72"/>
      <c r="C1" s="72"/>
      <c r="D1" s="72"/>
      <c r="E1" s="72"/>
      <c r="F1" s="7"/>
      <c r="G1" s="7"/>
    </row>
    <row r="2" spans="1:7" ht="27.75" customHeight="1">
      <c r="A2" s="73" t="s">
        <v>126</v>
      </c>
      <c r="B2" s="73"/>
      <c r="C2" s="73"/>
      <c r="D2" s="73"/>
      <c r="E2" s="73"/>
      <c r="F2" s="7"/>
      <c r="G2" s="7"/>
    </row>
    <row r="3" spans="1:7" ht="31.5" customHeight="1">
      <c r="A3" s="73"/>
      <c r="B3" s="73"/>
      <c r="C3" s="73"/>
      <c r="D3" s="73"/>
      <c r="E3" s="73"/>
      <c r="F3" s="7"/>
      <c r="G3" s="7"/>
    </row>
    <row r="4" spans="1:7" ht="18.75" customHeight="1" hidden="1">
      <c r="A4" s="73"/>
      <c r="B4" s="73"/>
      <c r="C4" s="73"/>
      <c r="D4" s="73"/>
      <c r="E4" s="73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0</v>
      </c>
      <c r="C7" s="12">
        <v>7326740</v>
      </c>
      <c r="D7" s="12">
        <v>7326740</v>
      </c>
      <c r="E7" s="12">
        <f>C7-B7</f>
        <v>7326740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20">C8-B8</f>
        <v>0</v>
      </c>
      <c r="F8" s="8"/>
      <c r="G8" s="8"/>
    </row>
    <row r="9" spans="1:7" ht="33" customHeight="1">
      <c r="A9" s="31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>
        <v>0</v>
      </c>
      <c r="C12" s="14">
        <v>516900</v>
      </c>
      <c r="D12" s="14">
        <v>516900</v>
      </c>
      <c r="E12" s="12">
        <f t="shared" si="0"/>
        <v>516900</v>
      </c>
      <c r="F12" s="8"/>
      <c r="G12" s="8"/>
    </row>
    <row r="13" spans="1:7" ht="33" customHeight="1">
      <c r="A13" s="31" t="s">
        <v>8</v>
      </c>
      <c r="B13" s="13">
        <v>0</v>
      </c>
      <c r="C13" s="13">
        <v>722920</v>
      </c>
      <c r="D13" s="13">
        <v>722920</v>
      </c>
      <c r="E13" s="12">
        <f t="shared" si="0"/>
        <v>722920</v>
      </c>
      <c r="F13" s="8"/>
      <c r="G13" s="8"/>
    </row>
    <row r="14" spans="1:7" ht="33" customHeight="1">
      <c r="A14" s="31" t="s">
        <v>12</v>
      </c>
      <c r="B14" s="13"/>
      <c r="C14" s="13"/>
      <c r="D14" s="13"/>
      <c r="E14" s="12">
        <f t="shared" si="0"/>
        <v>0</v>
      </c>
      <c r="F14" s="8"/>
      <c r="G14" s="8"/>
    </row>
    <row r="15" spans="1:7" ht="33" customHeight="1">
      <c r="A15" s="31" t="s">
        <v>9</v>
      </c>
      <c r="B15" s="13">
        <v>0</v>
      </c>
      <c r="C15" s="13">
        <v>78024</v>
      </c>
      <c r="D15" s="13">
        <v>24424</v>
      </c>
      <c r="E15" s="12">
        <f t="shared" si="0"/>
        <v>78024</v>
      </c>
      <c r="F15" s="8"/>
      <c r="G15" s="8"/>
    </row>
    <row r="16" spans="1:7" ht="33" customHeight="1">
      <c r="A16" s="31" t="s">
        <v>13</v>
      </c>
      <c r="B16" s="13">
        <v>0</v>
      </c>
      <c r="C16" s="13">
        <v>120000</v>
      </c>
      <c r="D16" s="13">
        <v>120000</v>
      </c>
      <c r="E16" s="12">
        <f t="shared" si="0"/>
        <v>120000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0</v>
      </c>
      <c r="C19" s="13">
        <v>66204</v>
      </c>
      <c r="D19" s="13">
        <v>59704</v>
      </c>
      <c r="E19" s="12">
        <f t="shared" si="0"/>
        <v>66204</v>
      </c>
      <c r="F19" s="8"/>
      <c r="G19" s="8"/>
    </row>
    <row r="20" spans="1:7" ht="33" customHeight="1">
      <c r="A20" s="34" t="s">
        <v>15</v>
      </c>
      <c r="B20" s="16">
        <f>SUM(B7:B19)</f>
        <v>0</v>
      </c>
      <c r="C20" s="16">
        <f>SUM(C7:C19)</f>
        <v>8830788</v>
      </c>
      <c r="D20" s="16">
        <f>SUM(D7:D19)</f>
        <v>8770688</v>
      </c>
      <c r="E20" s="24">
        <f t="shared" si="0"/>
        <v>8830788</v>
      </c>
      <c r="F20" s="8"/>
      <c r="G20" s="8"/>
    </row>
    <row r="21" spans="1:7" ht="33" customHeight="1">
      <c r="A21" s="31" t="s">
        <v>16</v>
      </c>
      <c r="B21" s="13">
        <v>0</v>
      </c>
      <c r="C21" s="13">
        <v>0</v>
      </c>
      <c r="D21" s="13">
        <v>0</v>
      </c>
      <c r="E21" s="13">
        <f>C21-B21</f>
        <v>0</v>
      </c>
      <c r="F21" s="8"/>
      <c r="G21" s="8"/>
    </row>
    <row r="22" spans="1:7" s="4" customFormat="1" ht="33" customHeight="1">
      <c r="A22" s="31" t="s">
        <v>17</v>
      </c>
      <c r="B22" s="35"/>
      <c r="C22" s="35"/>
      <c r="D22" s="35"/>
      <c r="E22" s="17">
        <f>C22-B22</f>
        <v>0</v>
      </c>
      <c r="F22" s="9"/>
      <c r="G22" s="9"/>
    </row>
    <row r="23" spans="1:7" ht="33" customHeight="1">
      <c r="A23" s="31" t="s">
        <v>18</v>
      </c>
      <c r="B23" s="13"/>
      <c r="C23" s="13"/>
      <c r="D23" s="13"/>
      <c r="E23" s="18">
        <f>C23-B23</f>
        <v>0</v>
      </c>
      <c r="F23" s="8"/>
      <c r="G23" s="8"/>
    </row>
    <row r="24" spans="1:7" ht="33" customHeight="1">
      <c r="A24" s="34" t="s">
        <v>19</v>
      </c>
      <c r="B24" s="16">
        <f>SUM(B21:B23)</f>
        <v>0</v>
      </c>
      <c r="C24" s="16">
        <f>SUM(C21:C23)</f>
        <v>0</v>
      </c>
      <c r="D24" s="16">
        <f>SUM(D21:D23)</f>
        <v>0</v>
      </c>
      <c r="E24" s="25">
        <f>SUM(E21:E23)</f>
        <v>0</v>
      </c>
      <c r="F24" s="8"/>
      <c r="G24" s="8"/>
    </row>
    <row r="25" spans="1:7" ht="33" customHeight="1">
      <c r="A25" s="36" t="s">
        <v>20</v>
      </c>
      <c r="B25" s="15">
        <f>B20+B24</f>
        <v>0</v>
      </c>
      <c r="C25" s="15">
        <f>C20+C24</f>
        <v>8830788</v>
      </c>
      <c r="D25" s="15">
        <f>D20+D24</f>
        <v>8770688</v>
      </c>
      <c r="E25" s="46">
        <f>E20+E24</f>
        <v>8830788</v>
      </c>
      <c r="F25" s="8"/>
      <c r="G25" s="8"/>
    </row>
    <row r="26" spans="1:7" ht="33" customHeight="1">
      <c r="A26" s="36" t="s">
        <v>21</v>
      </c>
      <c r="B26" s="15"/>
      <c r="C26" s="15">
        <v>2095054</v>
      </c>
      <c r="D26" s="15">
        <v>2095054</v>
      </c>
      <c r="E26" s="15">
        <f>C26-B26</f>
        <v>2095054</v>
      </c>
      <c r="F26" s="8"/>
      <c r="G26" s="8"/>
    </row>
    <row r="27" spans="1:7" ht="33" customHeight="1">
      <c r="A27" s="31" t="s">
        <v>78</v>
      </c>
      <c r="B27" s="13"/>
      <c r="C27" s="13"/>
      <c r="D27" s="14"/>
      <c r="E27" s="14">
        <f>C27-B27</f>
        <v>0</v>
      </c>
      <c r="F27" s="8"/>
      <c r="G27" s="8"/>
    </row>
    <row r="28" spans="1:8" ht="33" customHeight="1">
      <c r="A28" s="31" t="s">
        <v>22</v>
      </c>
      <c r="B28" s="13">
        <v>0</v>
      </c>
      <c r="C28" s="13">
        <v>670966</v>
      </c>
      <c r="D28" s="13">
        <v>670966</v>
      </c>
      <c r="E28" s="13">
        <f>C28-B28</f>
        <v>670966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15">
        <f>SUM(B27:B29)</f>
        <v>0</v>
      </c>
      <c r="C30" s="15">
        <f>SUM(C27:C29)</f>
        <v>670966</v>
      </c>
      <c r="D30" s="15">
        <f>SUM(D27:D29)</f>
        <v>670966</v>
      </c>
      <c r="E30" s="15">
        <f>SUM(E27:E29)</f>
        <v>670966</v>
      </c>
      <c r="F30" s="8"/>
      <c r="G30" s="8"/>
    </row>
    <row r="31" spans="1:7" ht="33" customHeight="1">
      <c r="A31" s="31" t="s">
        <v>25</v>
      </c>
      <c r="B31" s="14"/>
      <c r="C31" s="14"/>
      <c r="D31" s="14"/>
      <c r="E31" s="14">
        <f>C31-B31</f>
        <v>0</v>
      </c>
      <c r="F31" s="8"/>
      <c r="G31" s="8"/>
    </row>
    <row r="32" spans="1:7" ht="33" customHeight="1">
      <c r="A32" s="31" t="s">
        <v>26</v>
      </c>
      <c r="B32" s="13"/>
      <c r="C32" s="13"/>
      <c r="D32" s="14"/>
      <c r="E32" s="14">
        <f>C32-B32</f>
        <v>0</v>
      </c>
      <c r="F32" s="8"/>
      <c r="G32" s="8"/>
    </row>
    <row r="33" spans="1:7" ht="33" customHeight="1">
      <c r="A33" s="37" t="s">
        <v>27</v>
      </c>
      <c r="B33" s="15">
        <f>SUM(B31:B32)</f>
        <v>0</v>
      </c>
      <c r="C33" s="15">
        <f>SUM(C31:C32)</f>
        <v>0</v>
      </c>
      <c r="D33" s="15">
        <f>SUM(D31:D32)</f>
        <v>0</v>
      </c>
      <c r="E33" s="15">
        <f>SUM(E31:E32)</f>
        <v>0</v>
      </c>
      <c r="F33" s="8"/>
      <c r="G33" s="8"/>
    </row>
    <row r="34" spans="1:7" ht="33" customHeight="1">
      <c r="A34" s="31" t="s">
        <v>28</v>
      </c>
      <c r="B34" s="13"/>
      <c r="C34" s="13"/>
      <c r="D34" s="14"/>
      <c r="E34" s="14">
        <f aca="true" t="shared" si="1" ref="E34:E40">C34-B34</f>
        <v>0</v>
      </c>
      <c r="F34" s="8"/>
      <c r="G34" s="8"/>
    </row>
    <row r="35" spans="1:7" ht="33" customHeight="1">
      <c r="A35" s="31" t="s">
        <v>29</v>
      </c>
      <c r="B35" s="13">
        <v>0</v>
      </c>
      <c r="C35" s="13">
        <v>2480389</v>
      </c>
      <c r="D35" s="13">
        <v>2003550</v>
      </c>
      <c r="E35" s="14">
        <f t="shared" si="1"/>
        <v>2480389</v>
      </c>
      <c r="F35" s="8"/>
      <c r="G35" s="8"/>
    </row>
    <row r="36" spans="1:7" ht="33" customHeight="1">
      <c r="A36" s="31" t="s">
        <v>30</v>
      </c>
      <c r="B36" s="13"/>
      <c r="C36" s="13"/>
      <c r="D36" s="13"/>
      <c r="E36" s="14">
        <f t="shared" si="1"/>
        <v>0</v>
      </c>
      <c r="F36" s="8"/>
      <c r="G36" s="8"/>
    </row>
    <row r="37" spans="1:7" ht="33" customHeight="1">
      <c r="A37" s="31" t="s">
        <v>31</v>
      </c>
      <c r="B37" s="13"/>
      <c r="C37" s="13"/>
      <c r="D37" s="13"/>
      <c r="E37" s="14">
        <f t="shared" si="1"/>
        <v>0</v>
      </c>
      <c r="F37" s="8"/>
      <c r="G37" s="8"/>
    </row>
    <row r="38" spans="1:7" ht="33" customHeight="1">
      <c r="A38" s="31" t="s">
        <v>32</v>
      </c>
      <c r="B38" s="13">
        <v>0</v>
      </c>
      <c r="C38" s="13">
        <v>87633</v>
      </c>
      <c r="D38" s="13">
        <v>87633</v>
      </c>
      <c r="E38" s="14">
        <f t="shared" si="1"/>
        <v>87633</v>
      </c>
      <c r="F38" s="8"/>
      <c r="G38" s="8"/>
    </row>
    <row r="39" spans="1:7" ht="33" customHeight="1">
      <c r="A39" s="31" t="s">
        <v>33</v>
      </c>
      <c r="B39" s="13">
        <v>0</v>
      </c>
      <c r="C39" s="13">
        <v>93000</v>
      </c>
      <c r="D39" s="13">
        <v>93000</v>
      </c>
      <c r="E39" s="14">
        <f t="shared" si="1"/>
        <v>93000</v>
      </c>
      <c r="F39" s="8"/>
      <c r="G39" s="8"/>
    </row>
    <row r="40" spans="1:7" ht="33" customHeight="1">
      <c r="A40" s="31" t="s">
        <v>34</v>
      </c>
      <c r="B40" s="14">
        <v>0</v>
      </c>
      <c r="C40" s="14">
        <v>61224</v>
      </c>
      <c r="D40" s="14">
        <v>46137</v>
      </c>
      <c r="E40" s="14">
        <f t="shared" si="1"/>
        <v>61224</v>
      </c>
      <c r="F40" s="8"/>
      <c r="G40" s="8"/>
    </row>
    <row r="41" spans="1:7" ht="33" customHeight="1">
      <c r="A41" s="37" t="s">
        <v>35</v>
      </c>
      <c r="B41" s="15">
        <f>SUM(B34:B40)</f>
        <v>0</v>
      </c>
      <c r="C41" s="15">
        <f>SUM(C34:C40)</f>
        <v>2722246</v>
      </c>
      <c r="D41" s="15">
        <f>SUM(D34:D40)</f>
        <v>2230320</v>
      </c>
      <c r="E41" s="15">
        <f>SUM(E34:E40)</f>
        <v>2722246</v>
      </c>
      <c r="F41" s="8"/>
      <c r="G41" s="8"/>
    </row>
    <row r="42" spans="1:7" ht="33" customHeight="1">
      <c r="A42" s="31" t="s">
        <v>36</v>
      </c>
      <c r="B42" s="13"/>
      <c r="C42" s="13"/>
      <c r="D42" s="13"/>
      <c r="E42" s="15">
        <f>C42-B42</f>
        <v>0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0</v>
      </c>
      <c r="C44" s="15">
        <f>SUM(C42:C43)</f>
        <v>0</v>
      </c>
      <c r="D44" s="15">
        <f>SUM(D42:D43)</f>
        <v>0</v>
      </c>
      <c r="E44" s="15">
        <f>SUM(E42:E43)</f>
        <v>0</v>
      </c>
      <c r="F44" s="8"/>
      <c r="G44" s="8"/>
    </row>
    <row r="45" spans="1:7" ht="33" customHeight="1">
      <c r="A45" s="38" t="s">
        <v>38</v>
      </c>
      <c r="B45" s="14">
        <v>0</v>
      </c>
      <c r="C45" s="14">
        <v>757783</v>
      </c>
      <c r="D45" s="14">
        <v>753710</v>
      </c>
      <c r="E45" s="15">
        <f aca="true" t="shared" si="2" ref="E45:E51">C45-B45</f>
        <v>757783</v>
      </c>
      <c r="F45" s="8"/>
      <c r="G45" s="8"/>
    </row>
    <row r="46" spans="1:7" ht="33" customHeight="1">
      <c r="A46" s="39" t="s">
        <v>39</v>
      </c>
      <c r="B46" s="14"/>
      <c r="C46" s="14"/>
      <c r="D46" s="14"/>
      <c r="E46" s="15">
        <f t="shared" si="2"/>
        <v>0</v>
      </c>
      <c r="F46" s="8"/>
      <c r="G46" s="8"/>
    </row>
    <row r="47" spans="1:7" ht="33" customHeight="1">
      <c r="A47" s="39" t="s">
        <v>40</v>
      </c>
      <c r="B47" s="14"/>
      <c r="C47" s="14"/>
      <c r="D47" s="16"/>
      <c r="E47" s="15">
        <f t="shared" si="2"/>
        <v>0</v>
      </c>
      <c r="F47" s="8"/>
      <c r="G47" s="8"/>
    </row>
    <row r="48" spans="1:7" ht="33" customHeight="1">
      <c r="A48" s="39" t="s">
        <v>41</v>
      </c>
      <c r="B48" s="14"/>
      <c r="C48" s="14"/>
      <c r="D48" s="16"/>
      <c r="E48" s="15">
        <f t="shared" si="2"/>
        <v>0</v>
      </c>
      <c r="F48" s="8"/>
      <c r="G48" s="8"/>
    </row>
    <row r="49" spans="1:7" ht="33" customHeight="1">
      <c r="A49" s="39" t="s">
        <v>42</v>
      </c>
      <c r="B49" s="14">
        <v>0</v>
      </c>
      <c r="C49" s="14">
        <v>2</v>
      </c>
      <c r="D49" s="14">
        <v>2</v>
      </c>
      <c r="E49" s="15">
        <f t="shared" si="2"/>
        <v>2</v>
      </c>
      <c r="F49" s="8"/>
      <c r="G49" s="8"/>
    </row>
    <row r="50" spans="1:7" ht="33" customHeight="1">
      <c r="A50" s="37" t="s">
        <v>44</v>
      </c>
      <c r="B50" s="15">
        <f>SUM(B45:B49)</f>
        <v>0</v>
      </c>
      <c r="C50" s="15">
        <f>SUM(C45:C49)</f>
        <v>757785</v>
      </c>
      <c r="D50" s="15">
        <f>SUM(D45:D49)</f>
        <v>753712</v>
      </c>
      <c r="E50" s="15">
        <f t="shared" si="2"/>
        <v>757785</v>
      </c>
      <c r="F50" s="8"/>
      <c r="G50" s="8"/>
    </row>
    <row r="51" spans="1:7" ht="33" customHeight="1">
      <c r="A51" s="37" t="s">
        <v>79</v>
      </c>
      <c r="B51" s="15">
        <f>B30+B33+B41+B44+B50</f>
        <v>0</v>
      </c>
      <c r="C51" s="15">
        <f>C30+C33+C41+C44+C50</f>
        <v>4150997</v>
      </c>
      <c r="D51" s="15">
        <f>D30+D33+D41+D44+D50</f>
        <v>3654998</v>
      </c>
      <c r="E51" s="15">
        <f t="shared" si="2"/>
        <v>4150997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/>
      <c r="C53" s="16"/>
      <c r="D53" s="16"/>
      <c r="E53" s="16">
        <f>C53-B53</f>
        <v>0</v>
      </c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/>
      <c r="C55" s="16"/>
      <c r="D55" s="16"/>
      <c r="E55" s="16"/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/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/>
      <c r="C59" s="16"/>
      <c r="D59" s="16"/>
      <c r="E59" s="16"/>
      <c r="F59" s="8"/>
      <c r="G59" s="8"/>
    </row>
    <row r="60" spans="1:7" ht="33" customHeight="1">
      <c r="A60" s="37" t="s">
        <v>53</v>
      </c>
      <c r="B60" s="15">
        <f>SUM(B55:B59)</f>
        <v>0</v>
      </c>
      <c r="C60" s="15">
        <f>SUM(C53:C59)</f>
        <v>0</v>
      </c>
      <c r="D60" s="15">
        <f>SUM(D53:D59)</f>
        <v>0</v>
      </c>
      <c r="E60" s="15">
        <f>SUM(E53:E59)</f>
        <v>0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/>
      <c r="C63" s="16"/>
      <c r="D63" s="16"/>
      <c r="E63" s="16"/>
      <c r="F63" s="8"/>
      <c r="G63" s="8"/>
    </row>
    <row r="64" spans="1:7" ht="33" customHeight="1">
      <c r="A64" s="32" t="s">
        <v>83</v>
      </c>
      <c r="B64" s="16"/>
      <c r="C64" s="16"/>
      <c r="D64" s="16"/>
      <c r="E64" s="16"/>
      <c r="F64" s="8"/>
      <c r="G64" s="8"/>
    </row>
    <row r="65" spans="1:7" ht="33" customHeight="1">
      <c r="A65" s="32" t="s">
        <v>84</v>
      </c>
      <c r="B65" s="16"/>
      <c r="C65" s="16"/>
      <c r="D65" s="16"/>
      <c r="E65" s="16"/>
      <c r="F65" s="8"/>
      <c r="G65" s="8"/>
    </row>
    <row r="66" spans="1:7" ht="33" customHeight="1">
      <c r="A66" s="32" t="s">
        <v>85</v>
      </c>
      <c r="B66" s="16"/>
      <c r="C66" s="16"/>
      <c r="D66" s="16"/>
      <c r="E66" s="16"/>
      <c r="F66" s="8"/>
      <c r="G66" s="8"/>
    </row>
    <row r="67" spans="1:7" ht="33" customHeight="1">
      <c r="A67" s="32" t="s">
        <v>86</v>
      </c>
      <c r="B67" s="16"/>
      <c r="C67" s="16"/>
      <c r="D67" s="16"/>
      <c r="E67" s="16"/>
      <c r="F67" s="8"/>
      <c r="G67" s="8"/>
    </row>
    <row r="68" spans="1:7" ht="33" customHeight="1">
      <c r="A68" s="32" t="s">
        <v>87</v>
      </c>
      <c r="B68" s="16"/>
      <c r="C68" s="16"/>
      <c r="D68" s="16"/>
      <c r="E68" s="16"/>
      <c r="F68" s="22"/>
      <c r="G68" s="8"/>
    </row>
    <row r="69" spans="1:7" ht="33" customHeight="1">
      <c r="A69" s="32" t="s">
        <v>88</v>
      </c>
      <c r="B69" s="16"/>
      <c r="C69" s="16"/>
      <c r="D69" s="16"/>
      <c r="E69" s="16"/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/>
      <c r="F71" s="45"/>
      <c r="G71" s="8"/>
    </row>
    <row r="72" spans="1:7" ht="33" customHeight="1">
      <c r="A72" s="32" t="s">
        <v>91</v>
      </c>
      <c r="B72" s="16"/>
      <c r="C72" s="16"/>
      <c r="D72" s="16"/>
      <c r="E72" s="16"/>
      <c r="F72" s="45"/>
      <c r="G72" s="8"/>
    </row>
    <row r="73" spans="1:7" ht="33" customHeight="1">
      <c r="A73" s="32" t="s">
        <v>92</v>
      </c>
      <c r="B73" s="16"/>
      <c r="C73" s="16"/>
      <c r="D73" s="16"/>
      <c r="E73" s="16"/>
      <c r="F73" s="45"/>
      <c r="G73" s="8"/>
    </row>
    <row r="74" spans="1:7" ht="33" customHeight="1">
      <c r="A74" s="32" t="s">
        <v>93</v>
      </c>
      <c r="B74" s="14"/>
      <c r="C74" s="14"/>
      <c r="D74" s="14"/>
      <c r="E74" s="16"/>
      <c r="F74" s="20"/>
      <c r="G74" s="8"/>
    </row>
    <row r="75" spans="1:7" ht="33" customHeight="1">
      <c r="A75" s="37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15">
        <f>SUM(E61:E74)</f>
        <v>0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7"/>
      <c r="G76" s="7"/>
    </row>
    <row r="77" spans="1:7" ht="33" customHeight="1">
      <c r="A77" s="32" t="s">
        <v>108</v>
      </c>
      <c r="B77" s="16"/>
      <c r="C77" s="16"/>
      <c r="D77" s="16"/>
      <c r="E77" s="16">
        <f>C77-B77</f>
        <v>0</v>
      </c>
      <c r="F77" s="8"/>
      <c r="G77" s="8"/>
    </row>
    <row r="78" spans="1:7" ht="33" customHeight="1">
      <c r="A78" s="32" t="s">
        <v>109</v>
      </c>
      <c r="B78" s="40"/>
      <c r="C78" s="40"/>
      <c r="D78" s="40"/>
      <c r="E78" s="16"/>
      <c r="F78" s="8"/>
      <c r="G78" s="8"/>
    </row>
    <row r="79" spans="1:7" ht="33" customHeight="1">
      <c r="A79" s="32" t="s">
        <v>110</v>
      </c>
      <c r="B79" s="16">
        <v>0</v>
      </c>
      <c r="C79" s="16">
        <v>269980</v>
      </c>
      <c r="D79" s="16">
        <v>269980</v>
      </c>
      <c r="E79" s="16">
        <f aca="true" t="shared" si="3" ref="E79:E84">C79-B79</f>
        <v>269980</v>
      </c>
      <c r="F79" s="8"/>
      <c r="G79" s="8"/>
    </row>
    <row r="80" spans="1:7" ht="33" customHeight="1">
      <c r="A80" s="32" t="s">
        <v>111</v>
      </c>
      <c r="B80" s="16"/>
      <c r="C80" s="16"/>
      <c r="D80" s="16"/>
      <c r="E80" s="16">
        <f t="shared" si="3"/>
        <v>0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3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3"/>
        <v>0</v>
      </c>
      <c r="F82" s="8"/>
      <c r="G82" s="8"/>
    </row>
    <row r="83" spans="1:7" ht="33" customHeight="1">
      <c r="A83" s="32" t="s">
        <v>114</v>
      </c>
      <c r="B83" s="13">
        <v>0</v>
      </c>
      <c r="C83" s="13">
        <v>72895</v>
      </c>
      <c r="D83" s="14">
        <v>72895</v>
      </c>
      <c r="E83" s="16">
        <f t="shared" si="3"/>
        <v>72895</v>
      </c>
      <c r="F83" s="8"/>
      <c r="G83" s="8"/>
    </row>
    <row r="84" spans="1:7" ht="33" customHeight="1">
      <c r="A84" s="37" t="s">
        <v>116</v>
      </c>
      <c r="B84" s="15">
        <f>SUM(B77:B83)</f>
        <v>0</v>
      </c>
      <c r="C84" s="15">
        <f>SUM(C77:C83)</f>
        <v>342875</v>
      </c>
      <c r="D84" s="15">
        <f>SUM(D77:D83)</f>
        <v>342875</v>
      </c>
      <c r="E84" s="15">
        <f t="shared" si="3"/>
        <v>342875</v>
      </c>
      <c r="F84" s="8"/>
      <c r="G84" s="8"/>
    </row>
    <row r="85" spans="1:7" ht="33" customHeight="1">
      <c r="A85" s="32" t="s">
        <v>94</v>
      </c>
      <c r="B85" s="16"/>
      <c r="C85" s="16"/>
      <c r="D85" s="16"/>
      <c r="E85" s="16"/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/>
      <c r="C88" s="16"/>
      <c r="D88" s="16"/>
      <c r="E88" s="16"/>
      <c r="F88" s="8"/>
      <c r="G88" s="8"/>
    </row>
    <row r="89" spans="1:7" ht="33" customHeight="1">
      <c r="A89" s="37" t="s">
        <v>98</v>
      </c>
      <c r="B89" s="15"/>
      <c r="C89" s="15"/>
      <c r="D89" s="15"/>
      <c r="E89" s="15"/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/>
      <c r="C96" s="16"/>
      <c r="D96" s="16"/>
      <c r="E96" s="16"/>
      <c r="F96" s="8"/>
      <c r="G96" s="8"/>
    </row>
    <row r="97" spans="1:7" ht="33" customHeight="1">
      <c r="A97" s="41" t="s">
        <v>117</v>
      </c>
      <c r="B97" s="16"/>
      <c r="C97" s="14"/>
      <c r="D97" s="14"/>
      <c r="E97" s="14"/>
      <c r="F97" s="20"/>
      <c r="G97" s="8"/>
    </row>
    <row r="98" spans="1:7" ht="33" customHeight="1">
      <c r="A98" s="42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15">
        <f>SUM(E96:E97)</f>
        <v>0</v>
      </c>
      <c r="F98" s="45"/>
      <c r="G98" s="8"/>
    </row>
    <row r="99" spans="1:7" ht="33" customHeight="1">
      <c r="A99" s="42" t="s">
        <v>107</v>
      </c>
      <c r="B99" s="15">
        <f>B25+B26+B51+B60+B75+B84+B98</f>
        <v>0</v>
      </c>
      <c r="C99" s="15">
        <f>C25+C26+C51+C60+C75+C84+C98</f>
        <v>15419714</v>
      </c>
      <c r="D99" s="15">
        <f>D25+D26+D51+D60+D75+D84+D98</f>
        <v>14863615</v>
      </c>
      <c r="E99" s="15">
        <f>C99-B99</f>
        <v>15419714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60</v>
      </c>
      <c r="B104" s="16"/>
      <c r="C104" s="16"/>
      <c r="D104" s="16"/>
      <c r="E104" s="16">
        <f>C104-B104</f>
        <v>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0</v>
      </c>
      <c r="C108" s="15">
        <f>SUM(C104:C107)</f>
        <v>0</v>
      </c>
      <c r="D108" s="15">
        <f>SUM(D104:D107)</f>
        <v>0</v>
      </c>
      <c r="E108" s="15">
        <f>C108-B108</f>
        <v>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/>
      <c r="C110" s="15"/>
      <c r="D110" s="15"/>
      <c r="E110" s="15"/>
      <c r="F110" s="45"/>
      <c r="G110" s="8"/>
    </row>
    <row r="111" spans="1:7" ht="33" customHeight="1">
      <c r="A111" s="42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15">
        <f>SUM(B108:B114)</f>
        <v>0</v>
      </c>
      <c r="C115" s="15">
        <f>SUM(C108:C114)</f>
        <v>0</v>
      </c>
      <c r="D115" s="15">
        <f>SUM(D108:D114)</f>
        <v>0</v>
      </c>
      <c r="E115" s="15">
        <f>C115-B115</f>
        <v>0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>
        <f>SUM(B115:B119)</f>
        <v>0</v>
      </c>
      <c r="C120" s="15">
        <f>SUM(C115:C119)</f>
        <v>0</v>
      </c>
      <c r="D120" s="15">
        <f>SUM(D115:D119)</f>
        <v>0</v>
      </c>
      <c r="E120" s="15">
        <f>C120-B120</f>
        <v>0</v>
      </c>
      <c r="F120" s="8"/>
      <c r="G120" s="8"/>
    </row>
    <row r="121" spans="1:7" ht="33" customHeight="1">
      <c r="A121" s="43" t="s">
        <v>76</v>
      </c>
      <c r="B121" s="16"/>
      <c r="C121" s="16"/>
      <c r="D121" s="16"/>
      <c r="E121" s="16"/>
      <c r="F121" s="8"/>
      <c r="G121" s="8"/>
    </row>
    <row r="122" spans="1:7" ht="33" customHeight="1">
      <c r="A122" s="44" t="s">
        <v>81</v>
      </c>
      <c r="B122" s="15">
        <f>B99+B120</f>
        <v>0</v>
      </c>
      <c r="C122" s="15">
        <f>C99+C120</f>
        <v>15419714</v>
      </c>
      <c r="D122" s="15">
        <f>D99+D120</f>
        <v>14863615</v>
      </c>
      <c r="E122" s="15">
        <f>C122-B122</f>
        <v>15419714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zoomScale="50" zoomScaleNormal="50" zoomScalePageLayoutView="0" workbookViewId="0" topLeftCell="A1">
      <selection activeCell="F10" sqref="F10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72" t="s">
        <v>127</v>
      </c>
      <c r="B1" s="72"/>
      <c r="C1" s="72"/>
      <c r="D1" s="72"/>
      <c r="E1" s="72"/>
      <c r="F1" s="7"/>
      <c r="G1" s="7"/>
    </row>
    <row r="2" spans="1:7" ht="27.75" customHeight="1">
      <c r="A2" s="73" t="s">
        <v>128</v>
      </c>
      <c r="B2" s="73"/>
      <c r="C2" s="73"/>
      <c r="D2" s="73"/>
      <c r="E2" s="73"/>
      <c r="F2" s="7"/>
      <c r="G2" s="7"/>
    </row>
    <row r="3" spans="1:7" ht="31.5" customHeight="1">
      <c r="A3" s="73"/>
      <c r="B3" s="73"/>
      <c r="C3" s="73"/>
      <c r="D3" s="73"/>
      <c r="E3" s="73"/>
      <c r="F3" s="7"/>
      <c r="G3" s="7"/>
    </row>
    <row r="4" spans="1:7" ht="18.75" customHeight="1" hidden="1">
      <c r="A4" s="73"/>
      <c r="B4" s="73"/>
      <c r="C4" s="73"/>
      <c r="D4" s="73"/>
      <c r="E4" s="73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22000000</v>
      </c>
      <c r="C7" s="12">
        <v>22226196</v>
      </c>
      <c r="D7" s="12">
        <v>22226196</v>
      </c>
      <c r="E7" s="12">
        <f>C7-B7</f>
        <v>226196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20">C8-B8</f>
        <v>0</v>
      </c>
      <c r="F8" s="8"/>
      <c r="G8" s="8"/>
    </row>
    <row r="9" spans="1:7" ht="33" customHeight="1">
      <c r="A9" s="31" t="s">
        <v>4</v>
      </c>
      <c r="B9" s="13">
        <v>0</v>
      </c>
      <c r="C9" s="13">
        <v>553000</v>
      </c>
      <c r="D9" s="13">
        <v>553000</v>
      </c>
      <c r="E9" s="12">
        <f t="shared" si="0"/>
        <v>553000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/>
      <c r="C12" s="14"/>
      <c r="D12" s="14"/>
      <c r="E12" s="12">
        <f t="shared" si="0"/>
        <v>0</v>
      </c>
      <c r="F12" s="8"/>
      <c r="G12" s="8"/>
    </row>
    <row r="13" spans="1:7" ht="33" customHeight="1">
      <c r="A13" s="31" t="s">
        <v>8</v>
      </c>
      <c r="B13" s="13">
        <v>1118000</v>
      </c>
      <c r="C13" s="13">
        <v>1565352</v>
      </c>
      <c r="D13" s="13">
        <v>1565352</v>
      </c>
      <c r="E13" s="12">
        <f t="shared" si="0"/>
        <v>447352</v>
      </c>
      <c r="F13" s="8"/>
      <c r="G13" s="8"/>
    </row>
    <row r="14" spans="1:7" ht="33" customHeight="1">
      <c r="A14" s="31" t="s">
        <v>12</v>
      </c>
      <c r="B14" s="13">
        <v>20000</v>
      </c>
      <c r="C14" s="13">
        <v>20000</v>
      </c>
      <c r="D14" s="13">
        <v>0</v>
      </c>
      <c r="E14" s="12">
        <f t="shared" si="0"/>
        <v>0</v>
      </c>
      <c r="F14" s="8"/>
      <c r="G14" s="8"/>
    </row>
    <row r="15" spans="1:7" ht="33" customHeight="1">
      <c r="A15" s="31" t="s">
        <v>9</v>
      </c>
      <c r="B15" s="13">
        <v>940000</v>
      </c>
      <c r="C15" s="13">
        <v>940000</v>
      </c>
      <c r="D15" s="13">
        <v>649340</v>
      </c>
      <c r="E15" s="12">
        <f t="shared" si="0"/>
        <v>0</v>
      </c>
      <c r="F15" s="8"/>
      <c r="G15" s="8"/>
    </row>
    <row r="16" spans="1:7" ht="33" customHeight="1">
      <c r="A16" s="31" t="s">
        <v>13</v>
      </c>
      <c r="B16" s="13">
        <v>396000</v>
      </c>
      <c r="C16" s="13">
        <v>396000</v>
      </c>
      <c r="D16" s="13">
        <v>99000</v>
      </c>
      <c r="E16" s="12">
        <f t="shared" si="0"/>
        <v>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0</v>
      </c>
      <c r="C19" s="13">
        <v>530900</v>
      </c>
      <c r="D19" s="13">
        <v>530900</v>
      </c>
      <c r="E19" s="12">
        <f t="shared" si="0"/>
        <v>530900</v>
      </c>
      <c r="F19" s="8"/>
      <c r="G19" s="8"/>
    </row>
    <row r="20" spans="1:7" ht="33" customHeight="1">
      <c r="A20" s="34" t="s">
        <v>15</v>
      </c>
      <c r="B20" s="16">
        <f>SUM(B7:B19)</f>
        <v>24474000</v>
      </c>
      <c r="C20" s="16">
        <f>SUM(C7:C19)</f>
        <v>26231448</v>
      </c>
      <c r="D20" s="16">
        <f>SUM(D7:D19)</f>
        <v>25623788</v>
      </c>
      <c r="E20" s="24">
        <f t="shared" si="0"/>
        <v>1757448</v>
      </c>
      <c r="F20" s="8"/>
      <c r="G20" s="8"/>
    </row>
    <row r="21" spans="1:7" ht="33" customHeight="1">
      <c r="A21" s="31" t="s">
        <v>16</v>
      </c>
      <c r="B21" s="13">
        <v>0</v>
      </c>
      <c r="C21" s="13">
        <v>0</v>
      </c>
      <c r="D21" s="13">
        <v>0</v>
      </c>
      <c r="E21" s="13">
        <f>C21-B21</f>
        <v>0</v>
      </c>
      <c r="F21" s="8"/>
      <c r="G21" s="8"/>
    </row>
    <row r="22" spans="1:7" s="4" customFormat="1" ht="33" customHeight="1">
      <c r="A22" s="31" t="s">
        <v>17</v>
      </c>
      <c r="B22" s="35">
        <v>1184000</v>
      </c>
      <c r="C22" s="35">
        <v>1184000</v>
      </c>
      <c r="D22" s="35">
        <v>72299</v>
      </c>
      <c r="E22" s="17">
        <f>C22-B22</f>
        <v>0</v>
      </c>
      <c r="F22" s="9"/>
      <c r="G22" s="9"/>
    </row>
    <row r="23" spans="1:7" ht="33" customHeight="1">
      <c r="A23" s="31" t="s">
        <v>18</v>
      </c>
      <c r="B23" s="13">
        <v>100000</v>
      </c>
      <c r="C23" s="13">
        <v>100000</v>
      </c>
      <c r="D23" s="13">
        <v>1040</v>
      </c>
      <c r="E23" s="18">
        <f>C23-B23</f>
        <v>0</v>
      </c>
      <c r="F23" s="8"/>
      <c r="G23" s="8"/>
    </row>
    <row r="24" spans="1:7" ht="33" customHeight="1">
      <c r="A24" s="34" t="s">
        <v>19</v>
      </c>
      <c r="B24" s="16">
        <f>SUM(B21:B23)</f>
        <v>1284000</v>
      </c>
      <c r="C24" s="16">
        <f>SUM(C21:C23)</f>
        <v>1284000</v>
      </c>
      <c r="D24" s="16">
        <f>SUM(D21:D23)</f>
        <v>73339</v>
      </c>
      <c r="E24" s="25">
        <f>SUM(E21:E23)</f>
        <v>0</v>
      </c>
      <c r="F24" s="8"/>
      <c r="G24" s="8"/>
    </row>
    <row r="25" spans="1:7" ht="33" customHeight="1">
      <c r="A25" s="36" t="s">
        <v>20</v>
      </c>
      <c r="B25" s="15">
        <f>B20+B24</f>
        <v>25758000</v>
      </c>
      <c r="C25" s="15">
        <f>C20+C24</f>
        <v>27515448</v>
      </c>
      <c r="D25" s="15">
        <f>D20+D24</f>
        <v>25697127</v>
      </c>
      <c r="E25" s="46">
        <f>E20+E24</f>
        <v>1757448</v>
      </c>
      <c r="F25" s="8"/>
      <c r="G25" s="8"/>
    </row>
    <row r="26" spans="1:7" ht="33" customHeight="1">
      <c r="A26" s="36" t="s">
        <v>21</v>
      </c>
      <c r="B26" s="15">
        <v>5744000</v>
      </c>
      <c r="C26" s="15">
        <v>5917108</v>
      </c>
      <c r="D26" s="15">
        <v>5917108</v>
      </c>
      <c r="E26" s="15">
        <f>C26-B26</f>
        <v>173108</v>
      </c>
      <c r="F26" s="8"/>
      <c r="G26" s="8"/>
    </row>
    <row r="27" spans="1:7" ht="33" customHeight="1">
      <c r="A27" s="31" t="s">
        <v>78</v>
      </c>
      <c r="B27" s="13">
        <v>0</v>
      </c>
      <c r="C27" s="13">
        <v>61172</v>
      </c>
      <c r="D27" s="14">
        <v>61172</v>
      </c>
      <c r="E27" s="14">
        <f>C27-B27</f>
        <v>61172</v>
      </c>
      <c r="F27" s="8"/>
      <c r="G27" s="8"/>
    </row>
    <row r="28" spans="1:8" ht="33" customHeight="1">
      <c r="A28" s="31" t="s">
        <v>22</v>
      </c>
      <c r="B28" s="13">
        <v>1520000</v>
      </c>
      <c r="C28" s="13">
        <v>1520000</v>
      </c>
      <c r="D28" s="13">
        <v>1103832</v>
      </c>
      <c r="E28" s="13">
        <f>C28-B28</f>
        <v>0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15">
        <f>SUM(B27:B29)</f>
        <v>1520000</v>
      </c>
      <c r="C30" s="15">
        <f>SUM(C27:C29)</f>
        <v>1581172</v>
      </c>
      <c r="D30" s="15">
        <f>SUM(D27:D29)</f>
        <v>1165004</v>
      </c>
      <c r="E30" s="15">
        <f>SUM(E27:E29)</f>
        <v>61172</v>
      </c>
      <c r="F30" s="8"/>
      <c r="G30" s="8"/>
    </row>
    <row r="31" spans="1:7" ht="33" customHeight="1">
      <c r="A31" s="31" t="s">
        <v>25</v>
      </c>
      <c r="B31" s="14">
        <v>787000</v>
      </c>
      <c r="C31" s="14">
        <v>1292109</v>
      </c>
      <c r="D31" s="14">
        <v>899357</v>
      </c>
      <c r="E31" s="14">
        <f>C31-B31</f>
        <v>505109</v>
      </c>
      <c r="F31" s="8"/>
      <c r="G31" s="8"/>
    </row>
    <row r="32" spans="1:7" ht="33" customHeight="1">
      <c r="A32" s="31" t="s">
        <v>26</v>
      </c>
      <c r="B32" s="13">
        <v>210000</v>
      </c>
      <c r="C32" s="13">
        <v>210236</v>
      </c>
      <c r="D32" s="14">
        <v>0</v>
      </c>
      <c r="E32" s="14">
        <f>C32-B32</f>
        <v>236</v>
      </c>
      <c r="F32" s="8"/>
      <c r="G32" s="8"/>
    </row>
    <row r="33" spans="1:7" ht="33" customHeight="1">
      <c r="A33" s="37" t="s">
        <v>27</v>
      </c>
      <c r="B33" s="15">
        <f>SUM(B31:B32)</f>
        <v>997000</v>
      </c>
      <c r="C33" s="15">
        <f>SUM(C31:C32)</f>
        <v>1502345</v>
      </c>
      <c r="D33" s="15">
        <f>SUM(D31:D32)</f>
        <v>899357</v>
      </c>
      <c r="E33" s="15">
        <f>SUM(E31:E32)</f>
        <v>505345</v>
      </c>
      <c r="F33" s="8"/>
      <c r="G33" s="8"/>
    </row>
    <row r="34" spans="1:7" ht="33" customHeight="1">
      <c r="A34" s="31" t="s">
        <v>28</v>
      </c>
      <c r="B34" s="13">
        <v>1340000</v>
      </c>
      <c r="C34" s="13">
        <v>1628936</v>
      </c>
      <c r="D34" s="14">
        <v>935960</v>
      </c>
      <c r="E34" s="14">
        <f>C34-B34</f>
        <v>288936</v>
      </c>
      <c r="F34" s="8"/>
      <c r="G34" s="8"/>
    </row>
    <row r="35" spans="1:7" ht="33" customHeight="1">
      <c r="A35" s="31" t="s">
        <v>29</v>
      </c>
      <c r="B35" s="13"/>
      <c r="C35" s="13"/>
      <c r="D35" s="13"/>
      <c r="E35" s="14"/>
      <c r="F35" s="8"/>
      <c r="G35" s="8"/>
    </row>
    <row r="36" spans="1:7" ht="33" customHeight="1">
      <c r="A36" s="31" t="s">
        <v>30</v>
      </c>
      <c r="B36" s="13"/>
      <c r="C36" s="13"/>
      <c r="D36" s="13"/>
      <c r="E36" s="14"/>
      <c r="F36" s="8"/>
      <c r="G36" s="8"/>
    </row>
    <row r="37" spans="1:7" ht="33" customHeight="1">
      <c r="A37" s="31" t="s">
        <v>31</v>
      </c>
      <c r="B37" s="13">
        <v>120000</v>
      </c>
      <c r="C37" s="13">
        <v>120000</v>
      </c>
      <c r="D37" s="13">
        <v>11000</v>
      </c>
      <c r="E37" s="14">
        <f>C37-B37</f>
        <v>0</v>
      </c>
      <c r="F37" s="8"/>
      <c r="G37" s="8"/>
    </row>
    <row r="38" spans="1:7" ht="33" customHeight="1">
      <c r="A38" s="31" t="s">
        <v>32</v>
      </c>
      <c r="B38" s="13"/>
      <c r="C38" s="13"/>
      <c r="D38" s="13"/>
      <c r="E38" s="14">
        <f>C38-B38</f>
        <v>0</v>
      </c>
      <c r="F38" s="8"/>
      <c r="G38" s="8"/>
    </row>
    <row r="39" spans="1:7" ht="33" customHeight="1">
      <c r="A39" s="31" t="s">
        <v>33</v>
      </c>
      <c r="B39" s="13">
        <v>3000000</v>
      </c>
      <c r="C39" s="13">
        <v>2778294</v>
      </c>
      <c r="D39" s="13">
        <v>363507</v>
      </c>
      <c r="E39" s="14">
        <f>C39-B39</f>
        <v>-221706</v>
      </c>
      <c r="F39" s="8"/>
      <c r="G39" s="8"/>
    </row>
    <row r="40" spans="1:7" ht="33" customHeight="1">
      <c r="A40" s="31" t="s">
        <v>34</v>
      </c>
      <c r="B40" s="14">
        <v>1750000</v>
      </c>
      <c r="C40" s="14">
        <v>1750000</v>
      </c>
      <c r="D40" s="14">
        <v>992127</v>
      </c>
      <c r="E40" s="14">
        <f>C40-B40</f>
        <v>0</v>
      </c>
      <c r="F40" s="8"/>
      <c r="G40" s="8"/>
    </row>
    <row r="41" spans="1:7" ht="33" customHeight="1">
      <c r="A41" s="37" t="s">
        <v>35</v>
      </c>
      <c r="B41" s="15">
        <f>SUM(B34:B40)</f>
        <v>6210000</v>
      </c>
      <c r="C41" s="15">
        <f>SUM(C34:C40)</f>
        <v>6277230</v>
      </c>
      <c r="D41" s="15">
        <f>SUM(D34:D40)</f>
        <v>2302594</v>
      </c>
      <c r="E41" s="15">
        <f>SUM(E34:E40)</f>
        <v>67230</v>
      </c>
      <c r="F41" s="8"/>
      <c r="G41" s="8"/>
    </row>
    <row r="42" spans="1:7" ht="33" customHeight="1">
      <c r="A42" s="31" t="s">
        <v>36</v>
      </c>
      <c r="B42" s="13">
        <v>30000</v>
      </c>
      <c r="C42" s="13">
        <v>30000</v>
      </c>
      <c r="D42" s="13">
        <v>9346</v>
      </c>
      <c r="E42" s="15">
        <f>C42-B42</f>
        <v>0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30000</v>
      </c>
      <c r="C44" s="15">
        <f>SUM(C42:C43)</f>
        <v>30000</v>
      </c>
      <c r="D44" s="15">
        <f>SUM(D42:D43)</f>
        <v>9346</v>
      </c>
      <c r="E44" s="15">
        <f>SUM(E42:E43)</f>
        <v>0</v>
      </c>
      <c r="F44" s="8"/>
      <c r="G44" s="8"/>
    </row>
    <row r="45" spans="1:7" ht="33" customHeight="1">
      <c r="A45" s="38" t="s">
        <v>38</v>
      </c>
      <c r="B45" s="14">
        <v>2158000</v>
      </c>
      <c r="C45" s="14">
        <v>2458000</v>
      </c>
      <c r="D45" s="14">
        <v>912120</v>
      </c>
      <c r="E45" s="15">
        <f aca="true" t="shared" si="1" ref="E45:E51">C45-B45</f>
        <v>300000</v>
      </c>
      <c r="F45" s="8"/>
      <c r="G45" s="8"/>
    </row>
    <row r="46" spans="1:7" ht="33" customHeight="1">
      <c r="A46" s="39" t="s">
        <v>39</v>
      </c>
      <c r="B46" s="14">
        <v>18000</v>
      </c>
      <c r="C46" s="14">
        <v>18000</v>
      </c>
      <c r="D46" s="14">
        <v>16000</v>
      </c>
      <c r="E46" s="15">
        <f t="shared" si="1"/>
        <v>0</v>
      </c>
      <c r="F46" s="8"/>
      <c r="G46" s="8"/>
    </row>
    <row r="47" spans="1:7" ht="33" customHeight="1">
      <c r="A47" s="39" t="s">
        <v>40</v>
      </c>
      <c r="B47" s="14"/>
      <c r="C47" s="14"/>
      <c r="D47" s="16"/>
      <c r="E47" s="15">
        <f t="shared" si="1"/>
        <v>0</v>
      </c>
      <c r="F47" s="8"/>
      <c r="G47" s="8"/>
    </row>
    <row r="48" spans="1:7" ht="33" customHeight="1">
      <c r="A48" s="39" t="s">
        <v>41</v>
      </c>
      <c r="B48" s="14"/>
      <c r="C48" s="14"/>
      <c r="D48" s="16"/>
      <c r="E48" s="15">
        <f t="shared" si="1"/>
        <v>0</v>
      </c>
      <c r="F48" s="8"/>
      <c r="G48" s="8"/>
    </row>
    <row r="49" spans="1:7" ht="33" customHeight="1">
      <c r="A49" s="39" t="s">
        <v>42</v>
      </c>
      <c r="B49" s="14">
        <v>0</v>
      </c>
      <c r="C49" s="14">
        <v>99251</v>
      </c>
      <c r="D49" s="14">
        <v>98754</v>
      </c>
      <c r="E49" s="15">
        <f t="shared" si="1"/>
        <v>99251</v>
      </c>
      <c r="F49" s="8"/>
      <c r="G49" s="8"/>
    </row>
    <row r="50" spans="1:7" ht="33" customHeight="1">
      <c r="A50" s="37" t="s">
        <v>44</v>
      </c>
      <c r="B50" s="15">
        <f>SUM(B45:B49)</f>
        <v>2176000</v>
      </c>
      <c r="C50" s="15">
        <f>SUM(C45:C49)</f>
        <v>2575251</v>
      </c>
      <c r="D50" s="15">
        <f>SUM(D45:D49)</f>
        <v>1026874</v>
      </c>
      <c r="E50" s="15">
        <f t="shared" si="1"/>
        <v>399251</v>
      </c>
      <c r="F50" s="8"/>
      <c r="G50" s="8"/>
    </row>
    <row r="51" spans="1:7" ht="33" customHeight="1">
      <c r="A51" s="37" t="s">
        <v>79</v>
      </c>
      <c r="B51" s="15">
        <f>B30+B33+B41+B44+B50</f>
        <v>10933000</v>
      </c>
      <c r="C51" s="15">
        <f>C30+C33+C41+C44+C50</f>
        <v>11965998</v>
      </c>
      <c r="D51" s="15">
        <f>D30+D33+D41+D44+D50</f>
        <v>5403175</v>
      </c>
      <c r="E51" s="15">
        <f t="shared" si="1"/>
        <v>1032998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>
        <v>0</v>
      </c>
      <c r="C53" s="16">
        <v>1106000</v>
      </c>
      <c r="D53" s="16">
        <v>977500</v>
      </c>
      <c r="E53" s="16">
        <f>C53-B53</f>
        <v>1106000</v>
      </c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/>
      <c r="C55" s="16"/>
      <c r="D55" s="16"/>
      <c r="E55" s="16"/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/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/>
      <c r="C59" s="16"/>
      <c r="D59" s="16"/>
      <c r="E59" s="16"/>
      <c r="F59" s="8"/>
      <c r="G59" s="8"/>
    </row>
    <row r="60" spans="1:7" ht="33" customHeight="1">
      <c r="A60" s="37" t="s">
        <v>53</v>
      </c>
      <c r="B60" s="15">
        <f>SUM(B55:B59)</f>
        <v>0</v>
      </c>
      <c r="C60" s="15">
        <f>SUM(C53:C59)</f>
        <v>1106000</v>
      </c>
      <c r="D60" s="15">
        <f>SUM(D53:D59)</f>
        <v>977500</v>
      </c>
      <c r="E60" s="15">
        <f>SUM(E53:E59)</f>
        <v>1106000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/>
      <c r="C63" s="16"/>
      <c r="D63" s="16"/>
      <c r="E63" s="16"/>
      <c r="F63" s="8"/>
      <c r="G63" s="8"/>
    </row>
    <row r="64" spans="1:7" ht="33" customHeight="1">
      <c r="A64" s="32" t="s">
        <v>83</v>
      </c>
      <c r="B64" s="16"/>
      <c r="C64" s="16"/>
      <c r="D64" s="16"/>
      <c r="E64" s="16"/>
      <c r="F64" s="8"/>
      <c r="G64" s="8"/>
    </row>
    <row r="65" spans="1:7" ht="33" customHeight="1">
      <c r="A65" s="32" t="s">
        <v>84</v>
      </c>
      <c r="B65" s="16"/>
      <c r="C65" s="16"/>
      <c r="D65" s="16"/>
      <c r="E65" s="16"/>
      <c r="F65" s="8"/>
      <c r="G65" s="8"/>
    </row>
    <row r="66" spans="1:7" ht="33" customHeight="1">
      <c r="A66" s="32" t="s">
        <v>85</v>
      </c>
      <c r="B66" s="16"/>
      <c r="C66" s="16"/>
      <c r="D66" s="16"/>
      <c r="E66" s="16"/>
      <c r="F66" s="8"/>
      <c r="G66" s="8"/>
    </row>
    <row r="67" spans="1:7" ht="33" customHeight="1">
      <c r="A67" s="32" t="s">
        <v>86</v>
      </c>
      <c r="B67" s="16"/>
      <c r="C67" s="16"/>
      <c r="D67" s="16"/>
      <c r="E67" s="16"/>
      <c r="F67" s="8"/>
      <c r="G67" s="8"/>
    </row>
    <row r="68" spans="1:7" ht="33" customHeight="1">
      <c r="A68" s="32" t="s">
        <v>87</v>
      </c>
      <c r="B68" s="16"/>
      <c r="C68" s="16"/>
      <c r="D68" s="16"/>
      <c r="E68" s="16"/>
      <c r="F68" s="22"/>
      <c r="G68" s="8"/>
    </row>
    <row r="69" spans="1:7" ht="33" customHeight="1">
      <c r="A69" s="32" t="s">
        <v>88</v>
      </c>
      <c r="B69" s="16"/>
      <c r="C69" s="16"/>
      <c r="D69" s="16"/>
      <c r="E69" s="16"/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/>
      <c r="F71" s="45"/>
      <c r="G71" s="8"/>
    </row>
    <row r="72" spans="1:7" ht="33" customHeight="1">
      <c r="A72" s="32" t="s">
        <v>91</v>
      </c>
      <c r="B72" s="16"/>
      <c r="C72" s="16"/>
      <c r="D72" s="16"/>
      <c r="E72" s="16"/>
      <c r="F72" s="45"/>
      <c r="G72" s="8"/>
    </row>
    <row r="73" spans="1:7" ht="33" customHeight="1">
      <c r="A73" s="32" t="s">
        <v>92</v>
      </c>
      <c r="B73" s="16"/>
      <c r="C73" s="16"/>
      <c r="D73" s="16"/>
      <c r="E73" s="16"/>
      <c r="F73" s="45"/>
      <c r="G73" s="8"/>
    </row>
    <row r="74" spans="1:7" ht="33" customHeight="1">
      <c r="A74" s="32" t="s">
        <v>93</v>
      </c>
      <c r="B74" s="14"/>
      <c r="C74" s="14"/>
      <c r="D74" s="14"/>
      <c r="E74" s="16"/>
      <c r="F74" s="20"/>
      <c r="G74" s="8"/>
    </row>
    <row r="75" spans="1:7" ht="33" customHeight="1">
      <c r="A75" s="37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15">
        <f>SUM(E61:E74)</f>
        <v>0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7"/>
      <c r="G76" s="7"/>
    </row>
    <row r="77" spans="1:7" ht="33" customHeight="1">
      <c r="A77" s="32" t="s">
        <v>108</v>
      </c>
      <c r="B77" s="16">
        <v>0</v>
      </c>
      <c r="C77" s="16">
        <v>120000</v>
      </c>
      <c r="D77" s="16">
        <v>120000</v>
      </c>
      <c r="E77" s="16">
        <f>C77-B77</f>
        <v>120000</v>
      </c>
      <c r="F77" s="8"/>
      <c r="G77" s="8"/>
    </row>
    <row r="78" spans="1:7" ht="33" customHeight="1">
      <c r="A78" s="32" t="s">
        <v>109</v>
      </c>
      <c r="B78" s="40"/>
      <c r="C78" s="40"/>
      <c r="D78" s="40"/>
      <c r="E78" s="16"/>
      <c r="F78" s="8"/>
      <c r="G78" s="8"/>
    </row>
    <row r="79" spans="1:7" ht="33" customHeight="1">
      <c r="A79" s="32" t="s">
        <v>110</v>
      </c>
      <c r="B79" s="16">
        <v>2480000</v>
      </c>
      <c r="C79" s="16">
        <v>371037</v>
      </c>
      <c r="D79" s="16">
        <v>0</v>
      </c>
      <c r="E79" s="16">
        <f aca="true" t="shared" si="2" ref="E79:E84">C79-B79</f>
        <v>-2108963</v>
      </c>
      <c r="F79" s="8"/>
      <c r="G79" s="8"/>
    </row>
    <row r="80" spans="1:7" ht="33" customHeight="1">
      <c r="A80" s="32" t="s">
        <v>111</v>
      </c>
      <c r="B80" s="16">
        <v>300000</v>
      </c>
      <c r="C80" s="16">
        <v>300000</v>
      </c>
      <c r="D80" s="16">
        <v>28970</v>
      </c>
      <c r="E80" s="16">
        <f t="shared" si="2"/>
        <v>0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2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2"/>
        <v>0</v>
      </c>
      <c r="F82" s="8"/>
      <c r="G82" s="8"/>
    </row>
    <row r="83" spans="1:7" ht="33" customHeight="1">
      <c r="A83" s="32" t="s">
        <v>114</v>
      </c>
      <c r="B83" s="13">
        <v>750000</v>
      </c>
      <c r="C83" s="13">
        <v>655368</v>
      </c>
      <c r="D83" s="14">
        <v>40222</v>
      </c>
      <c r="E83" s="16">
        <f t="shared" si="2"/>
        <v>-94632</v>
      </c>
      <c r="F83" s="8"/>
      <c r="G83" s="8"/>
    </row>
    <row r="84" spans="1:7" ht="33" customHeight="1">
      <c r="A84" s="37" t="s">
        <v>116</v>
      </c>
      <c r="B84" s="15">
        <f>SUM(B77:B83)</f>
        <v>3530000</v>
      </c>
      <c r="C84" s="15">
        <f>SUM(C77:C83)</f>
        <v>1446405</v>
      </c>
      <c r="D84" s="15">
        <f>SUM(D77:D83)</f>
        <v>189192</v>
      </c>
      <c r="E84" s="15">
        <f t="shared" si="2"/>
        <v>-2083595</v>
      </c>
      <c r="F84" s="8"/>
      <c r="G84" s="8"/>
    </row>
    <row r="85" spans="1:7" ht="33" customHeight="1">
      <c r="A85" s="32" t="s">
        <v>94</v>
      </c>
      <c r="B85" s="16"/>
      <c r="C85" s="16"/>
      <c r="D85" s="16"/>
      <c r="E85" s="16"/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/>
      <c r="C88" s="16"/>
      <c r="D88" s="16"/>
      <c r="E88" s="16"/>
      <c r="F88" s="8"/>
      <c r="G88" s="8"/>
    </row>
    <row r="89" spans="1:7" ht="33" customHeight="1">
      <c r="A89" s="37" t="s">
        <v>98</v>
      </c>
      <c r="B89" s="15"/>
      <c r="C89" s="15"/>
      <c r="D89" s="15"/>
      <c r="E89" s="15"/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/>
      <c r="C96" s="16"/>
      <c r="D96" s="16"/>
      <c r="E96" s="16"/>
      <c r="F96" s="8"/>
      <c r="G96" s="8"/>
    </row>
    <row r="97" spans="1:7" ht="33" customHeight="1">
      <c r="A97" s="41" t="s">
        <v>117</v>
      </c>
      <c r="B97" s="16"/>
      <c r="C97" s="14"/>
      <c r="D97" s="14"/>
      <c r="E97" s="14"/>
      <c r="F97" s="20"/>
      <c r="G97" s="8"/>
    </row>
    <row r="98" spans="1:7" ht="33" customHeight="1">
      <c r="A98" s="42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15">
        <f>SUM(E96:E97)</f>
        <v>0</v>
      </c>
      <c r="F98" s="45"/>
      <c r="G98" s="8"/>
    </row>
    <row r="99" spans="1:7" ht="33" customHeight="1">
      <c r="A99" s="42" t="s">
        <v>107</v>
      </c>
      <c r="B99" s="15">
        <f>B25+B26+B51+B60+B75+B84+B98</f>
        <v>45965000</v>
      </c>
      <c r="C99" s="15">
        <f>C25+C26+C51+C60+C75+C84+C98</f>
        <v>47950959</v>
      </c>
      <c r="D99" s="15">
        <f>D25+D26+D51+D60+D75+D84+D98</f>
        <v>38184102</v>
      </c>
      <c r="E99" s="15">
        <f>C99-B99</f>
        <v>1985959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60</v>
      </c>
      <c r="B104" s="16"/>
      <c r="C104" s="16"/>
      <c r="D104" s="16"/>
      <c r="E104" s="16">
        <f>C104-B104</f>
        <v>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0</v>
      </c>
      <c r="C108" s="15">
        <f>SUM(C104:C107)</f>
        <v>0</v>
      </c>
      <c r="D108" s="15">
        <f>SUM(D104:D107)</f>
        <v>0</v>
      </c>
      <c r="E108" s="15">
        <f>C108-B108</f>
        <v>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/>
      <c r="C110" s="15"/>
      <c r="D110" s="15"/>
      <c r="E110" s="15"/>
      <c r="F110" s="45"/>
      <c r="G110" s="8"/>
    </row>
    <row r="111" spans="1:7" ht="33" customHeight="1">
      <c r="A111" s="42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15">
        <f>SUM(B108:B114)</f>
        <v>0</v>
      </c>
      <c r="C115" s="15">
        <f>SUM(C108:C114)</f>
        <v>0</v>
      </c>
      <c r="D115" s="15">
        <f>SUM(D108:D114)</f>
        <v>0</v>
      </c>
      <c r="E115" s="15">
        <f>C115-B115</f>
        <v>0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>
        <f>SUM(B115:B119)</f>
        <v>0</v>
      </c>
      <c r="C120" s="15">
        <f>SUM(C115:C119)</f>
        <v>0</v>
      </c>
      <c r="D120" s="15">
        <f>SUM(D115:D119)</f>
        <v>0</v>
      </c>
      <c r="E120" s="15">
        <f>C120-B120</f>
        <v>0</v>
      </c>
      <c r="F120" s="8"/>
      <c r="G120" s="8"/>
    </row>
    <row r="121" spans="1:7" ht="33" customHeight="1">
      <c r="A121" s="43" t="s">
        <v>76</v>
      </c>
      <c r="B121" s="16"/>
      <c r="C121" s="16"/>
      <c r="D121" s="16"/>
      <c r="E121" s="16"/>
      <c r="F121" s="8"/>
      <c r="G121" s="8"/>
    </row>
    <row r="122" spans="1:7" ht="33" customHeight="1">
      <c r="A122" s="44" t="s">
        <v>81</v>
      </c>
      <c r="B122" s="15">
        <f>B99+B120</f>
        <v>45965000</v>
      </c>
      <c r="C122" s="15">
        <f>C99+C120</f>
        <v>47950959</v>
      </c>
      <c r="D122" s="15">
        <f>D99+D120</f>
        <v>38184102</v>
      </c>
      <c r="E122" s="15">
        <f>C122-B122</f>
        <v>1985959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tabSelected="1" view="pageLayout" zoomScaleNormal="70" workbookViewId="0" topLeftCell="A2">
      <selection activeCell="A2" sqref="A2"/>
    </sheetView>
  </sheetViews>
  <sheetFormatPr defaultColWidth="9.00390625" defaultRowHeight="12.75"/>
  <cols>
    <col min="1" max="1" width="102.25390625" style="67" bestFit="1" customWidth="1"/>
    <col min="2" max="2" width="15.875" style="71" bestFit="1" customWidth="1"/>
    <col min="3" max="3" width="12.00390625" style="0" customWidth="1"/>
    <col min="4" max="4" width="20.25390625" style="0" customWidth="1"/>
  </cols>
  <sheetData>
    <row r="1" spans="1:4" ht="18.75" customHeight="1" hidden="1">
      <c r="A1" s="74"/>
      <c r="B1" s="74"/>
      <c r="C1" s="7"/>
      <c r="D1" s="7"/>
    </row>
    <row r="2" spans="1:4" ht="87" customHeight="1">
      <c r="A2" s="49" t="s">
        <v>0</v>
      </c>
      <c r="B2" s="68" t="s">
        <v>80</v>
      </c>
      <c r="C2" s="7"/>
      <c r="D2" s="7"/>
    </row>
    <row r="3" spans="1:4" ht="25.5">
      <c r="A3" s="50" t="s">
        <v>1</v>
      </c>
      <c r="B3" s="51"/>
      <c r="C3" s="8"/>
      <c r="D3" s="8"/>
    </row>
    <row r="4" spans="1:4" ht="25.5">
      <c r="A4" s="52" t="s">
        <v>2</v>
      </c>
      <c r="B4" s="53">
        <v>8248820</v>
      </c>
      <c r="C4" s="8"/>
      <c r="D4" s="8"/>
    </row>
    <row r="5" spans="1:4" ht="25.5">
      <c r="A5" s="54" t="s">
        <v>3</v>
      </c>
      <c r="B5" s="53">
        <v>0</v>
      </c>
      <c r="C5" s="8"/>
      <c r="D5" s="8"/>
    </row>
    <row r="6" spans="1:4" ht="25.5">
      <c r="A6" s="54" t="s">
        <v>4</v>
      </c>
      <c r="B6" s="53">
        <v>553000</v>
      </c>
      <c r="C6" s="8"/>
      <c r="D6" s="8"/>
    </row>
    <row r="7" spans="1:4" ht="25.5">
      <c r="A7" s="54" t="s">
        <v>5</v>
      </c>
      <c r="B7" s="53">
        <v>0</v>
      </c>
      <c r="C7" s="8"/>
      <c r="D7" s="8"/>
    </row>
    <row r="8" spans="1:4" ht="25.5">
      <c r="A8" s="54" t="s">
        <v>6</v>
      </c>
      <c r="B8" s="53">
        <v>0</v>
      </c>
      <c r="C8" s="8"/>
      <c r="D8" s="8"/>
    </row>
    <row r="9" spans="1:4" ht="25.5">
      <c r="A9" s="55" t="s">
        <v>7</v>
      </c>
      <c r="B9" s="53">
        <v>899400</v>
      </c>
      <c r="C9" s="8"/>
      <c r="D9" s="8"/>
    </row>
    <row r="10" spans="1:4" ht="25.5">
      <c r="A10" s="54" t="s">
        <v>8</v>
      </c>
      <c r="B10" s="53">
        <v>1714972</v>
      </c>
      <c r="C10" s="8"/>
      <c r="D10" s="8"/>
    </row>
    <row r="11" spans="1:4" ht="25.5">
      <c r="A11" s="54" t="s">
        <v>12</v>
      </c>
      <c r="B11" s="53">
        <v>0</v>
      </c>
      <c r="C11" s="8"/>
      <c r="D11" s="8"/>
    </row>
    <row r="12" spans="1:4" ht="25.5">
      <c r="A12" s="54" t="s">
        <v>9</v>
      </c>
      <c r="B12" s="53">
        <v>160425</v>
      </c>
      <c r="C12" s="8"/>
      <c r="D12" s="8"/>
    </row>
    <row r="13" spans="1:4" ht="25.5">
      <c r="A13" s="54" t="s">
        <v>13</v>
      </c>
      <c r="B13" s="53">
        <v>120000</v>
      </c>
      <c r="C13" s="8"/>
      <c r="D13" s="8"/>
    </row>
    <row r="14" spans="1:4" ht="25.5">
      <c r="A14" s="54" t="s">
        <v>10</v>
      </c>
      <c r="B14" s="53">
        <v>0</v>
      </c>
      <c r="C14" s="8"/>
      <c r="D14" s="8"/>
    </row>
    <row r="15" spans="1:4" ht="25.5">
      <c r="A15" s="54" t="s">
        <v>11</v>
      </c>
      <c r="B15" s="53">
        <v>0</v>
      </c>
      <c r="C15" s="8"/>
      <c r="D15" s="8"/>
    </row>
    <row r="16" spans="1:4" ht="25.5">
      <c r="A16" s="54" t="s">
        <v>14</v>
      </c>
      <c r="B16" s="53">
        <v>936976</v>
      </c>
      <c r="C16" s="8"/>
      <c r="D16" s="8"/>
    </row>
    <row r="17" spans="1:4" ht="25.5">
      <c r="A17" s="56" t="s">
        <v>15</v>
      </c>
      <c r="B17" s="57">
        <v>12633593</v>
      </c>
      <c r="C17" s="8"/>
      <c r="D17" s="8"/>
    </row>
    <row r="18" spans="1:4" ht="25.5">
      <c r="A18" s="54" t="s">
        <v>16</v>
      </c>
      <c r="B18" s="53">
        <v>54707</v>
      </c>
      <c r="C18" s="8"/>
      <c r="D18" s="8"/>
    </row>
    <row r="19" spans="1:4" s="4" customFormat="1" ht="26.25">
      <c r="A19" s="54" t="s">
        <v>17</v>
      </c>
      <c r="B19" s="69">
        <v>1517660</v>
      </c>
      <c r="C19" s="9"/>
      <c r="D19" s="9"/>
    </row>
    <row r="20" spans="1:4" ht="25.5">
      <c r="A20" s="54" t="s">
        <v>18</v>
      </c>
      <c r="B20" s="69">
        <v>388192</v>
      </c>
      <c r="C20" s="8"/>
      <c r="D20" s="8"/>
    </row>
    <row r="21" spans="1:4" ht="25.5">
      <c r="A21" s="56" t="s">
        <v>19</v>
      </c>
      <c r="B21" s="70">
        <v>1960559</v>
      </c>
      <c r="C21" s="8"/>
      <c r="D21" s="8"/>
    </row>
    <row r="22" spans="1:4" ht="25.5">
      <c r="A22" s="58" t="s">
        <v>20</v>
      </c>
      <c r="B22" s="59">
        <v>14594152</v>
      </c>
      <c r="C22" s="8"/>
      <c r="D22" s="8"/>
    </row>
    <row r="23" spans="1:4" ht="25.5">
      <c r="A23" s="58" t="s">
        <v>21</v>
      </c>
      <c r="B23" s="59">
        <v>3112744</v>
      </c>
      <c r="C23" s="8"/>
      <c r="D23" s="8"/>
    </row>
    <row r="24" spans="1:4" ht="25.5">
      <c r="A24" s="54" t="s">
        <v>78</v>
      </c>
      <c r="B24" s="60">
        <v>61172</v>
      </c>
      <c r="C24" s="8"/>
      <c r="D24" s="8"/>
    </row>
    <row r="25" spans="1:5" ht="25.5">
      <c r="A25" s="54" t="s">
        <v>22</v>
      </c>
      <c r="B25" s="53">
        <v>687041</v>
      </c>
      <c r="C25" s="8"/>
      <c r="D25" s="8"/>
      <c r="E25" s="3"/>
    </row>
    <row r="26" spans="1:4" ht="25.5">
      <c r="A26" s="54" t="s">
        <v>23</v>
      </c>
      <c r="B26" s="53"/>
      <c r="C26" s="8"/>
      <c r="D26" s="8"/>
    </row>
    <row r="27" spans="1:4" ht="25.5">
      <c r="A27" s="61" t="s">
        <v>24</v>
      </c>
      <c r="B27" s="59">
        <v>748213</v>
      </c>
      <c r="C27" s="8"/>
      <c r="D27" s="8"/>
    </row>
    <row r="28" spans="1:4" ht="25.5">
      <c r="A28" s="54" t="s">
        <v>25</v>
      </c>
      <c r="B28" s="60">
        <v>690675</v>
      </c>
      <c r="C28" s="8"/>
      <c r="D28" s="8"/>
    </row>
    <row r="29" spans="1:4" ht="25.5">
      <c r="A29" s="54" t="s">
        <v>26</v>
      </c>
      <c r="B29" s="60">
        <v>525414</v>
      </c>
      <c r="C29" s="8"/>
      <c r="D29" s="8"/>
    </row>
    <row r="30" spans="1:4" ht="25.5">
      <c r="A30" s="61" t="s">
        <v>27</v>
      </c>
      <c r="B30" s="59">
        <v>1216089</v>
      </c>
      <c r="C30" s="8"/>
      <c r="D30" s="8"/>
    </row>
    <row r="31" spans="1:4" ht="25.5">
      <c r="A31" s="54" t="s">
        <v>28</v>
      </c>
      <c r="B31" s="60">
        <v>5852515</v>
      </c>
      <c r="C31" s="8"/>
      <c r="D31" s="8"/>
    </row>
    <row r="32" spans="1:4" ht="25.5">
      <c r="A32" s="54" t="s">
        <v>29</v>
      </c>
      <c r="B32" s="60">
        <v>2520546</v>
      </c>
      <c r="C32" s="8"/>
      <c r="D32" s="8"/>
    </row>
    <row r="33" spans="1:4" ht="25.5">
      <c r="A33" s="54" t="s">
        <v>30</v>
      </c>
      <c r="B33" s="60">
        <v>0</v>
      </c>
      <c r="C33" s="8"/>
      <c r="D33" s="8"/>
    </row>
    <row r="34" spans="1:4" ht="25.5">
      <c r="A34" s="54" t="s">
        <v>31</v>
      </c>
      <c r="B34" s="60">
        <v>1184929</v>
      </c>
      <c r="C34" s="8"/>
      <c r="D34" s="8"/>
    </row>
    <row r="35" spans="1:4" ht="25.5">
      <c r="A35" s="54" t="s">
        <v>32</v>
      </c>
      <c r="B35" s="60">
        <v>87633</v>
      </c>
      <c r="C35" s="8"/>
      <c r="D35" s="8"/>
    </row>
    <row r="36" spans="1:4" ht="25.5">
      <c r="A36" s="54" t="s">
        <v>33</v>
      </c>
      <c r="B36" s="60">
        <v>3231589</v>
      </c>
      <c r="C36" s="8"/>
      <c r="D36" s="8"/>
    </row>
    <row r="37" spans="1:4" ht="25.5">
      <c r="A37" s="54" t="s">
        <v>34</v>
      </c>
      <c r="B37" s="60">
        <v>7946649</v>
      </c>
      <c r="C37" s="8"/>
      <c r="D37" s="8"/>
    </row>
    <row r="38" spans="1:4" ht="25.5">
      <c r="A38" s="61" t="s">
        <v>35</v>
      </c>
      <c r="B38" s="59">
        <v>20823861</v>
      </c>
      <c r="C38" s="8"/>
      <c r="D38" s="8"/>
    </row>
    <row r="39" spans="1:4" ht="25.5">
      <c r="A39" s="54" t="s">
        <v>36</v>
      </c>
      <c r="B39" s="59">
        <v>0</v>
      </c>
      <c r="C39" s="8"/>
      <c r="D39" s="8"/>
    </row>
    <row r="40" spans="1:4" ht="25.5">
      <c r="A40" s="54" t="s">
        <v>37</v>
      </c>
      <c r="B40" s="59"/>
      <c r="C40" s="8"/>
      <c r="D40" s="8"/>
    </row>
    <row r="41" spans="1:4" ht="25.5">
      <c r="A41" s="61" t="s">
        <v>43</v>
      </c>
      <c r="B41" s="59">
        <v>0</v>
      </c>
      <c r="C41" s="8"/>
      <c r="D41" s="8"/>
    </row>
    <row r="42" spans="1:4" ht="25.5">
      <c r="A42" s="54" t="s">
        <v>38</v>
      </c>
      <c r="B42" s="59">
        <v>3630767</v>
      </c>
      <c r="C42" s="8"/>
      <c r="D42" s="8"/>
    </row>
    <row r="43" spans="1:4" ht="25.5">
      <c r="A43" s="55" t="s">
        <v>39</v>
      </c>
      <c r="B43" s="59">
        <v>1852600</v>
      </c>
      <c r="C43" s="8"/>
      <c r="D43" s="8"/>
    </row>
    <row r="44" spans="1:4" ht="25.5">
      <c r="A44" s="55" t="s">
        <v>40</v>
      </c>
      <c r="B44" s="59">
        <v>715028</v>
      </c>
      <c r="C44" s="8"/>
      <c r="D44" s="8"/>
    </row>
    <row r="45" spans="1:4" ht="25.5">
      <c r="A45" s="55" t="s">
        <v>41</v>
      </c>
      <c r="B45" s="59">
        <v>715000</v>
      </c>
      <c r="C45" s="8"/>
      <c r="D45" s="8"/>
    </row>
    <row r="46" spans="1:4" ht="25.5">
      <c r="A46" s="55" t="s">
        <v>42</v>
      </c>
      <c r="B46" s="59">
        <v>111019</v>
      </c>
      <c r="C46" s="8"/>
      <c r="D46" s="8"/>
    </row>
    <row r="47" spans="1:4" ht="25.5">
      <c r="A47" s="61" t="s">
        <v>44</v>
      </c>
      <c r="B47" s="59">
        <v>7024414</v>
      </c>
      <c r="C47" s="8"/>
      <c r="D47" s="8"/>
    </row>
    <row r="48" spans="1:4" ht="25.5">
      <c r="A48" s="61" t="s">
        <v>79</v>
      </c>
      <c r="B48" s="59">
        <v>29812577</v>
      </c>
      <c r="C48" s="8"/>
      <c r="D48" s="8"/>
    </row>
    <row r="49" spans="1:4" ht="25.5">
      <c r="A49" s="55" t="s">
        <v>45</v>
      </c>
      <c r="B49" s="57">
        <v>0</v>
      </c>
      <c r="C49" s="8"/>
      <c r="D49" s="8"/>
    </row>
    <row r="50" spans="1:4" ht="25.5">
      <c r="A50" s="55" t="s">
        <v>46</v>
      </c>
      <c r="B50" s="57">
        <v>1106000</v>
      </c>
      <c r="C50" s="8"/>
      <c r="D50" s="8"/>
    </row>
    <row r="51" spans="1:4" ht="25.5">
      <c r="A51" s="55" t="s">
        <v>47</v>
      </c>
      <c r="B51" s="57">
        <v>0</v>
      </c>
      <c r="C51" s="8"/>
      <c r="D51" s="8"/>
    </row>
    <row r="52" spans="1:4" ht="25.5">
      <c r="A52" s="55" t="s">
        <v>48</v>
      </c>
      <c r="B52" s="57">
        <v>0</v>
      </c>
      <c r="C52" s="8"/>
      <c r="D52" s="8"/>
    </row>
    <row r="53" spans="1:4" ht="25.5">
      <c r="A53" s="55" t="s">
        <v>49</v>
      </c>
      <c r="B53" s="57">
        <v>0</v>
      </c>
      <c r="C53" s="8"/>
      <c r="D53" s="8"/>
    </row>
    <row r="54" spans="1:4" ht="25.5">
      <c r="A54" s="55" t="s">
        <v>50</v>
      </c>
      <c r="B54" s="57">
        <v>0</v>
      </c>
      <c r="C54" s="8"/>
      <c r="D54" s="8"/>
    </row>
    <row r="55" spans="1:4" ht="25.5">
      <c r="A55" s="55" t="s">
        <v>51</v>
      </c>
      <c r="B55" s="57">
        <v>0</v>
      </c>
      <c r="C55" s="8"/>
      <c r="D55" s="8"/>
    </row>
    <row r="56" spans="1:4" ht="25.5">
      <c r="A56" s="55" t="s">
        <v>52</v>
      </c>
      <c r="B56" s="57">
        <v>0</v>
      </c>
      <c r="C56" s="8"/>
      <c r="D56" s="8"/>
    </row>
    <row r="57" spans="1:4" ht="25.5">
      <c r="A57" s="61" t="s">
        <v>53</v>
      </c>
      <c r="B57" s="59">
        <v>1106000</v>
      </c>
      <c r="C57" s="8"/>
      <c r="D57" s="8"/>
    </row>
    <row r="58" spans="1:4" ht="25.5">
      <c r="A58" s="55" t="s">
        <v>54</v>
      </c>
      <c r="B58" s="57">
        <v>0</v>
      </c>
      <c r="C58" s="8"/>
      <c r="D58" s="8"/>
    </row>
    <row r="59" spans="1:4" ht="25.5">
      <c r="A59" s="55" t="s">
        <v>55</v>
      </c>
      <c r="B59" s="57">
        <v>0</v>
      </c>
      <c r="C59" s="8"/>
      <c r="D59" s="8"/>
    </row>
    <row r="60" spans="1:4" ht="25.5">
      <c r="A60" s="55" t="s">
        <v>82</v>
      </c>
      <c r="B60" s="57">
        <v>4253573</v>
      </c>
      <c r="C60" s="8"/>
      <c r="D60" s="8"/>
    </row>
    <row r="61" spans="1:4" ht="25.5">
      <c r="A61" s="55" t="s">
        <v>83</v>
      </c>
      <c r="B61" s="57">
        <v>0</v>
      </c>
      <c r="C61" s="8"/>
      <c r="D61" s="8"/>
    </row>
    <row r="62" spans="1:4" ht="25.5">
      <c r="A62" s="55" t="s">
        <v>84</v>
      </c>
      <c r="B62" s="57">
        <v>0</v>
      </c>
      <c r="C62" s="8"/>
      <c r="D62" s="8"/>
    </row>
    <row r="63" spans="1:4" ht="25.5">
      <c r="A63" s="55" t="s">
        <v>85</v>
      </c>
      <c r="B63" s="57">
        <v>0</v>
      </c>
      <c r="C63" s="8"/>
      <c r="D63" s="8"/>
    </row>
    <row r="64" spans="1:4" ht="25.5">
      <c r="A64" s="55" t="s">
        <v>86</v>
      </c>
      <c r="B64" s="57">
        <v>0</v>
      </c>
      <c r="C64" s="8"/>
      <c r="D64" s="8"/>
    </row>
    <row r="65" spans="1:4" ht="25.5">
      <c r="A65" s="55" t="s">
        <v>87</v>
      </c>
      <c r="B65" s="57">
        <v>1015376</v>
      </c>
      <c r="C65" s="22"/>
      <c r="D65" s="8"/>
    </row>
    <row r="66" spans="1:4" ht="25.5">
      <c r="A66" s="55" t="s">
        <v>88</v>
      </c>
      <c r="B66" s="57">
        <v>0</v>
      </c>
      <c r="C66" s="45"/>
      <c r="D66" s="8"/>
    </row>
    <row r="67" spans="1:4" ht="25.5">
      <c r="A67" s="55" t="s">
        <v>89</v>
      </c>
      <c r="B67" s="57"/>
      <c r="C67" s="45"/>
      <c r="D67" s="8"/>
    </row>
    <row r="68" spans="1:4" ht="25.5">
      <c r="A68" s="55" t="s">
        <v>90</v>
      </c>
      <c r="B68" s="57">
        <v>0</v>
      </c>
      <c r="C68" s="45"/>
      <c r="D68" s="8"/>
    </row>
    <row r="69" spans="1:4" ht="25.5">
      <c r="A69" s="55" t="s">
        <v>91</v>
      </c>
      <c r="B69" s="57">
        <v>0</v>
      </c>
      <c r="C69" s="45"/>
      <c r="D69" s="8"/>
    </row>
    <row r="70" spans="1:4" ht="25.5">
      <c r="A70" s="55" t="s">
        <v>92</v>
      </c>
      <c r="B70" s="57">
        <v>0</v>
      </c>
      <c r="C70" s="45"/>
      <c r="D70" s="8"/>
    </row>
    <row r="71" spans="1:4" ht="25.5">
      <c r="A71" s="55" t="s">
        <v>93</v>
      </c>
      <c r="B71" s="57">
        <v>-75643771</v>
      </c>
      <c r="C71" s="20"/>
      <c r="D71" s="8"/>
    </row>
    <row r="72" spans="1:4" ht="25.5">
      <c r="A72" s="61" t="s">
        <v>115</v>
      </c>
      <c r="B72" s="59">
        <v>-70374822</v>
      </c>
      <c r="C72" s="20"/>
      <c r="D72" s="8"/>
    </row>
    <row r="73" spans="1:4" ht="31.5">
      <c r="A73" s="49" t="s">
        <v>0</v>
      </c>
      <c r="B73" s="68" t="s">
        <v>80</v>
      </c>
      <c r="C73" s="7"/>
      <c r="D73" s="7"/>
    </row>
    <row r="74" spans="1:4" ht="25.5">
      <c r="A74" s="55" t="s">
        <v>108</v>
      </c>
      <c r="B74" s="57">
        <v>120000</v>
      </c>
      <c r="C74" s="8"/>
      <c r="D74" s="8"/>
    </row>
    <row r="75" spans="1:4" ht="25.5">
      <c r="A75" s="55" t="s">
        <v>109</v>
      </c>
      <c r="B75" s="57">
        <v>12140152</v>
      </c>
      <c r="C75" s="8"/>
      <c r="D75" s="8"/>
    </row>
    <row r="76" spans="1:4" ht="25.5">
      <c r="A76" s="55" t="s">
        <v>110</v>
      </c>
      <c r="B76" s="57">
        <v>641205</v>
      </c>
      <c r="C76" s="8"/>
      <c r="D76" s="8"/>
    </row>
    <row r="77" spans="1:4" ht="25.5">
      <c r="A77" s="55" t="s">
        <v>111</v>
      </c>
      <c r="B77" s="57">
        <v>11573844</v>
      </c>
      <c r="C77" s="8"/>
      <c r="D77" s="8"/>
    </row>
    <row r="78" spans="1:4" ht="25.5">
      <c r="A78" s="55" t="s">
        <v>112</v>
      </c>
      <c r="B78" s="57">
        <v>0</v>
      </c>
      <c r="C78" s="8"/>
      <c r="D78" s="8"/>
    </row>
    <row r="79" spans="1:4" ht="25.5">
      <c r="A79" s="55" t="s">
        <v>113</v>
      </c>
      <c r="B79" s="57">
        <v>0</v>
      </c>
      <c r="C79" s="8"/>
      <c r="D79" s="8"/>
    </row>
    <row r="80" spans="1:4" ht="25.5">
      <c r="A80" s="55" t="s">
        <v>114</v>
      </c>
      <c r="B80" s="57">
        <v>320212</v>
      </c>
      <c r="C80" s="8"/>
      <c r="D80" s="8"/>
    </row>
    <row r="81" spans="1:4" ht="25.5">
      <c r="A81" s="61" t="s">
        <v>116</v>
      </c>
      <c r="B81" s="59">
        <v>24795413</v>
      </c>
      <c r="C81" s="8"/>
      <c r="D81" s="8"/>
    </row>
    <row r="82" spans="1:4" ht="25.5">
      <c r="A82" s="55" t="s">
        <v>94</v>
      </c>
      <c r="B82" s="57">
        <v>6439217</v>
      </c>
      <c r="C82" s="8"/>
      <c r="D82" s="8"/>
    </row>
    <row r="83" spans="1:4" ht="25.5">
      <c r="A83" s="55" t="s">
        <v>95</v>
      </c>
      <c r="B83" s="57">
        <v>0</v>
      </c>
      <c r="C83" s="8"/>
      <c r="D83" s="8"/>
    </row>
    <row r="84" spans="1:4" ht="25.5">
      <c r="A84" s="55" t="s">
        <v>96</v>
      </c>
      <c r="B84" s="57">
        <v>0</v>
      </c>
      <c r="C84" s="8"/>
      <c r="D84" s="8"/>
    </row>
    <row r="85" spans="1:4" ht="25.5">
      <c r="A85" s="55" t="s">
        <v>97</v>
      </c>
      <c r="B85" s="57">
        <v>1738989</v>
      </c>
      <c r="C85" s="8"/>
      <c r="D85" s="8"/>
    </row>
    <row r="86" spans="1:4" ht="25.5">
      <c r="A86" s="61" t="s">
        <v>98</v>
      </c>
      <c r="B86" s="59">
        <v>8178206</v>
      </c>
      <c r="C86" s="8"/>
      <c r="D86" s="8"/>
    </row>
    <row r="87" spans="1:4" ht="25.5">
      <c r="A87" s="55" t="s">
        <v>99</v>
      </c>
      <c r="B87" s="57">
        <v>0</v>
      </c>
      <c r="C87" s="8"/>
      <c r="D87" s="8"/>
    </row>
    <row r="88" spans="1:4" ht="25.5">
      <c r="A88" s="55" t="s">
        <v>100</v>
      </c>
      <c r="B88" s="57">
        <v>0</v>
      </c>
      <c r="C88" s="8"/>
      <c r="D88" s="8"/>
    </row>
    <row r="89" spans="1:4" ht="25.5">
      <c r="A89" s="55" t="s">
        <v>101</v>
      </c>
      <c r="B89" s="57">
        <v>0</v>
      </c>
      <c r="C89" s="8"/>
      <c r="D89" s="8"/>
    </row>
    <row r="90" spans="1:4" ht="25.5">
      <c r="A90" s="54" t="s">
        <v>102</v>
      </c>
      <c r="B90" s="57">
        <v>0</v>
      </c>
      <c r="C90" s="8"/>
      <c r="D90" s="8"/>
    </row>
    <row r="91" spans="1:4" ht="25.5">
      <c r="A91" s="54" t="s">
        <v>103</v>
      </c>
      <c r="B91" s="57">
        <v>0</v>
      </c>
      <c r="C91" s="8"/>
      <c r="D91" s="8"/>
    </row>
    <row r="92" spans="1:4" ht="25.5">
      <c r="A92" s="54" t="s">
        <v>104</v>
      </c>
      <c r="B92" s="57">
        <v>0</v>
      </c>
      <c r="C92" s="8"/>
      <c r="D92" s="8"/>
    </row>
    <row r="93" spans="1:4" ht="25.5">
      <c r="A93" s="54" t="s">
        <v>105</v>
      </c>
      <c r="B93" s="57">
        <v>0</v>
      </c>
      <c r="C93" s="8"/>
      <c r="D93" s="8"/>
    </row>
    <row r="94" spans="1:4" ht="25.5">
      <c r="A94" s="54" t="s">
        <v>117</v>
      </c>
      <c r="B94" s="60">
        <v>26784204</v>
      </c>
      <c r="C94" s="20"/>
      <c r="D94" s="8"/>
    </row>
    <row r="95" spans="1:4" ht="25.5">
      <c r="A95" s="61" t="s">
        <v>106</v>
      </c>
      <c r="B95" s="59">
        <v>26784204</v>
      </c>
      <c r="C95" s="45"/>
      <c r="D95" s="8"/>
    </row>
    <row r="96" spans="1:4" ht="25.5">
      <c r="A96" s="61" t="s">
        <v>107</v>
      </c>
      <c r="B96" s="59">
        <v>38008474</v>
      </c>
      <c r="C96" s="45"/>
      <c r="D96" s="8"/>
    </row>
    <row r="97" spans="1:4" ht="25.5">
      <c r="A97" s="54" t="s">
        <v>56</v>
      </c>
      <c r="B97" s="57">
        <v>0</v>
      </c>
      <c r="C97" s="45"/>
      <c r="D97" s="8"/>
    </row>
    <row r="98" spans="1:4" ht="25.5">
      <c r="A98" s="54" t="s">
        <v>57</v>
      </c>
      <c r="B98" s="57">
        <v>0</v>
      </c>
      <c r="C98" s="45"/>
      <c r="D98" s="8"/>
    </row>
    <row r="99" spans="1:4" ht="25.5">
      <c r="A99" s="54" t="s">
        <v>58</v>
      </c>
      <c r="B99" s="57">
        <v>0</v>
      </c>
      <c r="C99" s="45"/>
      <c r="D99" s="8"/>
    </row>
    <row r="100" spans="1:4" ht="25.5">
      <c r="A100" s="61" t="s">
        <v>59</v>
      </c>
      <c r="B100" s="59">
        <v>0</v>
      </c>
      <c r="C100" s="45"/>
      <c r="D100" s="8"/>
    </row>
    <row r="101" spans="1:4" ht="25.5">
      <c r="A101" s="54" t="s">
        <v>60</v>
      </c>
      <c r="B101" s="57">
        <v>30000000</v>
      </c>
      <c r="C101" s="45"/>
      <c r="D101" s="8"/>
    </row>
    <row r="102" spans="1:4" ht="25.5">
      <c r="A102" s="54" t="s">
        <v>61</v>
      </c>
      <c r="B102" s="57">
        <v>0</v>
      </c>
      <c r="C102" s="45"/>
      <c r="D102" s="8"/>
    </row>
    <row r="103" spans="1:4" ht="25.5">
      <c r="A103" s="54" t="s">
        <v>62</v>
      </c>
      <c r="B103" s="57">
        <v>0</v>
      </c>
      <c r="C103" s="45"/>
      <c r="D103" s="8"/>
    </row>
    <row r="104" spans="1:4" ht="25.5">
      <c r="A104" s="54" t="s">
        <v>63</v>
      </c>
      <c r="B104" s="57">
        <v>0</v>
      </c>
      <c r="C104" s="45"/>
      <c r="D104" s="8"/>
    </row>
    <row r="105" spans="1:4" ht="25.5">
      <c r="A105" s="61" t="s">
        <v>64</v>
      </c>
      <c r="B105" s="59">
        <v>30000000</v>
      </c>
      <c r="C105" s="45"/>
      <c r="D105" s="8"/>
    </row>
    <row r="106" spans="1:4" ht="25.5">
      <c r="A106" s="61" t="s">
        <v>65</v>
      </c>
      <c r="B106" s="59">
        <v>0</v>
      </c>
      <c r="C106" s="45"/>
      <c r="D106" s="8"/>
    </row>
    <row r="107" spans="1:4" ht="25.5">
      <c r="A107" s="61" t="s">
        <v>66</v>
      </c>
      <c r="B107" s="59">
        <v>6368001</v>
      </c>
      <c r="C107" s="45"/>
      <c r="D107" s="8"/>
    </row>
    <row r="108" spans="1:4" ht="25.5">
      <c r="A108" s="61" t="s">
        <v>67</v>
      </c>
      <c r="B108" s="59">
        <v>0</v>
      </c>
      <c r="C108" s="22"/>
      <c r="D108" s="8"/>
    </row>
    <row r="109" spans="1:4" ht="25.5">
      <c r="A109" s="61" t="s">
        <v>68</v>
      </c>
      <c r="B109" s="59">
        <v>0</v>
      </c>
      <c r="C109" s="45"/>
      <c r="D109" s="8"/>
    </row>
    <row r="110" spans="1:4" ht="25.5">
      <c r="A110" s="61" t="s">
        <v>69</v>
      </c>
      <c r="B110" s="59">
        <v>0</v>
      </c>
      <c r="C110" s="8"/>
      <c r="D110" s="8"/>
    </row>
    <row r="111" spans="1:4" ht="25.5">
      <c r="A111" s="61" t="s">
        <v>70</v>
      </c>
      <c r="B111" s="59">
        <v>0</v>
      </c>
      <c r="C111" s="8"/>
      <c r="D111" s="8"/>
    </row>
    <row r="112" spans="1:4" ht="25.5">
      <c r="A112" s="61" t="s">
        <v>77</v>
      </c>
      <c r="B112" s="59">
        <v>36368001</v>
      </c>
      <c r="C112" s="8"/>
      <c r="D112" s="8"/>
    </row>
    <row r="113" spans="1:4" ht="25.5">
      <c r="A113" s="54" t="s">
        <v>71</v>
      </c>
      <c r="B113" s="57">
        <v>0</v>
      </c>
      <c r="C113" s="8"/>
      <c r="D113" s="8"/>
    </row>
    <row r="114" spans="1:4" ht="25.5">
      <c r="A114" s="54" t="s">
        <v>72</v>
      </c>
      <c r="B114" s="57">
        <v>0</v>
      </c>
      <c r="C114" s="8"/>
      <c r="D114" s="8"/>
    </row>
    <row r="115" spans="1:4" ht="25.5">
      <c r="A115" s="54" t="s">
        <v>73</v>
      </c>
      <c r="B115" s="57">
        <v>0</v>
      </c>
      <c r="C115" s="8"/>
      <c r="D115" s="8"/>
    </row>
    <row r="116" spans="1:4" ht="25.5">
      <c r="A116" s="54" t="s">
        <v>74</v>
      </c>
      <c r="B116" s="57">
        <v>0</v>
      </c>
      <c r="C116" s="8"/>
      <c r="D116" s="8"/>
    </row>
    <row r="117" spans="1:4" ht="25.5">
      <c r="A117" s="61" t="s">
        <v>75</v>
      </c>
      <c r="B117" s="59">
        <v>0</v>
      </c>
      <c r="C117" s="8"/>
      <c r="D117" s="8"/>
    </row>
    <row r="118" spans="1:4" ht="25.5">
      <c r="A118" s="56" t="s">
        <v>76</v>
      </c>
      <c r="B118" s="57">
        <v>36368001</v>
      </c>
      <c r="C118" s="8"/>
      <c r="D118" s="8"/>
    </row>
    <row r="119" spans="1:4" ht="25.5">
      <c r="A119" s="62" t="s">
        <v>81</v>
      </c>
      <c r="B119" s="59">
        <v>74376475</v>
      </c>
      <c r="C119" s="8"/>
      <c r="D119" s="8"/>
    </row>
    <row r="120" spans="1:4" ht="25.5">
      <c r="A120" s="63"/>
      <c r="C120" s="8"/>
      <c r="D120" s="8"/>
    </row>
    <row r="121" spans="1:4" ht="27.75" customHeight="1">
      <c r="A121" s="64"/>
      <c r="C121" s="8"/>
      <c r="D121" s="8"/>
    </row>
    <row r="122" spans="1:4" ht="27.75" customHeight="1">
      <c r="A122" s="64"/>
      <c r="C122" s="8"/>
      <c r="D122" s="8"/>
    </row>
    <row r="123" spans="1:4" ht="39.75" customHeight="1">
      <c r="A123" s="63"/>
      <c r="C123" s="8"/>
      <c r="D123" s="8"/>
    </row>
    <row r="124" spans="1:4" ht="27.75" customHeight="1">
      <c r="A124" s="65"/>
      <c r="C124" s="8"/>
      <c r="D124" s="8"/>
    </row>
    <row r="125" spans="1:4" ht="27.75" customHeight="1">
      <c r="A125" s="66"/>
      <c r="D125" s="8"/>
    </row>
    <row r="126" ht="27.75" customHeight="1">
      <c r="A126" s="66"/>
    </row>
    <row r="127" ht="15.75">
      <c r="A127" s="66"/>
    </row>
    <row r="128" ht="15.75">
      <c r="A128" s="66"/>
    </row>
    <row r="129" ht="15.75">
      <c r="A129" s="66"/>
    </row>
    <row r="130" ht="15.75">
      <c r="A130" s="66"/>
    </row>
    <row r="131" ht="15.75">
      <c r="A131" s="66"/>
    </row>
    <row r="132" ht="15.75">
      <c r="A132" s="66"/>
    </row>
    <row r="133" ht="15.75">
      <c r="A133" s="66"/>
    </row>
    <row r="134" ht="15.75">
      <c r="A134" s="66"/>
    </row>
    <row r="135" ht="15.75">
      <c r="A135" s="66"/>
    </row>
    <row r="136" ht="15.75">
      <c r="A136" s="66"/>
    </row>
    <row r="137" ht="15.75">
      <c r="A137" s="66"/>
    </row>
    <row r="138" ht="15.75">
      <c r="A138" s="66"/>
    </row>
    <row r="139" ht="15.75">
      <c r="A139" s="66"/>
    </row>
    <row r="140" ht="15.75">
      <c r="A140" s="66"/>
    </row>
    <row r="141" ht="15.75">
      <c r="A141" s="66"/>
    </row>
    <row r="142" ht="15.75">
      <c r="A142" s="66"/>
    </row>
    <row r="143" ht="15.75">
      <c r="A143" s="66"/>
    </row>
    <row r="144" ht="15.75">
      <c r="A144" s="66"/>
    </row>
    <row r="145" ht="15.75">
      <c r="A145" s="66"/>
    </row>
    <row r="146" ht="15.75">
      <c r="A146" s="66"/>
    </row>
    <row r="147" ht="15.75">
      <c r="A147" s="66"/>
    </row>
    <row r="148" ht="15.75">
      <c r="A148" s="66"/>
    </row>
    <row r="149" ht="15.75">
      <c r="A149" s="66"/>
    </row>
    <row r="150" ht="15.75">
      <c r="A150" s="66"/>
    </row>
    <row r="151" ht="15.75">
      <c r="A151" s="66"/>
    </row>
    <row r="152" ht="15.75">
      <c r="A152" s="66"/>
    </row>
    <row r="153" ht="15.75">
      <c r="A153" s="66"/>
    </row>
    <row r="154" ht="15.75">
      <c r="A154" s="66"/>
    </row>
    <row r="155" ht="15.75">
      <c r="A155" s="66"/>
    </row>
    <row r="156" ht="15.75">
      <c r="A156" s="66"/>
    </row>
    <row r="157" ht="15.75">
      <c r="A157" s="66"/>
    </row>
    <row r="158" ht="15.75">
      <c r="A158" s="66"/>
    </row>
    <row r="159" ht="15.75">
      <c r="A159" s="66"/>
    </row>
    <row r="160" ht="15.75">
      <c r="A160" s="66"/>
    </row>
    <row r="161" ht="15.75">
      <c r="A161" s="66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75" r:id="rId1"/>
  <headerFooter>
    <oddHeader>&amp;L2. sz. melléklet 8/2018.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2018-05-24T08:58:10Z</cp:lastPrinted>
  <dcterms:created xsi:type="dcterms:W3CDTF">2006-02-06T09:40:51Z</dcterms:created>
  <dcterms:modified xsi:type="dcterms:W3CDTF">2018-05-31T09:42:11Z</dcterms:modified>
  <cp:category/>
  <cp:version/>
  <cp:contentType/>
  <cp:contentStatus/>
</cp:coreProperties>
</file>