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0mell" sheetId="1" r:id="rId1"/>
  </sheets>
  <calcPr calcId="145621"/>
</workbook>
</file>

<file path=xl/calcChain.xml><?xml version="1.0" encoding="utf-8"?>
<calcChain xmlns="http://schemas.openxmlformats.org/spreadsheetml/2006/main">
  <c r="N25" i="1" l="1"/>
  <c r="M25" i="1"/>
  <c r="L25" i="1"/>
  <c r="K25" i="1"/>
  <c r="J25" i="1"/>
  <c r="I25" i="1"/>
  <c r="H25" i="1"/>
  <c r="G25" i="1"/>
  <c r="F25" i="1"/>
  <c r="E25" i="1"/>
  <c r="D25" i="1"/>
  <c r="C25" i="1"/>
  <c r="O25" i="1" s="1"/>
  <c r="O24" i="1"/>
  <c r="O23" i="1"/>
  <c r="O22" i="1"/>
  <c r="N21" i="1"/>
  <c r="M21" i="1"/>
  <c r="L21" i="1"/>
  <c r="K21" i="1"/>
  <c r="J21" i="1"/>
  <c r="I21" i="1"/>
  <c r="H21" i="1"/>
  <c r="G21" i="1"/>
  <c r="F21" i="1"/>
  <c r="E21" i="1"/>
  <c r="D21" i="1"/>
  <c r="C21" i="1"/>
  <c r="O21" i="1" s="1"/>
  <c r="O20" i="1"/>
  <c r="J20" i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C26" i="1" s="1"/>
  <c r="O26" i="1" s="1"/>
  <c r="O14" i="1"/>
  <c r="O13" i="1"/>
  <c r="O12" i="1"/>
  <c r="O11" i="1"/>
  <c r="N10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L9" i="1"/>
  <c r="J9" i="1"/>
  <c r="I9" i="1"/>
  <c r="H9" i="1"/>
  <c r="G9" i="1"/>
  <c r="F9" i="1"/>
  <c r="C9" i="1"/>
  <c r="O9" i="1" s="1"/>
  <c r="O8" i="1"/>
  <c r="N7" i="1"/>
  <c r="M7" i="1"/>
  <c r="L7" i="1"/>
  <c r="K7" i="1"/>
  <c r="J7" i="1"/>
  <c r="I7" i="1"/>
  <c r="H7" i="1"/>
  <c r="G7" i="1"/>
  <c r="F7" i="1"/>
  <c r="E7" i="1"/>
  <c r="D7" i="1"/>
  <c r="C7" i="1"/>
  <c r="O7" i="1" s="1"/>
  <c r="N6" i="1"/>
  <c r="N15" i="1" s="1"/>
  <c r="N27" i="1" s="1"/>
  <c r="M6" i="1"/>
  <c r="M15" i="1" s="1"/>
  <c r="M27" i="1" s="1"/>
  <c r="L6" i="1"/>
  <c r="L15" i="1" s="1"/>
  <c r="L27" i="1" s="1"/>
  <c r="K6" i="1"/>
  <c r="K15" i="1" s="1"/>
  <c r="K27" i="1" s="1"/>
  <c r="J6" i="1"/>
  <c r="J15" i="1" s="1"/>
  <c r="J27" i="1" s="1"/>
  <c r="I6" i="1"/>
  <c r="I15" i="1" s="1"/>
  <c r="I27" i="1" s="1"/>
  <c r="H6" i="1"/>
  <c r="H15" i="1" s="1"/>
  <c r="H27" i="1" s="1"/>
  <c r="G6" i="1"/>
  <c r="G15" i="1" s="1"/>
  <c r="G27" i="1" s="1"/>
  <c r="F6" i="1"/>
  <c r="F15" i="1" s="1"/>
  <c r="F27" i="1" s="1"/>
  <c r="E6" i="1"/>
  <c r="E15" i="1" s="1"/>
  <c r="E27" i="1" s="1"/>
  <c r="D6" i="1"/>
  <c r="D15" i="1" s="1"/>
  <c r="D27" i="1" s="1"/>
  <c r="C6" i="1"/>
  <c r="C15" i="1" s="1"/>
  <c r="C27" i="1" l="1"/>
  <c r="O15" i="1"/>
  <c r="O6" i="1"/>
  <c r="O17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<sst xmlns="http://schemas.openxmlformats.org/spreadsheetml/2006/main" count="77" uniqueCount="77">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</sst>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7">
    <xf numFmtId="0" fontId="0" fillId="0" borderId="0" xfId="0"/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164" fontId="7" fillId="0" borderId="7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topLeftCell="B1" zoomScaleNormal="100" workbookViewId="0">
      <selection activeCell="Q6" sqref="Q6"/>
    </sheetView>
  </sheetViews>
  <sheetFormatPr defaultRowHeight="15.75" x14ac:dyDescent="0.25"/>
  <cols>
    <col min="1" max="1" width="5.42578125" style="2" customWidth="1"/>
    <col min="2" max="2" width="26.7109375" style="1" customWidth="1"/>
    <col min="3" max="4" width="7.7109375" style="1" customWidth="1"/>
    <col min="5" max="5" width="8.140625" style="1" customWidth="1"/>
    <col min="6" max="6" width="7.5703125" style="1" customWidth="1"/>
    <col min="7" max="7" width="7.42578125" style="1" customWidth="1"/>
    <col min="8" max="8" width="7.5703125" style="1" customWidth="1"/>
    <col min="9" max="9" width="7" style="1" customWidth="1"/>
    <col min="10" max="14" width="8.140625" style="1" customWidth="1"/>
    <col min="15" max="15" width="10.85546875" style="2" customWidth="1"/>
    <col min="16" max="16384" width="9.140625" style="1"/>
  </cols>
  <sheetData>
    <row r="1" spans="1:16" ht="31.5" customHeight="1" x14ac:dyDescent="0.25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6" ht="12" customHeight="1" thickBot="1" x14ac:dyDescent="0.3">
      <c r="O2" s="3" t="s">
        <v>0</v>
      </c>
      <c r="P2" s="3"/>
    </row>
    <row r="3" spans="1:16" s="2" customFormat="1" ht="29.25" customHeight="1" thickBot="1" x14ac:dyDescent="0.3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5" t="s">
        <v>13</v>
      </c>
      <c r="N3" s="5" t="s">
        <v>14</v>
      </c>
      <c r="O3" s="6" t="s">
        <v>15</v>
      </c>
    </row>
    <row r="4" spans="1:16" s="2" customFormat="1" ht="29.25" customHeight="1" thickBot="1" x14ac:dyDescent="0.3">
      <c r="A4" s="7" t="s">
        <v>16</v>
      </c>
      <c r="B4" s="8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9" t="s">
        <v>25</v>
      </c>
      <c r="K4" s="9" t="s">
        <v>26</v>
      </c>
      <c r="L4" s="9" t="s">
        <v>27</v>
      </c>
      <c r="M4" s="9" t="s">
        <v>28</v>
      </c>
      <c r="N4" s="9" t="s">
        <v>29</v>
      </c>
      <c r="O4" s="10" t="s">
        <v>30</v>
      </c>
    </row>
    <row r="5" spans="1:16" s="12" customFormat="1" ht="15" customHeight="1" thickBot="1" x14ac:dyDescent="0.3">
      <c r="A5" s="11" t="s">
        <v>31</v>
      </c>
      <c r="B5" s="41" t="s">
        <v>32</v>
      </c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6" s="12" customFormat="1" ht="22.5" x14ac:dyDescent="0.25">
      <c r="A6" s="13" t="s">
        <v>33</v>
      </c>
      <c r="B6" s="14" t="s">
        <v>34</v>
      </c>
      <c r="C6" s="15">
        <f>45455/12</f>
        <v>3787.9166666666665</v>
      </c>
      <c r="D6" s="15">
        <f t="shared" ref="D6:N6" si="0">45455/12</f>
        <v>3787.9166666666665</v>
      </c>
      <c r="E6" s="15">
        <f t="shared" si="0"/>
        <v>3787.9166666666665</v>
      </c>
      <c r="F6" s="15">
        <f t="shared" si="0"/>
        <v>3787.9166666666665</v>
      </c>
      <c r="G6" s="15">
        <f t="shared" si="0"/>
        <v>3787.9166666666665</v>
      </c>
      <c r="H6" s="15">
        <f t="shared" si="0"/>
        <v>3787.9166666666665</v>
      </c>
      <c r="I6" s="15">
        <f t="shared" si="0"/>
        <v>3787.9166666666665</v>
      </c>
      <c r="J6" s="15">
        <f t="shared" si="0"/>
        <v>3787.9166666666665</v>
      </c>
      <c r="K6" s="15">
        <f t="shared" si="0"/>
        <v>3787.9166666666665</v>
      </c>
      <c r="L6" s="15">
        <f t="shared" si="0"/>
        <v>3787.9166666666665</v>
      </c>
      <c r="M6" s="15">
        <f t="shared" si="0"/>
        <v>3787.9166666666665</v>
      </c>
      <c r="N6" s="15">
        <f t="shared" si="0"/>
        <v>3787.9166666666665</v>
      </c>
      <c r="O6" s="16">
        <f>SUM(C6:N6)</f>
        <v>45454.999999999993</v>
      </c>
    </row>
    <row r="7" spans="1:16" s="21" customFormat="1" ht="22.5" x14ac:dyDescent="0.25">
      <c r="A7" s="17" t="s">
        <v>35</v>
      </c>
      <c r="B7" s="18" t="s">
        <v>36</v>
      </c>
      <c r="C7" s="19">
        <f>11635/12</f>
        <v>969.58333333333337</v>
      </c>
      <c r="D7" s="19">
        <f t="shared" ref="D7:N7" si="1">11635/12</f>
        <v>969.58333333333337</v>
      </c>
      <c r="E7" s="19">
        <f t="shared" si="1"/>
        <v>969.58333333333337</v>
      </c>
      <c r="F7" s="19">
        <f t="shared" si="1"/>
        <v>969.58333333333337</v>
      </c>
      <c r="G7" s="19">
        <f t="shared" si="1"/>
        <v>969.58333333333337</v>
      </c>
      <c r="H7" s="19">
        <f t="shared" si="1"/>
        <v>969.58333333333337</v>
      </c>
      <c r="I7" s="19">
        <f t="shared" si="1"/>
        <v>969.58333333333337</v>
      </c>
      <c r="J7" s="19">
        <f t="shared" si="1"/>
        <v>969.58333333333337</v>
      </c>
      <c r="K7" s="19">
        <f t="shared" si="1"/>
        <v>969.58333333333337</v>
      </c>
      <c r="L7" s="19">
        <f t="shared" si="1"/>
        <v>969.58333333333337</v>
      </c>
      <c r="M7" s="19">
        <f t="shared" si="1"/>
        <v>969.58333333333337</v>
      </c>
      <c r="N7" s="19">
        <f t="shared" si="1"/>
        <v>969.58333333333337</v>
      </c>
      <c r="O7" s="20">
        <f t="shared" ref="O7:O26" si="2">SUM(C7:N7)</f>
        <v>11635.000000000002</v>
      </c>
    </row>
    <row r="8" spans="1:16" s="21" customFormat="1" ht="22.5" x14ac:dyDescent="0.25">
      <c r="A8" s="17" t="s">
        <v>37</v>
      </c>
      <c r="B8" s="22" t="s">
        <v>38</v>
      </c>
      <c r="C8" s="23"/>
      <c r="D8" s="19"/>
      <c r="E8" s="19">
        <v>0</v>
      </c>
      <c r="F8" s="19"/>
      <c r="G8" s="19"/>
      <c r="H8" s="19"/>
      <c r="I8" s="23"/>
      <c r="J8" s="23"/>
      <c r="K8" s="23"/>
      <c r="L8" s="23"/>
      <c r="M8" s="23"/>
      <c r="N8" s="23"/>
      <c r="O8" s="24">
        <f t="shared" si="2"/>
        <v>0</v>
      </c>
    </row>
    <row r="9" spans="1:16" s="21" customFormat="1" ht="14.1" customHeight="1" x14ac:dyDescent="0.25">
      <c r="A9" s="17" t="s">
        <v>39</v>
      </c>
      <c r="B9" s="25" t="s">
        <v>40</v>
      </c>
      <c r="C9" s="19">
        <f>(8700-4000)/10</f>
        <v>470</v>
      </c>
      <c r="D9" s="19">
        <v>470</v>
      </c>
      <c r="E9" s="19">
        <v>2500</v>
      </c>
      <c r="F9" s="19">
        <f>(8700-4000)/10</f>
        <v>470</v>
      </c>
      <c r="G9" s="19">
        <f>(8700-4000)/10</f>
        <v>470</v>
      </c>
      <c r="H9" s="19">
        <f>(8700-4000)/10</f>
        <v>470</v>
      </c>
      <c r="I9" s="19">
        <f>(8700-4000)/10</f>
        <v>470</v>
      </c>
      <c r="J9" s="19">
        <f>(8700-4000)/10</f>
        <v>470</v>
      </c>
      <c r="K9" s="19">
        <v>2500</v>
      </c>
      <c r="L9" s="19">
        <f>(8700-4000)/10</f>
        <v>470</v>
      </c>
      <c r="M9" s="19">
        <f>(8700-4000)/10</f>
        <v>470</v>
      </c>
      <c r="N9" s="19">
        <f>(8700-4000)/10</f>
        <v>470</v>
      </c>
      <c r="O9" s="20">
        <f t="shared" si="2"/>
        <v>9700</v>
      </c>
    </row>
    <row r="10" spans="1:16" s="21" customFormat="1" ht="14.1" customHeight="1" x14ac:dyDescent="0.25">
      <c r="A10" s="17" t="s">
        <v>41</v>
      </c>
      <c r="B10" s="25" t="s">
        <v>42</v>
      </c>
      <c r="C10" s="19">
        <f>10397/12</f>
        <v>866.41666666666663</v>
      </c>
      <c r="D10" s="19">
        <f t="shared" ref="D10:N10" si="3">10397/12</f>
        <v>866.41666666666663</v>
      </c>
      <c r="E10" s="19">
        <f t="shared" si="3"/>
        <v>866.41666666666663</v>
      </c>
      <c r="F10" s="19">
        <f t="shared" si="3"/>
        <v>866.41666666666663</v>
      </c>
      <c r="G10" s="19">
        <f t="shared" si="3"/>
        <v>866.41666666666663</v>
      </c>
      <c r="H10" s="19">
        <f t="shared" si="3"/>
        <v>866.41666666666663</v>
      </c>
      <c r="I10" s="19">
        <f t="shared" si="3"/>
        <v>866.41666666666663</v>
      </c>
      <c r="J10" s="19">
        <f t="shared" si="3"/>
        <v>866.41666666666663</v>
      </c>
      <c r="K10" s="19">
        <f t="shared" si="3"/>
        <v>866.41666666666663</v>
      </c>
      <c r="L10" s="19">
        <f t="shared" si="3"/>
        <v>866.41666666666663</v>
      </c>
      <c r="M10" s="19">
        <f t="shared" si="3"/>
        <v>866.41666666666663</v>
      </c>
      <c r="N10" s="19">
        <f t="shared" si="3"/>
        <v>866.41666666666663</v>
      </c>
      <c r="O10" s="20">
        <f t="shared" si="2"/>
        <v>10397</v>
      </c>
    </row>
    <row r="11" spans="1:16" s="21" customFormat="1" ht="14.1" customHeight="1" x14ac:dyDescent="0.25">
      <c r="A11" s="17" t="s">
        <v>43</v>
      </c>
      <c r="B11" s="25" t="s">
        <v>44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>
        <f t="shared" si="2"/>
        <v>0</v>
      </c>
    </row>
    <row r="12" spans="1:16" s="21" customFormat="1" ht="14.1" customHeight="1" x14ac:dyDescent="0.25">
      <c r="A12" s="17" t="s">
        <v>45</v>
      </c>
      <c r="B12" s="25" t="s">
        <v>46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  <c r="M12" s="19">
        <v>0</v>
      </c>
      <c r="N12" s="19">
        <v>0</v>
      </c>
      <c r="O12" s="20">
        <f t="shared" si="2"/>
        <v>0</v>
      </c>
    </row>
    <row r="13" spans="1:16" s="21" customFormat="1" ht="23.25" thickBot="1" x14ac:dyDescent="0.3">
      <c r="A13" s="17" t="s">
        <v>47</v>
      </c>
      <c r="B13" s="18" t="s">
        <v>48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>
        <f t="shared" si="2"/>
        <v>0</v>
      </c>
    </row>
    <row r="14" spans="1:16" s="21" customFormat="1" ht="14.1" customHeight="1" thickBot="1" x14ac:dyDescent="0.25">
      <c r="A14" s="17" t="s">
        <v>49</v>
      </c>
      <c r="B14" s="25" t="s">
        <v>50</v>
      </c>
      <c r="C14" s="26">
        <v>2996</v>
      </c>
      <c r="D14" s="26">
        <v>2996</v>
      </c>
      <c r="E14" s="26">
        <v>5966</v>
      </c>
      <c r="F14" s="26">
        <v>2996</v>
      </c>
      <c r="G14" s="26">
        <v>2996</v>
      </c>
      <c r="H14" s="26">
        <v>4996</v>
      </c>
      <c r="I14" s="26">
        <v>2996</v>
      </c>
      <c r="J14" s="26">
        <v>3386</v>
      </c>
      <c r="K14" s="26">
        <v>3966</v>
      </c>
      <c r="L14" s="26">
        <v>2996</v>
      </c>
      <c r="M14" s="26">
        <v>8419</v>
      </c>
      <c r="N14" s="26">
        <v>2996</v>
      </c>
      <c r="O14" s="20">
        <f>SUM(C14:N14)+3</f>
        <v>47708</v>
      </c>
    </row>
    <row r="15" spans="1:16" s="12" customFormat="1" ht="15.95" customHeight="1" thickBot="1" x14ac:dyDescent="0.3">
      <c r="A15" s="11" t="s">
        <v>51</v>
      </c>
      <c r="B15" s="27" t="s">
        <v>52</v>
      </c>
      <c r="C15" s="28">
        <f>SUM(C6:C14)</f>
        <v>9089.9166666666679</v>
      </c>
      <c r="D15" s="28">
        <f t="shared" ref="D15:M15" si="4">SUM(D6:D14)</f>
        <v>9089.9166666666679</v>
      </c>
      <c r="E15" s="28">
        <f t="shared" si="4"/>
        <v>14089.916666666668</v>
      </c>
      <c r="F15" s="28">
        <f t="shared" si="4"/>
        <v>9089.9166666666679</v>
      </c>
      <c r="G15" s="28">
        <f t="shared" si="4"/>
        <v>9089.9166666666679</v>
      </c>
      <c r="H15" s="28">
        <f t="shared" si="4"/>
        <v>11089.916666666668</v>
      </c>
      <c r="I15" s="28">
        <f t="shared" si="4"/>
        <v>9089.9166666666679</v>
      </c>
      <c r="J15" s="28">
        <f t="shared" si="4"/>
        <v>9479.9166666666679</v>
      </c>
      <c r="K15" s="28">
        <f t="shared" si="4"/>
        <v>12089.916666666668</v>
      </c>
      <c r="L15" s="28">
        <f>SUM(L6:L14)</f>
        <v>9089.9166666666679</v>
      </c>
      <c r="M15" s="28">
        <f t="shared" si="4"/>
        <v>14512.916666666668</v>
      </c>
      <c r="N15" s="28">
        <f>SUM(N6:N14)</f>
        <v>9089.9166666666679</v>
      </c>
      <c r="O15" s="29">
        <f>SUM(C15:N15)+3</f>
        <v>124895.00000000004</v>
      </c>
    </row>
    <row r="16" spans="1:16" s="12" customFormat="1" ht="15" customHeight="1" thickBot="1" x14ac:dyDescent="0.3">
      <c r="A16" s="11" t="s">
        <v>53</v>
      </c>
      <c r="B16" s="44" t="s">
        <v>54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</row>
    <row r="17" spans="1:15" s="21" customFormat="1" ht="14.1" customHeight="1" x14ac:dyDescent="0.25">
      <c r="A17" s="30" t="s">
        <v>55</v>
      </c>
      <c r="B17" s="31" t="s">
        <v>56</v>
      </c>
      <c r="C17" s="23">
        <f>36850/12</f>
        <v>3070.8333333333335</v>
      </c>
      <c r="D17" s="23">
        <f t="shared" ref="D17:N17" si="5">36850/12</f>
        <v>3070.8333333333335</v>
      </c>
      <c r="E17" s="23">
        <f t="shared" si="5"/>
        <v>3070.8333333333335</v>
      </c>
      <c r="F17" s="23">
        <f t="shared" si="5"/>
        <v>3070.8333333333335</v>
      </c>
      <c r="G17" s="23">
        <f t="shared" si="5"/>
        <v>3070.8333333333335</v>
      </c>
      <c r="H17" s="23">
        <f t="shared" si="5"/>
        <v>3070.8333333333335</v>
      </c>
      <c r="I17" s="23">
        <f t="shared" si="5"/>
        <v>3070.8333333333335</v>
      </c>
      <c r="J17" s="23">
        <f t="shared" si="5"/>
        <v>3070.8333333333335</v>
      </c>
      <c r="K17" s="23">
        <f t="shared" si="5"/>
        <v>3070.8333333333335</v>
      </c>
      <c r="L17" s="23">
        <f t="shared" si="5"/>
        <v>3070.8333333333335</v>
      </c>
      <c r="M17" s="23">
        <f t="shared" si="5"/>
        <v>3070.8333333333335</v>
      </c>
      <c r="N17" s="23">
        <f t="shared" si="5"/>
        <v>3070.8333333333335</v>
      </c>
      <c r="O17" s="24">
        <f t="shared" si="2"/>
        <v>36850</v>
      </c>
    </row>
    <row r="18" spans="1:15" s="21" customFormat="1" ht="27" customHeight="1" x14ac:dyDescent="0.25">
      <c r="A18" s="17" t="s">
        <v>57</v>
      </c>
      <c r="B18" s="18" t="s">
        <v>58</v>
      </c>
      <c r="C18" s="19">
        <f>7531/12</f>
        <v>627.58333333333337</v>
      </c>
      <c r="D18" s="19">
        <f t="shared" ref="D18:N18" si="6">7531/12</f>
        <v>627.58333333333337</v>
      </c>
      <c r="E18" s="19">
        <f t="shared" si="6"/>
        <v>627.58333333333337</v>
      </c>
      <c r="F18" s="19">
        <f t="shared" si="6"/>
        <v>627.58333333333337</v>
      </c>
      <c r="G18" s="19">
        <f t="shared" si="6"/>
        <v>627.58333333333337</v>
      </c>
      <c r="H18" s="19">
        <f t="shared" si="6"/>
        <v>627.58333333333337</v>
      </c>
      <c r="I18" s="19">
        <f t="shared" si="6"/>
        <v>627.58333333333337</v>
      </c>
      <c r="J18" s="19">
        <f t="shared" si="6"/>
        <v>627.58333333333337</v>
      </c>
      <c r="K18" s="19">
        <f t="shared" si="6"/>
        <v>627.58333333333337</v>
      </c>
      <c r="L18" s="19">
        <f t="shared" si="6"/>
        <v>627.58333333333337</v>
      </c>
      <c r="M18" s="19">
        <f t="shared" si="6"/>
        <v>627.58333333333337</v>
      </c>
      <c r="N18" s="19">
        <f t="shared" si="6"/>
        <v>627.58333333333337</v>
      </c>
      <c r="O18" s="20">
        <f t="shared" si="2"/>
        <v>7530.9999999999991</v>
      </c>
    </row>
    <row r="19" spans="1:15" s="21" customFormat="1" ht="14.1" customHeight="1" x14ac:dyDescent="0.25">
      <c r="A19" s="17" t="s">
        <v>59</v>
      </c>
      <c r="B19" s="25" t="s">
        <v>60</v>
      </c>
      <c r="C19" s="19">
        <f>31861/12</f>
        <v>2655.0833333333335</v>
      </c>
      <c r="D19" s="19">
        <f t="shared" ref="D19:N19" si="7">31861/12</f>
        <v>2655.0833333333335</v>
      </c>
      <c r="E19" s="19">
        <f t="shared" si="7"/>
        <v>2655.0833333333335</v>
      </c>
      <c r="F19" s="19">
        <f t="shared" si="7"/>
        <v>2655.0833333333335</v>
      </c>
      <c r="G19" s="19">
        <f t="shared" si="7"/>
        <v>2655.0833333333335</v>
      </c>
      <c r="H19" s="19">
        <f t="shared" si="7"/>
        <v>2655.0833333333335</v>
      </c>
      <c r="I19" s="19">
        <f t="shared" si="7"/>
        <v>2655.0833333333335</v>
      </c>
      <c r="J19" s="19">
        <f t="shared" si="7"/>
        <v>2655.0833333333335</v>
      </c>
      <c r="K19" s="19">
        <f t="shared" si="7"/>
        <v>2655.0833333333335</v>
      </c>
      <c r="L19" s="19">
        <f t="shared" si="7"/>
        <v>2655.0833333333335</v>
      </c>
      <c r="M19" s="19">
        <f t="shared" si="7"/>
        <v>2655.0833333333335</v>
      </c>
      <c r="N19" s="19">
        <f t="shared" si="7"/>
        <v>2655.0833333333335</v>
      </c>
      <c r="O19" s="20">
        <f t="shared" si="2"/>
        <v>31860.999999999996</v>
      </c>
    </row>
    <row r="20" spans="1:15" s="21" customFormat="1" ht="14.1" customHeight="1" x14ac:dyDescent="0.25">
      <c r="A20" s="17" t="s">
        <v>61</v>
      </c>
      <c r="B20" s="25" t="s">
        <v>62</v>
      </c>
      <c r="C20" s="19">
        <v>70</v>
      </c>
      <c r="D20" s="19">
        <v>70</v>
      </c>
      <c r="E20" s="19">
        <v>70</v>
      </c>
      <c r="F20" s="19">
        <v>70</v>
      </c>
      <c r="G20" s="19">
        <v>70</v>
      </c>
      <c r="H20" s="19">
        <v>70</v>
      </c>
      <c r="I20" s="19">
        <v>70</v>
      </c>
      <c r="J20" s="19">
        <f>1315/12+350</f>
        <v>459.58333333333331</v>
      </c>
      <c r="K20" s="19">
        <v>70</v>
      </c>
      <c r="L20" s="19">
        <v>70</v>
      </c>
      <c r="M20" s="19">
        <v>455</v>
      </c>
      <c r="N20" s="19">
        <v>70</v>
      </c>
      <c r="O20" s="20">
        <f t="shared" si="2"/>
        <v>1614.5833333333333</v>
      </c>
    </row>
    <row r="21" spans="1:15" s="21" customFormat="1" ht="14.1" customHeight="1" x14ac:dyDescent="0.25">
      <c r="A21" s="17" t="s">
        <v>63</v>
      </c>
      <c r="B21" s="25" t="s">
        <v>64</v>
      </c>
      <c r="C21" s="19">
        <f>6619/12</f>
        <v>551.58333333333337</v>
      </c>
      <c r="D21" s="19">
        <f t="shared" ref="D21:N21" si="8">6619/12</f>
        <v>551.58333333333337</v>
      </c>
      <c r="E21" s="19">
        <f t="shared" si="8"/>
        <v>551.58333333333337</v>
      </c>
      <c r="F21" s="19">
        <f t="shared" si="8"/>
        <v>551.58333333333337</v>
      </c>
      <c r="G21" s="19">
        <f t="shared" si="8"/>
        <v>551.58333333333337</v>
      </c>
      <c r="H21" s="19">
        <f t="shared" si="8"/>
        <v>551.58333333333337</v>
      </c>
      <c r="I21" s="19">
        <f t="shared" si="8"/>
        <v>551.58333333333337</v>
      </c>
      <c r="J21" s="19">
        <f t="shared" si="8"/>
        <v>551.58333333333337</v>
      </c>
      <c r="K21" s="19">
        <f t="shared" si="8"/>
        <v>551.58333333333337</v>
      </c>
      <c r="L21" s="19">
        <f t="shared" si="8"/>
        <v>551.58333333333337</v>
      </c>
      <c r="M21" s="19">
        <f t="shared" si="8"/>
        <v>551.58333333333337</v>
      </c>
      <c r="N21" s="19">
        <f t="shared" si="8"/>
        <v>551.58333333333337</v>
      </c>
      <c r="O21" s="20">
        <f t="shared" si="2"/>
        <v>6618.9999999999991</v>
      </c>
    </row>
    <row r="22" spans="1:15" s="21" customFormat="1" ht="14.1" customHeight="1" x14ac:dyDescent="0.25">
      <c r="A22" s="17" t="s">
        <v>65</v>
      </c>
      <c r="B22" s="25" t="s">
        <v>66</v>
      </c>
      <c r="C22" s="19"/>
      <c r="D22" s="19"/>
      <c r="E22" s="19">
        <v>5000</v>
      </c>
      <c r="F22" s="19"/>
      <c r="G22" s="19"/>
      <c r="H22" s="19">
        <v>2000</v>
      </c>
      <c r="I22" s="19"/>
      <c r="J22" s="19"/>
      <c r="K22" s="19">
        <v>3000</v>
      </c>
      <c r="L22" s="19">
        <v>0</v>
      </c>
      <c r="M22" s="19">
        <v>5038</v>
      </c>
      <c r="N22" s="19">
        <v>0</v>
      </c>
      <c r="O22" s="20">
        <f t="shared" si="2"/>
        <v>15038</v>
      </c>
    </row>
    <row r="23" spans="1:15" s="21" customFormat="1" x14ac:dyDescent="0.25">
      <c r="A23" s="17" t="s">
        <v>67</v>
      </c>
      <c r="B23" s="18" t="s">
        <v>68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>
        <f t="shared" si="2"/>
        <v>0</v>
      </c>
    </row>
    <row r="24" spans="1:15" s="21" customFormat="1" ht="14.1" customHeight="1" x14ac:dyDescent="0.25">
      <c r="A24" s="17" t="s">
        <v>69</v>
      </c>
      <c r="B24" s="25" t="s">
        <v>70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0">
        <f t="shared" si="2"/>
        <v>0</v>
      </c>
    </row>
    <row r="25" spans="1:15" s="21" customFormat="1" ht="14.1" customHeight="1" thickBot="1" x14ac:dyDescent="0.3">
      <c r="A25" s="17" t="s">
        <v>71</v>
      </c>
      <c r="B25" s="25" t="s">
        <v>72</v>
      </c>
      <c r="C25" s="19">
        <f>25381/12</f>
        <v>2115.0833333333335</v>
      </c>
      <c r="D25" s="19">
        <f t="shared" ref="D25:N25" si="9">25381/12</f>
        <v>2115.0833333333335</v>
      </c>
      <c r="E25" s="19">
        <f t="shared" si="9"/>
        <v>2115.0833333333335</v>
      </c>
      <c r="F25" s="19">
        <f t="shared" si="9"/>
        <v>2115.0833333333335</v>
      </c>
      <c r="G25" s="19">
        <f t="shared" si="9"/>
        <v>2115.0833333333335</v>
      </c>
      <c r="H25" s="19">
        <f t="shared" si="9"/>
        <v>2115.0833333333335</v>
      </c>
      <c r="I25" s="19">
        <f t="shared" si="9"/>
        <v>2115.0833333333335</v>
      </c>
      <c r="J25" s="19">
        <f t="shared" si="9"/>
        <v>2115.0833333333335</v>
      </c>
      <c r="K25" s="19">
        <f t="shared" si="9"/>
        <v>2115.0833333333335</v>
      </c>
      <c r="L25" s="19">
        <f t="shared" si="9"/>
        <v>2115.0833333333335</v>
      </c>
      <c r="M25" s="19">
        <f t="shared" si="9"/>
        <v>2115.0833333333335</v>
      </c>
      <c r="N25" s="19">
        <f t="shared" si="9"/>
        <v>2115.0833333333335</v>
      </c>
      <c r="O25" s="20">
        <f t="shared" si="2"/>
        <v>25380.999999999996</v>
      </c>
    </row>
    <row r="26" spans="1:15" s="12" customFormat="1" ht="15.95" customHeight="1" thickBot="1" x14ac:dyDescent="0.3">
      <c r="A26" s="32" t="s">
        <v>73</v>
      </c>
      <c r="B26" s="27" t="s">
        <v>74</v>
      </c>
      <c r="C26" s="28">
        <f t="shared" ref="C26:N26" si="10">SUM(C17:C25)</f>
        <v>9090.1666666666661</v>
      </c>
      <c r="D26" s="28">
        <f t="shared" si="10"/>
        <v>9090.1666666666661</v>
      </c>
      <c r="E26" s="28">
        <f t="shared" si="10"/>
        <v>14090.166666666666</v>
      </c>
      <c r="F26" s="28">
        <f t="shared" si="10"/>
        <v>9090.1666666666661</v>
      </c>
      <c r="G26" s="28">
        <f t="shared" si="10"/>
        <v>9090.1666666666661</v>
      </c>
      <c r="H26" s="28">
        <f t="shared" si="10"/>
        <v>11090.166666666666</v>
      </c>
      <c r="I26" s="28">
        <f t="shared" si="10"/>
        <v>9090.1666666666661</v>
      </c>
      <c r="J26" s="28">
        <f t="shared" si="10"/>
        <v>9479.75</v>
      </c>
      <c r="K26" s="28">
        <f t="shared" si="10"/>
        <v>12090.166666666666</v>
      </c>
      <c r="L26" s="28">
        <f t="shared" si="10"/>
        <v>9090.1666666666661</v>
      </c>
      <c r="M26" s="28">
        <f t="shared" si="10"/>
        <v>14513.166666666666</v>
      </c>
      <c r="N26" s="28">
        <f t="shared" si="10"/>
        <v>9090.1666666666661</v>
      </c>
      <c r="O26" s="29">
        <f t="shared" si="2"/>
        <v>124894.58333333334</v>
      </c>
    </row>
    <row r="27" spans="1:15" ht="16.5" thickBot="1" x14ac:dyDescent="0.3">
      <c r="A27" s="32" t="s">
        <v>75</v>
      </c>
      <c r="B27" s="33" t="s">
        <v>76</v>
      </c>
      <c r="C27" s="34">
        <f>C15-C26</f>
        <v>-0.24999999999818101</v>
      </c>
      <c r="D27" s="34">
        <f t="shared" ref="D27:N27" si="11">D15-D26</f>
        <v>-0.24999999999818101</v>
      </c>
      <c r="E27" s="34">
        <f t="shared" si="11"/>
        <v>-0.24999999999818101</v>
      </c>
      <c r="F27" s="34">
        <f t="shared" si="11"/>
        <v>-0.24999999999818101</v>
      </c>
      <c r="G27" s="34">
        <f t="shared" si="11"/>
        <v>-0.24999999999818101</v>
      </c>
      <c r="H27" s="34">
        <f t="shared" si="11"/>
        <v>-0.24999999999818101</v>
      </c>
      <c r="I27" s="34">
        <f t="shared" si="11"/>
        <v>-0.24999999999818101</v>
      </c>
      <c r="J27" s="34">
        <f t="shared" si="11"/>
        <v>0.16666666666787933</v>
      </c>
      <c r="K27" s="34">
        <f t="shared" si="11"/>
        <v>-0.24999999999818101</v>
      </c>
      <c r="L27" s="34">
        <f t="shared" si="11"/>
        <v>-0.24999999999818101</v>
      </c>
      <c r="M27" s="34">
        <f t="shared" si="11"/>
        <v>-0.24999999999818101</v>
      </c>
      <c r="N27" s="34">
        <f t="shared" si="11"/>
        <v>-0.24999999999818101</v>
      </c>
      <c r="O27" s="35"/>
    </row>
    <row r="28" spans="1:15" x14ac:dyDescent="0.25">
      <c r="A28" s="36"/>
    </row>
    <row r="29" spans="1:15" x14ac:dyDescent="0.25">
      <c r="B29" s="37"/>
      <c r="C29" s="38"/>
      <c r="D29" s="38"/>
      <c r="O29" s="1"/>
    </row>
    <row r="30" spans="1:15" x14ac:dyDescent="0.25">
      <c r="O30" s="1"/>
    </row>
    <row r="31" spans="1:15" x14ac:dyDescent="0.25">
      <c r="O31" s="1"/>
    </row>
    <row r="32" spans="1:15" x14ac:dyDescent="0.25">
      <c r="O32" s="1"/>
    </row>
    <row r="33" spans="15:15" x14ac:dyDescent="0.25">
      <c r="O33" s="1"/>
    </row>
    <row r="34" spans="15:15" x14ac:dyDescent="0.25">
      <c r="O34" s="1"/>
    </row>
    <row r="35" spans="15:15" x14ac:dyDescent="0.25">
      <c r="O35" s="1"/>
    </row>
    <row r="36" spans="15:15" x14ac:dyDescent="0.25">
      <c r="O36" s="1"/>
    </row>
    <row r="37" spans="15:15" x14ac:dyDescent="0.25">
      <c r="O37" s="1"/>
    </row>
    <row r="38" spans="15:15" x14ac:dyDescent="0.25">
      <c r="O38" s="1"/>
    </row>
    <row r="39" spans="15:15" x14ac:dyDescent="0.25">
      <c r="O39" s="1"/>
    </row>
    <row r="40" spans="15:15" x14ac:dyDescent="0.25">
      <c r="O40" s="1"/>
    </row>
    <row r="41" spans="15:15" x14ac:dyDescent="0.25">
      <c r="O41" s="1"/>
    </row>
    <row r="42" spans="15:15" x14ac:dyDescent="0.25">
      <c r="O42" s="1"/>
    </row>
    <row r="43" spans="15:15" x14ac:dyDescent="0.25">
      <c r="O43" s="1"/>
    </row>
    <row r="44" spans="15:15" x14ac:dyDescent="0.25">
      <c r="O44" s="1"/>
    </row>
    <row r="45" spans="15:15" x14ac:dyDescent="0.25">
      <c r="O45" s="1"/>
    </row>
    <row r="46" spans="15:15" x14ac:dyDescent="0.25">
      <c r="O46" s="1"/>
    </row>
    <row r="47" spans="15:15" x14ac:dyDescent="0.25">
      <c r="O47" s="1"/>
    </row>
    <row r="48" spans="15:15" x14ac:dyDescent="0.25">
      <c r="O48" s="1"/>
    </row>
    <row r="49" spans="15:15" x14ac:dyDescent="0.25">
      <c r="O49" s="1"/>
    </row>
    <row r="50" spans="15:15" x14ac:dyDescent="0.25">
      <c r="O50" s="1"/>
    </row>
    <row r="51" spans="15:15" x14ac:dyDescent="0.25">
      <c r="O51" s="1"/>
    </row>
    <row r="52" spans="15:15" x14ac:dyDescent="0.25">
      <c r="O52" s="1"/>
    </row>
    <row r="53" spans="15:15" x14ac:dyDescent="0.25">
      <c r="O53" s="1"/>
    </row>
    <row r="54" spans="15:15" x14ac:dyDescent="0.25">
      <c r="O54" s="1"/>
    </row>
    <row r="55" spans="15:15" x14ac:dyDescent="0.25">
      <c r="O55" s="1"/>
    </row>
    <row r="56" spans="15:15" x14ac:dyDescent="0.25">
      <c r="O56" s="1"/>
    </row>
    <row r="57" spans="15:15" x14ac:dyDescent="0.25">
      <c r="O57" s="1"/>
    </row>
    <row r="58" spans="15:15" x14ac:dyDescent="0.25">
      <c r="O58" s="1"/>
    </row>
    <row r="59" spans="15:15" x14ac:dyDescent="0.25">
      <c r="O59" s="1"/>
    </row>
    <row r="60" spans="15:15" x14ac:dyDescent="0.25">
      <c r="O60" s="1"/>
    </row>
    <row r="61" spans="15:15" x14ac:dyDescent="0.25">
      <c r="O61" s="1"/>
    </row>
    <row r="62" spans="15:15" x14ac:dyDescent="0.25">
      <c r="O62" s="1"/>
    </row>
    <row r="63" spans="15:15" x14ac:dyDescent="0.25">
      <c r="O63" s="1"/>
    </row>
    <row r="64" spans="15:15" x14ac:dyDescent="0.25">
      <c r="O64" s="1"/>
    </row>
    <row r="65" spans="15:15" x14ac:dyDescent="0.25">
      <c r="O65" s="1"/>
    </row>
    <row r="66" spans="15:15" x14ac:dyDescent="0.25">
      <c r="O66" s="1"/>
    </row>
    <row r="67" spans="15:15" x14ac:dyDescent="0.25">
      <c r="O67" s="1"/>
    </row>
    <row r="68" spans="15:15" x14ac:dyDescent="0.25">
      <c r="O68" s="1"/>
    </row>
    <row r="69" spans="15:15" x14ac:dyDescent="0.25">
      <c r="O69" s="1"/>
    </row>
    <row r="70" spans="15:15" x14ac:dyDescent="0.25">
      <c r="O70" s="1"/>
    </row>
    <row r="71" spans="15:15" x14ac:dyDescent="0.25">
      <c r="O71" s="1"/>
    </row>
    <row r="72" spans="15:15" x14ac:dyDescent="0.25">
      <c r="O72" s="1"/>
    </row>
    <row r="73" spans="15:15" x14ac:dyDescent="0.25">
      <c r="O73" s="1"/>
    </row>
    <row r="74" spans="15:15" x14ac:dyDescent="0.25">
      <c r="O74" s="1"/>
    </row>
    <row r="75" spans="15:15" x14ac:dyDescent="0.25">
      <c r="O75" s="1"/>
    </row>
    <row r="76" spans="15:15" x14ac:dyDescent="0.25">
      <c r="O76" s="1"/>
    </row>
    <row r="77" spans="15:15" x14ac:dyDescent="0.25">
      <c r="O77" s="1"/>
    </row>
    <row r="78" spans="15:15" x14ac:dyDescent="0.25">
      <c r="O78" s="1"/>
    </row>
    <row r="79" spans="15:15" x14ac:dyDescent="0.25">
      <c r="O79" s="1"/>
    </row>
    <row r="80" spans="15:15" x14ac:dyDescent="0.25">
      <c r="O80" s="1"/>
    </row>
    <row r="81" spans="15:15" x14ac:dyDescent="0.25">
      <c r="O81" s="1"/>
    </row>
    <row r="82" spans="15:15" x14ac:dyDescent="0.25">
      <c r="O82" s="1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2017. évi előirányzat-felhasználási terve&amp;R&amp;"-,Dőlt"&amp;8 10.melléklet a 3/2017.(II. 24.)Önkormányzati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2017-02-23T08:18:47Z</dcterms:created>
  <dcterms:modified xsi:type="dcterms:W3CDTF">2017-02-27T09:01:13Z</dcterms:modified>
</cp:coreProperties>
</file>