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15" windowWidth="12660" windowHeight="9435" tabRatio="727" firstSheet="15" activeTab="24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6.sz.mell." sheetId="9" r:id="rId9"/>
    <sheet name="9.1. sz. mell" sheetId="10" r:id="rId10"/>
    <sheet name="9.1.1. sz. mell " sheetId="11" r:id="rId11"/>
    <sheet name="9.1.2. sz. mell " sheetId="12" r:id="rId12"/>
    <sheet name="9.1.3. sz. mell" sheetId="13" r:id="rId13"/>
    <sheet name="9.2. sz. mell" sheetId="14" r:id="rId14"/>
    <sheet name="9.2.1. sz. mell" sheetId="15" r:id="rId15"/>
    <sheet name="9.2.2. sz.  mell" sheetId="16" r:id="rId16"/>
    <sheet name="9.2.3. sz. mell" sheetId="17" r:id="rId17"/>
    <sheet name="9.3. sz. mell" sheetId="18" r:id="rId18"/>
    <sheet name="9.3.1. sz. mell" sheetId="19" r:id="rId19"/>
    <sheet name="9.3.2. sz. mell" sheetId="20" r:id="rId20"/>
    <sheet name="9.3.3. sz. mell" sheetId="21" r:id="rId21"/>
    <sheet name="1. sz tájékoztató t." sheetId="22" r:id="rId22"/>
    <sheet name="2. sz tájékoztató t" sheetId="23" r:id="rId23"/>
    <sheet name="4.sz tájékoztató t." sheetId="24" r:id="rId24"/>
    <sheet name="5.sz tájékoztató t." sheetId="25" r:id="rId25"/>
    <sheet name="Munka1" sheetId="26" r:id="rId26"/>
  </sheets>
  <definedNames>
    <definedName name="_xlfn.IFERROR" hidden="1">#NAME?</definedName>
    <definedName name="_xlnm.Print_Titles" localSheetId="9">'9.1. sz. mell'!$1:$6</definedName>
    <definedName name="_xlnm.Print_Titles" localSheetId="10">'9.1.1. sz. mell '!$1:$6</definedName>
    <definedName name="_xlnm.Print_Titles" localSheetId="11">'9.1.2. sz. mell '!$1:$6</definedName>
    <definedName name="_xlnm.Print_Titles" localSheetId="12">'9.1.3. sz. mell'!$1:$6</definedName>
    <definedName name="_xlnm.Print_Titles" localSheetId="13">'9.2. sz. mell'!$1:$6</definedName>
    <definedName name="_xlnm.Print_Titles" localSheetId="14">'9.2.1. sz. mell'!$1:$6</definedName>
    <definedName name="_xlnm.Print_Titles" localSheetId="15">'9.2.2. sz.  mell'!$1:$6</definedName>
    <definedName name="_xlnm.Print_Titles" localSheetId="16">'9.2.3. sz. mell'!$1:$6</definedName>
    <definedName name="_xlnm.Print_Titles" localSheetId="17">'9.3. sz. mell'!$1:$6</definedName>
    <definedName name="_xlnm.Print_Titles" localSheetId="18">'9.3.1. sz. mell'!$1:$6</definedName>
    <definedName name="_xlnm.Print_Titles" localSheetId="19">'9.3.2. sz. mell'!$1:$6</definedName>
    <definedName name="_xlnm.Print_Titles" localSheetId="20">'9.3.3. sz. mell'!$1:$6</definedName>
    <definedName name="_xlnm.Print_Area" localSheetId="21">'1. sz tájékoztató t.'!$A$1:$E$147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<sst xmlns="http://schemas.openxmlformats.org/spreadsheetml/2006/main" count="4136" uniqueCount="546">
  <si>
    <t>Beruházási (felhalmozási) kiadások előirányzata beruházásonként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</si>
  <si>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</si>
  <si>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</si>
  <si>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</si>
  <si>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</si>
  <si>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</si>
  <si>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</si>
  <si>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</si>
  <si>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</si>
  <si>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</si>
  <si>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</si>
  <si>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</si>
  <si>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</si>
  <si>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</si>
  <si>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</si>
  <si>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</si>
  <si>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</si>
  <si>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</si>
  <si>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</si>
  <si>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</si>
  <si>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</si>
  <si>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</si>
  <si>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</si>
  <si>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</si>
  <si>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</si>
  <si>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</si>
  <si>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</si>
  <si>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</si>
  <si>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</si>
  <si>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</si>
  <si>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</si>
  <si>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</si>
  <si>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</si>
  <si>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</si>
  <si>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</si>
  <si>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</si>
  <si>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</si>
  <si>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</si>
  <si>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</si>
  <si>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</si>
  <si>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</si>
  <si>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</si>
  <si>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</si>
  <si>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</si>
  <si>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</si>
  <si>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</si>
  <si>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</si>
  <si>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</si>
  <si>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</si>
  <si>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</si>
  <si>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</si>
  <si>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</si>
  <si>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</si>
  <si>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</si>
  <si>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</si>
  <si>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</si>
  <si>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</si>
  <si>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</si>
  <si>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</si>
  <si>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</si>
  <si>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</si>
  <si>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</si>
  <si>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</si>
  <si>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</si>
  <si>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Kiadás vonzata évenként</t>
  </si>
  <si>
    <t>Sor-
szám</t>
  </si>
  <si>
    <t>............................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</si>
  <si>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</si>
  <si>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</si>
  <si>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</si>
  <si>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</si>
  <si>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</si>
  <si>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</si>
  <si>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</si>
  <si>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</si>
  <si>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</si>
  <si>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</si>
  <si>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</si>
  <si>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</si>
  <si>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</si>
  <si>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</si>
  <si>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</si>
  <si>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</si>
  <si>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</si>
  <si>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</si>
  <si>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</si>
  <si>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</si>
  <si>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</si>
  <si>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</si>
  <si>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</si>
  <si>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</si>
  <si>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</si>
  <si>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</si>
  <si>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</si>
  <si>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</si>
  <si>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</si>
  <si>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</si>
  <si>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</si>
  <si>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</si>
  <si>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</si>
  <si>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</si>
  <si>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</si>
  <si>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</si>
  <si>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</si>
  <si>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</si>
  <si>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</si>
  <si>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</si>
  <si>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</si>
  <si>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</si>
  <si>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</si>
  <si>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</si>
  <si>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</si>
  <si>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</si>
  <si>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</si>
  <si>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</si>
  <si>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</si>
  <si>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</si>
  <si>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</si>
  <si>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</si>
  <si>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</si>
  <si>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</si>
  <si>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</si>
  <si>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</si>
  <si>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</si>
  <si>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</si>
  <si>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</si>
  <si>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</si>
  <si>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</si>
  <si>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</si>
  <si>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</si>
  <si>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</si>
  <si>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</si>
  <si>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</si>
  <si>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</si>
  <si>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</si>
  <si>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</si>
  <si>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</si>
  <si>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</si>
  <si>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</si>
  <si>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</si>
  <si>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</si>
  <si>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</si>
  <si>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</si>
  <si>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</si>
  <si>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</si>
  <si>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</si>
  <si>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</si>
  <si>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</si>
  <si>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</si>
  <si>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</si>
  <si>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</si>
  <si>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</si>
  <si>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</si>
  <si>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</si>
  <si>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</si>
  <si>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</si>
  <si>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</si>
  <si>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</si>
  <si>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</si>
  <si>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</si>
  <si>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Egyéb (Pl.: garancia és kezességvállalás, stb.)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</si>
  <si>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</si>
  <si>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</si>
  <si>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</si>
  <si>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</si>
  <si>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</si>
  <si>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</si>
  <si>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</si>
  <si>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</si>
  <si>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</si>
  <si>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</si>
  <si>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</si>
  <si>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</si>
  <si>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</si>
  <si>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</si>
  <si>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</si>
  <si>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</si>
  <si>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</si>
  <si>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</si>
  <si>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</si>
  <si>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</si>
  <si>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</si>
  <si>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</si>
  <si>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</si>
  <si>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</si>
  <si>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</si>
  <si>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</si>
  <si>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</si>
  <si>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</si>
  <si>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</si>
  <si>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</si>
  <si>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</si>
  <si>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</si>
  <si>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</si>
  <si>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</si>
  <si>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</si>
  <si>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</si>
  <si>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</si>
  <si>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</si>
  <si>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</si>
  <si>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</si>
  <si>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</si>
  <si>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</si>
  <si>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</si>
  <si>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</si>
  <si>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</si>
  <si>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</si>
  <si>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</si>
  <si>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</si>
  <si>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</si>
  <si>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</si>
  <si>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</si>
  <si>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</si>
  <si>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</si>
  <si>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</si>
  <si>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</si>
  <si>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</si>
  <si>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</si>
  <si>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</si>
  <si>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</si>
  <si>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</si>
  <si>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</si>
  <si>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</si>
  <si>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</si>
  <si>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</si>
  <si>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</si>
  <si>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</si>
  <si>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</si>
  <si>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</si>
  <si>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</si>
  <si>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</si>
  <si>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</si>
  <si>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</si>
  <si>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</si>
  <si>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</si>
  <si>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</si>
  <si>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</si>
  <si>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</si>
  <si>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</si>
  <si>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</si>
  <si>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</si>
  <si>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</si>
  <si>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</si>
  <si>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</si>
  <si>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</si>
  <si>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</si>
  <si>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</si>
  <si>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</si>
  <si>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</si>
  <si>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</si>
  <si>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</si>
  <si>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</si>
  <si>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</si>
  <si>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</si>
  <si>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</si>
  <si>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</si>
  <si>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</si>
  <si>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</si>
  <si>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</si>
  <si>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</si>
  <si>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</si>
  <si>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</si>
  <si>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</si>
  <si>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</si>
  <si>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</si>
  <si>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</si>
  <si>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</si>
  <si>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</si>
  <si>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</si>
  <si>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</si>
  <si>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</si>
  <si>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</si>
  <si>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</si>
  <si>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</si>
  <si>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</si>
  <si>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</si>
  <si>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</si>
  <si>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</si>
  <si>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</si>
  <si>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</si>
  <si>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</si>
  <si>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</si>
  <si>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</si>
  <si>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</si>
  <si>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</si>
  <si>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</si>
  <si>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</si>
  <si>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</si>
  <si>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</si>
  <si>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</si>
  <si>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</si>
  <si>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</si>
  <si>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</si>
  <si>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</si>
  <si>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</si>
  <si>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</si>
  <si>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</si>
  <si>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</si>
  <si>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</si>
  <si>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</si>
  <si>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</si>
  <si>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</si>
  <si>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</si>
  <si>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</si>
  <si>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</si>
  <si>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</si>
  <si>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</si>
  <si>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</si>
  <si>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</si>
  <si>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</si>
  <si>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</si>
  <si>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</si>
  <si>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</si>
  <si>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</si>
  <si>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</si>
  <si>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</si>
  <si>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</si>
  <si>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</si>
  <si>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</si>
  <si>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</si>
  <si>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</si>
  <si>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</si>
  <si>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</si>
  <si>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</si>
  <si>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</si>
  <si>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</si>
  <si>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</si>
  <si>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</si>
  <si>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</si>
  <si>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</si>
  <si>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</si>
  <si>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</si>
  <si>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</si>
  <si>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</si>
  <si>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</si>
  <si>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</si>
  <si>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</si>
  <si>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</si>
  <si>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</si>
  <si>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</si>
  <si>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</si>
  <si>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</si>
  <si>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</si>
  <si>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</si>
  <si>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</si>
  <si>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</si>
  <si>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</si>
  <si>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</si>
  <si>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</si>
  <si>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</si>
  <si>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</si>
  <si>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</si>
  <si>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</si>
  <si>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</si>
  <si>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</si>
  <si>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</si>
  <si>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</si>
  <si>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</si>
  <si>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</si>
  <si>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</si>
  <si>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</si>
  <si>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</si>
  <si>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</si>
  <si>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</si>
  <si>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</si>
  <si>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</si>
  <si>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</si>
  <si>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</si>
  <si>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</si>
  <si>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</si>
  <si>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</si>
  <si>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</si>
  <si>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</si>
  <si>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</si>
  <si>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</si>
  <si>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</si>
  <si>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</si>
  <si>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</si>
  <si>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</si>
  <si>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</si>
  <si>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</si>
  <si>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</si>
  <si>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</si>
  <si>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</si>
  <si>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</si>
  <si>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</si>
  <si>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</si>
  <si>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</si>
  <si>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</si>
  <si>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</si>
  <si>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</si>
  <si>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</si>
  <si>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</si>
  <si>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</si>
  <si>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</si>
  <si>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</si>
  <si>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</si>
  <si>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</si>
  <si>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</si>
  <si>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</si>
  <si>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</si>
  <si>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</si>
  <si>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</si>
  <si>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</si>
  <si>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</si>
  <si>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</si>
  <si>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</si>
  <si>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</si>
  <si>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</si>
  <si>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</si>
  <si>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</si>
  <si>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</si>
  <si>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</si>
  <si>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</si>
  <si>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</si>
  <si>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</si>
  <si>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</si>
  <si>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</si>
  <si>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</si>
  <si>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</si>
  <si>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</si>
  <si>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</si>
  <si>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</si>
  <si>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</si>
  <si>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</si>
  <si>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</si>
  <si>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</si>
  <si>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</si>
  <si>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</si>
  <si>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</si>
  <si>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</si>
  <si>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</si>
  <si>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</si>
  <si>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</si>
  <si>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</si>
  <si>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</si>
  <si>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</si>
  <si>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</si>
  <si>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</si>
  <si>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</si>
  <si>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</si>
  <si>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</si>
  <si>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</si>
  <si>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</si>
  <si>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</si>
  <si>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</si>
  <si>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</si>
  <si>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</si>
  <si>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</si>
  <si>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</si>
  <si>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</si>
  <si>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</si>
  <si>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</si>
  <si>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</si>
  <si>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</si>
  <si>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</si>
  <si>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</si>
  <si>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</si>
  <si>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</si>
  <si>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</si>
  <si>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</si>
  <si>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</si>
  <si>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</si>
  <si>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</si>
  <si>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</si>
  <si>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</si>
  <si>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</si>
  <si>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</si>
  <si>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</si>
  <si>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</si>
  <si>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</si>
  <si>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</si>
  <si>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</si>
  <si>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</si>
  <si>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</si>
  <si>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</si>
  <si>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</si>
  <si>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Hitel-, kölcsönfelvétel államháztartáson kívülről  (10.1.+…+10.3.)</t>
  </si>
  <si>
    <t>2016.</t>
  </si>
  <si>
    <t>2017.</t>
  </si>
  <si>
    <t>2018.</t>
  </si>
  <si>
    <t>Győrzámoly Önkormányzat adósságot keletkeztető ügyletekből és kezességvállalásokból fennálló kötelezettségei</t>
  </si>
  <si>
    <t>Győrzámoly Önkormányzat saját bevételeinek részletezése az adósságot keletkeztető ügyletből származó tárgyévi fizetési kötelezettség megállapításához</t>
  </si>
  <si>
    <t>Csatornahíd építése</t>
  </si>
  <si>
    <t>Traktor pótkocsi beszerzése</t>
  </si>
  <si>
    <t>Rendezési terv kötelező felülvizsgálata</t>
  </si>
  <si>
    <t>2014.</t>
  </si>
  <si>
    <t>Tanuszoda építésének előkészítése</t>
  </si>
  <si>
    <t>Számítástechnikai eszközbeszerzés az Óvodába</t>
  </si>
  <si>
    <t>Győrzámoly Község Önkormányzata</t>
  </si>
  <si>
    <t>Gygőrzámoly Község Önkormányzata</t>
  </si>
  <si>
    <t xml:space="preserve">   </t>
  </si>
  <si>
    <t>Győrzámolyi Polgármesteri Hivatal</t>
  </si>
  <si>
    <t>Győrzámolyi Tündérrózsa Óvoda és Bölcsőde</t>
  </si>
  <si>
    <t xml:space="preserve">Győrzámolyi Tündérrózsa Óvoda és Bölcsőde </t>
  </si>
  <si>
    <t xml:space="preserve">  </t>
  </si>
  <si>
    <r>
      <t xml:space="preserve">Beruházási kiadások beruházásonként----------------------------------------------- </t>
    </r>
    <r>
      <rPr>
        <sz val="8"/>
        <rFont val="Times New Roman CE"/>
        <family val="0"/>
      </rPr>
      <t>Településrendezési terv felülvizsgálata</t>
    </r>
  </si>
  <si>
    <t>Összesen (1+4+7+9+10+11+12+13)</t>
  </si>
  <si>
    <t xml:space="preserve">   Egyéb belső finanszírozási bevételek-államháztartáson belüli megelőlegezések</t>
  </si>
  <si>
    <t>Települési önkományzatok egyes köznevelési feladatainak támogatása</t>
  </si>
  <si>
    <t>Települési önkományzatok szociális, gyermekjóléti és gyermekétkeztetési feladatainak támogatása</t>
  </si>
  <si>
    <t>Települési önkormányzatok kulturális feladatainak támogatása</t>
  </si>
  <si>
    <t>2016. évi előirányzat</t>
  </si>
  <si>
    <t>Felhasználás 2015. XII. 31-ig</t>
  </si>
  <si>
    <t>2016. utáni szükséglet</t>
  </si>
  <si>
    <t>Új építési telkek beszerzése, kialakítása</t>
  </si>
  <si>
    <t>Közvilágítás bővítése</t>
  </si>
  <si>
    <t>Gyermekétkeztetés feltételeit javító pályázat önrészre</t>
  </si>
  <si>
    <t xml:space="preserve">Számítástechnikai eszközbeszerzés a Hivatalba </t>
  </si>
  <si>
    <t>Villanyzsámoly beszerzés a Konyhára</t>
  </si>
  <si>
    <t>9.1.3. melléklet a 3/2016. (II. 24.) önkormányzati rendelethez</t>
  </si>
  <si>
    <t>Fejlesztési hitel</t>
  </si>
  <si>
    <t>2016. évi eredeti előirányzat</t>
  </si>
  <si>
    <t>2016. előtti kifizetés</t>
  </si>
  <si>
    <t>2018. után</t>
  </si>
  <si>
    <t>Felújítási kiadások felújításonként------------------------------------------------------------</t>
  </si>
  <si>
    <t>Rövid lejáratú hitel törlesztés</t>
  </si>
  <si>
    <t>2016. évi általános működés és ágazati feladatok támogatásának alakulása jogcímenként</t>
  </si>
  <si>
    <t>2016. évi támogatás összesen</t>
  </si>
  <si>
    <t>Előirányzat-felhasználási terv a 2016. év</t>
  </si>
  <si>
    <t>2014. évi tény</t>
  </si>
  <si>
    <t>2015. évi várható</t>
  </si>
  <si>
    <t>Módosított előirányzat</t>
  </si>
  <si>
    <t>G=(B-D-E)</t>
  </si>
  <si>
    <t>Módosított előírányzat</t>
  </si>
  <si>
    <t>9.2. melléklet a 12/2016. (XI.30.) önkormányzati rendelethez</t>
  </si>
  <si>
    <t>9.2.1. melléklet a 12/2016. (XI. 30.) önkormányzati rendelethez</t>
  </si>
  <si>
    <t>9.2.2. melléklet a 12/2016. (XI. 30.) önkormányzati rendelethez</t>
  </si>
  <si>
    <t>9.2.3. melléklet a 12/2016. (XI. 30.) önkormányzati rendelethez</t>
  </si>
  <si>
    <t>9.3. melléklet a 12/2016. (XI. 30.) önkormányzati rendelethez</t>
  </si>
  <si>
    <t>9.3.1. melléklet a 12/2016. (XI. 30.) önkormányzati rendelethez</t>
  </si>
  <si>
    <t>9.3.2. melléklet a 12/2016. (XI. 30.) önkormányzati rendelethez</t>
  </si>
  <si>
    <t>9.3.3. melléklet a 12/2016. (XI. 30.) önkormányzati rendelethez</t>
  </si>
  <si>
    <t>9.1. melléklet a 12/2016. (XI. 30.) önkormányzati rendelethez</t>
  </si>
  <si>
    <t>9.1.1. melléklet a 12/2016. (XI. 30.) önkormányzati rendelethez</t>
  </si>
  <si>
    <t>9.1.2. melléklet a 12/2016. (XI. 30.) önkormányzati rendelethez</t>
  </si>
  <si>
    <t xml:space="preserve"> </t>
  </si>
  <si>
    <t>2.1. melléklet a 12/2016. (XI. 30.) önkormányzati rendelethez</t>
  </si>
  <si>
    <t>2.2. melléklet a 12/2016. (XI. 30.) önkormányzati rendelethez</t>
  </si>
  <si>
    <t>2016. eredeti ei.</t>
  </si>
  <si>
    <t>2016. módosított ei.</t>
  </si>
  <si>
    <t>I</t>
  </si>
  <si>
    <t>J=(D+F+G+H+I)</t>
  </si>
  <si>
    <t>2016. évi támogatás  módosított  előirányzata</t>
  </si>
  <si>
    <t>Működési célú költségvetési támogatások és kiegészítő támogatások</t>
  </si>
  <si>
    <t>Csinód telephely megvásárlása tanuszoda céljára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</si>
</sst>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0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29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45" xfId="58" applyNumberFormat="1" applyFont="1" applyFill="1" applyBorder="1" applyAlignment="1" applyProtection="1">
      <alignment horizontal="left" vertical="center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6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7" fillId="0" borderId="47" xfId="58" applyFont="1" applyFill="1" applyBorder="1" applyAlignment="1" applyProtection="1">
      <alignment horizontal="center" vertical="center" wrapText="1"/>
      <protection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4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5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1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4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4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21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0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7" xfId="58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0" xfId="58" applyFont="1" applyFill="1" applyBorder="1" applyAlignment="1" applyProtection="1">
      <alignment horizontal="left" vertical="center" wrapText="1" indent="1"/>
      <protection/>
    </xf>
    <xf numFmtId="0" fontId="15" fillId="0" borderId="31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6" xfId="58" applyFont="1" applyFill="1" applyBorder="1" applyAlignment="1" applyProtection="1">
      <alignment horizontal="left" vertical="center" wrapText="1" indent="7"/>
      <protection/>
    </xf>
    <xf numFmtId="164" fontId="22" fillId="0" borderId="29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7" xfId="0" applyNumberFormat="1" applyFont="1" applyBorder="1" applyAlignment="1" applyProtection="1">
      <alignment horizontal="right" vertical="center" wrapText="1" indent="1"/>
      <protection/>
    </xf>
    <xf numFmtId="164" fontId="22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7" fillId="0" borderId="53" xfId="0" applyNumberFormat="1" applyFont="1" applyFill="1" applyBorder="1" applyAlignment="1" applyProtection="1">
      <alignment vertical="center" wrapText="1"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69" xfId="0" applyNumberFormat="1" applyFont="1" applyFill="1" applyBorder="1" applyAlignment="1" applyProtection="1">
      <alignment vertical="center" wrapText="1"/>
      <protection locked="0"/>
    </xf>
    <xf numFmtId="164" fontId="17" fillId="0" borderId="70" xfId="0" applyNumberFormat="1" applyFont="1" applyFill="1" applyBorder="1" applyAlignment="1" applyProtection="1">
      <alignment vertical="center" wrapText="1"/>
      <protection locked="0"/>
    </xf>
    <xf numFmtId="164" fontId="2" fillId="0" borderId="0" xfId="59" applyNumberFormat="1" applyFill="1" applyAlignment="1" applyProtection="1">
      <alignment vertical="center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5" xfId="58" applyNumberFormat="1" applyFont="1" applyFill="1" applyBorder="1" applyAlignment="1" applyProtection="1">
      <alignment horizontal="left" vertical="center"/>
      <protection/>
    </xf>
    <xf numFmtId="164" fontId="16" fillId="0" borderId="4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right"/>
      <protection/>
    </xf>
    <xf numFmtId="0" fontId="5" fillId="0" borderId="45" xfId="0" applyFont="1" applyFill="1" applyBorder="1" applyAlignment="1" applyProtection="1">
      <alignment horizontal="right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6" fillId="0" borderId="62" xfId="0" applyNumberFormat="1" applyFont="1" applyFill="1" applyBorder="1" applyAlignment="1" applyProtection="1">
      <alignment horizontal="center" vertical="center" wrapText="1"/>
      <protection/>
    </xf>
    <xf numFmtId="164" fontId="5" fillId="0" borderId="45" xfId="0" applyNumberFormat="1" applyFont="1" applyFill="1" applyBorder="1" applyAlignment="1" applyProtection="1">
      <alignment horizontal="right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8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0" fontId="18" fillId="0" borderId="45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5" xfId="0" applyFont="1" applyFill="1" applyBorder="1" applyAlignment="1" applyProtection="1" quotePrefix="1">
      <alignment horizontal="center" vertical="center"/>
      <protection/>
    </xf>
    <xf numFmtId="0" fontId="7" fillId="0" borderId="61" xfId="0" applyFont="1" applyFill="1" applyBorder="1" applyAlignment="1" applyProtection="1" quotePrefix="1">
      <alignment horizontal="center" vertical="center"/>
      <protection/>
    </xf>
    <xf numFmtId="49" fontId="7" fillId="0" borderId="58" xfId="0" applyNumberFormat="1" applyFont="1" applyFill="1" applyBorder="1" applyAlignment="1" applyProtection="1">
      <alignment horizontal="center" vertical="center"/>
      <protection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right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right" vertical="top"/>
      <protection locked="0"/>
    </xf>
    <xf numFmtId="0" fontId="5" fillId="0" borderId="62" xfId="0" applyFont="1" applyFill="1" applyBorder="1" applyAlignment="1" applyProtection="1">
      <alignment horizontal="right"/>
      <protection/>
    </xf>
    <xf numFmtId="49" fontId="7" fillId="0" borderId="75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0" fontId="25" fillId="0" borderId="45" xfId="0" applyFont="1" applyBorder="1" applyAlignment="1" applyProtection="1">
      <alignment horizontal="right" vertical="top"/>
      <protection/>
    </xf>
    <xf numFmtId="164" fontId="8" fillId="0" borderId="60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6" fillId="0" borderId="44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7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8" fillId="0" borderId="60" xfId="0" applyFont="1" applyFill="1" applyBorder="1" applyAlignment="1">
      <alignment horizontal="center" textRotation="180"/>
    </xf>
    <xf numFmtId="0" fontId="13" fillId="0" borderId="0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9"/>
  <sheetViews>
    <sheetView zoomScale="110" zoomScaleNormal="110" zoomScaleSheetLayoutView="100" workbookViewId="0" topLeftCell="A109">
      <selection activeCell="D120" sqref="D120"/>
    </sheetView>
  </sheetViews>
  <sheetFormatPr defaultColWidth="9.00390625" defaultRowHeight="12.75"/>
  <cols>
    <col min="1" max="1" width="9.50390625" style="306" customWidth="1"/>
    <col min="2" max="2" width="76.125" style="306" customWidth="1"/>
    <col min="3" max="3" width="17.375" style="307" customWidth="1"/>
    <col min="4" max="4" width="14.50390625" style="340" customWidth="1"/>
    <col min="5" max="16384" width="9.375" style="340" customWidth="1"/>
  </cols>
  <sheetData>
    <row r="1" spans="1:3" ht="15.75" customHeight="1">
      <c r="A1" s="454" t="s">
        <v>536</v>
      </c>
      <c r="B1" s="454"/>
      <c r="C1" s="454"/>
    </row>
    <row r="2" spans="1:4" ht="15.75" customHeight="1" thickBot="1">
      <c r="A2" s="455" t="s">
        <v>118</v>
      </c>
      <c r="B2" s="455"/>
      <c r="C2" s="459" t="s">
        <v>165</v>
      </c>
      <c r="D2" s="459"/>
    </row>
    <row r="3" spans="1:4" ht="37.5" customHeight="1" thickBot="1">
      <c r="A3" s="23" t="s">
        <v>65</v>
      </c>
      <c r="B3" s="24" t="s">
        <v>12</v>
      </c>
      <c r="C3" s="38" t="s">
        <v>502</v>
      </c>
      <c r="D3" s="38" t="s">
        <v>522</v>
      </c>
    </row>
    <row r="4" spans="1:4" s="341" customFormat="1" ht="12" customHeight="1" thickBot="1">
      <c r="A4" s="335" t="s">
        <v>435</v>
      </c>
      <c r="B4" s="336" t="s">
        <v>436</v>
      </c>
      <c r="C4" s="337" t="s">
        <v>437</v>
      </c>
      <c r="D4" s="337" t="s">
        <v>439</v>
      </c>
    </row>
    <row r="5" spans="1:4" s="342" customFormat="1" ht="12" customHeight="1" thickBot="1">
      <c r="A5" s="20" t="s">
        <v>13</v>
      </c>
      <c r="B5" s="21" t="s">
        <v>189</v>
      </c>
      <c r="C5" s="223">
        <f>+C6+C7+C8+C9+C10+C11</f>
        <v>172408</v>
      </c>
      <c r="D5" s="223">
        <f>+D6+D7+D8+D9+D10+D11</f>
        <v>175583</v>
      </c>
    </row>
    <row r="6" spans="1:4" s="342" customFormat="1" ht="12" customHeight="1">
      <c r="A6" s="15" t="s">
        <v>92</v>
      </c>
      <c r="B6" s="343" t="s">
        <v>190</v>
      </c>
      <c r="C6" s="226">
        <v>51698</v>
      </c>
      <c r="D6" s="226">
        <v>51699</v>
      </c>
    </row>
    <row r="7" spans="1:4" s="342" customFormat="1" ht="12" customHeight="1">
      <c r="A7" s="14" t="s">
        <v>93</v>
      </c>
      <c r="B7" s="344" t="s">
        <v>191</v>
      </c>
      <c r="C7" s="225">
        <v>69757</v>
      </c>
      <c r="D7" s="225">
        <v>69757</v>
      </c>
    </row>
    <row r="8" spans="1:4" s="342" customFormat="1" ht="12" customHeight="1">
      <c r="A8" s="14" t="s">
        <v>94</v>
      </c>
      <c r="B8" s="344" t="s">
        <v>192</v>
      </c>
      <c r="C8" s="225">
        <v>47869</v>
      </c>
      <c r="D8" s="225">
        <v>49583</v>
      </c>
    </row>
    <row r="9" spans="1:4" s="342" customFormat="1" ht="12" customHeight="1">
      <c r="A9" s="14" t="s">
        <v>95</v>
      </c>
      <c r="B9" s="344" t="s">
        <v>193</v>
      </c>
      <c r="C9" s="225">
        <v>3084</v>
      </c>
      <c r="D9" s="225">
        <v>3084</v>
      </c>
    </row>
    <row r="10" spans="1:4" s="342" customFormat="1" ht="12" customHeight="1">
      <c r="A10" s="14" t="s">
        <v>115</v>
      </c>
      <c r="B10" s="219" t="s">
        <v>377</v>
      </c>
      <c r="C10" s="225"/>
      <c r="D10" s="225">
        <v>1460</v>
      </c>
    </row>
    <row r="11" spans="1:4" s="342" customFormat="1" ht="12" customHeight="1" thickBot="1">
      <c r="A11" s="16" t="s">
        <v>96</v>
      </c>
      <c r="B11" s="220" t="s">
        <v>378</v>
      </c>
      <c r="C11" s="225"/>
      <c r="D11" s="225"/>
    </row>
    <row r="12" spans="1:4" s="342" customFormat="1" ht="12" customHeight="1" thickBot="1">
      <c r="A12" s="20" t="s">
        <v>14</v>
      </c>
      <c r="B12" s="218" t="s">
        <v>194</v>
      </c>
      <c r="C12" s="223">
        <f>+C13+C14+C15+C16+C17</f>
        <v>10708</v>
      </c>
      <c r="D12" s="223">
        <f>+D13+D14+D15+D16+D17</f>
        <v>11220</v>
      </c>
    </row>
    <row r="13" spans="1:4" s="342" customFormat="1" ht="12" customHeight="1">
      <c r="A13" s="15" t="s">
        <v>98</v>
      </c>
      <c r="B13" s="343" t="s">
        <v>195</v>
      </c>
      <c r="C13" s="226"/>
      <c r="D13" s="226"/>
    </row>
    <row r="14" spans="1:4" s="342" customFormat="1" ht="12" customHeight="1">
      <c r="A14" s="14" t="s">
        <v>99</v>
      </c>
      <c r="B14" s="344" t="s">
        <v>196</v>
      </c>
      <c r="C14" s="225"/>
      <c r="D14" s="225"/>
    </row>
    <row r="15" spans="1:4" s="342" customFormat="1" ht="12" customHeight="1">
      <c r="A15" s="14" t="s">
        <v>100</v>
      </c>
      <c r="B15" s="344" t="s">
        <v>367</v>
      </c>
      <c r="C15" s="225"/>
      <c r="D15" s="225"/>
    </row>
    <row r="16" spans="1:4" s="342" customFormat="1" ht="12" customHeight="1">
      <c r="A16" s="14" t="s">
        <v>101</v>
      </c>
      <c r="B16" s="344" t="s">
        <v>368</v>
      </c>
      <c r="C16" s="225"/>
      <c r="D16" s="225"/>
    </row>
    <row r="17" spans="1:4" s="342" customFormat="1" ht="12" customHeight="1">
      <c r="A17" s="14" t="s">
        <v>102</v>
      </c>
      <c r="B17" s="344" t="s">
        <v>197</v>
      </c>
      <c r="C17" s="225">
        <v>10708</v>
      </c>
      <c r="D17" s="225">
        <v>11220</v>
      </c>
    </row>
    <row r="18" spans="1:4" s="342" customFormat="1" ht="12" customHeight="1" thickBot="1">
      <c r="A18" s="16" t="s">
        <v>111</v>
      </c>
      <c r="B18" s="220" t="s">
        <v>198</v>
      </c>
      <c r="C18" s="227"/>
      <c r="D18" s="227"/>
    </row>
    <row r="19" spans="1:4" s="342" customFormat="1" ht="12" customHeight="1" thickBot="1">
      <c r="A19" s="20" t="s">
        <v>15</v>
      </c>
      <c r="B19" s="21" t="s">
        <v>199</v>
      </c>
      <c r="C19" s="223">
        <f>+C20+C21+C22+C23+C24</f>
        <v>0</v>
      </c>
      <c r="D19" s="223">
        <f>+D20+D21+D22+D23+D24</f>
        <v>28443</v>
      </c>
    </row>
    <row r="20" spans="1:4" s="342" customFormat="1" ht="12" customHeight="1">
      <c r="A20" s="15" t="s">
        <v>81</v>
      </c>
      <c r="B20" s="343" t="s">
        <v>200</v>
      </c>
      <c r="C20" s="226"/>
      <c r="D20" s="226">
        <v>28443</v>
      </c>
    </row>
    <row r="21" spans="1:4" s="342" customFormat="1" ht="12" customHeight="1">
      <c r="A21" s="14" t="s">
        <v>82</v>
      </c>
      <c r="B21" s="344" t="s">
        <v>201</v>
      </c>
      <c r="C21" s="225"/>
      <c r="D21" s="225"/>
    </row>
    <row r="22" spans="1:4" s="342" customFormat="1" ht="12" customHeight="1">
      <c r="A22" s="14" t="s">
        <v>83</v>
      </c>
      <c r="B22" s="344" t="s">
        <v>369</v>
      </c>
      <c r="C22" s="225"/>
      <c r="D22" s="225"/>
    </row>
    <row r="23" spans="1:4" s="342" customFormat="1" ht="12" customHeight="1">
      <c r="A23" s="14" t="s">
        <v>84</v>
      </c>
      <c r="B23" s="344" t="s">
        <v>370</v>
      </c>
      <c r="C23" s="225"/>
      <c r="D23" s="225"/>
    </row>
    <row r="24" spans="1:4" s="342" customFormat="1" ht="12" customHeight="1">
      <c r="A24" s="14" t="s">
        <v>127</v>
      </c>
      <c r="B24" s="344" t="s">
        <v>202</v>
      </c>
      <c r="C24" s="225"/>
      <c r="D24" s="225"/>
    </row>
    <row r="25" spans="1:4" s="342" customFormat="1" ht="12" customHeight="1" thickBot="1">
      <c r="A25" s="16" t="s">
        <v>128</v>
      </c>
      <c r="B25" s="345" t="s">
        <v>203</v>
      </c>
      <c r="C25" s="227"/>
      <c r="D25" s="227"/>
    </row>
    <row r="26" spans="1:4" s="342" customFormat="1" ht="12" customHeight="1" thickBot="1">
      <c r="A26" s="20" t="s">
        <v>129</v>
      </c>
      <c r="B26" s="21" t="s">
        <v>204</v>
      </c>
      <c r="C26" s="229">
        <f>+C27+C31+C32+C33</f>
        <v>49079</v>
      </c>
      <c r="D26" s="229">
        <f>+D27+D31+D32+D33</f>
        <v>49079</v>
      </c>
    </row>
    <row r="27" spans="1:4" s="342" customFormat="1" ht="12" customHeight="1">
      <c r="A27" s="15" t="s">
        <v>205</v>
      </c>
      <c r="B27" s="343" t="s">
        <v>384</v>
      </c>
      <c r="C27" s="338">
        <f>+C28+C29+C30</f>
        <v>41000</v>
      </c>
      <c r="D27" s="338">
        <f>+D28+D29+D30</f>
        <v>41000</v>
      </c>
    </row>
    <row r="28" spans="1:4" s="342" customFormat="1" ht="12" customHeight="1">
      <c r="A28" s="14" t="s">
        <v>206</v>
      </c>
      <c r="B28" s="344" t="s">
        <v>211</v>
      </c>
      <c r="C28" s="225">
        <v>6000</v>
      </c>
      <c r="D28" s="225">
        <v>6000</v>
      </c>
    </row>
    <row r="29" spans="1:4" s="342" customFormat="1" ht="12" customHeight="1">
      <c r="A29" s="14" t="s">
        <v>207</v>
      </c>
      <c r="B29" s="344" t="s">
        <v>212</v>
      </c>
      <c r="C29" s="225"/>
      <c r="D29" s="225"/>
    </row>
    <row r="30" spans="1:4" s="342" customFormat="1" ht="12" customHeight="1">
      <c r="A30" s="14" t="s">
        <v>382</v>
      </c>
      <c r="B30" s="414" t="s">
        <v>383</v>
      </c>
      <c r="C30" s="225">
        <v>35000</v>
      </c>
      <c r="D30" s="225">
        <v>35000</v>
      </c>
    </row>
    <row r="31" spans="1:4" s="342" customFormat="1" ht="12" customHeight="1">
      <c r="A31" s="14" t="s">
        <v>208</v>
      </c>
      <c r="B31" s="344" t="s">
        <v>213</v>
      </c>
      <c r="C31" s="225">
        <v>7500</v>
      </c>
      <c r="D31" s="225">
        <v>7500</v>
      </c>
    </row>
    <row r="32" spans="1:4" s="342" customFormat="1" ht="12" customHeight="1">
      <c r="A32" s="14" t="s">
        <v>209</v>
      </c>
      <c r="B32" s="344" t="s">
        <v>214</v>
      </c>
      <c r="C32" s="225">
        <v>200</v>
      </c>
      <c r="D32" s="225">
        <v>200</v>
      </c>
    </row>
    <row r="33" spans="1:4" s="342" customFormat="1" ht="12" customHeight="1" thickBot="1">
      <c r="A33" s="16" t="s">
        <v>210</v>
      </c>
      <c r="B33" s="345" t="s">
        <v>215</v>
      </c>
      <c r="C33" s="227">
        <v>379</v>
      </c>
      <c r="D33" s="227">
        <v>379</v>
      </c>
    </row>
    <row r="34" spans="1:4" s="342" customFormat="1" ht="12" customHeight="1" thickBot="1">
      <c r="A34" s="20" t="s">
        <v>17</v>
      </c>
      <c r="B34" s="21" t="s">
        <v>379</v>
      </c>
      <c r="C34" s="223">
        <f>SUM(C35:C45)</f>
        <v>52734</v>
      </c>
      <c r="D34" s="223">
        <f>SUM(D35:D45)</f>
        <v>59821</v>
      </c>
    </row>
    <row r="35" spans="1:4" s="342" customFormat="1" ht="12" customHeight="1">
      <c r="A35" s="15" t="s">
        <v>85</v>
      </c>
      <c r="B35" s="343" t="s">
        <v>218</v>
      </c>
      <c r="C35" s="226"/>
      <c r="D35" s="226"/>
    </row>
    <row r="36" spans="1:4" s="342" customFormat="1" ht="12" customHeight="1">
      <c r="A36" s="14" t="s">
        <v>86</v>
      </c>
      <c r="B36" s="344" t="s">
        <v>219</v>
      </c>
      <c r="C36" s="225">
        <v>4902</v>
      </c>
      <c r="D36" s="225">
        <v>4940</v>
      </c>
    </row>
    <row r="37" spans="1:4" s="342" customFormat="1" ht="12" customHeight="1">
      <c r="A37" s="14" t="s">
        <v>87</v>
      </c>
      <c r="B37" s="344" t="s">
        <v>220</v>
      </c>
      <c r="C37" s="225">
        <v>2712</v>
      </c>
      <c r="D37" s="225">
        <v>2712</v>
      </c>
    </row>
    <row r="38" spans="1:4" s="342" customFormat="1" ht="12" customHeight="1">
      <c r="A38" s="14" t="s">
        <v>131</v>
      </c>
      <c r="B38" s="344" t="s">
        <v>221</v>
      </c>
      <c r="C38" s="225">
        <v>326</v>
      </c>
      <c r="D38" s="225">
        <v>326</v>
      </c>
    </row>
    <row r="39" spans="1:4" s="342" customFormat="1" ht="12" customHeight="1">
      <c r="A39" s="14" t="s">
        <v>132</v>
      </c>
      <c r="B39" s="344" t="s">
        <v>222</v>
      </c>
      <c r="C39" s="225">
        <v>13771</v>
      </c>
      <c r="D39" s="225">
        <v>13771</v>
      </c>
    </row>
    <row r="40" spans="1:4" s="342" customFormat="1" ht="12" customHeight="1">
      <c r="A40" s="14" t="s">
        <v>133</v>
      </c>
      <c r="B40" s="344" t="s">
        <v>223</v>
      </c>
      <c r="C40" s="225">
        <v>30723</v>
      </c>
      <c r="D40" s="225">
        <v>37662</v>
      </c>
    </row>
    <row r="41" spans="1:4" s="342" customFormat="1" ht="12" customHeight="1">
      <c r="A41" s="14" t="s">
        <v>134</v>
      </c>
      <c r="B41" s="344" t="s">
        <v>224</v>
      </c>
      <c r="C41" s="225"/>
      <c r="D41" s="225"/>
    </row>
    <row r="42" spans="1:4" s="342" customFormat="1" ht="12" customHeight="1">
      <c r="A42" s="14" t="s">
        <v>135</v>
      </c>
      <c r="B42" s="344" t="s">
        <v>225</v>
      </c>
      <c r="C42" s="225">
        <v>300</v>
      </c>
      <c r="D42" s="225">
        <v>300</v>
      </c>
    </row>
    <row r="43" spans="1:4" s="342" customFormat="1" ht="12" customHeight="1">
      <c r="A43" s="14" t="s">
        <v>216</v>
      </c>
      <c r="B43" s="344" t="s">
        <v>226</v>
      </c>
      <c r="C43" s="228"/>
      <c r="D43" s="228"/>
    </row>
    <row r="44" spans="1:4" s="342" customFormat="1" ht="12" customHeight="1">
      <c r="A44" s="16" t="s">
        <v>217</v>
      </c>
      <c r="B44" s="345" t="s">
        <v>381</v>
      </c>
      <c r="C44" s="329"/>
      <c r="D44" s="329">
        <v>110</v>
      </c>
    </row>
    <row r="45" spans="1:4" s="342" customFormat="1" ht="12" customHeight="1" thickBot="1">
      <c r="A45" s="16" t="s">
        <v>380</v>
      </c>
      <c r="B45" s="220" t="s">
        <v>227</v>
      </c>
      <c r="C45" s="329"/>
      <c r="D45" s="329"/>
    </row>
    <row r="46" spans="1:4" s="342" customFormat="1" ht="12" customHeight="1" thickBot="1">
      <c r="A46" s="20" t="s">
        <v>18</v>
      </c>
      <c r="B46" s="21" t="s">
        <v>228</v>
      </c>
      <c r="C46" s="223">
        <f>SUM(C47:C51)</f>
        <v>92756</v>
      </c>
      <c r="D46" s="223">
        <f>SUM(D47:D51)</f>
        <v>118948</v>
      </c>
    </row>
    <row r="47" spans="1:4" s="342" customFormat="1" ht="12" customHeight="1">
      <c r="A47" s="15" t="s">
        <v>88</v>
      </c>
      <c r="B47" s="343" t="s">
        <v>232</v>
      </c>
      <c r="C47" s="389"/>
      <c r="D47" s="389"/>
    </row>
    <row r="48" spans="1:4" s="342" customFormat="1" ht="12" customHeight="1">
      <c r="A48" s="14" t="s">
        <v>89</v>
      </c>
      <c r="B48" s="344" t="s">
        <v>233</v>
      </c>
      <c r="C48" s="228">
        <v>92756</v>
      </c>
      <c r="D48" s="228">
        <v>118948</v>
      </c>
    </row>
    <row r="49" spans="1:4" s="342" customFormat="1" ht="12" customHeight="1">
      <c r="A49" s="14" t="s">
        <v>229</v>
      </c>
      <c r="B49" s="344" t="s">
        <v>234</v>
      </c>
      <c r="C49" s="228"/>
      <c r="D49" s="228"/>
    </row>
    <row r="50" spans="1:4" s="342" customFormat="1" ht="12" customHeight="1">
      <c r="A50" s="14" t="s">
        <v>230</v>
      </c>
      <c r="B50" s="344" t="s">
        <v>235</v>
      </c>
      <c r="C50" s="228"/>
      <c r="D50" s="228"/>
    </row>
    <row r="51" spans="1:4" s="342" customFormat="1" ht="12" customHeight="1" thickBot="1">
      <c r="A51" s="16" t="s">
        <v>231</v>
      </c>
      <c r="B51" s="220" t="s">
        <v>236</v>
      </c>
      <c r="C51" s="329"/>
      <c r="D51" s="329"/>
    </row>
    <row r="52" spans="1:4" s="342" customFormat="1" ht="12" customHeight="1" thickBot="1">
      <c r="A52" s="20" t="s">
        <v>136</v>
      </c>
      <c r="B52" s="21" t="s">
        <v>237</v>
      </c>
      <c r="C52" s="223">
        <f>SUM(C53:C55)</f>
        <v>1851</v>
      </c>
      <c r="D52" s="223">
        <f>SUM(D53:D55)</f>
        <v>1960</v>
      </c>
    </row>
    <row r="53" spans="1:4" s="342" customFormat="1" ht="12" customHeight="1">
      <c r="A53" s="15" t="s">
        <v>90</v>
      </c>
      <c r="B53" s="343" t="s">
        <v>238</v>
      </c>
      <c r="C53" s="226"/>
      <c r="D53" s="226"/>
    </row>
    <row r="54" spans="1:4" s="342" customFormat="1" ht="12" customHeight="1">
      <c r="A54" s="14" t="s">
        <v>91</v>
      </c>
      <c r="B54" s="344" t="s">
        <v>371</v>
      </c>
      <c r="C54" s="225">
        <v>200</v>
      </c>
      <c r="D54" s="225">
        <v>200</v>
      </c>
    </row>
    <row r="55" spans="1:4" s="342" customFormat="1" ht="12" customHeight="1">
      <c r="A55" s="14" t="s">
        <v>241</v>
      </c>
      <c r="B55" s="344" t="s">
        <v>239</v>
      </c>
      <c r="C55" s="225">
        <v>1651</v>
      </c>
      <c r="D55" s="225">
        <v>1760</v>
      </c>
    </row>
    <row r="56" spans="1:4" s="342" customFormat="1" ht="12" customHeight="1" thickBot="1">
      <c r="A56" s="16" t="s">
        <v>242</v>
      </c>
      <c r="B56" s="220" t="s">
        <v>240</v>
      </c>
      <c r="C56" s="227"/>
      <c r="D56" s="227"/>
    </row>
    <row r="57" spans="1:4" s="342" customFormat="1" ht="12" customHeight="1" thickBot="1">
      <c r="A57" s="20" t="s">
        <v>20</v>
      </c>
      <c r="B57" s="218" t="s">
        <v>243</v>
      </c>
      <c r="C57" s="223">
        <f>SUM(C58:C60)</f>
        <v>5580</v>
      </c>
      <c r="D57" s="223">
        <f>SUM(D58:D60)</f>
        <v>5580</v>
      </c>
    </row>
    <row r="58" spans="1:4" s="342" customFormat="1" ht="12" customHeight="1">
      <c r="A58" s="15" t="s">
        <v>137</v>
      </c>
      <c r="B58" s="343" t="s">
        <v>245</v>
      </c>
      <c r="C58" s="228"/>
      <c r="D58" s="228"/>
    </row>
    <row r="59" spans="1:4" s="342" customFormat="1" ht="12" customHeight="1">
      <c r="A59" s="14" t="s">
        <v>138</v>
      </c>
      <c r="B59" s="344" t="s">
        <v>372</v>
      </c>
      <c r="C59" s="228"/>
      <c r="D59" s="228"/>
    </row>
    <row r="60" spans="1:4" s="342" customFormat="1" ht="12" customHeight="1">
      <c r="A60" s="14" t="s">
        <v>166</v>
      </c>
      <c r="B60" s="344" t="s">
        <v>246</v>
      </c>
      <c r="C60" s="228">
        <v>5580</v>
      </c>
      <c r="D60" s="228">
        <v>5580</v>
      </c>
    </row>
    <row r="61" spans="1:4" s="342" customFormat="1" ht="12" customHeight="1" thickBot="1">
      <c r="A61" s="16" t="s">
        <v>244</v>
      </c>
      <c r="B61" s="220" t="s">
        <v>247</v>
      </c>
      <c r="C61" s="228"/>
      <c r="D61" s="228"/>
    </row>
    <row r="62" spans="1:4" s="342" customFormat="1" ht="12" customHeight="1" thickBot="1">
      <c r="A62" s="421" t="s">
        <v>424</v>
      </c>
      <c r="B62" s="21" t="s">
        <v>248</v>
      </c>
      <c r="C62" s="229">
        <f>+C5+C12+C19+C26+C34+C46+C52+C57</f>
        <v>385116</v>
      </c>
      <c r="D62" s="229">
        <f>+D5+D12+D19+D26+D34+D46+D52+D57</f>
        <v>450634</v>
      </c>
    </row>
    <row r="63" spans="1:4" s="342" customFormat="1" ht="12" customHeight="1" thickBot="1">
      <c r="A63" s="392" t="s">
        <v>249</v>
      </c>
      <c r="B63" s="218" t="s">
        <v>250</v>
      </c>
      <c r="C63" s="223">
        <f>SUM(C64:C66)</f>
        <v>51921</v>
      </c>
      <c r="D63" s="223">
        <f>SUM(D64:D66)</f>
        <v>45000</v>
      </c>
    </row>
    <row r="64" spans="1:4" s="342" customFormat="1" ht="12" customHeight="1">
      <c r="A64" s="15" t="s">
        <v>281</v>
      </c>
      <c r="B64" s="343" t="s">
        <v>251</v>
      </c>
      <c r="C64" s="228"/>
      <c r="D64" s="228"/>
    </row>
    <row r="65" spans="1:4" s="342" customFormat="1" ht="12" customHeight="1">
      <c r="A65" s="14" t="s">
        <v>290</v>
      </c>
      <c r="B65" s="344" t="s">
        <v>252</v>
      </c>
      <c r="C65" s="228"/>
      <c r="D65" s="228"/>
    </row>
    <row r="66" spans="1:4" s="342" customFormat="1" ht="12" customHeight="1" thickBot="1">
      <c r="A66" s="16" t="s">
        <v>291</v>
      </c>
      <c r="B66" s="415" t="s">
        <v>409</v>
      </c>
      <c r="C66" s="228">
        <v>51921</v>
      </c>
      <c r="D66" s="228">
        <v>45000</v>
      </c>
    </row>
    <row r="67" spans="1:4" s="342" customFormat="1" ht="12" customHeight="1" thickBot="1">
      <c r="A67" s="392" t="s">
        <v>254</v>
      </c>
      <c r="B67" s="218" t="s">
        <v>255</v>
      </c>
      <c r="C67" s="223">
        <f>SUM(C68:C71)</f>
        <v>0</v>
      </c>
      <c r="D67" s="223">
        <f>SUM(D68:D71)</f>
        <v>0</v>
      </c>
    </row>
    <row r="68" spans="1:4" s="342" customFormat="1" ht="12" customHeight="1">
      <c r="A68" s="15" t="s">
        <v>116</v>
      </c>
      <c r="B68" s="343" t="s">
        <v>256</v>
      </c>
      <c r="C68" s="228"/>
      <c r="D68" s="228"/>
    </row>
    <row r="69" spans="1:4" s="342" customFormat="1" ht="12" customHeight="1">
      <c r="A69" s="14" t="s">
        <v>117</v>
      </c>
      <c r="B69" s="344" t="s">
        <v>257</v>
      </c>
      <c r="C69" s="228"/>
      <c r="D69" s="228"/>
    </row>
    <row r="70" spans="1:4" s="342" customFormat="1" ht="12" customHeight="1">
      <c r="A70" s="14" t="s">
        <v>282</v>
      </c>
      <c r="B70" s="344" t="s">
        <v>258</v>
      </c>
      <c r="C70" s="228"/>
      <c r="D70" s="228"/>
    </row>
    <row r="71" spans="1:4" s="342" customFormat="1" ht="12" customHeight="1" thickBot="1">
      <c r="A71" s="16" t="s">
        <v>283</v>
      </c>
      <c r="B71" s="220" t="s">
        <v>259</v>
      </c>
      <c r="C71" s="228"/>
      <c r="D71" s="228"/>
    </row>
    <row r="72" spans="1:4" s="342" customFormat="1" ht="12" customHeight="1" thickBot="1">
      <c r="A72" s="392" t="s">
        <v>260</v>
      </c>
      <c r="B72" s="218" t="s">
        <v>261</v>
      </c>
      <c r="C72" s="223">
        <f>SUM(C73:C74)</f>
        <v>119646</v>
      </c>
      <c r="D72" s="223">
        <f>SUM(D73:D74)</f>
        <v>119719</v>
      </c>
    </row>
    <row r="73" spans="1:4" s="342" customFormat="1" ht="12" customHeight="1">
      <c r="A73" s="15" t="s">
        <v>284</v>
      </c>
      <c r="B73" s="343" t="s">
        <v>262</v>
      </c>
      <c r="C73" s="228">
        <v>119646</v>
      </c>
      <c r="D73" s="228">
        <v>119719</v>
      </c>
    </row>
    <row r="74" spans="1:4" s="342" customFormat="1" ht="12" customHeight="1" thickBot="1">
      <c r="A74" s="16" t="s">
        <v>285</v>
      </c>
      <c r="B74" s="220" t="s">
        <v>263</v>
      </c>
      <c r="C74" s="228"/>
      <c r="D74" s="228"/>
    </row>
    <row r="75" spans="1:4" s="342" customFormat="1" ht="12" customHeight="1" thickBot="1">
      <c r="A75" s="392" t="s">
        <v>264</v>
      </c>
      <c r="B75" s="218" t="s">
        <v>265</v>
      </c>
      <c r="C75" s="223">
        <f>SUM(C76:C78)</f>
        <v>0</v>
      </c>
      <c r="D75" s="223">
        <f>SUM(D76:D78)</f>
        <v>0</v>
      </c>
    </row>
    <row r="76" spans="1:4" s="342" customFormat="1" ht="12" customHeight="1">
      <c r="A76" s="15" t="s">
        <v>286</v>
      </c>
      <c r="B76" s="343" t="s">
        <v>266</v>
      </c>
      <c r="C76" s="228"/>
      <c r="D76" s="228"/>
    </row>
    <row r="77" spans="1:4" s="342" customFormat="1" ht="12" customHeight="1">
      <c r="A77" s="14" t="s">
        <v>287</v>
      </c>
      <c r="B77" s="344" t="s">
        <v>267</v>
      </c>
      <c r="C77" s="228"/>
      <c r="D77" s="228"/>
    </row>
    <row r="78" spans="1:4" s="342" customFormat="1" ht="12" customHeight="1" thickBot="1">
      <c r="A78" s="16" t="s">
        <v>288</v>
      </c>
      <c r="B78" s="220" t="s">
        <v>268</v>
      </c>
      <c r="C78" s="228"/>
      <c r="D78" s="228"/>
    </row>
    <row r="79" spans="1:4" s="342" customFormat="1" ht="12" customHeight="1" thickBot="1">
      <c r="A79" s="392" t="s">
        <v>269</v>
      </c>
      <c r="B79" s="218" t="s">
        <v>289</v>
      </c>
      <c r="C79" s="223">
        <f>SUM(C80:C83)</f>
        <v>0</v>
      </c>
      <c r="D79" s="223">
        <f>SUM(D80:D83)</f>
        <v>0</v>
      </c>
    </row>
    <row r="80" spans="1:4" s="342" customFormat="1" ht="12" customHeight="1">
      <c r="A80" s="347" t="s">
        <v>270</v>
      </c>
      <c r="B80" s="343" t="s">
        <v>271</v>
      </c>
      <c r="C80" s="228"/>
      <c r="D80" s="228"/>
    </row>
    <row r="81" spans="1:4" s="342" customFormat="1" ht="12" customHeight="1">
      <c r="A81" s="348" t="s">
        <v>272</v>
      </c>
      <c r="B81" s="344" t="s">
        <v>273</v>
      </c>
      <c r="C81" s="228"/>
      <c r="D81" s="228"/>
    </row>
    <row r="82" spans="1:4" s="342" customFormat="1" ht="12" customHeight="1">
      <c r="A82" s="348" t="s">
        <v>274</v>
      </c>
      <c r="B82" s="344" t="s">
        <v>275</v>
      </c>
      <c r="C82" s="228"/>
      <c r="D82" s="228"/>
    </row>
    <row r="83" spans="1:4" s="342" customFormat="1" ht="12" customHeight="1" thickBot="1">
      <c r="A83" s="349" t="s">
        <v>276</v>
      </c>
      <c r="B83" s="220" t="s">
        <v>277</v>
      </c>
      <c r="C83" s="228"/>
      <c r="D83" s="228"/>
    </row>
    <row r="84" spans="1:4" s="342" customFormat="1" ht="12" customHeight="1" thickBot="1">
      <c r="A84" s="392" t="s">
        <v>278</v>
      </c>
      <c r="B84" s="218" t="s">
        <v>423</v>
      </c>
      <c r="C84" s="390"/>
      <c r="D84" s="390"/>
    </row>
    <row r="85" spans="1:4" s="342" customFormat="1" ht="13.5" customHeight="1" thickBot="1">
      <c r="A85" s="392" t="s">
        <v>280</v>
      </c>
      <c r="B85" s="218" t="s">
        <v>279</v>
      </c>
      <c r="C85" s="390"/>
      <c r="D85" s="390"/>
    </row>
    <row r="86" spans="1:4" s="342" customFormat="1" ht="15.75" customHeight="1" thickBot="1">
      <c r="A86" s="392" t="s">
        <v>292</v>
      </c>
      <c r="B86" s="350" t="s">
        <v>426</v>
      </c>
      <c r="C86" s="229">
        <f>+C63+C67+C72+C75+C79+C85+C84</f>
        <v>171567</v>
      </c>
      <c r="D86" s="229">
        <f>+D63+D67+D72+D75+D79+D85+D84</f>
        <v>164719</v>
      </c>
    </row>
    <row r="87" spans="1:4" s="342" customFormat="1" ht="16.5" customHeight="1" thickBot="1">
      <c r="A87" s="393" t="s">
        <v>425</v>
      </c>
      <c r="B87" s="351" t="s">
        <v>427</v>
      </c>
      <c r="C87" s="229">
        <f>+C62+C86</f>
        <v>556683</v>
      </c>
      <c r="D87" s="229">
        <f>+D62+D86</f>
        <v>615353</v>
      </c>
    </row>
    <row r="88" spans="1:3" s="342" customFormat="1" ht="83.25" customHeight="1">
      <c r="A88" s="5"/>
      <c r="B88" s="6"/>
      <c r="C88" s="230"/>
    </row>
    <row r="89" spans="1:3" ht="16.5" customHeight="1">
      <c r="A89" s="454" t="s">
        <v>41</v>
      </c>
      <c r="B89" s="454"/>
      <c r="C89" s="454"/>
    </row>
    <row r="90" spans="1:4" s="352" customFormat="1" ht="16.5" customHeight="1" thickBot="1">
      <c r="A90" s="456" t="s">
        <v>119</v>
      </c>
      <c r="B90" s="456"/>
      <c r="C90" s="458" t="s">
        <v>165</v>
      </c>
      <c r="D90" s="458"/>
    </row>
    <row r="91" spans="1:4" ht="37.5" customHeight="1" thickBot="1">
      <c r="A91" s="23" t="s">
        <v>65</v>
      </c>
      <c r="B91" s="24" t="s">
        <v>42</v>
      </c>
      <c r="C91" s="38" t="str">
        <f>+C3</f>
        <v>2016. évi előirányzat</v>
      </c>
      <c r="D91" s="38" t="str">
        <f>+D3</f>
        <v>Módosított előirányzat</v>
      </c>
    </row>
    <row r="92" spans="1:4" s="341" customFormat="1" ht="12" customHeight="1" thickBot="1">
      <c r="A92" s="32" t="s">
        <v>435</v>
      </c>
      <c r="B92" s="33" t="s">
        <v>436</v>
      </c>
      <c r="C92" s="34" t="s">
        <v>437</v>
      </c>
      <c r="D92" s="34" t="s">
        <v>439</v>
      </c>
    </row>
    <row r="93" spans="1:4" ht="12" customHeight="1" thickBot="1">
      <c r="A93" s="22" t="s">
        <v>13</v>
      </c>
      <c r="B93" s="31" t="s">
        <v>385</v>
      </c>
      <c r="C93" s="222">
        <f>C94+C95+C96+C97+C98+C111</f>
        <v>291478</v>
      </c>
      <c r="D93" s="222">
        <f>D94+D95+D96+D97+D98+D111</f>
        <v>317560</v>
      </c>
    </row>
    <row r="94" spans="1:4" ht="12" customHeight="1">
      <c r="A94" s="17" t="s">
        <v>92</v>
      </c>
      <c r="B94" s="10" t="s">
        <v>43</v>
      </c>
      <c r="C94" s="224">
        <v>123936</v>
      </c>
      <c r="D94" s="224">
        <v>126745</v>
      </c>
    </row>
    <row r="95" spans="1:4" ht="12" customHeight="1">
      <c r="A95" s="14" t="s">
        <v>93</v>
      </c>
      <c r="B95" s="8" t="s">
        <v>139</v>
      </c>
      <c r="C95" s="225">
        <v>32730</v>
      </c>
      <c r="D95" s="225">
        <v>33428</v>
      </c>
    </row>
    <row r="96" spans="1:4" ht="12" customHeight="1">
      <c r="A96" s="14" t="s">
        <v>94</v>
      </c>
      <c r="B96" s="8" t="s">
        <v>114</v>
      </c>
      <c r="C96" s="227">
        <v>117047</v>
      </c>
      <c r="D96" s="227">
        <v>117145</v>
      </c>
    </row>
    <row r="97" spans="1:4" ht="12" customHeight="1">
      <c r="A97" s="14" t="s">
        <v>95</v>
      </c>
      <c r="B97" s="11" t="s">
        <v>140</v>
      </c>
      <c r="C97" s="227">
        <v>4256</v>
      </c>
      <c r="D97" s="227">
        <v>4256</v>
      </c>
    </row>
    <row r="98" spans="1:4" ht="12" customHeight="1">
      <c r="A98" s="14" t="s">
        <v>106</v>
      </c>
      <c r="B98" s="19" t="s">
        <v>141</v>
      </c>
      <c r="C98" s="227">
        <v>2989</v>
      </c>
      <c r="D98" s="227">
        <f>D99+D105+D110</f>
        <v>4410</v>
      </c>
    </row>
    <row r="99" spans="1:4" ht="12" customHeight="1">
      <c r="A99" s="14" t="s">
        <v>96</v>
      </c>
      <c r="B99" s="8" t="s">
        <v>390</v>
      </c>
      <c r="C99" s="227">
        <v>10</v>
      </c>
      <c r="D99" s="227">
        <v>1431</v>
      </c>
    </row>
    <row r="100" spans="1:4" ht="12" customHeight="1">
      <c r="A100" s="14" t="s">
        <v>97</v>
      </c>
      <c r="B100" s="124" t="s">
        <v>389</v>
      </c>
      <c r="C100" s="227"/>
      <c r="D100" s="227"/>
    </row>
    <row r="101" spans="1:4" ht="12" customHeight="1">
      <c r="A101" s="14" t="s">
        <v>107</v>
      </c>
      <c r="B101" s="124" t="s">
        <v>388</v>
      </c>
      <c r="C101" s="227"/>
      <c r="D101" s="227"/>
    </row>
    <row r="102" spans="1:4" ht="12" customHeight="1">
      <c r="A102" s="14" t="s">
        <v>108</v>
      </c>
      <c r="B102" s="122" t="s">
        <v>295</v>
      </c>
      <c r="C102" s="227"/>
      <c r="D102" s="227"/>
    </row>
    <row r="103" spans="1:4" ht="12" customHeight="1">
      <c r="A103" s="14" t="s">
        <v>109</v>
      </c>
      <c r="B103" s="123" t="s">
        <v>296</v>
      </c>
      <c r="C103" s="227"/>
      <c r="D103" s="227"/>
    </row>
    <row r="104" spans="1:4" ht="12" customHeight="1">
      <c r="A104" s="14" t="s">
        <v>110</v>
      </c>
      <c r="B104" s="123" t="s">
        <v>297</v>
      </c>
      <c r="C104" s="227"/>
      <c r="D104" s="227"/>
    </row>
    <row r="105" spans="1:4" ht="12" customHeight="1">
      <c r="A105" s="14" t="s">
        <v>112</v>
      </c>
      <c r="B105" s="122" t="s">
        <v>298</v>
      </c>
      <c r="C105" s="227">
        <v>442</v>
      </c>
      <c r="D105" s="227">
        <v>442</v>
      </c>
    </row>
    <row r="106" spans="1:4" ht="12" customHeight="1">
      <c r="A106" s="14" t="s">
        <v>142</v>
      </c>
      <c r="B106" s="122" t="s">
        <v>299</v>
      </c>
      <c r="C106" s="227"/>
      <c r="D106" s="227"/>
    </row>
    <row r="107" spans="1:4" ht="12" customHeight="1">
      <c r="A107" s="14" t="s">
        <v>293</v>
      </c>
      <c r="B107" s="123" t="s">
        <v>300</v>
      </c>
      <c r="C107" s="227"/>
      <c r="D107" s="227"/>
    </row>
    <row r="108" spans="1:4" ht="12" customHeight="1">
      <c r="A108" s="13" t="s">
        <v>294</v>
      </c>
      <c r="B108" s="124" t="s">
        <v>301</v>
      </c>
      <c r="C108" s="227"/>
      <c r="D108" s="227"/>
    </row>
    <row r="109" spans="1:4" ht="12" customHeight="1">
      <c r="A109" s="14" t="s">
        <v>386</v>
      </c>
      <c r="B109" s="124" t="s">
        <v>302</v>
      </c>
      <c r="C109" s="227"/>
      <c r="D109" s="227"/>
    </row>
    <row r="110" spans="1:4" ht="12" customHeight="1">
      <c r="A110" s="16" t="s">
        <v>387</v>
      </c>
      <c r="B110" s="124" t="s">
        <v>303</v>
      </c>
      <c r="C110" s="227">
        <v>2537</v>
      </c>
      <c r="D110" s="227">
        <v>2537</v>
      </c>
    </row>
    <row r="111" spans="1:4" ht="12" customHeight="1">
      <c r="A111" s="14" t="s">
        <v>391</v>
      </c>
      <c r="B111" s="11" t="s">
        <v>44</v>
      </c>
      <c r="C111" s="225">
        <v>10520</v>
      </c>
      <c r="D111" s="225">
        <f>D112+D113</f>
        <v>31576</v>
      </c>
    </row>
    <row r="112" spans="1:4" ht="12" customHeight="1">
      <c r="A112" s="14" t="s">
        <v>392</v>
      </c>
      <c r="B112" s="8" t="s">
        <v>394</v>
      </c>
      <c r="C112" s="225">
        <v>8000</v>
      </c>
      <c r="D112" s="225">
        <v>650</v>
      </c>
    </row>
    <row r="113" spans="1:4" ht="12" customHeight="1" thickBot="1">
      <c r="A113" s="18" t="s">
        <v>393</v>
      </c>
      <c r="B113" s="419" t="s">
        <v>395</v>
      </c>
      <c r="C113" s="231">
        <v>2520</v>
      </c>
      <c r="D113" s="231">
        <v>30926</v>
      </c>
    </row>
    <row r="114" spans="1:4" ht="12" customHeight="1" thickBot="1">
      <c r="A114" s="416" t="s">
        <v>14</v>
      </c>
      <c r="B114" s="417" t="s">
        <v>304</v>
      </c>
      <c r="C114" s="418">
        <f>+C115+C117+C119</f>
        <v>259355</v>
      </c>
      <c r="D114" s="418">
        <f>+D115+D117+D119</f>
        <v>286014</v>
      </c>
    </row>
    <row r="115" spans="1:4" ht="12" customHeight="1">
      <c r="A115" s="15" t="s">
        <v>98</v>
      </c>
      <c r="B115" s="8" t="s">
        <v>164</v>
      </c>
      <c r="C115" s="226">
        <v>230256</v>
      </c>
      <c r="D115" s="226">
        <v>256915</v>
      </c>
    </row>
    <row r="116" spans="1:4" ht="12" customHeight="1">
      <c r="A116" s="15" t="s">
        <v>99</v>
      </c>
      <c r="B116" s="12" t="s">
        <v>308</v>
      </c>
      <c r="C116" s="226"/>
      <c r="D116" s="226"/>
    </row>
    <row r="117" spans="1:4" ht="12" customHeight="1">
      <c r="A117" s="15" t="s">
        <v>100</v>
      </c>
      <c r="B117" s="12" t="s">
        <v>143</v>
      </c>
      <c r="C117" s="225">
        <v>29099</v>
      </c>
      <c r="D117" s="225">
        <v>29099</v>
      </c>
    </row>
    <row r="118" spans="1:4" ht="12" customHeight="1">
      <c r="A118" s="15" t="s">
        <v>101</v>
      </c>
      <c r="B118" s="12" t="s">
        <v>309</v>
      </c>
      <c r="C118" s="193"/>
      <c r="D118" s="193"/>
    </row>
    <row r="119" spans="1:4" ht="12" customHeight="1">
      <c r="A119" s="15" t="s">
        <v>102</v>
      </c>
      <c r="B119" s="220" t="s">
        <v>167</v>
      </c>
      <c r="C119" s="193"/>
      <c r="D119" s="193"/>
    </row>
    <row r="120" spans="1:4" ht="12" customHeight="1">
      <c r="A120" s="15" t="s">
        <v>111</v>
      </c>
      <c r="B120" s="219" t="s">
        <v>373</v>
      </c>
      <c r="C120" s="193"/>
      <c r="D120" s="193"/>
    </row>
    <row r="121" spans="1:4" ht="12" customHeight="1">
      <c r="A121" s="15" t="s">
        <v>113</v>
      </c>
      <c r="B121" s="339" t="s">
        <v>314</v>
      </c>
      <c r="C121" s="193"/>
      <c r="D121" s="193"/>
    </row>
    <row r="122" spans="1:4" ht="15.75">
      <c r="A122" s="15" t="s">
        <v>144</v>
      </c>
      <c r="B122" s="123" t="s">
        <v>297</v>
      </c>
      <c r="C122" s="193"/>
      <c r="D122" s="193"/>
    </row>
    <row r="123" spans="1:4" ht="12" customHeight="1">
      <c r="A123" s="15" t="s">
        <v>145</v>
      </c>
      <c r="B123" s="123" t="s">
        <v>313</v>
      </c>
      <c r="C123" s="193"/>
      <c r="D123" s="193"/>
    </row>
    <row r="124" spans="1:4" ht="12" customHeight="1">
      <c r="A124" s="15" t="s">
        <v>146</v>
      </c>
      <c r="B124" s="123" t="s">
        <v>312</v>
      </c>
      <c r="C124" s="193"/>
      <c r="D124" s="193"/>
    </row>
    <row r="125" spans="1:4" ht="12" customHeight="1">
      <c r="A125" s="15" t="s">
        <v>305</v>
      </c>
      <c r="B125" s="123" t="s">
        <v>300</v>
      </c>
      <c r="C125" s="193"/>
      <c r="D125" s="193"/>
    </row>
    <row r="126" spans="1:4" ht="12" customHeight="1">
      <c r="A126" s="15" t="s">
        <v>306</v>
      </c>
      <c r="B126" s="123" t="s">
        <v>311</v>
      </c>
      <c r="C126" s="193"/>
      <c r="D126" s="193"/>
    </row>
    <row r="127" spans="1:4" ht="16.5" thickBot="1">
      <c r="A127" s="13" t="s">
        <v>307</v>
      </c>
      <c r="B127" s="123" t="s">
        <v>310</v>
      </c>
      <c r="C127" s="195"/>
      <c r="D127" s="195"/>
    </row>
    <row r="128" spans="1:4" ht="12" customHeight="1" thickBot="1">
      <c r="A128" s="20" t="s">
        <v>15</v>
      </c>
      <c r="B128" s="118" t="s">
        <v>396</v>
      </c>
      <c r="C128" s="223">
        <f>+C93+C114</f>
        <v>550833</v>
      </c>
      <c r="D128" s="223">
        <f>+D93+D114</f>
        <v>603574</v>
      </c>
    </row>
    <row r="129" spans="1:4" ht="12" customHeight="1" thickBot="1">
      <c r="A129" s="20" t="s">
        <v>16</v>
      </c>
      <c r="B129" s="118" t="s">
        <v>397</v>
      </c>
      <c r="C129" s="223">
        <f>+C130+C131+C132</f>
        <v>0</v>
      </c>
      <c r="D129" s="223">
        <f>+D130+D131+D132</f>
        <v>5929</v>
      </c>
    </row>
    <row r="130" spans="1:4" ht="12" customHeight="1">
      <c r="A130" s="15" t="s">
        <v>205</v>
      </c>
      <c r="B130" s="12" t="s">
        <v>404</v>
      </c>
      <c r="C130" s="193"/>
      <c r="D130" s="193"/>
    </row>
    <row r="131" spans="1:4" ht="12" customHeight="1">
      <c r="A131" s="15" t="s">
        <v>208</v>
      </c>
      <c r="B131" s="12" t="s">
        <v>405</v>
      </c>
      <c r="C131" s="193"/>
      <c r="D131" s="193"/>
    </row>
    <row r="132" spans="1:4" ht="12" customHeight="1" thickBot="1">
      <c r="A132" s="13" t="s">
        <v>209</v>
      </c>
      <c r="B132" s="12" t="s">
        <v>406</v>
      </c>
      <c r="C132" s="193"/>
      <c r="D132" s="193">
        <v>5929</v>
      </c>
    </row>
    <row r="133" spans="1:4" ht="12" customHeight="1" thickBot="1">
      <c r="A133" s="20" t="s">
        <v>17</v>
      </c>
      <c r="B133" s="118" t="s">
        <v>398</v>
      </c>
      <c r="C133" s="223">
        <f>SUM(C134:C139)</f>
        <v>0</v>
      </c>
      <c r="D133" s="223">
        <f>SUM(D134:D139)</f>
        <v>0</v>
      </c>
    </row>
    <row r="134" spans="1:4" ht="12" customHeight="1">
      <c r="A134" s="15" t="s">
        <v>85</v>
      </c>
      <c r="B134" s="9" t="s">
        <v>407</v>
      </c>
      <c r="C134" s="193"/>
      <c r="D134" s="193"/>
    </row>
    <row r="135" spans="1:4" ht="12" customHeight="1">
      <c r="A135" s="15" t="s">
        <v>86</v>
      </c>
      <c r="B135" s="9" t="s">
        <v>399</v>
      </c>
      <c r="C135" s="193"/>
      <c r="D135" s="193"/>
    </row>
    <row r="136" spans="1:4" ht="12" customHeight="1">
      <c r="A136" s="15" t="s">
        <v>87</v>
      </c>
      <c r="B136" s="9" t="s">
        <v>400</v>
      </c>
      <c r="C136" s="193"/>
      <c r="D136" s="193"/>
    </row>
    <row r="137" spans="1:4" ht="12" customHeight="1">
      <c r="A137" s="15" t="s">
        <v>131</v>
      </c>
      <c r="B137" s="9" t="s">
        <v>401</v>
      </c>
      <c r="C137" s="193"/>
      <c r="D137" s="193"/>
    </row>
    <row r="138" spans="1:4" ht="12" customHeight="1">
      <c r="A138" s="15" t="s">
        <v>132</v>
      </c>
      <c r="B138" s="9" t="s">
        <v>402</v>
      </c>
      <c r="C138" s="193"/>
      <c r="D138" s="193"/>
    </row>
    <row r="139" spans="1:4" ht="12" customHeight="1" thickBot="1">
      <c r="A139" s="13" t="s">
        <v>133</v>
      </c>
      <c r="B139" s="9" t="s">
        <v>403</v>
      </c>
      <c r="C139" s="193"/>
      <c r="D139" s="193"/>
    </row>
    <row r="140" spans="1:4" ht="12" customHeight="1" thickBot="1">
      <c r="A140" s="20" t="s">
        <v>18</v>
      </c>
      <c r="B140" s="118" t="s">
        <v>411</v>
      </c>
      <c r="C140" s="229">
        <f>+C141+C142+C143+C144</f>
        <v>5850</v>
      </c>
      <c r="D140" s="229">
        <f>+D141+D142+D143+D144</f>
        <v>5850</v>
      </c>
    </row>
    <row r="141" spans="1:4" ht="12" customHeight="1">
      <c r="A141" s="15" t="s">
        <v>88</v>
      </c>
      <c r="B141" s="9" t="s">
        <v>315</v>
      </c>
      <c r="C141" s="193"/>
      <c r="D141" s="193"/>
    </row>
    <row r="142" spans="1:4" ht="12" customHeight="1">
      <c r="A142" s="15" t="s">
        <v>89</v>
      </c>
      <c r="B142" s="9" t="s">
        <v>316</v>
      </c>
      <c r="C142" s="193">
        <v>5850</v>
      </c>
      <c r="D142" s="193">
        <v>5850</v>
      </c>
    </row>
    <row r="143" spans="1:4" ht="12" customHeight="1">
      <c r="A143" s="15" t="s">
        <v>229</v>
      </c>
      <c r="B143" s="9" t="s">
        <v>412</v>
      </c>
      <c r="C143" s="193"/>
      <c r="D143" s="193"/>
    </row>
    <row r="144" spans="1:4" ht="12" customHeight="1" thickBot="1">
      <c r="A144" s="13" t="s">
        <v>230</v>
      </c>
      <c r="B144" s="7" t="s">
        <v>335</v>
      </c>
      <c r="C144" s="193"/>
      <c r="D144" s="193"/>
    </row>
    <row r="145" spans="1:4" ht="12" customHeight="1" thickBot="1">
      <c r="A145" s="20" t="s">
        <v>19</v>
      </c>
      <c r="B145" s="118" t="s">
        <v>413</v>
      </c>
      <c r="C145" s="232">
        <f>SUM(C146:C150)</f>
        <v>0</v>
      </c>
      <c r="D145" s="232">
        <f>SUM(D146:D150)</f>
        <v>0</v>
      </c>
    </row>
    <row r="146" spans="1:4" ht="12" customHeight="1">
      <c r="A146" s="15" t="s">
        <v>90</v>
      </c>
      <c r="B146" s="9" t="s">
        <v>408</v>
      </c>
      <c r="C146" s="193"/>
      <c r="D146" s="193"/>
    </row>
    <row r="147" spans="1:4" ht="12" customHeight="1">
      <c r="A147" s="15" t="s">
        <v>91</v>
      </c>
      <c r="B147" s="9" t="s">
        <v>415</v>
      </c>
      <c r="C147" s="193"/>
      <c r="D147" s="193"/>
    </row>
    <row r="148" spans="1:4" ht="12" customHeight="1">
      <c r="A148" s="15" t="s">
        <v>241</v>
      </c>
      <c r="B148" s="9" t="s">
        <v>410</v>
      </c>
      <c r="C148" s="193"/>
      <c r="D148" s="193"/>
    </row>
    <row r="149" spans="1:4" ht="12" customHeight="1">
      <c r="A149" s="15" t="s">
        <v>242</v>
      </c>
      <c r="B149" s="9" t="s">
        <v>416</v>
      </c>
      <c r="C149" s="193"/>
      <c r="D149" s="193"/>
    </row>
    <row r="150" spans="1:4" ht="12" customHeight="1" thickBot="1">
      <c r="A150" s="15" t="s">
        <v>414</v>
      </c>
      <c r="B150" s="9" t="s">
        <v>417</v>
      </c>
      <c r="C150" s="193"/>
      <c r="D150" s="193"/>
    </row>
    <row r="151" spans="1:4" ht="12" customHeight="1" thickBot="1">
      <c r="A151" s="20" t="s">
        <v>20</v>
      </c>
      <c r="B151" s="118" t="s">
        <v>418</v>
      </c>
      <c r="C151" s="420"/>
      <c r="D151" s="420"/>
    </row>
    <row r="152" spans="1:4" ht="12" customHeight="1" thickBot="1">
      <c r="A152" s="20" t="s">
        <v>21</v>
      </c>
      <c r="B152" s="118" t="s">
        <v>419</v>
      </c>
      <c r="C152" s="420"/>
      <c r="D152" s="420"/>
    </row>
    <row r="153" spans="1:9" ht="15" customHeight="1" thickBot="1">
      <c r="A153" s="20" t="s">
        <v>22</v>
      </c>
      <c r="B153" s="118" t="s">
        <v>421</v>
      </c>
      <c r="C153" s="353">
        <f>+C129+C133+C140+C145+C151+C152</f>
        <v>5850</v>
      </c>
      <c r="D153" s="353">
        <f>+D129+D133+D140+D145+D151+D152</f>
        <v>11779</v>
      </c>
      <c r="F153" s="354"/>
      <c r="G153" s="355"/>
      <c r="H153" s="355"/>
      <c r="I153" s="355"/>
    </row>
    <row r="154" spans="1:4" s="342" customFormat="1" ht="12.75" customHeight="1" thickBot="1">
      <c r="A154" s="221" t="s">
        <v>23</v>
      </c>
      <c r="B154" s="305" t="s">
        <v>420</v>
      </c>
      <c r="C154" s="353">
        <f>+C128+C153</f>
        <v>556683</v>
      </c>
      <c r="D154" s="353">
        <f>+D128+D153</f>
        <v>615353</v>
      </c>
    </row>
    <row r="155" ht="7.5" customHeight="1"/>
    <row r="156" spans="1:3" ht="15.75">
      <c r="A156" s="457" t="s">
        <v>317</v>
      </c>
      <c r="B156" s="457"/>
      <c r="C156" s="457"/>
    </row>
    <row r="157" spans="1:3" ht="15" customHeight="1" thickBot="1">
      <c r="A157" s="455" t="s">
        <v>120</v>
      </c>
      <c r="B157" s="455"/>
      <c r="C157" s="233" t="s">
        <v>165</v>
      </c>
    </row>
    <row r="158" spans="1:4" ht="13.5" customHeight="1" thickBot="1">
      <c r="A158" s="20">
        <v>1</v>
      </c>
      <c r="B158" s="30" t="s">
        <v>422</v>
      </c>
      <c r="C158" s="223">
        <f>+C62-C128</f>
        <v>-165717</v>
      </c>
      <c r="D158" s="223">
        <f>+D62-D128</f>
        <v>-152940</v>
      </c>
    </row>
    <row r="159" spans="1:4" ht="27.75" customHeight="1" thickBot="1">
      <c r="A159" s="20" t="s">
        <v>14</v>
      </c>
      <c r="B159" s="30" t="s">
        <v>428</v>
      </c>
      <c r="C159" s="223">
        <f>+C86-C153</f>
        <v>165717</v>
      </c>
      <c r="D159" s="223">
        <f>+D86-D153</f>
        <v>152940</v>
      </c>
    </row>
  </sheetData>
  <sheetProtection/>
  <mergeCells count="8">
    <mergeCell ref="A1:C1"/>
    <mergeCell ref="A2:B2"/>
    <mergeCell ref="A90:B90"/>
    <mergeCell ref="A156:C156"/>
    <mergeCell ref="A157:B157"/>
    <mergeCell ref="A89:C89"/>
    <mergeCell ref="C90:D90"/>
    <mergeCell ref="C2:D2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92" r:id="rId1"/>
  <headerFooter alignWithMargins="0">
    <oddHeader>&amp;C&amp;"Times New Roman CE,Félkövér"&amp;12
Győrzámoly Község Önkormányzat
2016. ÉVI KÖLTSÉGVETÉSÉNEK ÖSSZEVONT MÉRLEGE&amp;R&amp;"Times New Roman CE,Félkövér dőlt"&amp;11 1.1. melléklet a 12/2016. (XI. 30.) önkormányzati rendelethez
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="110" zoomScaleNormal="110" zoomScaleSheetLayoutView="85" workbookViewId="0" topLeftCell="A131">
      <selection activeCell="D116" sqref="D116"/>
    </sheetView>
  </sheetViews>
  <sheetFormatPr defaultColWidth="9.00390625" defaultRowHeight="12.75"/>
  <cols>
    <col min="1" max="1" width="19.50390625" style="316" customWidth="1"/>
    <col min="2" max="2" width="72.00390625" style="317" customWidth="1"/>
    <col min="3" max="3" width="25.00390625" style="318" customWidth="1"/>
    <col min="4" max="4" width="19.50390625" style="3" customWidth="1"/>
    <col min="5" max="16384" width="9.375" style="3" customWidth="1"/>
  </cols>
  <sheetData>
    <row r="1" spans="1:4" s="2" customFormat="1" ht="16.5" customHeight="1" thickBot="1">
      <c r="A1" s="165"/>
      <c r="B1" s="489" t="s">
        <v>533</v>
      </c>
      <c r="C1" s="489"/>
      <c r="D1" s="489"/>
    </row>
    <row r="2" spans="1:4" s="81" customFormat="1" ht="21" customHeight="1">
      <c r="A2" s="333" t="s">
        <v>58</v>
      </c>
      <c r="B2" s="283" t="s">
        <v>489</v>
      </c>
      <c r="C2" s="481" t="s">
        <v>48</v>
      </c>
      <c r="D2" s="482"/>
    </row>
    <row r="3" spans="1:4" s="81" customFormat="1" ht="16.5" thickBot="1">
      <c r="A3" s="168" t="s">
        <v>156</v>
      </c>
      <c r="B3" s="284" t="s">
        <v>343</v>
      </c>
      <c r="C3" s="483" t="s">
        <v>48</v>
      </c>
      <c r="D3" s="484"/>
    </row>
    <row r="4" spans="1:4" s="82" customFormat="1" ht="15.75" customHeight="1" thickBot="1">
      <c r="A4" s="169"/>
      <c r="B4" s="169"/>
      <c r="C4" s="485" t="s">
        <v>49</v>
      </c>
      <c r="D4" s="485"/>
    </row>
    <row r="5" spans="1:4" ht="24.75" thickBot="1">
      <c r="A5" s="334" t="s">
        <v>158</v>
      </c>
      <c r="B5" s="171" t="s">
        <v>50</v>
      </c>
      <c r="C5" s="285" t="s">
        <v>51</v>
      </c>
      <c r="D5" s="285" t="s">
        <v>524</v>
      </c>
    </row>
    <row r="6" spans="1:4" s="62" customFormat="1" ht="12.75" customHeight="1" thickBot="1">
      <c r="A6" s="161" t="s">
        <v>435</v>
      </c>
      <c r="B6" s="162" t="s">
        <v>436</v>
      </c>
      <c r="C6" s="163" t="s">
        <v>437</v>
      </c>
      <c r="D6" s="163" t="s">
        <v>439</v>
      </c>
    </row>
    <row r="7" spans="1:4" s="62" customFormat="1" ht="15.75" customHeight="1" thickBot="1">
      <c r="A7" s="486" t="s">
        <v>52</v>
      </c>
      <c r="B7" s="487"/>
      <c r="C7" s="487"/>
      <c r="D7" s="488"/>
    </row>
    <row r="8" spans="1:4" s="62" customFormat="1" ht="12" customHeight="1" thickBot="1">
      <c r="A8" s="32" t="s">
        <v>13</v>
      </c>
      <c r="B8" s="21" t="s">
        <v>189</v>
      </c>
      <c r="C8" s="223">
        <f>+C9+C10+C11+C12+C13+C14</f>
        <v>172408</v>
      </c>
      <c r="D8" s="223">
        <f>+D9+D10+D11+D12+D13+D14</f>
        <v>175583</v>
      </c>
    </row>
    <row r="9" spans="1:4" s="83" customFormat="1" ht="12" customHeight="1">
      <c r="A9" s="361" t="s">
        <v>92</v>
      </c>
      <c r="B9" s="343" t="s">
        <v>190</v>
      </c>
      <c r="C9" s="226">
        <v>51698</v>
      </c>
      <c r="D9" s="226">
        <v>51699</v>
      </c>
    </row>
    <row r="10" spans="1:4" s="84" customFormat="1" ht="12" customHeight="1">
      <c r="A10" s="362" t="s">
        <v>93</v>
      </c>
      <c r="B10" s="344" t="s">
        <v>191</v>
      </c>
      <c r="C10" s="225">
        <v>69757</v>
      </c>
      <c r="D10" s="225">
        <v>69757</v>
      </c>
    </row>
    <row r="11" spans="1:4" s="84" customFormat="1" ht="12" customHeight="1">
      <c r="A11" s="362" t="s">
        <v>94</v>
      </c>
      <c r="B11" s="344" t="s">
        <v>192</v>
      </c>
      <c r="C11" s="225">
        <v>47869</v>
      </c>
      <c r="D11" s="225">
        <v>49583</v>
      </c>
    </row>
    <row r="12" spans="1:4" s="84" customFormat="1" ht="12" customHeight="1">
      <c r="A12" s="362" t="s">
        <v>95</v>
      </c>
      <c r="B12" s="344" t="s">
        <v>193</v>
      </c>
      <c r="C12" s="225">
        <v>3084</v>
      </c>
      <c r="D12" s="225">
        <v>3084</v>
      </c>
    </row>
    <row r="13" spans="1:4" s="84" customFormat="1" ht="12" customHeight="1">
      <c r="A13" s="362" t="s">
        <v>115</v>
      </c>
      <c r="B13" s="344" t="s">
        <v>447</v>
      </c>
      <c r="C13" s="225"/>
      <c r="D13" s="225">
        <v>1460</v>
      </c>
    </row>
    <row r="14" spans="1:4" s="83" customFormat="1" ht="12" customHeight="1" thickBot="1">
      <c r="A14" s="363" t="s">
        <v>96</v>
      </c>
      <c r="B14" s="345" t="s">
        <v>378</v>
      </c>
      <c r="C14" s="225"/>
      <c r="D14" s="225"/>
    </row>
    <row r="15" spans="1:4" s="83" customFormat="1" ht="12" customHeight="1" thickBot="1">
      <c r="A15" s="32" t="s">
        <v>14</v>
      </c>
      <c r="B15" s="218" t="s">
        <v>194</v>
      </c>
      <c r="C15" s="223">
        <f>+C16+C17+C18+C19+C20</f>
        <v>10708</v>
      </c>
      <c r="D15" s="223">
        <f>+D16+D17+D18+D19+D20</f>
        <v>10708</v>
      </c>
    </row>
    <row r="16" spans="1:4" s="83" customFormat="1" ht="12" customHeight="1">
      <c r="A16" s="361" t="s">
        <v>98</v>
      </c>
      <c r="B16" s="343" t="s">
        <v>195</v>
      </c>
      <c r="C16" s="226"/>
      <c r="D16" s="226"/>
    </row>
    <row r="17" spans="1:4" s="83" customFormat="1" ht="12" customHeight="1">
      <c r="A17" s="362" t="s">
        <v>99</v>
      </c>
      <c r="B17" s="344" t="s">
        <v>196</v>
      </c>
      <c r="C17" s="225"/>
      <c r="D17" s="225"/>
    </row>
    <row r="18" spans="1:4" s="83" customFormat="1" ht="12" customHeight="1">
      <c r="A18" s="362" t="s">
        <v>100</v>
      </c>
      <c r="B18" s="344" t="s">
        <v>367</v>
      </c>
      <c r="C18" s="225"/>
      <c r="D18" s="225"/>
    </row>
    <row r="19" spans="1:4" s="83" customFormat="1" ht="12" customHeight="1">
      <c r="A19" s="362" t="s">
        <v>101</v>
      </c>
      <c r="B19" s="344" t="s">
        <v>368</v>
      </c>
      <c r="C19" s="225"/>
      <c r="D19" s="225"/>
    </row>
    <row r="20" spans="1:4" s="83" customFormat="1" ht="12" customHeight="1">
      <c r="A20" s="362" t="s">
        <v>102</v>
      </c>
      <c r="B20" s="344" t="s">
        <v>197</v>
      </c>
      <c r="C20" s="225">
        <v>10708</v>
      </c>
      <c r="D20" s="225">
        <v>10708</v>
      </c>
    </row>
    <row r="21" spans="1:4" s="84" customFormat="1" ht="12" customHeight="1" thickBot="1">
      <c r="A21" s="363" t="s">
        <v>111</v>
      </c>
      <c r="B21" s="345" t="s">
        <v>198</v>
      </c>
      <c r="C21" s="227"/>
      <c r="D21" s="227"/>
    </row>
    <row r="22" spans="1:4" s="84" customFormat="1" ht="12" customHeight="1" thickBot="1">
      <c r="A22" s="32" t="s">
        <v>15</v>
      </c>
      <c r="B22" s="21" t="s">
        <v>199</v>
      </c>
      <c r="C22" s="223">
        <f>+C23+C24+C25+C26+C27</f>
        <v>0</v>
      </c>
      <c r="D22" s="223">
        <f>+D23+D24+D25+D26+D27</f>
        <v>28443</v>
      </c>
    </row>
    <row r="23" spans="1:4" s="84" customFormat="1" ht="12" customHeight="1">
      <c r="A23" s="361" t="s">
        <v>81</v>
      </c>
      <c r="B23" s="343" t="s">
        <v>200</v>
      </c>
      <c r="C23" s="226"/>
      <c r="D23" s="226">
        <v>28443</v>
      </c>
    </row>
    <row r="24" spans="1:4" s="83" customFormat="1" ht="12" customHeight="1">
      <c r="A24" s="362" t="s">
        <v>82</v>
      </c>
      <c r="B24" s="344" t="s">
        <v>201</v>
      </c>
      <c r="C24" s="225"/>
      <c r="D24" s="225"/>
    </row>
    <row r="25" spans="1:4" s="84" customFormat="1" ht="12" customHeight="1">
      <c r="A25" s="362" t="s">
        <v>83</v>
      </c>
      <c r="B25" s="344" t="s">
        <v>369</v>
      </c>
      <c r="C25" s="225"/>
      <c r="D25" s="225"/>
    </row>
    <row r="26" spans="1:4" s="84" customFormat="1" ht="12" customHeight="1">
      <c r="A26" s="362" t="s">
        <v>84</v>
      </c>
      <c r="B26" s="344" t="s">
        <v>370</v>
      </c>
      <c r="C26" s="225"/>
      <c r="D26" s="225"/>
    </row>
    <row r="27" spans="1:4" s="84" customFormat="1" ht="12" customHeight="1">
      <c r="A27" s="362" t="s">
        <v>127</v>
      </c>
      <c r="B27" s="344" t="s">
        <v>202</v>
      </c>
      <c r="C27" s="225"/>
      <c r="D27" s="225"/>
    </row>
    <row r="28" spans="1:4" s="84" customFormat="1" ht="12" customHeight="1" thickBot="1">
      <c r="A28" s="363" t="s">
        <v>128</v>
      </c>
      <c r="B28" s="345" t="s">
        <v>203</v>
      </c>
      <c r="C28" s="227"/>
      <c r="D28" s="227"/>
    </row>
    <row r="29" spans="1:4" s="84" customFormat="1" ht="12" customHeight="1" thickBot="1">
      <c r="A29" s="32" t="s">
        <v>129</v>
      </c>
      <c r="B29" s="21" t="s">
        <v>204</v>
      </c>
      <c r="C29" s="229">
        <f>+C30+C34+C35+C36</f>
        <v>49000</v>
      </c>
      <c r="D29" s="229">
        <f>+D30+D34+D35+D36</f>
        <v>49000</v>
      </c>
    </row>
    <row r="30" spans="1:4" s="84" customFormat="1" ht="12" customHeight="1">
      <c r="A30" s="361" t="s">
        <v>205</v>
      </c>
      <c r="B30" s="343" t="s">
        <v>448</v>
      </c>
      <c r="C30" s="338">
        <f>+C31+C32+C33</f>
        <v>41000</v>
      </c>
      <c r="D30" s="338">
        <f>+D31+D32+D33</f>
        <v>41000</v>
      </c>
    </row>
    <row r="31" spans="1:4" s="84" customFormat="1" ht="12" customHeight="1">
      <c r="A31" s="362" t="s">
        <v>206</v>
      </c>
      <c r="B31" s="344" t="s">
        <v>211</v>
      </c>
      <c r="C31" s="225">
        <v>6000</v>
      </c>
      <c r="D31" s="225">
        <v>6000</v>
      </c>
    </row>
    <row r="32" spans="1:4" s="84" customFormat="1" ht="12" customHeight="1">
      <c r="A32" s="362" t="s">
        <v>207</v>
      </c>
      <c r="B32" s="344" t="s">
        <v>212</v>
      </c>
      <c r="C32" s="225"/>
      <c r="D32" s="225"/>
    </row>
    <row r="33" spans="1:4" s="84" customFormat="1" ht="12" customHeight="1">
      <c r="A33" s="362" t="s">
        <v>382</v>
      </c>
      <c r="B33" s="414" t="s">
        <v>383</v>
      </c>
      <c r="C33" s="225">
        <v>35000</v>
      </c>
      <c r="D33" s="225">
        <v>35000</v>
      </c>
    </row>
    <row r="34" spans="1:4" s="84" customFormat="1" ht="12" customHeight="1">
      <c r="A34" s="362" t="s">
        <v>208</v>
      </c>
      <c r="B34" s="344" t="s">
        <v>213</v>
      </c>
      <c r="C34" s="225">
        <v>7500</v>
      </c>
      <c r="D34" s="225">
        <v>7500</v>
      </c>
    </row>
    <row r="35" spans="1:4" s="84" customFormat="1" ht="12" customHeight="1">
      <c r="A35" s="362" t="s">
        <v>209</v>
      </c>
      <c r="B35" s="344" t="s">
        <v>214</v>
      </c>
      <c r="C35" s="225">
        <v>200</v>
      </c>
      <c r="D35" s="225">
        <v>200</v>
      </c>
    </row>
    <row r="36" spans="1:4" s="84" customFormat="1" ht="12" customHeight="1" thickBot="1">
      <c r="A36" s="363" t="s">
        <v>210</v>
      </c>
      <c r="B36" s="345" t="s">
        <v>215</v>
      </c>
      <c r="C36" s="227">
        <v>300</v>
      </c>
      <c r="D36" s="227">
        <v>300</v>
      </c>
    </row>
    <row r="37" spans="1:4" s="84" customFormat="1" ht="12" customHeight="1" thickBot="1">
      <c r="A37" s="32" t="s">
        <v>17</v>
      </c>
      <c r="B37" s="21" t="s">
        <v>379</v>
      </c>
      <c r="C37" s="223">
        <f>SUM(C38:C48)</f>
        <v>34233</v>
      </c>
      <c r="D37" s="223">
        <f>SUM(D38:D48)</f>
        <v>41282</v>
      </c>
    </row>
    <row r="38" spans="1:4" s="84" customFormat="1" ht="12" customHeight="1">
      <c r="A38" s="361" t="s">
        <v>85</v>
      </c>
      <c r="B38" s="343" t="s">
        <v>218</v>
      </c>
      <c r="C38" s="226"/>
      <c r="D38" s="226"/>
    </row>
    <row r="39" spans="1:4" s="84" customFormat="1" ht="12" customHeight="1">
      <c r="A39" s="362" t="s">
        <v>86</v>
      </c>
      <c r="B39" s="344" t="s">
        <v>219</v>
      </c>
      <c r="C39" s="225">
        <v>4062</v>
      </c>
      <c r="D39" s="225">
        <v>4062</v>
      </c>
    </row>
    <row r="40" spans="1:4" s="84" customFormat="1" ht="12" customHeight="1">
      <c r="A40" s="362" t="s">
        <v>87</v>
      </c>
      <c r="B40" s="344" t="s">
        <v>220</v>
      </c>
      <c r="C40" s="225">
        <v>2712</v>
      </c>
      <c r="D40" s="225">
        <v>2712</v>
      </c>
    </row>
    <row r="41" spans="1:4" s="84" customFormat="1" ht="12" customHeight="1">
      <c r="A41" s="362" t="s">
        <v>131</v>
      </c>
      <c r="B41" s="344" t="s">
        <v>221</v>
      </c>
      <c r="C41" s="225">
        <v>326</v>
      </c>
      <c r="D41" s="225">
        <v>326</v>
      </c>
    </row>
    <row r="42" spans="1:4" s="84" customFormat="1" ht="12" customHeight="1">
      <c r="A42" s="362" t="s">
        <v>132</v>
      </c>
      <c r="B42" s="344" t="s">
        <v>222</v>
      </c>
      <c r="C42" s="225"/>
      <c r="D42" s="225"/>
    </row>
    <row r="43" spans="1:4" s="84" customFormat="1" ht="12" customHeight="1">
      <c r="A43" s="362" t="s">
        <v>133</v>
      </c>
      <c r="B43" s="344" t="s">
        <v>223</v>
      </c>
      <c r="C43" s="225">
        <v>26833</v>
      </c>
      <c r="D43" s="225">
        <v>33772</v>
      </c>
    </row>
    <row r="44" spans="1:4" s="84" customFormat="1" ht="12" customHeight="1">
      <c r="A44" s="362" t="s">
        <v>134</v>
      </c>
      <c r="B44" s="344" t="s">
        <v>224</v>
      </c>
      <c r="C44" s="225"/>
      <c r="D44" s="225"/>
    </row>
    <row r="45" spans="1:4" s="84" customFormat="1" ht="12" customHeight="1">
      <c r="A45" s="362" t="s">
        <v>135</v>
      </c>
      <c r="B45" s="344" t="s">
        <v>225</v>
      </c>
      <c r="C45" s="225">
        <v>300</v>
      </c>
      <c r="D45" s="225">
        <v>300</v>
      </c>
    </row>
    <row r="46" spans="1:4" s="84" customFormat="1" ht="12" customHeight="1">
      <c r="A46" s="362" t="s">
        <v>216</v>
      </c>
      <c r="B46" s="344" t="s">
        <v>226</v>
      </c>
      <c r="C46" s="228"/>
      <c r="D46" s="228"/>
    </row>
    <row r="47" spans="1:4" s="84" customFormat="1" ht="12" customHeight="1">
      <c r="A47" s="363" t="s">
        <v>217</v>
      </c>
      <c r="B47" s="345" t="s">
        <v>381</v>
      </c>
      <c r="C47" s="329"/>
      <c r="D47" s="329">
        <v>110</v>
      </c>
    </row>
    <row r="48" spans="1:4" s="84" customFormat="1" ht="12" customHeight="1" thickBot="1">
      <c r="A48" s="363" t="s">
        <v>380</v>
      </c>
      <c r="B48" s="345" t="s">
        <v>227</v>
      </c>
      <c r="C48" s="329"/>
      <c r="D48" s="329"/>
    </row>
    <row r="49" spans="1:4" s="84" customFormat="1" ht="12" customHeight="1" thickBot="1">
      <c r="A49" s="32" t="s">
        <v>18</v>
      </c>
      <c r="B49" s="21" t="s">
        <v>228</v>
      </c>
      <c r="C49" s="223">
        <f>SUM(C50:C54)</f>
        <v>92756</v>
      </c>
      <c r="D49" s="223">
        <f>SUM(D50:D54)</f>
        <v>118948</v>
      </c>
    </row>
    <row r="50" spans="1:4" s="84" customFormat="1" ht="12" customHeight="1">
      <c r="A50" s="361" t="s">
        <v>88</v>
      </c>
      <c r="B50" s="343" t="s">
        <v>232</v>
      </c>
      <c r="C50" s="389"/>
      <c r="D50" s="389"/>
    </row>
    <row r="51" spans="1:4" s="84" customFormat="1" ht="12" customHeight="1">
      <c r="A51" s="362" t="s">
        <v>89</v>
      </c>
      <c r="B51" s="344" t="s">
        <v>233</v>
      </c>
      <c r="C51" s="228">
        <v>92756</v>
      </c>
      <c r="D51" s="228">
        <v>118948</v>
      </c>
    </row>
    <row r="52" spans="1:4" s="84" customFormat="1" ht="12" customHeight="1">
      <c r="A52" s="362" t="s">
        <v>229</v>
      </c>
      <c r="B52" s="344" t="s">
        <v>234</v>
      </c>
      <c r="C52" s="228"/>
      <c r="D52" s="228"/>
    </row>
    <row r="53" spans="1:4" s="84" customFormat="1" ht="12" customHeight="1">
      <c r="A53" s="362" t="s">
        <v>230</v>
      </c>
      <c r="B53" s="344" t="s">
        <v>235</v>
      </c>
      <c r="C53" s="228"/>
      <c r="D53" s="228"/>
    </row>
    <row r="54" spans="1:4" s="84" customFormat="1" ht="12" customHeight="1" thickBot="1">
      <c r="A54" s="363" t="s">
        <v>231</v>
      </c>
      <c r="B54" s="345" t="s">
        <v>236</v>
      </c>
      <c r="C54" s="329"/>
      <c r="D54" s="329"/>
    </row>
    <row r="55" spans="1:4" s="84" customFormat="1" ht="12" customHeight="1" thickBot="1">
      <c r="A55" s="32" t="s">
        <v>136</v>
      </c>
      <c r="B55" s="21" t="s">
        <v>237</v>
      </c>
      <c r="C55" s="223">
        <f>SUM(C56:C58)</f>
        <v>1851</v>
      </c>
      <c r="D55" s="223">
        <f>SUM(D56:D58)</f>
        <v>1960</v>
      </c>
    </row>
    <row r="56" spans="1:4" s="84" customFormat="1" ht="12" customHeight="1">
      <c r="A56" s="361" t="s">
        <v>90</v>
      </c>
      <c r="B56" s="343" t="s">
        <v>238</v>
      </c>
      <c r="C56" s="226"/>
      <c r="D56" s="226"/>
    </row>
    <row r="57" spans="1:4" s="84" customFormat="1" ht="12" customHeight="1">
      <c r="A57" s="362" t="s">
        <v>91</v>
      </c>
      <c r="B57" s="344" t="s">
        <v>371</v>
      </c>
      <c r="C57" s="225">
        <v>200</v>
      </c>
      <c r="D57" s="225">
        <v>200</v>
      </c>
    </row>
    <row r="58" spans="1:4" s="84" customFormat="1" ht="12" customHeight="1">
      <c r="A58" s="362" t="s">
        <v>241</v>
      </c>
      <c r="B58" s="344" t="s">
        <v>239</v>
      </c>
      <c r="C58" s="225">
        <v>1651</v>
      </c>
      <c r="D58" s="225">
        <v>1760</v>
      </c>
    </row>
    <row r="59" spans="1:4" s="84" customFormat="1" ht="12" customHeight="1" thickBot="1">
      <c r="A59" s="363" t="s">
        <v>242</v>
      </c>
      <c r="B59" s="345" t="s">
        <v>240</v>
      </c>
      <c r="C59" s="227"/>
      <c r="D59" s="227"/>
    </row>
    <row r="60" spans="1:4" s="84" customFormat="1" ht="12" customHeight="1" thickBot="1">
      <c r="A60" s="32" t="s">
        <v>20</v>
      </c>
      <c r="B60" s="218" t="s">
        <v>243</v>
      </c>
      <c r="C60" s="223">
        <f>SUM(C61:C63)</f>
        <v>5580</v>
      </c>
      <c r="D60" s="223">
        <f>SUM(D61:D63)</f>
        <v>5580</v>
      </c>
    </row>
    <row r="61" spans="1:4" s="84" customFormat="1" ht="12" customHeight="1">
      <c r="A61" s="361" t="s">
        <v>137</v>
      </c>
      <c r="B61" s="343" t="s">
        <v>245</v>
      </c>
      <c r="C61" s="228"/>
      <c r="D61" s="228"/>
    </row>
    <row r="62" spans="1:4" s="84" customFormat="1" ht="12" customHeight="1">
      <c r="A62" s="362" t="s">
        <v>138</v>
      </c>
      <c r="B62" s="344" t="s">
        <v>372</v>
      </c>
      <c r="C62" s="228"/>
      <c r="D62" s="228"/>
    </row>
    <row r="63" spans="1:4" s="84" customFormat="1" ht="12" customHeight="1">
      <c r="A63" s="362" t="s">
        <v>166</v>
      </c>
      <c r="B63" s="344" t="s">
        <v>246</v>
      </c>
      <c r="C63" s="228">
        <v>5580</v>
      </c>
      <c r="D63" s="228">
        <v>5580</v>
      </c>
    </row>
    <row r="64" spans="1:4" s="84" customFormat="1" ht="12" customHeight="1" thickBot="1">
      <c r="A64" s="363" t="s">
        <v>244</v>
      </c>
      <c r="B64" s="345" t="s">
        <v>247</v>
      </c>
      <c r="C64" s="228"/>
      <c r="D64" s="228"/>
    </row>
    <row r="65" spans="1:4" s="84" customFormat="1" ht="12" customHeight="1" thickBot="1">
      <c r="A65" s="32" t="s">
        <v>21</v>
      </c>
      <c r="B65" s="21" t="s">
        <v>248</v>
      </c>
      <c r="C65" s="229">
        <f>+C8+C15+C22+C29+C37+C49+C55+C60</f>
        <v>366536</v>
      </c>
      <c r="D65" s="229">
        <f>+D8+D15+D22+D29+D37+D49+D55+D60</f>
        <v>431504</v>
      </c>
    </row>
    <row r="66" spans="1:4" s="84" customFormat="1" ht="12" customHeight="1" thickBot="1">
      <c r="A66" s="364" t="s">
        <v>339</v>
      </c>
      <c r="B66" s="218" t="s">
        <v>250</v>
      </c>
      <c r="C66" s="223">
        <f>SUM(C67:C69)</f>
        <v>51921</v>
      </c>
      <c r="D66" s="223">
        <f>SUM(D67:D69)</f>
        <v>45000</v>
      </c>
    </row>
    <row r="67" spans="1:4" s="84" customFormat="1" ht="12" customHeight="1">
      <c r="A67" s="361" t="s">
        <v>281</v>
      </c>
      <c r="B67" s="343" t="s">
        <v>251</v>
      </c>
      <c r="C67" s="228"/>
      <c r="D67" s="228"/>
    </row>
    <row r="68" spans="1:4" s="84" customFormat="1" ht="12" customHeight="1">
      <c r="A68" s="362" t="s">
        <v>290</v>
      </c>
      <c r="B68" s="344" t="s">
        <v>252</v>
      </c>
      <c r="C68" s="228"/>
      <c r="D68" s="228"/>
    </row>
    <row r="69" spans="1:4" s="84" customFormat="1" ht="12" customHeight="1" thickBot="1">
      <c r="A69" s="363" t="s">
        <v>291</v>
      </c>
      <c r="B69" s="346" t="s">
        <v>253</v>
      </c>
      <c r="C69" s="228">
        <v>51921</v>
      </c>
      <c r="D69" s="228">
        <v>45000</v>
      </c>
    </row>
    <row r="70" spans="1:4" s="84" customFormat="1" ht="12" customHeight="1" thickBot="1">
      <c r="A70" s="364" t="s">
        <v>254</v>
      </c>
      <c r="B70" s="218" t="s">
        <v>255</v>
      </c>
      <c r="C70" s="223">
        <f>SUM(C71:C74)</f>
        <v>0</v>
      </c>
      <c r="D70" s="223">
        <f>SUM(D71:D74)</f>
        <v>0</v>
      </c>
    </row>
    <row r="71" spans="1:4" s="84" customFormat="1" ht="12" customHeight="1">
      <c r="A71" s="361" t="s">
        <v>116</v>
      </c>
      <c r="B71" s="343" t="s">
        <v>256</v>
      </c>
      <c r="C71" s="228"/>
      <c r="D71" s="228"/>
    </row>
    <row r="72" spans="1:4" s="84" customFormat="1" ht="12" customHeight="1">
      <c r="A72" s="362" t="s">
        <v>117</v>
      </c>
      <c r="B72" s="344" t="s">
        <v>257</v>
      </c>
      <c r="C72" s="228"/>
      <c r="D72" s="228"/>
    </row>
    <row r="73" spans="1:4" s="84" customFormat="1" ht="12" customHeight="1">
      <c r="A73" s="362" t="s">
        <v>282</v>
      </c>
      <c r="B73" s="344" t="s">
        <v>258</v>
      </c>
      <c r="C73" s="228"/>
      <c r="D73" s="228"/>
    </row>
    <row r="74" spans="1:4" s="84" customFormat="1" ht="12" customHeight="1" thickBot="1">
      <c r="A74" s="363" t="s">
        <v>283</v>
      </c>
      <c r="B74" s="345" t="s">
        <v>259</v>
      </c>
      <c r="C74" s="228"/>
      <c r="D74" s="228"/>
    </row>
    <row r="75" spans="1:4" s="84" customFormat="1" ht="12" customHeight="1" thickBot="1">
      <c r="A75" s="364" t="s">
        <v>260</v>
      </c>
      <c r="B75" s="218" t="s">
        <v>261</v>
      </c>
      <c r="C75" s="223">
        <f>SUM(C76:C77)</f>
        <v>119646</v>
      </c>
      <c r="D75" s="223">
        <f>SUM(D76:D77)</f>
        <v>119719</v>
      </c>
    </row>
    <row r="76" spans="1:4" s="84" customFormat="1" ht="12" customHeight="1">
      <c r="A76" s="361" t="s">
        <v>284</v>
      </c>
      <c r="B76" s="343" t="s">
        <v>262</v>
      </c>
      <c r="C76" s="228">
        <v>119646</v>
      </c>
      <c r="D76" s="228">
        <v>119719</v>
      </c>
    </row>
    <row r="77" spans="1:4" s="84" customFormat="1" ht="12" customHeight="1" thickBot="1">
      <c r="A77" s="363" t="s">
        <v>285</v>
      </c>
      <c r="B77" s="345" t="s">
        <v>263</v>
      </c>
      <c r="C77" s="228"/>
      <c r="D77" s="228"/>
    </row>
    <row r="78" spans="1:4" s="83" customFormat="1" ht="12" customHeight="1" thickBot="1">
      <c r="A78" s="364" t="s">
        <v>264</v>
      </c>
      <c r="B78" s="218" t="s">
        <v>265</v>
      </c>
      <c r="C78" s="223">
        <f>SUM(C79:C81)</f>
        <v>0</v>
      </c>
      <c r="D78" s="223">
        <f>SUM(D79:D81)</f>
        <v>0</v>
      </c>
    </row>
    <row r="79" spans="1:4" s="84" customFormat="1" ht="12" customHeight="1">
      <c r="A79" s="361" t="s">
        <v>286</v>
      </c>
      <c r="B79" s="343" t="s">
        <v>266</v>
      </c>
      <c r="C79" s="228"/>
      <c r="D79" s="228"/>
    </row>
    <row r="80" spans="1:4" s="84" customFormat="1" ht="12" customHeight="1">
      <c r="A80" s="362" t="s">
        <v>287</v>
      </c>
      <c r="B80" s="344" t="s">
        <v>267</v>
      </c>
      <c r="C80" s="228"/>
      <c r="D80" s="228"/>
    </row>
    <row r="81" spans="1:4" s="84" customFormat="1" ht="12" customHeight="1" thickBot="1">
      <c r="A81" s="363" t="s">
        <v>288</v>
      </c>
      <c r="B81" s="345" t="s">
        <v>268</v>
      </c>
      <c r="C81" s="228"/>
      <c r="D81" s="228"/>
    </row>
    <row r="82" spans="1:4" s="84" customFormat="1" ht="12" customHeight="1" thickBot="1">
      <c r="A82" s="364" t="s">
        <v>269</v>
      </c>
      <c r="B82" s="218" t="s">
        <v>289</v>
      </c>
      <c r="C82" s="223">
        <f>SUM(C83:C86)</f>
        <v>0</v>
      </c>
      <c r="D82" s="223">
        <f>SUM(D83:D86)</f>
        <v>0</v>
      </c>
    </row>
    <row r="83" spans="1:4" s="84" customFormat="1" ht="12" customHeight="1">
      <c r="A83" s="365" t="s">
        <v>270</v>
      </c>
      <c r="B83" s="343" t="s">
        <v>271</v>
      </c>
      <c r="C83" s="228"/>
      <c r="D83" s="228"/>
    </row>
    <row r="84" spans="1:4" s="84" customFormat="1" ht="12" customHeight="1">
      <c r="A84" s="366" t="s">
        <v>272</v>
      </c>
      <c r="B84" s="344" t="s">
        <v>273</v>
      </c>
      <c r="C84" s="228"/>
      <c r="D84" s="228"/>
    </row>
    <row r="85" spans="1:4" s="84" customFormat="1" ht="12" customHeight="1">
      <c r="A85" s="366" t="s">
        <v>274</v>
      </c>
      <c r="B85" s="344" t="s">
        <v>275</v>
      </c>
      <c r="C85" s="228"/>
      <c r="D85" s="228"/>
    </row>
    <row r="86" spans="1:4" s="83" customFormat="1" ht="12" customHeight="1" thickBot="1">
      <c r="A86" s="367" t="s">
        <v>276</v>
      </c>
      <c r="B86" s="345" t="s">
        <v>277</v>
      </c>
      <c r="C86" s="228"/>
      <c r="D86" s="228"/>
    </row>
    <row r="87" spans="1:4" s="83" customFormat="1" ht="12" customHeight="1" thickBot="1">
      <c r="A87" s="364" t="s">
        <v>278</v>
      </c>
      <c r="B87" s="218" t="s">
        <v>423</v>
      </c>
      <c r="C87" s="390"/>
      <c r="D87" s="390"/>
    </row>
    <row r="88" spans="1:4" s="83" customFormat="1" ht="12" customHeight="1" thickBot="1">
      <c r="A88" s="364" t="s">
        <v>449</v>
      </c>
      <c r="B88" s="218" t="s">
        <v>279</v>
      </c>
      <c r="C88" s="390"/>
      <c r="D88" s="390"/>
    </row>
    <row r="89" spans="1:4" s="83" customFormat="1" ht="12" customHeight="1" thickBot="1">
      <c r="A89" s="364" t="s">
        <v>450</v>
      </c>
      <c r="B89" s="350" t="s">
        <v>426</v>
      </c>
      <c r="C89" s="229">
        <f>+C66+C70+C75+C78+C82+C88+C87</f>
        <v>171567</v>
      </c>
      <c r="D89" s="229">
        <f>+D66+D70+D75+D78+D82+D88+D87</f>
        <v>164719</v>
      </c>
    </row>
    <row r="90" spans="1:4" s="83" customFormat="1" ht="12" customHeight="1" thickBot="1">
      <c r="A90" s="368" t="s">
        <v>451</v>
      </c>
      <c r="B90" s="351" t="s">
        <v>452</v>
      </c>
      <c r="C90" s="229">
        <f>+C65+C89</f>
        <v>538103</v>
      </c>
      <c r="D90" s="229">
        <f>+D65+D89</f>
        <v>596223</v>
      </c>
    </row>
    <row r="91" spans="1:3" s="84" customFormat="1" ht="15" customHeight="1" thickBot="1">
      <c r="A91" s="179"/>
      <c r="B91" s="180"/>
      <c r="C91" s="291"/>
    </row>
    <row r="92" spans="1:4" s="62" customFormat="1" ht="16.5" customHeight="1" thickBot="1">
      <c r="A92" s="486" t="s">
        <v>53</v>
      </c>
      <c r="B92" s="487"/>
      <c r="C92" s="487"/>
      <c r="D92" s="488"/>
    </row>
    <row r="93" spans="1:4" s="85" customFormat="1" ht="12" customHeight="1" thickBot="1">
      <c r="A93" s="335" t="s">
        <v>13</v>
      </c>
      <c r="B93" s="31" t="s">
        <v>456</v>
      </c>
      <c r="C93" s="222">
        <f>+C94+C95+C96+C97+C98+C111</f>
        <v>121492</v>
      </c>
      <c r="D93" s="222">
        <f>+D94+D95+D96+D97+D98+D111</f>
        <v>144712</v>
      </c>
    </row>
    <row r="94" spans="1:4" ht="12" customHeight="1">
      <c r="A94" s="369" t="s">
        <v>92</v>
      </c>
      <c r="B94" s="10" t="s">
        <v>43</v>
      </c>
      <c r="C94" s="224">
        <v>26609</v>
      </c>
      <c r="D94" s="224">
        <v>27192</v>
      </c>
    </row>
    <row r="95" spans="1:4" ht="12" customHeight="1">
      <c r="A95" s="362" t="s">
        <v>93</v>
      </c>
      <c r="B95" s="8" t="s">
        <v>139</v>
      </c>
      <c r="C95" s="225">
        <v>6313</v>
      </c>
      <c r="D95" s="225">
        <v>6473</v>
      </c>
    </row>
    <row r="96" spans="1:4" ht="12" customHeight="1">
      <c r="A96" s="362" t="s">
        <v>94</v>
      </c>
      <c r="B96" s="8" t="s">
        <v>114</v>
      </c>
      <c r="C96" s="227">
        <v>70805</v>
      </c>
      <c r="D96" s="227">
        <v>70805</v>
      </c>
    </row>
    <row r="97" spans="1:4" ht="12" customHeight="1">
      <c r="A97" s="362" t="s">
        <v>95</v>
      </c>
      <c r="B97" s="11" t="s">
        <v>140</v>
      </c>
      <c r="C97" s="227">
        <v>4256</v>
      </c>
      <c r="D97" s="227">
        <v>4256</v>
      </c>
    </row>
    <row r="98" spans="1:4" ht="12" customHeight="1">
      <c r="A98" s="362" t="s">
        <v>106</v>
      </c>
      <c r="B98" s="19" t="s">
        <v>141</v>
      </c>
      <c r="C98" s="227">
        <v>2989</v>
      </c>
      <c r="D98" s="227">
        <f>D99+D105+D110</f>
        <v>4410</v>
      </c>
    </row>
    <row r="99" spans="1:4" ht="12" customHeight="1">
      <c r="A99" s="362" t="s">
        <v>96</v>
      </c>
      <c r="B99" s="8" t="s">
        <v>453</v>
      </c>
      <c r="C99" s="227">
        <v>10</v>
      </c>
      <c r="D99" s="227">
        <v>1431</v>
      </c>
    </row>
    <row r="100" spans="1:4" ht="12" customHeight="1">
      <c r="A100" s="362" t="s">
        <v>97</v>
      </c>
      <c r="B100" s="122" t="s">
        <v>389</v>
      </c>
      <c r="C100" s="227"/>
      <c r="D100" s="227"/>
    </row>
    <row r="101" spans="1:4" ht="12" customHeight="1">
      <c r="A101" s="362" t="s">
        <v>107</v>
      </c>
      <c r="B101" s="122" t="s">
        <v>388</v>
      </c>
      <c r="C101" s="227"/>
      <c r="D101" s="227"/>
    </row>
    <row r="102" spans="1:4" ht="12" customHeight="1">
      <c r="A102" s="362" t="s">
        <v>108</v>
      </c>
      <c r="B102" s="122" t="s">
        <v>295</v>
      </c>
      <c r="C102" s="227"/>
      <c r="D102" s="227"/>
    </row>
    <row r="103" spans="1:4" ht="12" customHeight="1">
      <c r="A103" s="362" t="s">
        <v>109</v>
      </c>
      <c r="B103" s="123" t="s">
        <v>296</v>
      </c>
      <c r="C103" s="227"/>
      <c r="D103" s="227"/>
    </row>
    <row r="104" spans="1:4" ht="12" customHeight="1">
      <c r="A104" s="362" t="s">
        <v>110</v>
      </c>
      <c r="B104" s="123" t="s">
        <v>297</v>
      </c>
      <c r="C104" s="227"/>
      <c r="D104" s="227"/>
    </row>
    <row r="105" spans="1:4" ht="12" customHeight="1">
      <c r="A105" s="362" t="s">
        <v>112</v>
      </c>
      <c r="B105" s="122" t="s">
        <v>298</v>
      </c>
      <c r="C105" s="227">
        <v>442</v>
      </c>
      <c r="D105" s="227">
        <v>442</v>
      </c>
    </row>
    <row r="106" spans="1:4" ht="12" customHeight="1">
      <c r="A106" s="362" t="s">
        <v>142</v>
      </c>
      <c r="B106" s="122" t="s">
        <v>299</v>
      </c>
      <c r="C106" s="227"/>
      <c r="D106" s="227"/>
    </row>
    <row r="107" spans="1:4" ht="12" customHeight="1">
      <c r="A107" s="362" t="s">
        <v>293</v>
      </c>
      <c r="B107" s="123" t="s">
        <v>300</v>
      </c>
      <c r="C107" s="227"/>
      <c r="D107" s="227"/>
    </row>
    <row r="108" spans="1:4" ht="12" customHeight="1">
      <c r="A108" s="370" t="s">
        <v>294</v>
      </c>
      <c r="B108" s="124" t="s">
        <v>301</v>
      </c>
      <c r="C108" s="227"/>
      <c r="D108" s="227"/>
    </row>
    <row r="109" spans="1:4" ht="12" customHeight="1">
      <c r="A109" s="362" t="s">
        <v>386</v>
      </c>
      <c r="B109" s="124" t="s">
        <v>302</v>
      </c>
      <c r="C109" s="227"/>
      <c r="D109" s="227"/>
    </row>
    <row r="110" spans="1:4" ht="12" customHeight="1">
      <c r="A110" s="362" t="s">
        <v>387</v>
      </c>
      <c r="B110" s="123" t="s">
        <v>303</v>
      </c>
      <c r="C110" s="225">
        <v>2537</v>
      </c>
      <c r="D110" s="225">
        <v>2537</v>
      </c>
    </row>
    <row r="111" spans="1:4" ht="12" customHeight="1">
      <c r="A111" s="362" t="s">
        <v>391</v>
      </c>
      <c r="B111" s="11" t="s">
        <v>44</v>
      </c>
      <c r="C111" s="225">
        <v>10520</v>
      </c>
      <c r="D111" s="225">
        <f>D112+D113</f>
        <v>31576</v>
      </c>
    </row>
    <row r="112" spans="1:4" ht="12" customHeight="1">
      <c r="A112" s="363" t="s">
        <v>392</v>
      </c>
      <c r="B112" s="8" t="s">
        <v>454</v>
      </c>
      <c r="C112" s="227">
        <v>8000</v>
      </c>
      <c r="D112" s="227">
        <v>650</v>
      </c>
    </row>
    <row r="113" spans="1:4" ht="12" customHeight="1" thickBot="1">
      <c r="A113" s="371" t="s">
        <v>393</v>
      </c>
      <c r="B113" s="125" t="s">
        <v>455</v>
      </c>
      <c r="C113" s="231">
        <v>2520</v>
      </c>
      <c r="D113" s="231">
        <v>30926</v>
      </c>
    </row>
    <row r="114" spans="1:4" ht="12" customHeight="1" thickBot="1">
      <c r="A114" s="32" t="s">
        <v>14</v>
      </c>
      <c r="B114" s="30" t="s">
        <v>304</v>
      </c>
      <c r="C114" s="223">
        <f>+C115+C117+C119</f>
        <v>258443</v>
      </c>
      <c r="D114" s="223">
        <f>+D115+D117+D119</f>
        <v>285102</v>
      </c>
    </row>
    <row r="115" spans="1:4" ht="12" customHeight="1">
      <c r="A115" s="361" t="s">
        <v>98</v>
      </c>
      <c r="B115" s="8" t="s">
        <v>164</v>
      </c>
      <c r="C115" s="226">
        <v>229344</v>
      </c>
      <c r="D115" s="226">
        <v>256003</v>
      </c>
    </row>
    <row r="116" spans="1:4" ht="12" customHeight="1">
      <c r="A116" s="361" t="s">
        <v>99</v>
      </c>
      <c r="B116" s="12" t="s">
        <v>308</v>
      </c>
      <c r="C116" s="226"/>
      <c r="D116" s="226"/>
    </row>
    <row r="117" spans="1:4" ht="12" customHeight="1">
      <c r="A117" s="361" t="s">
        <v>100</v>
      </c>
      <c r="B117" s="12" t="s">
        <v>143</v>
      </c>
      <c r="C117" s="225">
        <v>29099</v>
      </c>
      <c r="D117" s="225">
        <v>29099</v>
      </c>
    </row>
    <row r="118" spans="1:4" ht="12" customHeight="1">
      <c r="A118" s="361" t="s">
        <v>101</v>
      </c>
      <c r="B118" s="12" t="s">
        <v>309</v>
      </c>
      <c r="C118" s="193"/>
      <c r="D118" s="193"/>
    </row>
    <row r="119" spans="1:4" ht="12" customHeight="1">
      <c r="A119" s="361" t="s">
        <v>102</v>
      </c>
      <c r="B119" s="220" t="s">
        <v>167</v>
      </c>
      <c r="C119" s="193"/>
      <c r="D119" s="193"/>
    </row>
    <row r="120" spans="1:4" ht="12" customHeight="1">
      <c r="A120" s="361" t="s">
        <v>111</v>
      </c>
      <c r="B120" s="219" t="s">
        <v>373</v>
      </c>
      <c r="C120" s="193"/>
      <c r="D120" s="193"/>
    </row>
    <row r="121" spans="1:4" ht="12" customHeight="1">
      <c r="A121" s="361" t="s">
        <v>113</v>
      </c>
      <c r="B121" s="339" t="s">
        <v>314</v>
      </c>
      <c r="C121" s="193"/>
      <c r="D121" s="193"/>
    </row>
    <row r="122" spans="1:4" ht="12" customHeight="1">
      <c r="A122" s="361" t="s">
        <v>144</v>
      </c>
      <c r="B122" s="123" t="s">
        <v>297</v>
      </c>
      <c r="C122" s="193"/>
      <c r="D122" s="193"/>
    </row>
    <row r="123" spans="1:4" ht="12" customHeight="1">
      <c r="A123" s="361" t="s">
        <v>145</v>
      </c>
      <c r="B123" s="123" t="s">
        <v>313</v>
      </c>
      <c r="C123" s="193"/>
      <c r="D123" s="193"/>
    </row>
    <row r="124" spans="1:4" ht="12" customHeight="1">
      <c r="A124" s="361" t="s">
        <v>146</v>
      </c>
      <c r="B124" s="123" t="s">
        <v>312</v>
      </c>
      <c r="C124" s="193"/>
      <c r="D124" s="193"/>
    </row>
    <row r="125" spans="1:4" ht="12" customHeight="1">
      <c r="A125" s="361" t="s">
        <v>305</v>
      </c>
      <c r="B125" s="123" t="s">
        <v>300</v>
      </c>
      <c r="C125" s="193"/>
      <c r="D125" s="193"/>
    </row>
    <row r="126" spans="1:4" ht="12" customHeight="1">
      <c r="A126" s="361" t="s">
        <v>306</v>
      </c>
      <c r="B126" s="123" t="s">
        <v>311</v>
      </c>
      <c r="C126" s="193"/>
      <c r="D126" s="193"/>
    </row>
    <row r="127" spans="1:4" ht="12" customHeight="1" thickBot="1">
      <c r="A127" s="370" t="s">
        <v>307</v>
      </c>
      <c r="B127" s="123" t="s">
        <v>310</v>
      </c>
      <c r="C127" s="195"/>
      <c r="D127" s="195"/>
    </row>
    <row r="128" spans="1:4" ht="12" customHeight="1" thickBot="1">
      <c r="A128" s="32" t="s">
        <v>15</v>
      </c>
      <c r="B128" s="118" t="s">
        <v>396</v>
      </c>
      <c r="C128" s="223">
        <f>+C93+C114</f>
        <v>379935</v>
      </c>
      <c r="D128" s="223">
        <f>+D93+D114</f>
        <v>429814</v>
      </c>
    </row>
    <row r="129" spans="1:4" ht="12" customHeight="1" thickBot="1">
      <c r="A129" s="32" t="s">
        <v>16</v>
      </c>
      <c r="B129" s="118" t="s">
        <v>397</v>
      </c>
      <c r="C129" s="223">
        <f>+C130+C131+C132</f>
        <v>0</v>
      </c>
      <c r="D129" s="223">
        <f>+D130+D131+D132</f>
        <v>5929</v>
      </c>
    </row>
    <row r="130" spans="1:4" s="85" customFormat="1" ht="12" customHeight="1">
      <c r="A130" s="361" t="s">
        <v>205</v>
      </c>
      <c r="B130" s="9" t="s">
        <v>459</v>
      </c>
      <c r="C130" s="193"/>
      <c r="D130" s="193"/>
    </row>
    <row r="131" spans="1:4" ht="12" customHeight="1">
      <c r="A131" s="361" t="s">
        <v>208</v>
      </c>
      <c r="B131" s="9" t="s">
        <v>405</v>
      </c>
      <c r="C131" s="193"/>
      <c r="D131" s="193"/>
    </row>
    <row r="132" spans="1:4" ht="12" customHeight="1" thickBot="1">
      <c r="A132" s="370" t="s">
        <v>209</v>
      </c>
      <c r="B132" s="7" t="s">
        <v>458</v>
      </c>
      <c r="C132" s="193"/>
      <c r="D132" s="193">
        <v>5929</v>
      </c>
    </row>
    <row r="133" spans="1:4" ht="12" customHeight="1" thickBot="1">
      <c r="A133" s="32" t="s">
        <v>17</v>
      </c>
      <c r="B133" s="118" t="s">
        <v>398</v>
      </c>
      <c r="C133" s="223">
        <f>+C134+C135+C136+C137+C138+C139</f>
        <v>0</v>
      </c>
      <c r="D133" s="223">
        <f>+D134+D135+D136+D137+D138+D139</f>
        <v>0</v>
      </c>
    </row>
    <row r="134" spans="1:4" ht="12" customHeight="1">
      <c r="A134" s="361" t="s">
        <v>85</v>
      </c>
      <c r="B134" s="9" t="s">
        <v>407</v>
      </c>
      <c r="C134" s="193"/>
      <c r="D134" s="193"/>
    </row>
    <row r="135" spans="1:4" ht="12" customHeight="1">
      <c r="A135" s="361" t="s">
        <v>86</v>
      </c>
      <c r="B135" s="9" t="s">
        <v>399</v>
      </c>
      <c r="C135" s="193"/>
      <c r="D135" s="193"/>
    </row>
    <row r="136" spans="1:4" ht="12" customHeight="1">
      <c r="A136" s="361" t="s">
        <v>87</v>
      </c>
      <c r="B136" s="9" t="s">
        <v>400</v>
      </c>
      <c r="C136" s="193"/>
      <c r="D136" s="193"/>
    </row>
    <row r="137" spans="1:4" ht="12" customHeight="1">
      <c r="A137" s="361" t="s">
        <v>131</v>
      </c>
      <c r="B137" s="9" t="s">
        <v>457</v>
      </c>
      <c r="C137" s="193"/>
      <c r="D137" s="193"/>
    </row>
    <row r="138" spans="1:4" ht="12" customHeight="1">
      <c r="A138" s="361" t="s">
        <v>132</v>
      </c>
      <c r="B138" s="9" t="s">
        <v>402</v>
      </c>
      <c r="C138" s="193"/>
      <c r="D138" s="193"/>
    </row>
    <row r="139" spans="1:4" s="85" customFormat="1" ht="12" customHeight="1" thickBot="1">
      <c r="A139" s="370" t="s">
        <v>133</v>
      </c>
      <c r="B139" s="7" t="s">
        <v>403</v>
      </c>
      <c r="C139" s="193"/>
      <c r="D139" s="193"/>
    </row>
    <row r="140" spans="1:11" ht="12" customHeight="1" thickBot="1">
      <c r="A140" s="32" t="s">
        <v>18</v>
      </c>
      <c r="B140" s="118" t="s">
        <v>476</v>
      </c>
      <c r="C140" s="229">
        <f>+C141+C142+C144+C145+C143</f>
        <v>158168</v>
      </c>
      <c r="D140" s="229">
        <f>+D141+D142+D144+D145+D143</f>
        <v>160480</v>
      </c>
      <c r="K140" s="191"/>
    </row>
    <row r="141" spans="1:4" ht="12.75">
      <c r="A141" s="361" t="s">
        <v>88</v>
      </c>
      <c r="B141" s="9" t="s">
        <v>315</v>
      </c>
      <c r="C141" s="193"/>
      <c r="D141" s="193"/>
    </row>
    <row r="142" spans="1:4" ht="12" customHeight="1">
      <c r="A142" s="361" t="s">
        <v>89</v>
      </c>
      <c r="B142" s="9" t="s">
        <v>316</v>
      </c>
      <c r="C142" s="193">
        <v>5850</v>
      </c>
      <c r="D142" s="193">
        <v>5850</v>
      </c>
    </row>
    <row r="143" spans="1:4" ht="12" customHeight="1">
      <c r="A143" s="361" t="s">
        <v>229</v>
      </c>
      <c r="B143" s="9" t="s">
        <v>475</v>
      </c>
      <c r="C143" s="193">
        <v>152318</v>
      </c>
      <c r="D143" s="193">
        <v>154630</v>
      </c>
    </row>
    <row r="144" spans="1:4" s="85" customFormat="1" ht="12" customHeight="1">
      <c r="A144" s="361" t="s">
        <v>230</v>
      </c>
      <c r="B144" s="9" t="s">
        <v>412</v>
      </c>
      <c r="C144" s="193"/>
      <c r="D144" s="193"/>
    </row>
    <row r="145" spans="1:4" s="85" customFormat="1" ht="12" customHeight="1" thickBot="1">
      <c r="A145" s="370" t="s">
        <v>231</v>
      </c>
      <c r="B145" s="7" t="s">
        <v>335</v>
      </c>
      <c r="C145" s="193"/>
      <c r="D145" s="193"/>
    </row>
    <row r="146" spans="1:4" s="85" customFormat="1" ht="12" customHeight="1" thickBot="1">
      <c r="A146" s="32" t="s">
        <v>19</v>
      </c>
      <c r="B146" s="118" t="s">
        <v>413</v>
      </c>
      <c r="C146" s="232">
        <f>+C147+C148+C149+C150+C151</f>
        <v>0</v>
      </c>
      <c r="D146" s="232">
        <f>+D147+D148+D149+D150+D151</f>
        <v>0</v>
      </c>
    </row>
    <row r="147" spans="1:4" s="85" customFormat="1" ht="12" customHeight="1">
      <c r="A147" s="361" t="s">
        <v>90</v>
      </c>
      <c r="B147" s="9" t="s">
        <v>408</v>
      </c>
      <c r="C147" s="193"/>
      <c r="D147" s="193"/>
    </row>
    <row r="148" spans="1:4" s="85" customFormat="1" ht="12" customHeight="1">
      <c r="A148" s="361" t="s">
        <v>91</v>
      </c>
      <c r="B148" s="9" t="s">
        <v>415</v>
      </c>
      <c r="C148" s="193"/>
      <c r="D148" s="193"/>
    </row>
    <row r="149" spans="1:4" s="85" customFormat="1" ht="12" customHeight="1">
      <c r="A149" s="361" t="s">
        <v>241</v>
      </c>
      <c r="B149" s="9" t="s">
        <v>410</v>
      </c>
      <c r="C149" s="193"/>
      <c r="D149" s="193"/>
    </row>
    <row r="150" spans="1:4" s="85" customFormat="1" ht="12" customHeight="1">
      <c r="A150" s="361" t="s">
        <v>242</v>
      </c>
      <c r="B150" s="9" t="s">
        <v>460</v>
      </c>
      <c r="C150" s="193"/>
      <c r="D150" s="193"/>
    </row>
    <row r="151" spans="1:4" ht="12.75" customHeight="1" thickBot="1">
      <c r="A151" s="370" t="s">
        <v>414</v>
      </c>
      <c r="B151" s="7" t="s">
        <v>417</v>
      </c>
      <c r="C151" s="195"/>
      <c r="D151" s="195"/>
    </row>
    <row r="152" spans="1:4" ht="12.75" customHeight="1" thickBot="1">
      <c r="A152" s="423" t="s">
        <v>20</v>
      </c>
      <c r="B152" s="118" t="s">
        <v>418</v>
      </c>
      <c r="C152" s="232"/>
      <c r="D152" s="232"/>
    </row>
    <row r="153" spans="1:4" ht="12.75" customHeight="1" thickBot="1">
      <c r="A153" s="423" t="s">
        <v>21</v>
      </c>
      <c r="B153" s="118" t="s">
        <v>419</v>
      </c>
      <c r="C153" s="232"/>
      <c r="D153" s="232"/>
    </row>
    <row r="154" spans="1:4" ht="12" customHeight="1" thickBot="1">
      <c r="A154" s="32" t="s">
        <v>22</v>
      </c>
      <c r="B154" s="118" t="s">
        <v>421</v>
      </c>
      <c r="C154" s="353">
        <f>+C129+C133+C140+C146+C152+C153</f>
        <v>158168</v>
      </c>
      <c r="D154" s="353">
        <f>+D129+D133+D140+D146+D152+D153</f>
        <v>166409</v>
      </c>
    </row>
    <row r="155" spans="1:4" ht="15" customHeight="1" thickBot="1">
      <c r="A155" s="372" t="s">
        <v>23</v>
      </c>
      <c r="B155" s="305" t="s">
        <v>420</v>
      </c>
      <c r="C155" s="353">
        <f>+C128+C154</f>
        <v>538103</v>
      </c>
      <c r="D155" s="353">
        <f>+D128+D154</f>
        <v>596223</v>
      </c>
    </row>
    <row r="156" spans="1:3" ht="13.5" thickBot="1">
      <c r="A156" s="313"/>
      <c r="B156" s="314"/>
      <c r="C156" s="315"/>
    </row>
    <row r="157" spans="1:4" ht="15" customHeight="1" thickBot="1">
      <c r="A157" s="188" t="s">
        <v>461</v>
      </c>
      <c r="B157" s="189"/>
      <c r="C157" s="116">
        <v>7</v>
      </c>
      <c r="D157" s="116">
        <v>7</v>
      </c>
    </row>
    <row r="158" spans="1:4" ht="14.25" customHeight="1" thickBot="1">
      <c r="A158" s="188" t="s">
        <v>159</v>
      </c>
      <c r="B158" s="189"/>
      <c r="C158" s="116">
        <v>8</v>
      </c>
      <c r="D158" s="116">
        <v>8</v>
      </c>
    </row>
  </sheetData>
  <sheetProtection formatCells="0"/>
  <mergeCells count="6">
    <mergeCell ref="C2:D2"/>
    <mergeCell ref="C3:D3"/>
    <mergeCell ref="C4:D4"/>
    <mergeCell ref="A7:D7"/>
    <mergeCell ref="A92:D92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0" r:id="rId1"/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workbookViewId="0" topLeftCell="A121">
      <selection activeCell="D122" sqref="D122"/>
    </sheetView>
  </sheetViews>
  <sheetFormatPr defaultColWidth="9.00390625" defaultRowHeight="12.75"/>
  <cols>
    <col min="1" max="1" width="19.50390625" style="316" customWidth="1"/>
    <col min="2" max="2" width="72.00390625" style="317" customWidth="1"/>
    <col min="3" max="3" width="25.00390625" style="318" customWidth="1"/>
    <col min="4" max="4" width="15.50390625" style="3" customWidth="1"/>
    <col min="5" max="16384" width="9.375" style="3" customWidth="1"/>
  </cols>
  <sheetData>
    <row r="1" spans="1:4" s="2" customFormat="1" ht="16.5" customHeight="1" thickBot="1">
      <c r="A1" s="165"/>
      <c r="B1" s="489" t="s">
        <v>534</v>
      </c>
      <c r="C1" s="489"/>
      <c r="D1" s="489"/>
    </row>
    <row r="2" spans="1:4" s="81" customFormat="1" ht="21" customHeight="1">
      <c r="A2" s="333" t="s">
        <v>58</v>
      </c>
      <c r="B2" s="283" t="s">
        <v>489</v>
      </c>
      <c r="C2" s="481" t="s">
        <v>48</v>
      </c>
      <c r="D2" s="482"/>
    </row>
    <row r="3" spans="1:4" s="81" customFormat="1" ht="16.5" thickBot="1">
      <c r="A3" s="168" t="s">
        <v>156</v>
      </c>
      <c r="B3" s="284" t="s">
        <v>374</v>
      </c>
      <c r="C3" s="483" t="s">
        <v>55</v>
      </c>
      <c r="D3" s="484"/>
    </row>
    <row r="4" spans="1:4" s="82" customFormat="1" ht="15.75" customHeight="1" thickBot="1">
      <c r="A4" s="169"/>
      <c r="B4" s="169"/>
      <c r="C4" s="485" t="s">
        <v>49</v>
      </c>
      <c r="D4" s="485"/>
    </row>
    <row r="5" spans="1:4" ht="24.75" thickBot="1">
      <c r="A5" s="334" t="s">
        <v>158</v>
      </c>
      <c r="B5" s="171" t="s">
        <v>50</v>
      </c>
      <c r="C5" s="285" t="s">
        <v>51</v>
      </c>
      <c r="D5" s="285" t="s">
        <v>522</v>
      </c>
    </row>
    <row r="6" spans="1:4" s="62" customFormat="1" ht="12.75" customHeight="1" thickBot="1">
      <c r="A6" s="161" t="s">
        <v>435</v>
      </c>
      <c r="B6" s="162" t="s">
        <v>436</v>
      </c>
      <c r="C6" s="163" t="s">
        <v>437</v>
      </c>
      <c r="D6" s="163" t="s">
        <v>439</v>
      </c>
    </row>
    <row r="7" spans="1:4" s="62" customFormat="1" ht="15.75" customHeight="1" thickBot="1">
      <c r="A7" s="486" t="s">
        <v>52</v>
      </c>
      <c r="B7" s="487"/>
      <c r="C7" s="487"/>
      <c r="D7" s="488"/>
    </row>
    <row r="8" spans="1:4" s="62" customFormat="1" ht="12" customHeight="1" thickBot="1">
      <c r="A8" s="32" t="s">
        <v>13</v>
      </c>
      <c r="B8" s="21" t="s">
        <v>189</v>
      </c>
      <c r="C8" s="223">
        <f>+C9+C10+C11+C12+C13+C14</f>
        <v>161510</v>
      </c>
      <c r="D8" s="223">
        <f>+D9+D10+D11+D12+D13+D14</f>
        <v>163341</v>
      </c>
    </row>
    <row r="9" spans="1:4" s="83" customFormat="1" ht="12" customHeight="1">
      <c r="A9" s="361" t="s">
        <v>92</v>
      </c>
      <c r="B9" s="343" t="s">
        <v>190</v>
      </c>
      <c r="C9" s="226">
        <v>51698</v>
      </c>
      <c r="D9" s="226">
        <v>51699</v>
      </c>
    </row>
    <row r="10" spans="1:4" s="84" customFormat="1" ht="12" customHeight="1">
      <c r="A10" s="362" t="s">
        <v>93</v>
      </c>
      <c r="B10" s="344" t="s">
        <v>191</v>
      </c>
      <c r="C10" s="225">
        <v>69757</v>
      </c>
      <c r="D10" s="225">
        <v>69757</v>
      </c>
    </row>
    <row r="11" spans="1:4" s="84" customFormat="1" ht="12" customHeight="1">
      <c r="A11" s="362" t="s">
        <v>94</v>
      </c>
      <c r="B11" s="344" t="s">
        <v>192</v>
      </c>
      <c r="C11" s="225">
        <v>36971</v>
      </c>
      <c r="D11" s="225">
        <v>37341</v>
      </c>
    </row>
    <row r="12" spans="1:4" s="84" customFormat="1" ht="12" customHeight="1">
      <c r="A12" s="362" t="s">
        <v>95</v>
      </c>
      <c r="B12" s="344" t="s">
        <v>193</v>
      </c>
      <c r="C12" s="225">
        <v>3084</v>
      </c>
      <c r="D12" s="225">
        <v>3084</v>
      </c>
    </row>
    <row r="13" spans="1:4" s="84" customFormat="1" ht="12" customHeight="1">
      <c r="A13" s="362" t="s">
        <v>115</v>
      </c>
      <c r="B13" s="344" t="s">
        <v>447</v>
      </c>
      <c r="C13" s="225"/>
      <c r="D13" s="225">
        <v>1460</v>
      </c>
    </row>
    <row r="14" spans="1:4" s="83" customFormat="1" ht="12" customHeight="1" thickBot="1">
      <c r="A14" s="363" t="s">
        <v>96</v>
      </c>
      <c r="B14" s="345" t="s">
        <v>378</v>
      </c>
      <c r="C14" s="225"/>
      <c r="D14" s="225"/>
    </row>
    <row r="15" spans="1:4" s="83" customFormat="1" ht="12" customHeight="1" thickBot="1">
      <c r="A15" s="32" t="s">
        <v>14</v>
      </c>
      <c r="B15" s="218" t="s">
        <v>194</v>
      </c>
      <c r="C15" s="223">
        <f>+C16+C17+C18+C19+C20</f>
        <v>10708</v>
      </c>
      <c r="D15" s="223">
        <f>+D16+D17+D18+D19+D20</f>
        <v>10708</v>
      </c>
    </row>
    <row r="16" spans="1:4" s="83" customFormat="1" ht="12" customHeight="1">
      <c r="A16" s="361" t="s">
        <v>98</v>
      </c>
      <c r="B16" s="343" t="s">
        <v>195</v>
      </c>
      <c r="C16" s="226"/>
      <c r="D16" s="226"/>
    </row>
    <row r="17" spans="1:4" s="83" customFormat="1" ht="12" customHeight="1">
      <c r="A17" s="362" t="s">
        <v>99</v>
      </c>
      <c r="B17" s="344" t="s">
        <v>196</v>
      </c>
      <c r="C17" s="225"/>
      <c r="D17" s="225"/>
    </row>
    <row r="18" spans="1:4" s="83" customFormat="1" ht="12" customHeight="1">
      <c r="A18" s="362" t="s">
        <v>100</v>
      </c>
      <c r="B18" s="344" t="s">
        <v>367</v>
      </c>
      <c r="C18" s="225"/>
      <c r="D18" s="225"/>
    </row>
    <row r="19" spans="1:4" s="83" customFormat="1" ht="12" customHeight="1">
      <c r="A19" s="362" t="s">
        <v>101</v>
      </c>
      <c r="B19" s="344" t="s">
        <v>368</v>
      </c>
      <c r="C19" s="225"/>
      <c r="D19" s="225"/>
    </row>
    <row r="20" spans="1:4" s="83" customFormat="1" ht="12" customHeight="1">
      <c r="A20" s="362" t="s">
        <v>102</v>
      </c>
      <c r="B20" s="344" t="s">
        <v>197</v>
      </c>
      <c r="C20" s="225">
        <v>10708</v>
      </c>
      <c r="D20" s="225">
        <v>10708</v>
      </c>
    </row>
    <row r="21" spans="1:4" s="84" customFormat="1" ht="12" customHeight="1" thickBot="1">
      <c r="A21" s="363" t="s">
        <v>111</v>
      </c>
      <c r="B21" s="345" t="s">
        <v>198</v>
      </c>
      <c r="C21" s="227"/>
      <c r="D21" s="227"/>
    </row>
    <row r="22" spans="1:4" s="84" customFormat="1" ht="12" customHeight="1" thickBot="1">
      <c r="A22" s="32" t="s">
        <v>15</v>
      </c>
      <c r="B22" s="21" t="s">
        <v>199</v>
      </c>
      <c r="C22" s="223">
        <f>+C23+C24+C25+C26+C27</f>
        <v>0</v>
      </c>
      <c r="D22" s="223">
        <f>+D23+D24+D25+D26+D27</f>
        <v>28443</v>
      </c>
    </row>
    <row r="23" spans="1:4" s="84" customFormat="1" ht="12" customHeight="1">
      <c r="A23" s="361" t="s">
        <v>81</v>
      </c>
      <c r="B23" s="343" t="s">
        <v>200</v>
      </c>
      <c r="C23" s="226"/>
      <c r="D23" s="226">
        <v>28443</v>
      </c>
    </row>
    <row r="24" spans="1:4" s="83" customFormat="1" ht="12" customHeight="1">
      <c r="A24" s="362" t="s">
        <v>82</v>
      </c>
      <c r="B24" s="344" t="s">
        <v>201</v>
      </c>
      <c r="C24" s="225"/>
      <c r="D24" s="225"/>
    </row>
    <row r="25" spans="1:4" s="84" customFormat="1" ht="12" customHeight="1">
      <c r="A25" s="362" t="s">
        <v>83</v>
      </c>
      <c r="B25" s="344" t="s">
        <v>369</v>
      </c>
      <c r="C25" s="225"/>
      <c r="D25" s="225"/>
    </row>
    <row r="26" spans="1:4" s="84" customFormat="1" ht="12" customHeight="1">
      <c r="A26" s="362" t="s">
        <v>84</v>
      </c>
      <c r="B26" s="344" t="s">
        <v>370</v>
      </c>
      <c r="C26" s="225"/>
      <c r="D26" s="225"/>
    </row>
    <row r="27" spans="1:4" s="84" customFormat="1" ht="12" customHeight="1">
      <c r="A27" s="362" t="s">
        <v>127</v>
      </c>
      <c r="B27" s="344" t="s">
        <v>202</v>
      </c>
      <c r="C27" s="225"/>
      <c r="D27" s="225"/>
    </row>
    <row r="28" spans="1:4" s="84" customFormat="1" ht="12" customHeight="1" thickBot="1">
      <c r="A28" s="363" t="s">
        <v>128</v>
      </c>
      <c r="B28" s="345" t="s">
        <v>203</v>
      </c>
      <c r="C28" s="227"/>
      <c r="D28" s="227"/>
    </row>
    <row r="29" spans="1:4" s="84" customFormat="1" ht="12" customHeight="1" thickBot="1">
      <c r="A29" s="32" t="s">
        <v>129</v>
      </c>
      <c r="B29" s="21" t="s">
        <v>204</v>
      </c>
      <c r="C29" s="229">
        <f>+C30+C34+C35+C36</f>
        <v>43074</v>
      </c>
      <c r="D29" s="229">
        <f>+D30+D34+D35+D36</f>
        <v>43074</v>
      </c>
    </row>
    <row r="30" spans="1:4" s="84" customFormat="1" ht="12" customHeight="1">
      <c r="A30" s="361" t="s">
        <v>205</v>
      </c>
      <c r="B30" s="343" t="s">
        <v>448</v>
      </c>
      <c r="C30" s="338">
        <f>+C31+C32+C33</f>
        <v>35074</v>
      </c>
      <c r="D30" s="338">
        <f>+D31+D32+D33</f>
        <v>35074</v>
      </c>
    </row>
    <row r="31" spans="1:4" s="84" customFormat="1" ht="12" customHeight="1">
      <c r="A31" s="362" t="s">
        <v>206</v>
      </c>
      <c r="B31" s="344" t="s">
        <v>211</v>
      </c>
      <c r="C31" s="225">
        <v>6000</v>
      </c>
      <c r="D31" s="225">
        <v>6000</v>
      </c>
    </row>
    <row r="32" spans="1:4" s="84" customFormat="1" ht="12" customHeight="1">
      <c r="A32" s="362" t="s">
        <v>207</v>
      </c>
      <c r="B32" s="344" t="s">
        <v>212</v>
      </c>
      <c r="C32" s="225"/>
      <c r="D32" s="225"/>
    </row>
    <row r="33" spans="1:4" s="84" customFormat="1" ht="12" customHeight="1">
      <c r="A33" s="362" t="s">
        <v>382</v>
      </c>
      <c r="B33" s="414" t="s">
        <v>383</v>
      </c>
      <c r="C33" s="225">
        <v>29074</v>
      </c>
      <c r="D33" s="225">
        <v>29074</v>
      </c>
    </row>
    <row r="34" spans="1:4" s="84" customFormat="1" ht="12" customHeight="1">
      <c r="A34" s="362" t="s">
        <v>208</v>
      </c>
      <c r="B34" s="344" t="s">
        <v>213</v>
      </c>
      <c r="C34" s="225">
        <v>7500</v>
      </c>
      <c r="D34" s="225">
        <v>7500</v>
      </c>
    </row>
    <row r="35" spans="1:4" s="84" customFormat="1" ht="12" customHeight="1">
      <c r="A35" s="362" t="s">
        <v>209</v>
      </c>
      <c r="B35" s="344" t="s">
        <v>214</v>
      </c>
      <c r="C35" s="225">
        <v>200</v>
      </c>
      <c r="D35" s="225">
        <v>200</v>
      </c>
    </row>
    <row r="36" spans="1:4" s="84" customFormat="1" ht="12" customHeight="1" thickBot="1">
      <c r="A36" s="363" t="s">
        <v>210</v>
      </c>
      <c r="B36" s="345" t="s">
        <v>215</v>
      </c>
      <c r="C36" s="227">
        <v>300</v>
      </c>
      <c r="D36" s="227">
        <v>300</v>
      </c>
    </row>
    <row r="37" spans="1:4" s="84" customFormat="1" ht="12" customHeight="1" thickBot="1">
      <c r="A37" s="32" t="s">
        <v>17</v>
      </c>
      <c r="B37" s="21" t="s">
        <v>379</v>
      </c>
      <c r="C37" s="223">
        <f>SUM(C38:C48)</f>
        <v>33933</v>
      </c>
      <c r="D37" s="223">
        <f>SUM(D38:D48)</f>
        <v>40982</v>
      </c>
    </row>
    <row r="38" spans="1:4" s="84" customFormat="1" ht="12" customHeight="1">
      <c r="A38" s="361" t="s">
        <v>85</v>
      </c>
      <c r="B38" s="343" t="s">
        <v>218</v>
      </c>
      <c r="C38" s="226"/>
      <c r="D38" s="226"/>
    </row>
    <row r="39" spans="1:4" s="84" customFormat="1" ht="12" customHeight="1">
      <c r="A39" s="362" t="s">
        <v>86</v>
      </c>
      <c r="B39" s="344" t="s">
        <v>219</v>
      </c>
      <c r="C39" s="225">
        <v>4062</v>
      </c>
      <c r="D39" s="225">
        <v>4062</v>
      </c>
    </row>
    <row r="40" spans="1:4" s="84" customFormat="1" ht="12" customHeight="1">
      <c r="A40" s="362" t="s">
        <v>87</v>
      </c>
      <c r="B40" s="344" t="s">
        <v>220</v>
      </c>
      <c r="C40" s="225">
        <v>2712</v>
      </c>
      <c r="D40" s="225">
        <v>2712</v>
      </c>
    </row>
    <row r="41" spans="1:4" s="84" customFormat="1" ht="12" customHeight="1">
      <c r="A41" s="362" t="s">
        <v>131</v>
      </c>
      <c r="B41" s="344" t="s">
        <v>221</v>
      </c>
      <c r="C41" s="225">
        <v>326</v>
      </c>
      <c r="D41" s="225">
        <v>326</v>
      </c>
    </row>
    <row r="42" spans="1:4" s="84" customFormat="1" ht="12" customHeight="1">
      <c r="A42" s="362" t="s">
        <v>132</v>
      </c>
      <c r="B42" s="344" t="s">
        <v>222</v>
      </c>
      <c r="C42" s="225"/>
      <c r="D42" s="225"/>
    </row>
    <row r="43" spans="1:4" s="84" customFormat="1" ht="12" customHeight="1">
      <c r="A43" s="362" t="s">
        <v>133</v>
      </c>
      <c r="B43" s="344" t="s">
        <v>223</v>
      </c>
      <c r="C43" s="225">
        <v>26833</v>
      </c>
      <c r="D43" s="225">
        <v>33772</v>
      </c>
    </row>
    <row r="44" spans="1:4" s="84" customFormat="1" ht="12" customHeight="1">
      <c r="A44" s="362" t="s">
        <v>134</v>
      </c>
      <c r="B44" s="344" t="s">
        <v>224</v>
      </c>
      <c r="C44" s="225"/>
      <c r="D44" s="225"/>
    </row>
    <row r="45" spans="1:4" s="84" customFormat="1" ht="12" customHeight="1">
      <c r="A45" s="362" t="s">
        <v>135</v>
      </c>
      <c r="B45" s="344" t="s">
        <v>225</v>
      </c>
      <c r="C45" s="225"/>
      <c r="D45" s="225"/>
    </row>
    <row r="46" spans="1:4" s="84" customFormat="1" ht="12" customHeight="1">
      <c r="A46" s="362" t="s">
        <v>216</v>
      </c>
      <c r="B46" s="344" t="s">
        <v>226</v>
      </c>
      <c r="C46" s="228"/>
      <c r="D46" s="228"/>
    </row>
    <row r="47" spans="1:4" s="84" customFormat="1" ht="12" customHeight="1">
      <c r="A47" s="363" t="s">
        <v>217</v>
      </c>
      <c r="B47" s="345" t="s">
        <v>381</v>
      </c>
      <c r="C47" s="329"/>
      <c r="D47" s="329">
        <v>110</v>
      </c>
    </row>
    <row r="48" spans="1:4" s="84" customFormat="1" ht="12" customHeight="1" thickBot="1">
      <c r="A48" s="363" t="s">
        <v>380</v>
      </c>
      <c r="B48" s="345" t="s">
        <v>227</v>
      </c>
      <c r="C48" s="329"/>
      <c r="D48" s="329"/>
    </row>
    <row r="49" spans="1:4" s="84" customFormat="1" ht="12" customHeight="1" thickBot="1">
      <c r="A49" s="32" t="s">
        <v>18</v>
      </c>
      <c r="B49" s="21" t="s">
        <v>228</v>
      </c>
      <c r="C49" s="223">
        <f>SUM(C50:C54)</f>
        <v>92756</v>
      </c>
      <c r="D49" s="223">
        <f>SUM(D50:D54)</f>
        <v>118948</v>
      </c>
    </row>
    <row r="50" spans="1:4" s="84" customFormat="1" ht="12" customHeight="1">
      <c r="A50" s="361" t="s">
        <v>88</v>
      </c>
      <c r="B50" s="343" t="s">
        <v>232</v>
      </c>
      <c r="C50" s="389"/>
      <c r="D50" s="389"/>
    </row>
    <row r="51" spans="1:4" s="84" customFormat="1" ht="12" customHeight="1">
      <c r="A51" s="362" t="s">
        <v>89</v>
      </c>
      <c r="B51" s="344" t="s">
        <v>233</v>
      </c>
      <c r="C51" s="228">
        <v>92756</v>
      </c>
      <c r="D51" s="228">
        <v>118948</v>
      </c>
    </row>
    <row r="52" spans="1:4" s="84" customFormat="1" ht="12" customHeight="1">
      <c r="A52" s="362" t="s">
        <v>229</v>
      </c>
      <c r="B52" s="344" t="s">
        <v>234</v>
      </c>
      <c r="C52" s="228"/>
      <c r="D52" s="228"/>
    </row>
    <row r="53" spans="1:4" s="84" customFormat="1" ht="12" customHeight="1">
      <c r="A53" s="362" t="s">
        <v>230</v>
      </c>
      <c r="B53" s="344" t="s">
        <v>235</v>
      </c>
      <c r="C53" s="228"/>
      <c r="D53" s="228"/>
    </row>
    <row r="54" spans="1:4" s="84" customFormat="1" ht="12" customHeight="1" thickBot="1">
      <c r="A54" s="363" t="s">
        <v>231</v>
      </c>
      <c r="B54" s="345" t="s">
        <v>236</v>
      </c>
      <c r="C54" s="329"/>
      <c r="D54" s="329"/>
    </row>
    <row r="55" spans="1:4" s="84" customFormat="1" ht="12" customHeight="1" thickBot="1">
      <c r="A55" s="32" t="s">
        <v>136</v>
      </c>
      <c r="B55" s="21" t="s">
        <v>237</v>
      </c>
      <c r="C55" s="223">
        <f>SUM(C56:C58)</f>
        <v>1851</v>
      </c>
      <c r="D55" s="223">
        <f>SUM(D56:D58)</f>
        <v>1960</v>
      </c>
    </row>
    <row r="56" spans="1:4" s="84" customFormat="1" ht="12" customHeight="1">
      <c r="A56" s="361" t="s">
        <v>90</v>
      </c>
      <c r="B56" s="343" t="s">
        <v>238</v>
      </c>
      <c r="C56" s="226"/>
      <c r="D56" s="226"/>
    </row>
    <row r="57" spans="1:4" s="84" customFormat="1" ht="12" customHeight="1">
      <c r="A57" s="362" t="s">
        <v>91</v>
      </c>
      <c r="B57" s="344" t="s">
        <v>371</v>
      </c>
      <c r="C57" s="225">
        <v>200</v>
      </c>
      <c r="D57" s="225">
        <v>200</v>
      </c>
    </row>
    <row r="58" spans="1:4" s="84" customFormat="1" ht="12" customHeight="1">
      <c r="A58" s="362" t="s">
        <v>241</v>
      </c>
      <c r="B58" s="344" t="s">
        <v>239</v>
      </c>
      <c r="C58" s="225">
        <v>1651</v>
      </c>
      <c r="D58" s="225">
        <v>1760</v>
      </c>
    </row>
    <row r="59" spans="1:4" s="84" customFormat="1" ht="12" customHeight="1" thickBot="1">
      <c r="A59" s="363" t="s">
        <v>242</v>
      </c>
      <c r="B59" s="345" t="s">
        <v>240</v>
      </c>
      <c r="C59" s="227"/>
      <c r="D59" s="227"/>
    </row>
    <row r="60" spans="1:4" s="84" customFormat="1" ht="12" customHeight="1" thickBot="1">
      <c r="A60" s="32" t="s">
        <v>20</v>
      </c>
      <c r="B60" s="218" t="s">
        <v>243</v>
      </c>
      <c r="C60" s="223">
        <f>SUM(C61:C63)</f>
        <v>5580</v>
      </c>
      <c r="D60" s="223">
        <f>SUM(D61:D63)</f>
        <v>5580</v>
      </c>
    </row>
    <row r="61" spans="1:4" s="84" customFormat="1" ht="12" customHeight="1">
      <c r="A61" s="361" t="s">
        <v>137</v>
      </c>
      <c r="B61" s="343" t="s">
        <v>245</v>
      </c>
      <c r="C61" s="228"/>
      <c r="D61" s="228"/>
    </row>
    <row r="62" spans="1:4" s="84" customFormat="1" ht="12" customHeight="1">
      <c r="A62" s="362" t="s">
        <v>138</v>
      </c>
      <c r="B62" s="344" t="s">
        <v>372</v>
      </c>
      <c r="C62" s="228"/>
      <c r="D62" s="228"/>
    </row>
    <row r="63" spans="1:4" s="84" customFormat="1" ht="12" customHeight="1">
      <c r="A63" s="362" t="s">
        <v>166</v>
      </c>
      <c r="B63" s="344" t="s">
        <v>246</v>
      </c>
      <c r="C63" s="228">
        <v>5580</v>
      </c>
      <c r="D63" s="228">
        <v>5580</v>
      </c>
    </row>
    <row r="64" spans="1:4" s="84" customFormat="1" ht="12" customHeight="1" thickBot="1">
      <c r="A64" s="363" t="s">
        <v>244</v>
      </c>
      <c r="B64" s="345" t="s">
        <v>247</v>
      </c>
      <c r="C64" s="228"/>
      <c r="D64" s="228"/>
    </row>
    <row r="65" spans="1:4" s="84" customFormat="1" ht="12" customHeight="1" thickBot="1">
      <c r="A65" s="32" t="s">
        <v>21</v>
      </c>
      <c r="B65" s="21" t="s">
        <v>248</v>
      </c>
      <c r="C65" s="229">
        <f>+C8+C15+C22+C29+C37+C49+C55+C60</f>
        <v>349412</v>
      </c>
      <c r="D65" s="229">
        <f>+D8+D15+D22+D29+D37+D49+D55+D60</f>
        <v>413036</v>
      </c>
    </row>
    <row r="66" spans="1:4" s="84" customFormat="1" ht="12" customHeight="1" thickBot="1">
      <c r="A66" s="364" t="s">
        <v>339</v>
      </c>
      <c r="B66" s="218" t="s">
        <v>250</v>
      </c>
      <c r="C66" s="223">
        <f>SUM(C67:C69)</f>
        <v>51921</v>
      </c>
      <c r="D66" s="223">
        <f>SUM(D67:D69)</f>
        <v>45000</v>
      </c>
    </row>
    <row r="67" spans="1:4" s="84" customFormat="1" ht="12" customHeight="1">
      <c r="A67" s="361" t="s">
        <v>281</v>
      </c>
      <c r="B67" s="343" t="s">
        <v>251</v>
      </c>
      <c r="C67" s="228"/>
      <c r="D67" s="228"/>
    </row>
    <row r="68" spans="1:4" s="84" customFormat="1" ht="12" customHeight="1">
      <c r="A68" s="362" t="s">
        <v>290</v>
      </c>
      <c r="B68" s="344" t="s">
        <v>252</v>
      </c>
      <c r="C68" s="228"/>
      <c r="D68" s="228"/>
    </row>
    <row r="69" spans="1:4" s="84" customFormat="1" ht="12" customHeight="1" thickBot="1">
      <c r="A69" s="363" t="s">
        <v>291</v>
      </c>
      <c r="B69" s="346" t="s">
        <v>253</v>
      </c>
      <c r="C69" s="228">
        <v>51921</v>
      </c>
      <c r="D69" s="228">
        <v>45000</v>
      </c>
    </row>
    <row r="70" spans="1:4" s="84" customFormat="1" ht="12" customHeight="1" thickBot="1">
      <c r="A70" s="364" t="s">
        <v>254</v>
      </c>
      <c r="B70" s="218" t="s">
        <v>255</v>
      </c>
      <c r="C70" s="223">
        <f>SUM(C71:C74)</f>
        <v>0</v>
      </c>
      <c r="D70" s="223">
        <f>SUM(D71:D74)</f>
        <v>0</v>
      </c>
    </row>
    <row r="71" spans="1:4" s="84" customFormat="1" ht="12" customHeight="1">
      <c r="A71" s="361" t="s">
        <v>116</v>
      </c>
      <c r="B71" s="343" t="s">
        <v>256</v>
      </c>
      <c r="C71" s="228"/>
      <c r="D71" s="228"/>
    </row>
    <row r="72" spans="1:4" s="84" customFormat="1" ht="12" customHeight="1">
      <c r="A72" s="362" t="s">
        <v>117</v>
      </c>
      <c r="B72" s="344" t="s">
        <v>257</v>
      </c>
      <c r="C72" s="228"/>
      <c r="D72" s="228"/>
    </row>
    <row r="73" spans="1:4" s="84" customFormat="1" ht="12" customHeight="1">
      <c r="A73" s="362" t="s">
        <v>282</v>
      </c>
      <c r="B73" s="344" t="s">
        <v>258</v>
      </c>
      <c r="C73" s="228"/>
      <c r="D73" s="228"/>
    </row>
    <row r="74" spans="1:4" s="84" customFormat="1" ht="12" customHeight="1" thickBot="1">
      <c r="A74" s="363" t="s">
        <v>283</v>
      </c>
      <c r="B74" s="345" t="s">
        <v>259</v>
      </c>
      <c r="C74" s="228"/>
      <c r="D74" s="228"/>
    </row>
    <row r="75" spans="1:4" s="84" customFormat="1" ht="12" customHeight="1" thickBot="1">
      <c r="A75" s="364" t="s">
        <v>260</v>
      </c>
      <c r="B75" s="218" t="s">
        <v>261</v>
      </c>
      <c r="C75" s="223">
        <f>SUM(C76:C77)</f>
        <v>114948</v>
      </c>
      <c r="D75" s="223">
        <f>SUM(D76:D77)</f>
        <v>115021</v>
      </c>
    </row>
    <row r="76" spans="1:4" s="84" customFormat="1" ht="12" customHeight="1">
      <c r="A76" s="361" t="s">
        <v>284</v>
      </c>
      <c r="B76" s="343" t="s">
        <v>262</v>
      </c>
      <c r="C76" s="228">
        <v>114948</v>
      </c>
      <c r="D76" s="228">
        <v>115021</v>
      </c>
    </row>
    <row r="77" spans="1:4" s="84" customFormat="1" ht="12" customHeight="1" thickBot="1">
      <c r="A77" s="363" t="s">
        <v>285</v>
      </c>
      <c r="B77" s="345" t="s">
        <v>263</v>
      </c>
      <c r="C77" s="228"/>
      <c r="D77" s="228"/>
    </row>
    <row r="78" spans="1:4" s="83" customFormat="1" ht="12" customHeight="1" thickBot="1">
      <c r="A78" s="364" t="s">
        <v>264</v>
      </c>
      <c r="B78" s="218" t="s">
        <v>265</v>
      </c>
      <c r="C78" s="223">
        <f>SUM(C79:C81)</f>
        <v>0</v>
      </c>
      <c r="D78" s="223">
        <f>SUM(D79:D81)</f>
        <v>0</v>
      </c>
    </row>
    <row r="79" spans="1:4" s="84" customFormat="1" ht="12" customHeight="1">
      <c r="A79" s="361" t="s">
        <v>286</v>
      </c>
      <c r="B79" s="343" t="s">
        <v>266</v>
      </c>
      <c r="C79" s="228"/>
      <c r="D79" s="228"/>
    </row>
    <row r="80" spans="1:4" s="84" customFormat="1" ht="12" customHeight="1">
      <c r="A80" s="362" t="s">
        <v>287</v>
      </c>
      <c r="B80" s="344" t="s">
        <v>267</v>
      </c>
      <c r="C80" s="228"/>
      <c r="D80" s="228"/>
    </row>
    <row r="81" spans="1:4" s="84" customFormat="1" ht="12" customHeight="1" thickBot="1">
      <c r="A81" s="363" t="s">
        <v>288</v>
      </c>
      <c r="B81" s="345" t="s">
        <v>268</v>
      </c>
      <c r="C81" s="228"/>
      <c r="D81" s="228"/>
    </row>
    <row r="82" spans="1:4" s="84" customFormat="1" ht="12" customHeight="1" thickBot="1">
      <c r="A82" s="364" t="s">
        <v>269</v>
      </c>
      <c r="B82" s="218" t="s">
        <v>289</v>
      </c>
      <c r="C82" s="223">
        <f>SUM(C83:C86)</f>
        <v>0</v>
      </c>
      <c r="D82" s="223">
        <f>SUM(D83:D86)</f>
        <v>0</v>
      </c>
    </row>
    <row r="83" spans="1:4" s="84" customFormat="1" ht="12" customHeight="1">
      <c r="A83" s="365" t="s">
        <v>270</v>
      </c>
      <c r="B83" s="343" t="s">
        <v>271</v>
      </c>
      <c r="C83" s="228"/>
      <c r="D83" s="228"/>
    </row>
    <row r="84" spans="1:4" s="84" customFormat="1" ht="12" customHeight="1">
      <c r="A84" s="366" t="s">
        <v>272</v>
      </c>
      <c r="B84" s="344" t="s">
        <v>273</v>
      </c>
      <c r="C84" s="228"/>
      <c r="D84" s="228"/>
    </row>
    <row r="85" spans="1:4" s="84" customFormat="1" ht="12" customHeight="1">
      <c r="A85" s="366" t="s">
        <v>274</v>
      </c>
      <c r="B85" s="344" t="s">
        <v>275</v>
      </c>
      <c r="C85" s="228"/>
      <c r="D85" s="228"/>
    </row>
    <row r="86" spans="1:4" s="83" customFormat="1" ht="12" customHeight="1" thickBot="1">
      <c r="A86" s="367" t="s">
        <v>276</v>
      </c>
      <c r="B86" s="345" t="s">
        <v>277</v>
      </c>
      <c r="C86" s="228"/>
      <c r="D86" s="228"/>
    </row>
    <row r="87" spans="1:4" s="83" customFormat="1" ht="12" customHeight="1" thickBot="1">
      <c r="A87" s="364" t="s">
        <v>278</v>
      </c>
      <c r="B87" s="218" t="s">
        <v>423</v>
      </c>
      <c r="C87" s="390"/>
      <c r="D87" s="390"/>
    </row>
    <row r="88" spans="1:4" s="83" customFormat="1" ht="12" customHeight="1" thickBot="1">
      <c r="A88" s="364" t="s">
        <v>449</v>
      </c>
      <c r="B88" s="218" t="s">
        <v>279</v>
      </c>
      <c r="C88" s="390"/>
      <c r="D88" s="390"/>
    </row>
    <row r="89" spans="1:4" s="83" customFormat="1" ht="12" customHeight="1" thickBot="1">
      <c r="A89" s="364" t="s">
        <v>450</v>
      </c>
      <c r="B89" s="350" t="s">
        <v>426</v>
      </c>
      <c r="C89" s="229">
        <f>+C66+C70+C75+C78+C82+C88+C87</f>
        <v>166869</v>
      </c>
      <c r="D89" s="229">
        <f>+D66+D70+D75+D78+D82+D88+D87</f>
        <v>160021</v>
      </c>
    </row>
    <row r="90" spans="1:4" s="83" customFormat="1" ht="12" customHeight="1" thickBot="1">
      <c r="A90" s="368" t="s">
        <v>451</v>
      </c>
      <c r="B90" s="351" t="s">
        <v>452</v>
      </c>
      <c r="C90" s="229">
        <f>+C65+C89</f>
        <v>516281</v>
      </c>
      <c r="D90" s="229">
        <f>+D65+D89</f>
        <v>573057</v>
      </c>
    </row>
    <row r="91" spans="1:4" s="84" customFormat="1" ht="15" customHeight="1" thickBot="1">
      <c r="A91" s="179"/>
      <c r="B91" s="180"/>
      <c r="C91" s="291"/>
      <c r="D91" s="291"/>
    </row>
    <row r="92" spans="1:4" s="62" customFormat="1" ht="16.5" customHeight="1" thickBot="1">
      <c r="A92" s="486" t="s">
        <v>53</v>
      </c>
      <c r="B92" s="487"/>
      <c r="C92" s="487"/>
      <c r="D92" s="488"/>
    </row>
    <row r="93" spans="1:4" s="85" customFormat="1" ht="12" customHeight="1" thickBot="1">
      <c r="A93" s="335" t="s">
        <v>13</v>
      </c>
      <c r="B93" s="31" t="s">
        <v>456</v>
      </c>
      <c r="C93" s="222">
        <f>+C94+C95+C96+C97+C98+C111</f>
        <v>119192</v>
      </c>
      <c r="D93" s="222">
        <f>+D94+D95+D96+D97+D98+D111+D99</f>
        <v>142412</v>
      </c>
    </row>
    <row r="94" spans="1:4" ht="12" customHeight="1">
      <c r="A94" s="369" t="s">
        <v>92</v>
      </c>
      <c r="B94" s="10" t="s">
        <v>43</v>
      </c>
      <c r="C94" s="224">
        <v>26609</v>
      </c>
      <c r="D94" s="224">
        <v>27192</v>
      </c>
    </row>
    <row r="95" spans="1:4" ht="12" customHeight="1">
      <c r="A95" s="362" t="s">
        <v>93</v>
      </c>
      <c r="B95" s="8" t="s">
        <v>139</v>
      </c>
      <c r="C95" s="225">
        <v>6313</v>
      </c>
      <c r="D95" s="225">
        <v>6473</v>
      </c>
    </row>
    <row r="96" spans="1:4" ht="12" customHeight="1">
      <c r="A96" s="362" t="s">
        <v>94</v>
      </c>
      <c r="B96" s="8" t="s">
        <v>114</v>
      </c>
      <c r="C96" s="227">
        <v>70805</v>
      </c>
      <c r="D96" s="227">
        <v>70805</v>
      </c>
    </row>
    <row r="97" spans="1:4" ht="12" customHeight="1">
      <c r="A97" s="362" t="s">
        <v>95</v>
      </c>
      <c r="B97" s="11" t="s">
        <v>140</v>
      </c>
      <c r="C97" s="227">
        <v>4256</v>
      </c>
      <c r="D97" s="227">
        <v>4256</v>
      </c>
    </row>
    <row r="98" spans="1:4" ht="12" customHeight="1">
      <c r="A98" s="362" t="s">
        <v>106</v>
      </c>
      <c r="B98" s="19" t="s">
        <v>141</v>
      </c>
      <c r="C98" s="227">
        <v>689</v>
      </c>
      <c r="D98" s="227">
        <f>D100+D105+D110</f>
        <v>2110</v>
      </c>
    </row>
    <row r="99" spans="1:4" ht="12" customHeight="1">
      <c r="A99" s="362" t="s">
        <v>96</v>
      </c>
      <c r="B99" s="8" t="s">
        <v>453</v>
      </c>
      <c r="C99" s="227"/>
      <c r="D99" s="227"/>
    </row>
    <row r="100" spans="1:4" ht="12" customHeight="1">
      <c r="A100" s="362" t="s">
        <v>97</v>
      </c>
      <c r="B100" s="122" t="s">
        <v>389</v>
      </c>
      <c r="C100" s="227">
        <v>10</v>
      </c>
      <c r="D100" s="227">
        <v>1431</v>
      </c>
    </row>
    <row r="101" spans="1:4" ht="12" customHeight="1">
      <c r="A101" s="362" t="s">
        <v>107</v>
      </c>
      <c r="B101" s="122" t="s">
        <v>388</v>
      </c>
      <c r="C101" s="227"/>
      <c r="D101" s="227"/>
    </row>
    <row r="102" spans="1:4" ht="12" customHeight="1">
      <c r="A102" s="362" t="s">
        <v>108</v>
      </c>
      <c r="B102" s="122" t="s">
        <v>295</v>
      </c>
      <c r="C102" s="227"/>
      <c r="D102" s="227"/>
    </row>
    <row r="103" spans="1:4" ht="12" customHeight="1">
      <c r="A103" s="362" t="s">
        <v>109</v>
      </c>
      <c r="B103" s="123" t="s">
        <v>296</v>
      </c>
      <c r="C103" s="227"/>
      <c r="D103" s="227"/>
    </row>
    <row r="104" spans="1:4" ht="12" customHeight="1">
      <c r="A104" s="362" t="s">
        <v>110</v>
      </c>
      <c r="B104" s="123" t="s">
        <v>297</v>
      </c>
      <c r="C104" s="227"/>
      <c r="D104" s="227"/>
    </row>
    <row r="105" spans="1:4" ht="12" customHeight="1">
      <c r="A105" s="362" t="s">
        <v>112</v>
      </c>
      <c r="B105" s="122" t="s">
        <v>298</v>
      </c>
      <c r="C105" s="227">
        <v>442</v>
      </c>
      <c r="D105" s="227">
        <v>442</v>
      </c>
    </row>
    <row r="106" spans="1:4" ht="12" customHeight="1">
      <c r="A106" s="362" t="s">
        <v>142</v>
      </c>
      <c r="B106" s="122" t="s">
        <v>299</v>
      </c>
      <c r="C106" s="227"/>
      <c r="D106" s="227"/>
    </row>
    <row r="107" spans="1:4" ht="12" customHeight="1">
      <c r="A107" s="362" t="s">
        <v>293</v>
      </c>
      <c r="B107" s="123" t="s">
        <v>300</v>
      </c>
      <c r="C107" s="227"/>
      <c r="D107" s="227"/>
    </row>
    <row r="108" spans="1:4" ht="12" customHeight="1">
      <c r="A108" s="370" t="s">
        <v>294</v>
      </c>
      <c r="B108" s="124" t="s">
        <v>301</v>
      </c>
      <c r="C108" s="227"/>
      <c r="D108" s="227"/>
    </row>
    <row r="109" spans="1:4" ht="12" customHeight="1">
      <c r="A109" s="362" t="s">
        <v>386</v>
      </c>
      <c r="B109" s="124" t="s">
        <v>302</v>
      </c>
      <c r="C109" s="227"/>
      <c r="D109" s="227"/>
    </row>
    <row r="110" spans="1:4" ht="12" customHeight="1">
      <c r="A110" s="362" t="s">
        <v>387</v>
      </c>
      <c r="B110" s="123" t="s">
        <v>303</v>
      </c>
      <c r="C110" s="225">
        <v>237</v>
      </c>
      <c r="D110" s="225">
        <v>237</v>
      </c>
    </row>
    <row r="111" spans="1:4" ht="12" customHeight="1">
      <c r="A111" s="362" t="s">
        <v>391</v>
      </c>
      <c r="B111" s="11" t="s">
        <v>44</v>
      </c>
      <c r="C111" s="225">
        <v>10520</v>
      </c>
      <c r="D111" s="225">
        <f>D112+D113</f>
        <v>31576</v>
      </c>
    </row>
    <row r="112" spans="1:4" ht="12" customHeight="1">
      <c r="A112" s="363" t="s">
        <v>392</v>
      </c>
      <c r="B112" s="8" t="s">
        <v>454</v>
      </c>
      <c r="C112" s="227">
        <v>8000</v>
      </c>
      <c r="D112" s="227">
        <v>650</v>
      </c>
    </row>
    <row r="113" spans="1:4" ht="12" customHeight="1" thickBot="1">
      <c r="A113" s="371" t="s">
        <v>393</v>
      </c>
      <c r="B113" s="125" t="s">
        <v>455</v>
      </c>
      <c r="C113" s="231">
        <v>2520</v>
      </c>
      <c r="D113" s="231">
        <v>30926</v>
      </c>
    </row>
    <row r="114" spans="1:4" ht="12" customHeight="1" thickBot="1">
      <c r="A114" s="32" t="s">
        <v>14</v>
      </c>
      <c r="B114" s="30" t="s">
        <v>304</v>
      </c>
      <c r="C114" s="223">
        <f>+C115+C117+C119</f>
        <v>258443</v>
      </c>
      <c r="D114" s="223">
        <f>+D115+D117+D119</f>
        <v>285102</v>
      </c>
    </row>
    <row r="115" spans="1:4" ht="12" customHeight="1">
      <c r="A115" s="361" t="s">
        <v>98</v>
      </c>
      <c r="B115" s="8" t="s">
        <v>164</v>
      </c>
      <c r="C115" s="226">
        <v>229344</v>
      </c>
      <c r="D115" s="226">
        <v>256003</v>
      </c>
    </row>
    <row r="116" spans="1:4" ht="12" customHeight="1">
      <c r="A116" s="361" t="s">
        <v>99</v>
      </c>
      <c r="B116" s="12" t="s">
        <v>308</v>
      </c>
      <c r="C116" s="226"/>
      <c r="D116" s="226"/>
    </row>
    <row r="117" spans="1:4" ht="12" customHeight="1">
      <c r="A117" s="361" t="s">
        <v>100</v>
      </c>
      <c r="B117" s="12" t="s">
        <v>143</v>
      </c>
      <c r="C117" s="225">
        <v>29099</v>
      </c>
      <c r="D117" s="225">
        <v>29099</v>
      </c>
    </row>
    <row r="118" spans="1:4" ht="12" customHeight="1">
      <c r="A118" s="361" t="s">
        <v>101</v>
      </c>
      <c r="B118" s="12" t="s">
        <v>309</v>
      </c>
      <c r="C118" s="193"/>
      <c r="D118" s="193"/>
    </row>
    <row r="119" spans="1:4" ht="12" customHeight="1">
      <c r="A119" s="361" t="s">
        <v>102</v>
      </c>
      <c r="B119" s="220" t="s">
        <v>167</v>
      </c>
      <c r="C119" s="193"/>
      <c r="D119" s="193"/>
    </row>
    <row r="120" spans="1:4" ht="12" customHeight="1">
      <c r="A120" s="361" t="s">
        <v>111</v>
      </c>
      <c r="B120" s="219" t="s">
        <v>373</v>
      </c>
      <c r="C120" s="193"/>
      <c r="D120" s="193"/>
    </row>
    <row r="121" spans="1:4" ht="12" customHeight="1">
      <c r="A121" s="361" t="s">
        <v>113</v>
      </c>
      <c r="B121" s="339" t="s">
        <v>314</v>
      </c>
      <c r="C121" s="193"/>
      <c r="D121" s="193"/>
    </row>
    <row r="122" spans="1:4" ht="12" customHeight="1">
      <c r="A122" s="361" t="s">
        <v>144</v>
      </c>
      <c r="B122" s="123" t="s">
        <v>297</v>
      </c>
      <c r="C122" s="193"/>
      <c r="D122" s="193"/>
    </row>
    <row r="123" spans="1:4" ht="12" customHeight="1">
      <c r="A123" s="361" t="s">
        <v>145</v>
      </c>
      <c r="B123" s="123" t="s">
        <v>313</v>
      </c>
      <c r="C123" s="193"/>
      <c r="D123" s="193"/>
    </row>
    <row r="124" spans="1:4" ht="12" customHeight="1">
      <c r="A124" s="361" t="s">
        <v>146</v>
      </c>
      <c r="B124" s="123" t="s">
        <v>312</v>
      </c>
      <c r="C124" s="193"/>
      <c r="D124" s="193"/>
    </row>
    <row r="125" spans="1:4" ht="12" customHeight="1">
      <c r="A125" s="361" t="s">
        <v>305</v>
      </c>
      <c r="B125" s="123" t="s">
        <v>300</v>
      </c>
      <c r="C125" s="193"/>
      <c r="D125" s="193"/>
    </row>
    <row r="126" spans="1:4" ht="12" customHeight="1">
      <c r="A126" s="361" t="s">
        <v>306</v>
      </c>
      <c r="B126" s="123" t="s">
        <v>311</v>
      </c>
      <c r="C126" s="193"/>
      <c r="D126" s="193"/>
    </row>
    <row r="127" spans="1:4" ht="12" customHeight="1" thickBot="1">
      <c r="A127" s="370" t="s">
        <v>307</v>
      </c>
      <c r="B127" s="123" t="s">
        <v>310</v>
      </c>
      <c r="C127" s="195"/>
      <c r="D127" s="195"/>
    </row>
    <row r="128" spans="1:4" ht="12" customHeight="1" thickBot="1">
      <c r="A128" s="32" t="s">
        <v>15</v>
      </c>
      <c r="B128" s="118" t="s">
        <v>396</v>
      </c>
      <c r="C128" s="223">
        <f>+C93+C114</f>
        <v>377635</v>
      </c>
      <c r="D128" s="223">
        <f>+D93+D114</f>
        <v>427514</v>
      </c>
    </row>
    <row r="129" spans="1:4" ht="12" customHeight="1" thickBot="1">
      <c r="A129" s="32" t="s">
        <v>16</v>
      </c>
      <c r="B129" s="118" t="s">
        <v>397</v>
      </c>
      <c r="C129" s="223">
        <f>+C130+C131+C132</f>
        <v>0</v>
      </c>
      <c r="D129" s="223">
        <f>+D130+D131+D132</f>
        <v>5929</v>
      </c>
    </row>
    <row r="130" spans="1:4" s="85" customFormat="1" ht="12" customHeight="1">
      <c r="A130" s="361" t="s">
        <v>205</v>
      </c>
      <c r="B130" s="9" t="s">
        <v>459</v>
      </c>
      <c r="C130" s="193"/>
      <c r="D130" s="193"/>
    </row>
    <row r="131" spans="1:4" ht="12" customHeight="1">
      <c r="A131" s="361" t="s">
        <v>208</v>
      </c>
      <c r="B131" s="9" t="s">
        <v>405</v>
      </c>
      <c r="C131" s="193"/>
      <c r="D131" s="193"/>
    </row>
    <row r="132" spans="1:4" ht="12" customHeight="1" thickBot="1">
      <c r="A132" s="370" t="s">
        <v>209</v>
      </c>
      <c r="B132" s="7" t="s">
        <v>458</v>
      </c>
      <c r="C132" s="193"/>
      <c r="D132" s="193">
        <v>5929</v>
      </c>
    </row>
    <row r="133" spans="1:4" ht="12" customHeight="1" thickBot="1">
      <c r="A133" s="32" t="s">
        <v>17</v>
      </c>
      <c r="B133" s="118" t="s">
        <v>398</v>
      </c>
      <c r="C133" s="223">
        <f>+C134+C135+C136+C137+C138+C139</f>
        <v>0</v>
      </c>
      <c r="D133" s="223">
        <f>+D134+D135+D136+D137+D138+D139</f>
        <v>0</v>
      </c>
    </row>
    <row r="134" spans="1:4" ht="12" customHeight="1">
      <c r="A134" s="361" t="s">
        <v>85</v>
      </c>
      <c r="B134" s="9" t="s">
        <v>407</v>
      </c>
      <c r="C134" s="193"/>
      <c r="D134" s="193"/>
    </row>
    <row r="135" spans="1:4" ht="12" customHeight="1">
      <c r="A135" s="361" t="s">
        <v>86</v>
      </c>
      <c r="B135" s="9" t="s">
        <v>399</v>
      </c>
      <c r="C135" s="193"/>
      <c r="D135" s="193"/>
    </row>
    <row r="136" spans="1:4" ht="12" customHeight="1">
      <c r="A136" s="361" t="s">
        <v>87</v>
      </c>
      <c r="B136" s="9" t="s">
        <v>400</v>
      </c>
      <c r="C136" s="193"/>
      <c r="D136" s="193"/>
    </row>
    <row r="137" spans="1:4" ht="12" customHeight="1">
      <c r="A137" s="361" t="s">
        <v>131</v>
      </c>
      <c r="B137" s="9" t="s">
        <v>457</v>
      </c>
      <c r="C137" s="193"/>
      <c r="D137" s="193"/>
    </row>
    <row r="138" spans="1:4" ht="12" customHeight="1">
      <c r="A138" s="361" t="s">
        <v>132</v>
      </c>
      <c r="B138" s="9" t="s">
        <v>402</v>
      </c>
      <c r="C138" s="193"/>
      <c r="D138" s="193"/>
    </row>
    <row r="139" spans="1:4" s="85" customFormat="1" ht="12" customHeight="1" thickBot="1">
      <c r="A139" s="370" t="s">
        <v>133</v>
      </c>
      <c r="B139" s="7" t="s">
        <v>403</v>
      </c>
      <c r="C139" s="193"/>
      <c r="D139" s="193"/>
    </row>
    <row r="140" spans="1:11" ht="12" customHeight="1" thickBot="1">
      <c r="A140" s="32" t="s">
        <v>18</v>
      </c>
      <c r="B140" s="118" t="s">
        <v>476</v>
      </c>
      <c r="C140" s="229">
        <f>+C141+C142+C144+C145+C143</f>
        <v>138646</v>
      </c>
      <c r="D140" s="229">
        <f>+D141+D142+D144+D145+D143</f>
        <v>139614</v>
      </c>
      <c r="K140" s="191"/>
    </row>
    <row r="141" spans="1:4" ht="12.75">
      <c r="A141" s="361" t="s">
        <v>88</v>
      </c>
      <c r="B141" s="9" t="s">
        <v>315</v>
      </c>
      <c r="C141" s="193"/>
      <c r="D141" s="193"/>
    </row>
    <row r="142" spans="1:4" ht="12" customHeight="1">
      <c r="A142" s="361" t="s">
        <v>89</v>
      </c>
      <c r="B142" s="9" t="s">
        <v>316</v>
      </c>
      <c r="C142" s="193">
        <v>5850</v>
      </c>
      <c r="D142" s="193">
        <v>5850</v>
      </c>
    </row>
    <row r="143" spans="1:4" s="85" customFormat="1" ht="12" customHeight="1">
      <c r="A143" s="361" t="s">
        <v>229</v>
      </c>
      <c r="B143" s="9" t="s">
        <v>475</v>
      </c>
      <c r="C143" s="193">
        <v>132796</v>
      </c>
      <c r="D143" s="193">
        <v>133764</v>
      </c>
    </row>
    <row r="144" spans="1:4" s="85" customFormat="1" ht="12" customHeight="1">
      <c r="A144" s="361" t="s">
        <v>230</v>
      </c>
      <c r="B144" s="9" t="s">
        <v>412</v>
      </c>
      <c r="C144" s="193"/>
      <c r="D144" s="193"/>
    </row>
    <row r="145" spans="1:4" s="85" customFormat="1" ht="12" customHeight="1" thickBot="1">
      <c r="A145" s="370" t="s">
        <v>231</v>
      </c>
      <c r="B145" s="7" t="s">
        <v>335</v>
      </c>
      <c r="C145" s="193"/>
      <c r="D145" s="193"/>
    </row>
    <row r="146" spans="1:4" s="85" customFormat="1" ht="12" customHeight="1" thickBot="1">
      <c r="A146" s="32" t="s">
        <v>19</v>
      </c>
      <c r="B146" s="118" t="s">
        <v>413</v>
      </c>
      <c r="C146" s="232">
        <f>+C147+C148+C149+C150+C151</f>
        <v>0</v>
      </c>
      <c r="D146" s="232">
        <f>+D147+D148+D149+D150+D151</f>
        <v>0</v>
      </c>
    </row>
    <row r="147" spans="1:4" s="85" customFormat="1" ht="12" customHeight="1">
      <c r="A147" s="361" t="s">
        <v>90</v>
      </c>
      <c r="B147" s="9" t="s">
        <v>408</v>
      </c>
      <c r="C147" s="193"/>
      <c r="D147" s="193"/>
    </row>
    <row r="148" spans="1:4" s="85" customFormat="1" ht="12" customHeight="1">
      <c r="A148" s="361" t="s">
        <v>91</v>
      </c>
      <c r="B148" s="9" t="s">
        <v>415</v>
      </c>
      <c r="C148" s="193"/>
      <c r="D148" s="193"/>
    </row>
    <row r="149" spans="1:4" s="85" customFormat="1" ht="12" customHeight="1">
      <c r="A149" s="361" t="s">
        <v>241</v>
      </c>
      <c r="B149" s="9" t="s">
        <v>410</v>
      </c>
      <c r="C149" s="193"/>
      <c r="D149" s="193"/>
    </row>
    <row r="150" spans="1:4" ht="12.75" customHeight="1">
      <c r="A150" s="361" t="s">
        <v>242</v>
      </c>
      <c r="B150" s="9" t="s">
        <v>460</v>
      </c>
      <c r="C150" s="193"/>
      <c r="D150" s="193"/>
    </row>
    <row r="151" spans="1:4" ht="12.75" customHeight="1" thickBot="1">
      <c r="A151" s="370" t="s">
        <v>414</v>
      </c>
      <c r="B151" s="7" t="s">
        <v>417</v>
      </c>
      <c r="C151" s="195"/>
      <c r="D151" s="195"/>
    </row>
    <row r="152" spans="1:4" ht="12.75" customHeight="1" thickBot="1">
      <c r="A152" s="423" t="s">
        <v>20</v>
      </c>
      <c r="B152" s="118" t="s">
        <v>418</v>
      </c>
      <c r="C152" s="232"/>
      <c r="D152" s="232"/>
    </row>
    <row r="153" spans="1:4" ht="12" customHeight="1" thickBot="1">
      <c r="A153" s="423" t="s">
        <v>21</v>
      </c>
      <c r="B153" s="118" t="s">
        <v>419</v>
      </c>
      <c r="C153" s="232"/>
      <c r="D153" s="232"/>
    </row>
    <row r="154" spans="1:4" ht="15" customHeight="1" thickBot="1">
      <c r="A154" s="32" t="s">
        <v>22</v>
      </c>
      <c r="B154" s="118" t="s">
        <v>421</v>
      </c>
      <c r="C154" s="353">
        <f>+C129+C133+C140+C146+C152+C153</f>
        <v>138646</v>
      </c>
      <c r="D154" s="353">
        <f>+D129+D133+D140+D146+D152+D153</f>
        <v>145543</v>
      </c>
    </row>
    <row r="155" spans="1:4" ht="13.5" thickBot="1">
      <c r="A155" s="372" t="s">
        <v>23</v>
      </c>
      <c r="B155" s="305" t="s">
        <v>420</v>
      </c>
      <c r="C155" s="353">
        <f>+C128+C154</f>
        <v>516281</v>
      </c>
      <c r="D155" s="353">
        <f>+D128+D154</f>
        <v>573057</v>
      </c>
    </row>
    <row r="156" spans="1:4" ht="15" customHeight="1" thickBot="1">
      <c r="A156" s="313"/>
      <c r="B156" s="314"/>
      <c r="C156" s="315"/>
      <c r="D156" s="315"/>
    </row>
    <row r="157" spans="1:4" ht="14.25" customHeight="1" thickBot="1">
      <c r="A157" s="188" t="s">
        <v>461</v>
      </c>
      <c r="B157" s="189"/>
      <c r="C157" s="116">
        <v>7</v>
      </c>
      <c r="D157" s="116">
        <v>7</v>
      </c>
    </row>
    <row r="158" spans="1:4" ht="13.5" thickBot="1">
      <c r="A158" s="188" t="s">
        <v>159</v>
      </c>
      <c r="B158" s="189"/>
      <c r="C158" s="116">
        <v>8</v>
      </c>
      <c r="D158" s="116">
        <v>8</v>
      </c>
    </row>
  </sheetData>
  <sheetProtection formatCells="0"/>
  <mergeCells count="6">
    <mergeCell ref="C2:D2"/>
    <mergeCell ref="C3:D3"/>
    <mergeCell ref="A7:D7"/>
    <mergeCell ref="A92:D92"/>
    <mergeCell ref="B1:D1"/>
    <mergeCell ref="C4:D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SheetLayoutView="85" workbookViewId="0" topLeftCell="A118">
      <selection activeCell="C35" sqref="C35"/>
    </sheetView>
  </sheetViews>
  <sheetFormatPr defaultColWidth="9.00390625" defaultRowHeight="12.75"/>
  <cols>
    <col min="1" max="1" width="19.50390625" style="316" customWidth="1"/>
    <col min="2" max="2" width="72.00390625" style="317" customWidth="1"/>
    <col min="3" max="3" width="25.00390625" style="318" customWidth="1"/>
    <col min="4" max="4" width="15.50390625" style="3" customWidth="1"/>
    <col min="5" max="16384" width="9.375" style="3" customWidth="1"/>
  </cols>
  <sheetData>
    <row r="1" spans="1:4" s="2" customFormat="1" ht="16.5" customHeight="1" thickBot="1">
      <c r="A1" s="165"/>
      <c r="B1" s="489" t="s">
        <v>535</v>
      </c>
      <c r="C1" s="489"/>
      <c r="D1" s="489"/>
    </row>
    <row r="2" spans="1:4" s="81" customFormat="1" ht="21" customHeight="1">
      <c r="A2" s="333" t="s">
        <v>58</v>
      </c>
      <c r="B2" s="283" t="s">
        <v>489</v>
      </c>
      <c r="C2" s="481" t="s">
        <v>48</v>
      </c>
      <c r="D2" s="482"/>
    </row>
    <row r="3" spans="1:4" s="81" customFormat="1" ht="16.5" thickBot="1">
      <c r="A3" s="168" t="s">
        <v>156</v>
      </c>
      <c r="B3" s="284" t="s">
        <v>375</v>
      </c>
      <c r="C3" s="483" t="s">
        <v>56</v>
      </c>
      <c r="D3" s="484"/>
    </row>
    <row r="4" spans="1:4" s="82" customFormat="1" ht="15.75" customHeight="1" thickBot="1">
      <c r="A4" s="169"/>
      <c r="B4" s="169"/>
      <c r="C4" s="490" t="s">
        <v>49</v>
      </c>
      <c r="D4" s="490"/>
    </row>
    <row r="5" spans="1:4" ht="24.75" thickBot="1">
      <c r="A5" s="334" t="s">
        <v>158</v>
      </c>
      <c r="B5" s="171" t="s">
        <v>50</v>
      </c>
      <c r="C5" s="285" t="s">
        <v>51</v>
      </c>
      <c r="D5" s="285" t="s">
        <v>522</v>
      </c>
    </row>
    <row r="6" spans="1:4" s="62" customFormat="1" ht="12.75" customHeight="1" thickBot="1">
      <c r="A6" s="161" t="s">
        <v>435</v>
      </c>
      <c r="B6" s="162" t="s">
        <v>436</v>
      </c>
      <c r="C6" s="163" t="s">
        <v>437</v>
      </c>
      <c r="D6" s="163" t="s">
        <v>439</v>
      </c>
    </row>
    <row r="7" spans="1:4" s="62" customFormat="1" ht="15.75" customHeight="1" thickBot="1">
      <c r="A7" s="173"/>
      <c r="B7" s="174" t="s">
        <v>52</v>
      </c>
      <c r="C7" s="286"/>
      <c r="D7" s="286"/>
    </row>
    <row r="8" spans="1:4" s="62" customFormat="1" ht="12" customHeight="1" thickBot="1">
      <c r="A8" s="32" t="s">
        <v>13</v>
      </c>
      <c r="B8" s="21" t="s">
        <v>189</v>
      </c>
      <c r="C8" s="223">
        <f>+C9+C10+C11+C12+C13+C14</f>
        <v>10898</v>
      </c>
      <c r="D8" s="223">
        <f>+D9+D10+D11+D12+D13+D14</f>
        <v>12242</v>
      </c>
    </row>
    <row r="9" spans="1:4" s="83" customFormat="1" ht="12" customHeight="1">
      <c r="A9" s="361" t="s">
        <v>92</v>
      </c>
      <c r="B9" s="343" t="s">
        <v>190</v>
      </c>
      <c r="C9" s="226"/>
      <c r="D9" s="226"/>
    </row>
    <row r="10" spans="1:4" s="84" customFormat="1" ht="12" customHeight="1">
      <c r="A10" s="362" t="s">
        <v>93</v>
      </c>
      <c r="B10" s="344" t="s">
        <v>191</v>
      </c>
      <c r="C10" s="225"/>
      <c r="D10" s="225"/>
    </row>
    <row r="11" spans="1:4" s="84" customFormat="1" ht="12" customHeight="1">
      <c r="A11" s="362" t="s">
        <v>94</v>
      </c>
      <c r="B11" s="344" t="s">
        <v>192</v>
      </c>
      <c r="C11" s="225">
        <v>10898</v>
      </c>
      <c r="D11" s="225">
        <v>12242</v>
      </c>
    </row>
    <row r="12" spans="1:4" s="84" customFormat="1" ht="12" customHeight="1">
      <c r="A12" s="362" t="s">
        <v>95</v>
      </c>
      <c r="B12" s="344" t="s">
        <v>193</v>
      </c>
      <c r="C12" s="225"/>
      <c r="D12" s="225"/>
    </row>
    <row r="13" spans="1:4" s="84" customFormat="1" ht="12" customHeight="1">
      <c r="A13" s="362" t="s">
        <v>115</v>
      </c>
      <c r="B13" s="344" t="s">
        <v>447</v>
      </c>
      <c r="C13" s="225"/>
      <c r="D13" s="225"/>
    </row>
    <row r="14" spans="1:4" s="83" customFormat="1" ht="12" customHeight="1" thickBot="1">
      <c r="A14" s="363" t="s">
        <v>96</v>
      </c>
      <c r="B14" s="345" t="s">
        <v>378</v>
      </c>
      <c r="C14" s="225"/>
      <c r="D14" s="225"/>
    </row>
    <row r="15" spans="1:4" s="83" customFormat="1" ht="12" customHeight="1" thickBot="1">
      <c r="A15" s="32" t="s">
        <v>14</v>
      </c>
      <c r="B15" s="218" t="s">
        <v>194</v>
      </c>
      <c r="C15" s="223">
        <f>+C16+C17+C18+C19+C20</f>
        <v>0</v>
      </c>
      <c r="D15" s="223">
        <f>+D16+D17+D18+D19+D20</f>
        <v>0</v>
      </c>
    </row>
    <row r="16" spans="1:4" s="83" customFormat="1" ht="12" customHeight="1">
      <c r="A16" s="361" t="s">
        <v>98</v>
      </c>
      <c r="B16" s="343" t="s">
        <v>195</v>
      </c>
      <c r="C16" s="226"/>
      <c r="D16" s="226"/>
    </row>
    <row r="17" spans="1:4" s="83" customFormat="1" ht="12" customHeight="1">
      <c r="A17" s="362" t="s">
        <v>99</v>
      </c>
      <c r="B17" s="344" t="s">
        <v>196</v>
      </c>
      <c r="C17" s="225"/>
      <c r="D17" s="225"/>
    </row>
    <row r="18" spans="1:4" s="83" customFormat="1" ht="12" customHeight="1">
      <c r="A18" s="362" t="s">
        <v>100</v>
      </c>
      <c r="B18" s="344" t="s">
        <v>367</v>
      </c>
      <c r="C18" s="225"/>
      <c r="D18" s="225"/>
    </row>
    <row r="19" spans="1:4" s="83" customFormat="1" ht="12" customHeight="1">
      <c r="A19" s="362" t="s">
        <v>101</v>
      </c>
      <c r="B19" s="344" t="s">
        <v>368</v>
      </c>
      <c r="C19" s="225"/>
      <c r="D19" s="225"/>
    </row>
    <row r="20" spans="1:4" s="83" customFormat="1" ht="12" customHeight="1">
      <c r="A20" s="362" t="s">
        <v>102</v>
      </c>
      <c r="B20" s="344" t="s">
        <v>197</v>
      </c>
      <c r="C20" s="225"/>
      <c r="D20" s="225"/>
    </row>
    <row r="21" spans="1:4" s="84" customFormat="1" ht="12" customHeight="1" thickBot="1">
      <c r="A21" s="363" t="s">
        <v>111</v>
      </c>
      <c r="B21" s="345" t="s">
        <v>198</v>
      </c>
      <c r="C21" s="227"/>
      <c r="D21" s="227"/>
    </row>
    <row r="22" spans="1:4" s="84" customFormat="1" ht="12" customHeight="1" thickBot="1">
      <c r="A22" s="32" t="s">
        <v>15</v>
      </c>
      <c r="B22" s="21" t="s">
        <v>199</v>
      </c>
      <c r="C22" s="223">
        <f>+C23+C24+C25+C26+C27</f>
        <v>0</v>
      </c>
      <c r="D22" s="223">
        <f>+D23+D24+D25+D26+D27</f>
        <v>0</v>
      </c>
    </row>
    <row r="23" spans="1:4" s="84" customFormat="1" ht="12" customHeight="1">
      <c r="A23" s="361" t="s">
        <v>81</v>
      </c>
      <c r="B23" s="343" t="s">
        <v>200</v>
      </c>
      <c r="C23" s="226"/>
      <c r="D23" s="226"/>
    </row>
    <row r="24" spans="1:4" s="83" customFormat="1" ht="12" customHeight="1">
      <c r="A24" s="362" t="s">
        <v>82</v>
      </c>
      <c r="B24" s="344" t="s">
        <v>201</v>
      </c>
      <c r="C24" s="225"/>
      <c r="D24" s="225"/>
    </row>
    <row r="25" spans="1:4" s="84" customFormat="1" ht="12" customHeight="1">
      <c r="A25" s="362" t="s">
        <v>83</v>
      </c>
      <c r="B25" s="344" t="s">
        <v>369</v>
      </c>
      <c r="C25" s="225"/>
      <c r="D25" s="225"/>
    </row>
    <row r="26" spans="1:4" s="84" customFormat="1" ht="12" customHeight="1">
      <c r="A26" s="362" t="s">
        <v>84</v>
      </c>
      <c r="B26" s="344" t="s">
        <v>370</v>
      </c>
      <c r="C26" s="225"/>
      <c r="D26" s="225"/>
    </row>
    <row r="27" spans="1:4" s="84" customFormat="1" ht="12" customHeight="1">
      <c r="A27" s="362" t="s">
        <v>127</v>
      </c>
      <c r="B27" s="344" t="s">
        <v>202</v>
      </c>
      <c r="C27" s="225"/>
      <c r="D27" s="225"/>
    </row>
    <row r="28" spans="1:4" s="84" customFormat="1" ht="12" customHeight="1" thickBot="1">
      <c r="A28" s="363" t="s">
        <v>128</v>
      </c>
      <c r="B28" s="345" t="s">
        <v>203</v>
      </c>
      <c r="C28" s="227"/>
      <c r="D28" s="227"/>
    </row>
    <row r="29" spans="1:4" s="84" customFormat="1" ht="12" customHeight="1" thickBot="1">
      <c r="A29" s="32" t="s">
        <v>129</v>
      </c>
      <c r="B29" s="21" t="s">
        <v>204</v>
      </c>
      <c r="C29" s="229">
        <f>+C30+C34+C35+C36</f>
        <v>5926</v>
      </c>
      <c r="D29" s="229">
        <f>+D30+D34+D35+D36</f>
        <v>5926</v>
      </c>
    </row>
    <row r="30" spans="1:4" s="84" customFormat="1" ht="12" customHeight="1">
      <c r="A30" s="361" t="s">
        <v>205</v>
      </c>
      <c r="B30" s="343" t="s">
        <v>448</v>
      </c>
      <c r="C30" s="338">
        <f>+C31+C32+C33</f>
        <v>5926</v>
      </c>
      <c r="D30" s="338">
        <f>+D31+D32+D33</f>
        <v>5926</v>
      </c>
    </row>
    <row r="31" spans="1:4" s="84" customFormat="1" ht="12" customHeight="1">
      <c r="A31" s="362" t="s">
        <v>206</v>
      </c>
      <c r="B31" s="344" t="s">
        <v>211</v>
      </c>
      <c r="C31" s="225"/>
      <c r="D31" s="225"/>
    </row>
    <row r="32" spans="1:4" s="84" customFormat="1" ht="12" customHeight="1">
      <c r="A32" s="362" t="s">
        <v>207</v>
      </c>
      <c r="B32" s="344" t="s">
        <v>212</v>
      </c>
      <c r="C32" s="225"/>
      <c r="D32" s="225"/>
    </row>
    <row r="33" spans="1:4" s="84" customFormat="1" ht="12" customHeight="1">
      <c r="A33" s="362" t="s">
        <v>382</v>
      </c>
      <c r="B33" s="414" t="s">
        <v>383</v>
      </c>
      <c r="C33" s="225">
        <v>5926</v>
      </c>
      <c r="D33" s="225">
        <v>5926</v>
      </c>
    </row>
    <row r="34" spans="1:4" s="84" customFormat="1" ht="12" customHeight="1">
      <c r="A34" s="362" t="s">
        <v>208</v>
      </c>
      <c r="B34" s="344" t="s">
        <v>213</v>
      </c>
      <c r="C34" s="225"/>
      <c r="D34" s="225"/>
    </row>
    <row r="35" spans="1:4" s="84" customFormat="1" ht="12" customHeight="1">
      <c r="A35" s="362" t="s">
        <v>209</v>
      </c>
      <c r="B35" s="344" t="s">
        <v>214</v>
      </c>
      <c r="C35" s="225"/>
      <c r="D35" s="225"/>
    </row>
    <row r="36" spans="1:4" s="84" customFormat="1" ht="12" customHeight="1" thickBot="1">
      <c r="A36" s="363" t="s">
        <v>210</v>
      </c>
      <c r="B36" s="345" t="s">
        <v>215</v>
      </c>
      <c r="C36" s="227"/>
      <c r="D36" s="227"/>
    </row>
    <row r="37" spans="1:4" s="84" customFormat="1" ht="12" customHeight="1" thickBot="1">
      <c r="A37" s="32" t="s">
        <v>17</v>
      </c>
      <c r="B37" s="21" t="s">
        <v>379</v>
      </c>
      <c r="C37" s="223">
        <f>SUM(C38:C48)</f>
        <v>300</v>
      </c>
      <c r="D37" s="223">
        <f>SUM(D38:D48)</f>
        <v>300</v>
      </c>
    </row>
    <row r="38" spans="1:4" s="84" customFormat="1" ht="12" customHeight="1">
      <c r="A38" s="361" t="s">
        <v>85</v>
      </c>
      <c r="B38" s="343" t="s">
        <v>218</v>
      </c>
      <c r="C38" s="226"/>
      <c r="D38" s="226"/>
    </row>
    <row r="39" spans="1:4" s="84" customFormat="1" ht="12" customHeight="1">
      <c r="A39" s="362" t="s">
        <v>86</v>
      </c>
      <c r="B39" s="344" t="s">
        <v>219</v>
      </c>
      <c r="C39" s="225"/>
      <c r="D39" s="225"/>
    </row>
    <row r="40" spans="1:4" s="84" customFormat="1" ht="12" customHeight="1">
      <c r="A40" s="362" t="s">
        <v>87</v>
      </c>
      <c r="B40" s="344" t="s">
        <v>220</v>
      </c>
      <c r="C40" s="225"/>
      <c r="D40" s="225"/>
    </row>
    <row r="41" spans="1:4" s="84" customFormat="1" ht="12" customHeight="1">
      <c r="A41" s="362" t="s">
        <v>131</v>
      </c>
      <c r="B41" s="344" t="s">
        <v>221</v>
      </c>
      <c r="C41" s="225"/>
      <c r="D41" s="225"/>
    </row>
    <row r="42" spans="1:4" s="84" customFormat="1" ht="12" customHeight="1">
      <c r="A42" s="362" t="s">
        <v>132</v>
      </c>
      <c r="B42" s="344" t="s">
        <v>222</v>
      </c>
      <c r="C42" s="225"/>
      <c r="D42" s="225"/>
    </row>
    <row r="43" spans="1:4" s="84" customFormat="1" ht="12" customHeight="1">
      <c r="A43" s="362" t="s">
        <v>133</v>
      </c>
      <c r="B43" s="344" t="s">
        <v>223</v>
      </c>
      <c r="C43" s="225"/>
      <c r="D43" s="225"/>
    </row>
    <row r="44" spans="1:4" s="84" customFormat="1" ht="12" customHeight="1">
      <c r="A44" s="362" t="s">
        <v>134</v>
      </c>
      <c r="B44" s="344" t="s">
        <v>224</v>
      </c>
      <c r="C44" s="225"/>
      <c r="D44" s="225"/>
    </row>
    <row r="45" spans="1:4" s="84" customFormat="1" ht="12" customHeight="1">
      <c r="A45" s="362" t="s">
        <v>135</v>
      </c>
      <c r="B45" s="344" t="s">
        <v>225</v>
      </c>
      <c r="C45" s="225">
        <v>300</v>
      </c>
      <c r="D45" s="225">
        <v>300</v>
      </c>
    </row>
    <row r="46" spans="1:4" s="84" customFormat="1" ht="12" customHeight="1">
      <c r="A46" s="362" t="s">
        <v>216</v>
      </c>
      <c r="B46" s="344" t="s">
        <v>226</v>
      </c>
      <c r="C46" s="228"/>
      <c r="D46" s="228"/>
    </row>
    <row r="47" spans="1:4" s="84" customFormat="1" ht="12" customHeight="1">
      <c r="A47" s="363" t="s">
        <v>217</v>
      </c>
      <c r="B47" s="345" t="s">
        <v>381</v>
      </c>
      <c r="C47" s="329"/>
      <c r="D47" s="329"/>
    </row>
    <row r="48" spans="1:4" s="84" customFormat="1" ht="12" customHeight="1" thickBot="1">
      <c r="A48" s="363" t="s">
        <v>380</v>
      </c>
      <c r="B48" s="345" t="s">
        <v>227</v>
      </c>
      <c r="C48" s="329"/>
      <c r="D48" s="329"/>
    </row>
    <row r="49" spans="1:4" s="84" customFormat="1" ht="12" customHeight="1" thickBot="1">
      <c r="A49" s="32" t="s">
        <v>18</v>
      </c>
      <c r="B49" s="21" t="s">
        <v>228</v>
      </c>
      <c r="C49" s="223">
        <f>SUM(C50:C54)</f>
        <v>0</v>
      </c>
      <c r="D49" s="223">
        <f>SUM(D50:D54)</f>
        <v>0</v>
      </c>
    </row>
    <row r="50" spans="1:4" s="84" customFormat="1" ht="12" customHeight="1">
      <c r="A50" s="361" t="s">
        <v>88</v>
      </c>
      <c r="B50" s="343" t="s">
        <v>232</v>
      </c>
      <c r="C50" s="389"/>
      <c r="D50" s="389"/>
    </row>
    <row r="51" spans="1:4" s="84" customFormat="1" ht="12" customHeight="1">
      <c r="A51" s="362" t="s">
        <v>89</v>
      </c>
      <c r="B51" s="344" t="s">
        <v>233</v>
      </c>
      <c r="C51" s="228"/>
      <c r="D51" s="228"/>
    </row>
    <row r="52" spans="1:4" s="84" customFormat="1" ht="12" customHeight="1">
      <c r="A52" s="362" t="s">
        <v>229</v>
      </c>
      <c r="B52" s="344" t="s">
        <v>234</v>
      </c>
      <c r="C52" s="228"/>
      <c r="D52" s="228"/>
    </row>
    <row r="53" spans="1:4" s="84" customFormat="1" ht="12" customHeight="1">
      <c r="A53" s="362" t="s">
        <v>230</v>
      </c>
      <c r="B53" s="344" t="s">
        <v>235</v>
      </c>
      <c r="C53" s="228"/>
      <c r="D53" s="228"/>
    </row>
    <row r="54" spans="1:4" s="84" customFormat="1" ht="12" customHeight="1" thickBot="1">
      <c r="A54" s="363" t="s">
        <v>231</v>
      </c>
      <c r="B54" s="345" t="s">
        <v>236</v>
      </c>
      <c r="C54" s="329"/>
      <c r="D54" s="329"/>
    </row>
    <row r="55" spans="1:4" s="84" customFormat="1" ht="12" customHeight="1" thickBot="1">
      <c r="A55" s="32" t="s">
        <v>136</v>
      </c>
      <c r="B55" s="21" t="s">
        <v>237</v>
      </c>
      <c r="C55" s="223">
        <f>SUM(C56:C58)</f>
        <v>0</v>
      </c>
      <c r="D55" s="223">
        <f>SUM(D56:D58)</f>
        <v>0</v>
      </c>
    </row>
    <row r="56" spans="1:4" s="84" customFormat="1" ht="12" customHeight="1">
      <c r="A56" s="361" t="s">
        <v>90</v>
      </c>
      <c r="B56" s="343" t="s">
        <v>238</v>
      </c>
      <c r="C56" s="226"/>
      <c r="D56" s="226"/>
    </row>
    <row r="57" spans="1:4" s="84" customFormat="1" ht="12" customHeight="1">
      <c r="A57" s="362" t="s">
        <v>91</v>
      </c>
      <c r="B57" s="344" t="s">
        <v>371</v>
      </c>
      <c r="C57" s="225"/>
      <c r="D57" s="225"/>
    </row>
    <row r="58" spans="1:4" s="84" customFormat="1" ht="12" customHeight="1">
      <c r="A58" s="362" t="s">
        <v>241</v>
      </c>
      <c r="B58" s="344" t="s">
        <v>239</v>
      </c>
      <c r="C58" s="225"/>
      <c r="D58" s="225"/>
    </row>
    <row r="59" spans="1:4" s="84" customFormat="1" ht="12" customHeight="1" thickBot="1">
      <c r="A59" s="363" t="s">
        <v>242</v>
      </c>
      <c r="B59" s="345" t="s">
        <v>240</v>
      </c>
      <c r="C59" s="227"/>
      <c r="D59" s="227"/>
    </row>
    <row r="60" spans="1:4" s="84" customFormat="1" ht="12" customHeight="1" thickBot="1">
      <c r="A60" s="32" t="s">
        <v>20</v>
      </c>
      <c r="B60" s="218" t="s">
        <v>243</v>
      </c>
      <c r="C60" s="223">
        <f>SUM(C61:C63)</f>
        <v>0</v>
      </c>
      <c r="D60" s="223">
        <f>SUM(D61:D63)</f>
        <v>0</v>
      </c>
    </row>
    <row r="61" spans="1:4" s="84" customFormat="1" ht="12" customHeight="1">
      <c r="A61" s="361" t="s">
        <v>137</v>
      </c>
      <c r="B61" s="343" t="s">
        <v>245</v>
      </c>
      <c r="C61" s="228"/>
      <c r="D61" s="228"/>
    </row>
    <row r="62" spans="1:4" s="84" customFormat="1" ht="12" customHeight="1">
      <c r="A62" s="362" t="s">
        <v>138</v>
      </c>
      <c r="B62" s="344" t="s">
        <v>372</v>
      </c>
      <c r="C62" s="228"/>
      <c r="D62" s="228"/>
    </row>
    <row r="63" spans="1:4" s="84" customFormat="1" ht="12" customHeight="1">
      <c r="A63" s="362" t="s">
        <v>166</v>
      </c>
      <c r="B63" s="344" t="s">
        <v>246</v>
      </c>
      <c r="C63" s="228"/>
      <c r="D63" s="228"/>
    </row>
    <row r="64" spans="1:4" s="84" customFormat="1" ht="12" customHeight="1" thickBot="1">
      <c r="A64" s="363" t="s">
        <v>244</v>
      </c>
      <c r="B64" s="345" t="s">
        <v>247</v>
      </c>
      <c r="C64" s="228"/>
      <c r="D64" s="228"/>
    </row>
    <row r="65" spans="1:4" s="84" customFormat="1" ht="12" customHeight="1" thickBot="1">
      <c r="A65" s="32" t="s">
        <v>21</v>
      </c>
      <c r="B65" s="21" t="s">
        <v>248</v>
      </c>
      <c r="C65" s="229">
        <f>+C8+C15+C22+C29+C37+C49+C55+C60</f>
        <v>17124</v>
      </c>
      <c r="D65" s="229">
        <f>+D8+D15+D22+D29+D37+D49+D55+D60</f>
        <v>18468</v>
      </c>
    </row>
    <row r="66" spans="1:4" s="84" customFormat="1" ht="12" customHeight="1" thickBot="1">
      <c r="A66" s="364" t="s">
        <v>339</v>
      </c>
      <c r="B66" s="218" t="s">
        <v>250</v>
      </c>
      <c r="C66" s="223">
        <f>SUM(C67:C69)</f>
        <v>0</v>
      </c>
      <c r="D66" s="223">
        <f>SUM(D67:D69)</f>
        <v>0</v>
      </c>
    </row>
    <row r="67" spans="1:4" s="84" customFormat="1" ht="12" customHeight="1">
      <c r="A67" s="361" t="s">
        <v>281</v>
      </c>
      <c r="B67" s="343" t="s">
        <v>251</v>
      </c>
      <c r="C67" s="228"/>
      <c r="D67" s="228"/>
    </row>
    <row r="68" spans="1:4" s="84" customFormat="1" ht="12" customHeight="1">
      <c r="A68" s="362" t="s">
        <v>290</v>
      </c>
      <c r="B68" s="344" t="s">
        <v>252</v>
      </c>
      <c r="C68" s="228"/>
      <c r="D68" s="228"/>
    </row>
    <row r="69" spans="1:4" s="84" customFormat="1" ht="12" customHeight="1" thickBot="1">
      <c r="A69" s="363" t="s">
        <v>291</v>
      </c>
      <c r="B69" s="346" t="s">
        <v>253</v>
      </c>
      <c r="C69" s="228"/>
      <c r="D69" s="228"/>
    </row>
    <row r="70" spans="1:4" s="84" customFormat="1" ht="12" customHeight="1" thickBot="1">
      <c r="A70" s="364" t="s">
        <v>254</v>
      </c>
      <c r="B70" s="218" t="s">
        <v>255</v>
      </c>
      <c r="C70" s="223">
        <f>SUM(C71:C74)</f>
        <v>0</v>
      </c>
      <c r="D70" s="223">
        <f>SUM(D71:D74)</f>
        <v>0</v>
      </c>
    </row>
    <row r="71" spans="1:4" s="84" customFormat="1" ht="12" customHeight="1">
      <c r="A71" s="361" t="s">
        <v>116</v>
      </c>
      <c r="B71" s="343" t="s">
        <v>256</v>
      </c>
      <c r="C71" s="228"/>
      <c r="D71" s="228"/>
    </row>
    <row r="72" spans="1:4" s="84" customFormat="1" ht="12" customHeight="1">
      <c r="A72" s="362" t="s">
        <v>117</v>
      </c>
      <c r="B72" s="344" t="s">
        <v>257</v>
      </c>
      <c r="C72" s="228"/>
      <c r="D72" s="228"/>
    </row>
    <row r="73" spans="1:4" s="84" customFormat="1" ht="12" customHeight="1">
      <c r="A73" s="362" t="s">
        <v>282</v>
      </c>
      <c r="B73" s="344" t="s">
        <v>258</v>
      </c>
      <c r="C73" s="228"/>
      <c r="D73" s="228"/>
    </row>
    <row r="74" spans="1:4" s="84" customFormat="1" ht="12" customHeight="1" thickBot="1">
      <c r="A74" s="363" t="s">
        <v>283</v>
      </c>
      <c r="B74" s="345" t="s">
        <v>259</v>
      </c>
      <c r="C74" s="228"/>
      <c r="D74" s="228"/>
    </row>
    <row r="75" spans="1:4" s="84" customFormat="1" ht="12" customHeight="1" thickBot="1">
      <c r="A75" s="364" t="s">
        <v>260</v>
      </c>
      <c r="B75" s="218" t="s">
        <v>261</v>
      </c>
      <c r="C75" s="223">
        <f>SUM(C76:C77)</f>
        <v>4698</v>
      </c>
      <c r="D75" s="223">
        <f>SUM(D76:D77)</f>
        <v>4698</v>
      </c>
    </row>
    <row r="76" spans="1:4" s="84" customFormat="1" ht="12" customHeight="1">
      <c r="A76" s="361" t="s">
        <v>284</v>
      </c>
      <c r="B76" s="343" t="s">
        <v>262</v>
      </c>
      <c r="C76" s="228">
        <v>4698</v>
      </c>
      <c r="D76" s="228">
        <v>4698</v>
      </c>
    </row>
    <row r="77" spans="1:4" s="84" customFormat="1" ht="12" customHeight="1" thickBot="1">
      <c r="A77" s="363" t="s">
        <v>285</v>
      </c>
      <c r="B77" s="345" t="s">
        <v>263</v>
      </c>
      <c r="C77" s="228"/>
      <c r="D77" s="228"/>
    </row>
    <row r="78" spans="1:4" s="83" customFormat="1" ht="12" customHeight="1" thickBot="1">
      <c r="A78" s="364" t="s">
        <v>264</v>
      </c>
      <c r="B78" s="218" t="s">
        <v>265</v>
      </c>
      <c r="C78" s="223">
        <f>SUM(C79:C81)</f>
        <v>0</v>
      </c>
      <c r="D78" s="223">
        <f>SUM(D79:D81)</f>
        <v>0</v>
      </c>
    </row>
    <row r="79" spans="1:4" s="84" customFormat="1" ht="12" customHeight="1">
      <c r="A79" s="361" t="s">
        <v>286</v>
      </c>
      <c r="B79" s="343" t="s">
        <v>266</v>
      </c>
      <c r="C79" s="228"/>
      <c r="D79" s="228"/>
    </row>
    <row r="80" spans="1:4" s="84" customFormat="1" ht="12" customHeight="1">
      <c r="A80" s="362" t="s">
        <v>287</v>
      </c>
      <c r="B80" s="344" t="s">
        <v>267</v>
      </c>
      <c r="C80" s="228"/>
      <c r="D80" s="228"/>
    </row>
    <row r="81" spans="1:4" s="84" customFormat="1" ht="12" customHeight="1" thickBot="1">
      <c r="A81" s="363" t="s">
        <v>288</v>
      </c>
      <c r="B81" s="345" t="s">
        <v>268</v>
      </c>
      <c r="C81" s="228"/>
      <c r="D81" s="228"/>
    </row>
    <row r="82" spans="1:4" s="84" customFormat="1" ht="12" customHeight="1" thickBot="1">
      <c r="A82" s="364" t="s">
        <v>269</v>
      </c>
      <c r="B82" s="218" t="s">
        <v>289</v>
      </c>
      <c r="C82" s="223">
        <f>SUM(C83:C86)</f>
        <v>0</v>
      </c>
      <c r="D82" s="223">
        <f>SUM(D83:D86)</f>
        <v>0</v>
      </c>
    </row>
    <row r="83" spans="1:4" s="84" customFormat="1" ht="12" customHeight="1">
      <c r="A83" s="365" t="s">
        <v>270</v>
      </c>
      <c r="B83" s="343" t="s">
        <v>271</v>
      </c>
      <c r="C83" s="228"/>
      <c r="D83" s="228"/>
    </row>
    <row r="84" spans="1:4" s="84" customFormat="1" ht="12" customHeight="1">
      <c r="A84" s="366" t="s">
        <v>272</v>
      </c>
      <c r="B84" s="344" t="s">
        <v>273</v>
      </c>
      <c r="C84" s="228"/>
      <c r="D84" s="228"/>
    </row>
    <row r="85" spans="1:4" s="84" customFormat="1" ht="12" customHeight="1">
      <c r="A85" s="366" t="s">
        <v>274</v>
      </c>
      <c r="B85" s="344" t="s">
        <v>275</v>
      </c>
      <c r="C85" s="228"/>
      <c r="D85" s="228"/>
    </row>
    <row r="86" spans="1:4" s="83" customFormat="1" ht="12" customHeight="1" thickBot="1">
      <c r="A86" s="367" t="s">
        <v>276</v>
      </c>
      <c r="B86" s="345" t="s">
        <v>277</v>
      </c>
      <c r="C86" s="228"/>
      <c r="D86" s="228"/>
    </row>
    <row r="87" spans="1:4" s="83" customFormat="1" ht="12" customHeight="1" thickBot="1">
      <c r="A87" s="364" t="s">
        <v>278</v>
      </c>
      <c r="B87" s="218" t="s">
        <v>423</v>
      </c>
      <c r="C87" s="390"/>
      <c r="D87" s="390"/>
    </row>
    <row r="88" spans="1:4" s="83" customFormat="1" ht="12" customHeight="1" thickBot="1">
      <c r="A88" s="364" t="s">
        <v>449</v>
      </c>
      <c r="B88" s="218" t="s">
        <v>279</v>
      </c>
      <c r="C88" s="390"/>
      <c r="D88" s="390"/>
    </row>
    <row r="89" spans="1:4" s="83" customFormat="1" ht="12" customHeight="1" thickBot="1">
      <c r="A89" s="364" t="s">
        <v>450</v>
      </c>
      <c r="B89" s="350" t="s">
        <v>426</v>
      </c>
      <c r="C89" s="229">
        <f>+C66+C70+C75+C78+C82+C88+C87</f>
        <v>4698</v>
      </c>
      <c r="D89" s="229">
        <f>+D66+D70+D75+D78+D82+D88+D87</f>
        <v>4698</v>
      </c>
    </row>
    <row r="90" spans="1:4" s="83" customFormat="1" ht="12" customHeight="1" thickBot="1">
      <c r="A90" s="368" t="s">
        <v>451</v>
      </c>
      <c r="B90" s="351" t="s">
        <v>452</v>
      </c>
      <c r="C90" s="229">
        <f>+C65+C89</f>
        <v>21822</v>
      </c>
      <c r="D90" s="229">
        <f>+D65+D89</f>
        <v>23166</v>
      </c>
    </row>
    <row r="91" spans="1:3" s="84" customFormat="1" ht="15" customHeight="1" thickBot="1">
      <c r="A91" s="179"/>
      <c r="B91" s="180"/>
      <c r="C91" s="291"/>
    </row>
    <row r="92" spans="1:4" s="62" customFormat="1" ht="16.5" customHeight="1" thickBot="1">
      <c r="A92" s="183"/>
      <c r="B92" s="184" t="s">
        <v>53</v>
      </c>
      <c r="C92" s="293"/>
      <c r="D92" s="293"/>
    </row>
    <row r="93" spans="1:4" s="85" customFormat="1" ht="12" customHeight="1" thickBot="1">
      <c r="A93" s="335" t="s">
        <v>13</v>
      </c>
      <c r="B93" s="31" t="s">
        <v>456</v>
      </c>
      <c r="C93" s="222">
        <f>+C94+C95+C96+C97+C98+C111</f>
        <v>2300</v>
      </c>
      <c r="D93" s="222">
        <f>+D94+D95+D96+D97+D98+D111</f>
        <v>2300</v>
      </c>
    </row>
    <row r="94" spans="1:4" ht="12" customHeight="1">
      <c r="A94" s="369" t="s">
        <v>92</v>
      </c>
      <c r="B94" s="10" t="s">
        <v>43</v>
      </c>
      <c r="C94" s="224"/>
      <c r="D94" s="224"/>
    </row>
    <row r="95" spans="1:4" ht="12" customHeight="1">
      <c r="A95" s="362" t="s">
        <v>93</v>
      </c>
      <c r="B95" s="8" t="s">
        <v>139</v>
      </c>
      <c r="C95" s="225"/>
      <c r="D95" s="225"/>
    </row>
    <row r="96" spans="1:4" ht="12" customHeight="1">
      <c r="A96" s="362" t="s">
        <v>94</v>
      </c>
      <c r="B96" s="8" t="s">
        <v>114</v>
      </c>
      <c r="C96" s="227"/>
      <c r="D96" s="227"/>
    </row>
    <row r="97" spans="1:4" ht="12" customHeight="1">
      <c r="A97" s="362" t="s">
        <v>95</v>
      </c>
      <c r="B97" s="11" t="s">
        <v>140</v>
      </c>
      <c r="C97" s="227"/>
      <c r="D97" s="227"/>
    </row>
    <row r="98" spans="1:4" ht="12" customHeight="1">
      <c r="A98" s="362" t="s">
        <v>106</v>
      </c>
      <c r="B98" s="19" t="s">
        <v>141</v>
      </c>
      <c r="C98" s="227">
        <v>2300</v>
      </c>
      <c r="D98" s="227">
        <v>2300</v>
      </c>
    </row>
    <row r="99" spans="1:4" ht="12" customHeight="1">
      <c r="A99" s="362" t="s">
        <v>96</v>
      </c>
      <c r="B99" s="8" t="s">
        <v>453</v>
      </c>
      <c r="C99" s="227"/>
      <c r="D99" s="227"/>
    </row>
    <row r="100" spans="1:4" ht="12" customHeight="1">
      <c r="A100" s="362" t="s">
        <v>97</v>
      </c>
      <c r="B100" s="122" t="s">
        <v>389</v>
      </c>
      <c r="C100" s="227"/>
      <c r="D100" s="227"/>
    </row>
    <row r="101" spans="1:4" ht="12" customHeight="1">
      <c r="A101" s="362" t="s">
        <v>107</v>
      </c>
      <c r="B101" s="122" t="s">
        <v>388</v>
      </c>
      <c r="C101" s="227"/>
      <c r="D101" s="227"/>
    </row>
    <row r="102" spans="1:4" ht="12" customHeight="1">
      <c r="A102" s="362" t="s">
        <v>108</v>
      </c>
      <c r="B102" s="122" t="s">
        <v>295</v>
      </c>
      <c r="C102" s="227"/>
      <c r="D102" s="227"/>
    </row>
    <row r="103" spans="1:4" ht="12" customHeight="1">
      <c r="A103" s="362" t="s">
        <v>109</v>
      </c>
      <c r="B103" s="123" t="s">
        <v>296</v>
      </c>
      <c r="C103" s="227"/>
      <c r="D103" s="227"/>
    </row>
    <row r="104" spans="1:4" ht="12" customHeight="1">
      <c r="A104" s="362" t="s">
        <v>110</v>
      </c>
      <c r="B104" s="123" t="s">
        <v>297</v>
      </c>
      <c r="C104" s="227"/>
      <c r="D104" s="227"/>
    </row>
    <row r="105" spans="1:4" ht="12" customHeight="1">
      <c r="A105" s="362" t="s">
        <v>112</v>
      </c>
      <c r="B105" s="122" t="s">
        <v>298</v>
      </c>
      <c r="C105" s="227"/>
      <c r="D105" s="227"/>
    </row>
    <row r="106" spans="1:4" ht="12" customHeight="1">
      <c r="A106" s="362" t="s">
        <v>142</v>
      </c>
      <c r="B106" s="122" t="s">
        <v>299</v>
      </c>
      <c r="C106" s="227"/>
      <c r="D106" s="227"/>
    </row>
    <row r="107" spans="1:4" ht="12" customHeight="1">
      <c r="A107" s="362" t="s">
        <v>293</v>
      </c>
      <c r="B107" s="123" t="s">
        <v>300</v>
      </c>
      <c r="C107" s="227"/>
      <c r="D107" s="227"/>
    </row>
    <row r="108" spans="1:4" ht="12" customHeight="1">
      <c r="A108" s="370" t="s">
        <v>294</v>
      </c>
      <c r="B108" s="124" t="s">
        <v>301</v>
      </c>
      <c r="C108" s="227"/>
      <c r="D108" s="227"/>
    </row>
    <row r="109" spans="1:4" ht="12" customHeight="1">
      <c r="A109" s="362" t="s">
        <v>386</v>
      </c>
      <c r="B109" s="124" t="s">
        <v>302</v>
      </c>
      <c r="C109" s="227"/>
      <c r="D109" s="227"/>
    </row>
    <row r="110" spans="1:4" ht="12" customHeight="1">
      <c r="A110" s="362" t="s">
        <v>387</v>
      </c>
      <c r="B110" s="123" t="s">
        <v>303</v>
      </c>
      <c r="C110" s="225">
        <v>2300</v>
      </c>
      <c r="D110" s="225">
        <v>2300</v>
      </c>
    </row>
    <row r="111" spans="1:4" ht="12" customHeight="1">
      <c r="A111" s="362" t="s">
        <v>391</v>
      </c>
      <c r="B111" s="11" t="s">
        <v>44</v>
      </c>
      <c r="C111" s="225"/>
      <c r="D111" s="225"/>
    </row>
    <row r="112" spans="1:4" ht="12" customHeight="1">
      <c r="A112" s="363" t="s">
        <v>392</v>
      </c>
      <c r="B112" s="8" t="s">
        <v>454</v>
      </c>
      <c r="C112" s="227"/>
      <c r="D112" s="227"/>
    </row>
    <row r="113" spans="1:4" ht="12" customHeight="1" thickBot="1">
      <c r="A113" s="371" t="s">
        <v>393</v>
      </c>
      <c r="B113" s="125" t="s">
        <v>455</v>
      </c>
      <c r="C113" s="231"/>
      <c r="D113" s="231"/>
    </row>
    <row r="114" spans="1:4" ht="12" customHeight="1" thickBot="1">
      <c r="A114" s="32" t="s">
        <v>14</v>
      </c>
      <c r="B114" s="30" t="s">
        <v>304</v>
      </c>
      <c r="C114" s="223">
        <f>+C115+C117+C119</f>
        <v>0</v>
      </c>
      <c r="D114" s="223">
        <f>+D115+D117+D119</f>
        <v>0</v>
      </c>
    </row>
    <row r="115" spans="1:4" ht="12" customHeight="1">
      <c r="A115" s="361" t="s">
        <v>98</v>
      </c>
      <c r="B115" s="8" t="s">
        <v>164</v>
      </c>
      <c r="C115" s="226"/>
      <c r="D115" s="226"/>
    </row>
    <row r="116" spans="1:4" ht="12" customHeight="1">
      <c r="A116" s="361" t="s">
        <v>99</v>
      </c>
      <c r="B116" s="12" t="s">
        <v>308</v>
      </c>
      <c r="C116" s="226"/>
      <c r="D116" s="226"/>
    </row>
    <row r="117" spans="1:4" ht="12" customHeight="1">
      <c r="A117" s="361" t="s">
        <v>100</v>
      </c>
      <c r="B117" s="12" t="s">
        <v>143</v>
      </c>
      <c r="C117" s="225"/>
      <c r="D117" s="225"/>
    </row>
    <row r="118" spans="1:4" ht="12" customHeight="1">
      <c r="A118" s="361" t="s">
        <v>101</v>
      </c>
      <c r="B118" s="12" t="s">
        <v>309</v>
      </c>
      <c r="C118" s="193"/>
      <c r="D118" s="193"/>
    </row>
    <row r="119" spans="1:4" ht="12" customHeight="1">
      <c r="A119" s="361" t="s">
        <v>102</v>
      </c>
      <c r="B119" s="220" t="s">
        <v>167</v>
      </c>
      <c r="C119" s="193"/>
      <c r="D119" s="193"/>
    </row>
    <row r="120" spans="1:4" ht="12" customHeight="1">
      <c r="A120" s="361" t="s">
        <v>111</v>
      </c>
      <c r="B120" s="219" t="s">
        <v>373</v>
      </c>
      <c r="C120" s="193"/>
      <c r="D120" s="193"/>
    </row>
    <row r="121" spans="1:4" ht="12" customHeight="1">
      <c r="A121" s="361" t="s">
        <v>113</v>
      </c>
      <c r="B121" s="339" t="s">
        <v>314</v>
      </c>
      <c r="C121" s="193"/>
      <c r="D121" s="193"/>
    </row>
    <row r="122" spans="1:4" ht="12" customHeight="1">
      <c r="A122" s="361" t="s">
        <v>144</v>
      </c>
      <c r="B122" s="123" t="s">
        <v>297</v>
      </c>
      <c r="C122" s="193"/>
      <c r="D122" s="193"/>
    </row>
    <row r="123" spans="1:4" ht="12" customHeight="1">
      <c r="A123" s="361" t="s">
        <v>145</v>
      </c>
      <c r="B123" s="123" t="s">
        <v>313</v>
      </c>
      <c r="C123" s="193"/>
      <c r="D123" s="193"/>
    </row>
    <row r="124" spans="1:4" ht="12" customHeight="1">
      <c r="A124" s="361" t="s">
        <v>146</v>
      </c>
      <c r="B124" s="123" t="s">
        <v>312</v>
      </c>
      <c r="C124" s="193"/>
      <c r="D124" s="193"/>
    </row>
    <row r="125" spans="1:4" ht="12" customHeight="1">
      <c r="A125" s="361" t="s">
        <v>305</v>
      </c>
      <c r="B125" s="123" t="s">
        <v>300</v>
      </c>
      <c r="C125" s="193"/>
      <c r="D125" s="193"/>
    </row>
    <row r="126" spans="1:4" ht="12" customHeight="1">
      <c r="A126" s="361" t="s">
        <v>306</v>
      </c>
      <c r="B126" s="123" t="s">
        <v>311</v>
      </c>
      <c r="C126" s="193"/>
      <c r="D126" s="193"/>
    </row>
    <row r="127" spans="1:4" ht="12" customHeight="1" thickBot="1">
      <c r="A127" s="370" t="s">
        <v>307</v>
      </c>
      <c r="B127" s="123" t="s">
        <v>310</v>
      </c>
      <c r="C127" s="195"/>
      <c r="D127" s="195"/>
    </row>
    <row r="128" spans="1:4" ht="12" customHeight="1" thickBot="1">
      <c r="A128" s="32" t="s">
        <v>15</v>
      </c>
      <c r="B128" s="118" t="s">
        <v>396</v>
      </c>
      <c r="C128" s="223">
        <f>+C93+C114</f>
        <v>2300</v>
      </c>
      <c r="D128" s="223">
        <f>+D93+D114</f>
        <v>2300</v>
      </c>
    </row>
    <row r="129" spans="1:4" ht="12" customHeight="1" thickBot="1">
      <c r="A129" s="32" t="s">
        <v>16</v>
      </c>
      <c r="B129" s="118" t="s">
        <v>397</v>
      </c>
      <c r="C129" s="223">
        <f>+C130+C131+C132</f>
        <v>0</v>
      </c>
      <c r="D129" s="223">
        <f>+D130+D131+D132</f>
        <v>0</v>
      </c>
    </row>
    <row r="130" spans="1:4" s="85" customFormat="1" ht="12" customHeight="1">
      <c r="A130" s="361" t="s">
        <v>205</v>
      </c>
      <c r="B130" s="9" t="s">
        <v>459</v>
      </c>
      <c r="C130" s="193"/>
      <c r="D130" s="193"/>
    </row>
    <row r="131" spans="1:4" ht="12" customHeight="1">
      <c r="A131" s="361" t="s">
        <v>208</v>
      </c>
      <c r="B131" s="9" t="s">
        <v>405</v>
      </c>
      <c r="C131" s="193"/>
      <c r="D131" s="193"/>
    </row>
    <row r="132" spans="1:4" ht="12" customHeight="1" thickBot="1">
      <c r="A132" s="370" t="s">
        <v>209</v>
      </c>
      <c r="B132" s="7" t="s">
        <v>458</v>
      </c>
      <c r="C132" s="193"/>
      <c r="D132" s="193"/>
    </row>
    <row r="133" spans="1:4" ht="12" customHeight="1" thickBot="1">
      <c r="A133" s="32" t="s">
        <v>17</v>
      </c>
      <c r="B133" s="118" t="s">
        <v>398</v>
      </c>
      <c r="C133" s="223">
        <f>+C134+C135+C136+C137+C138+C139</f>
        <v>0</v>
      </c>
      <c r="D133" s="223">
        <f>+D134+D135+D136+D137+D138+D139</f>
        <v>0</v>
      </c>
    </row>
    <row r="134" spans="1:4" ht="12" customHeight="1">
      <c r="A134" s="361" t="s">
        <v>85</v>
      </c>
      <c r="B134" s="9" t="s">
        <v>407</v>
      </c>
      <c r="C134" s="193"/>
      <c r="D134" s="193"/>
    </row>
    <row r="135" spans="1:4" ht="12" customHeight="1">
      <c r="A135" s="361" t="s">
        <v>86</v>
      </c>
      <c r="B135" s="9" t="s">
        <v>399</v>
      </c>
      <c r="C135" s="193"/>
      <c r="D135" s="193"/>
    </row>
    <row r="136" spans="1:4" ht="12" customHeight="1">
      <c r="A136" s="361" t="s">
        <v>87</v>
      </c>
      <c r="B136" s="9" t="s">
        <v>400</v>
      </c>
      <c r="C136" s="193"/>
      <c r="D136" s="193"/>
    </row>
    <row r="137" spans="1:4" ht="12" customHeight="1">
      <c r="A137" s="361" t="s">
        <v>131</v>
      </c>
      <c r="B137" s="9" t="s">
        <v>457</v>
      </c>
      <c r="C137" s="193"/>
      <c r="D137" s="193"/>
    </row>
    <row r="138" spans="1:4" ht="12" customHeight="1">
      <c r="A138" s="361" t="s">
        <v>132</v>
      </c>
      <c r="B138" s="9" t="s">
        <v>402</v>
      </c>
      <c r="C138" s="193"/>
      <c r="D138" s="193"/>
    </row>
    <row r="139" spans="1:4" s="85" customFormat="1" ht="12" customHeight="1" thickBot="1">
      <c r="A139" s="370" t="s">
        <v>133</v>
      </c>
      <c r="B139" s="7" t="s">
        <v>403</v>
      </c>
      <c r="C139" s="193"/>
      <c r="D139" s="193"/>
    </row>
    <row r="140" spans="1:11" ht="12" customHeight="1" thickBot="1">
      <c r="A140" s="32" t="s">
        <v>18</v>
      </c>
      <c r="B140" s="118" t="s">
        <v>476</v>
      </c>
      <c r="C140" s="229">
        <f>+C141+C142+C144+C145+C143</f>
        <v>19522</v>
      </c>
      <c r="D140" s="229">
        <f>+D141+D142+D144+D145+D143</f>
        <v>20866</v>
      </c>
      <c r="K140" s="191"/>
    </row>
    <row r="141" spans="1:4" ht="12.75">
      <c r="A141" s="361" t="s">
        <v>88</v>
      </c>
      <c r="B141" s="9" t="s">
        <v>315</v>
      </c>
      <c r="C141" s="193"/>
      <c r="D141" s="193"/>
    </row>
    <row r="142" spans="1:4" ht="12" customHeight="1">
      <c r="A142" s="361" t="s">
        <v>89</v>
      </c>
      <c r="B142" s="9" t="s">
        <v>316</v>
      </c>
      <c r="C142" s="193"/>
      <c r="D142" s="193"/>
    </row>
    <row r="143" spans="1:4" s="85" customFormat="1" ht="12" customHeight="1">
      <c r="A143" s="361" t="s">
        <v>229</v>
      </c>
      <c r="B143" s="9" t="s">
        <v>475</v>
      </c>
      <c r="C143" s="193">
        <v>19522</v>
      </c>
      <c r="D143" s="193">
        <v>20866</v>
      </c>
    </row>
    <row r="144" spans="1:4" s="85" customFormat="1" ht="12" customHeight="1">
      <c r="A144" s="361" t="s">
        <v>230</v>
      </c>
      <c r="B144" s="9" t="s">
        <v>412</v>
      </c>
      <c r="C144" s="193"/>
      <c r="D144" s="193"/>
    </row>
    <row r="145" spans="1:4" s="85" customFormat="1" ht="12" customHeight="1" thickBot="1">
      <c r="A145" s="370" t="s">
        <v>231</v>
      </c>
      <c r="B145" s="7" t="s">
        <v>335</v>
      </c>
      <c r="C145" s="193"/>
      <c r="D145" s="193"/>
    </row>
    <row r="146" spans="1:4" s="85" customFormat="1" ht="12" customHeight="1" thickBot="1">
      <c r="A146" s="32" t="s">
        <v>19</v>
      </c>
      <c r="B146" s="118" t="s">
        <v>413</v>
      </c>
      <c r="C146" s="232">
        <f>+C147+C148+C149+C150+C151</f>
        <v>0</v>
      </c>
      <c r="D146" s="232">
        <f>+D147+D148+D149+D150+D151</f>
        <v>0</v>
      </c>
    </row>
    <row r="147" spans="1:4" s="85" customFormat="1" ht="12" customHeight="1">
      <c r="A147" s="361" t="s">
        <v>90</v>
      </c>
      <c r="B147" s="9" t="s">
        <v>408</v>
      </c>
      <c r="C147" s="193"/>
      <c r="D147" s="193"/>
    </row>
    <row r="148" spans="1:4" s="85" customFormat="1" ht="12" customHeight="1">
      <c r="A148" s="361" t="s">
        <v>91</v>
      </c>
      <c r="B148" s="9" t="s">
        <v>415</v>
      </c>
      <c r="C148" s="193"/>
      <c r="D148" s="193"/>
    </row>
    <row r="149" spans="1:4" s="85" customFormat="1" ht="12" customHeight="1">
      <c r="A149" s="361" t="s">
        <v>241</v>
      </c>
      <c r="B149" s="9" t="s">
        <v>410</v>
      </c>
      <c r="C149" s="193"/>
      <c r="D149" s="193"/>
    </row>
    <row r="150" spans="1:4" ht="12.75" customHeight="1">
      <c r="A150" s="361" t="s">
        <v>242</v>
      </c>
      <c r="B150" s="9" t="s">
        <v>460</v>
      </c>
      <c r="C150" s="193"/>
      <c r="D150" s="193"/>
    </row>
    <row r="151" spans="1:4" ht="12.75" customHeight="1" thickBot="1">
      <c r="A151" s="370" t="s">
        <v>414</v>
      </c>
      <c r="B151" s="7" t="s">
        <v>417</v>
      </c>
      <c r="C151" s="195"/>
      <c r="D151" s="195"/>
    </row>
    <row r="152" spans="1:4" ht="12.75" customHeight="1" thickBot="1">
      <c r="A152" s="423" t="s">
        <v>20</v>
      </c>
      <c r="B152" s="118" t="s">
        <v>418</v>
      </c>
      <c r="C152" s="232"/>
      <c r="D152" s="232"/>
    </row>
    <row r="153" spans="1:4" ht="12" customHeight="1" thickBot="1">
      <c r="A153" s="423" t="s">
        <v>21</v>
      </c>
      <c r="B153" s="118" t="s">
        <v>419</v>
      </c>
      <c r="C153" s="232"/>
      <c r="D153" s="232"/>
    </row>
    <row r="154" spans="1:4" ht="15" customHeight="1" thickBot="1">
      <c r="A154" s="32" t="s">
        <v>22</v>
      </c>
      <c r="B154" s="118" t="s">
        <v>421</v>
      </c>
      <c r="C154" s="353">
        <f>+C129+C133+C140+C146+C152+C153</f>
        <v>19522</v>
      </c>
      <c r="D154" s="353">
        <f>+D129+D133+D140+D146+D152+D153</f>
        <v>20866</v>
      </c>
    </row>
    <row r="155" spans="1:4" ht="13.5" thickBot="1">
      <c r="A155" s="372" t="s">
        <v>23</v>
      </c>
      <c r="B155" s="305" t="s">
        <v>420</v>
      </c>
      <c r="C155" s="353">
        <f>+C128+C154</f>
        <v>21822</v>
      </c>
      <c r="D155" s="353">
        <f>+D128+D154</f>
        <v>23166</v>
      </c>
    </row>
    <row r="156" spans="1:4" ht="15" customHeight="1" thickBot="1">
      <c r="A156" s="313"/>
      <c r="B156" s="314"/>
      <c r="C156" s="315"/>
      <c r="D156" s="315"/>
    </row>
    <row r="157" spans="1:4" ht="14.25" customHeight="1" thickBot="1">
      <c r="A157" s="188" t="s">
        <v>461</v>
      </c>
      <c r="B157" s="189"/>
      <c r="C157" s="116">
        <v>0</v>
      </c>
      <c r="D157" s="116">
        <v>0</v>
      </c>
    </row>
    <row r="158" spans="1:4" ht="13.5" thickBot="1">
      <c r="A158" s="188" t="s">
        <v>159</v>
      </c>
      <c r="B158" s="189"/>
      <c r="C158" s="116">
        <v>0</v>
      </c>
      <c r="D158" s="116">
        <v>0</v>
      </c>
    </row>
  </sheetData>
  <sheetProtection formatCells="0"/>
  <mergeCells count="4">
    <mergeCell ref="C2:D2"/>
    <mergeCell ref="C3:D3"/>
    <mergeCell ref="C4:D4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2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90" zoomScaleNormal="90" zoomScaleSheetLayoutView="85" workbookViewId="0" topLeftCell="A1">
      <selection activeCell="A7" sqref="A7:D7"/>
    </sheetView>
  </sheetViews>
  <sheetFormatPr defaultColWidth="9.00390625" defaultRowHeight="12.75"/>
  <cols>
    <col min="1" max="1" width="19.50390625" style="316" customWidth="1"/>
    <col min="2" max="2" width="72.00390625" style="317" customWidth="1"/>
    <col min="3" max="3" width="25.00390625" style="318" customWidth="1"/>
    <col min="4" max="4" width="15.625" style="3" customWidth="1"/>
    <col min="5" max="16384" width="9.375" style="3" customWidth="1"/>
  </cols>
  <sheetData>
    <row r="1" spans="1:3" s="2" customFormat="1" ht="16.5" customHeight="1" thickBot="1">
      <c r="A1" s="165"/>
      <c r="B1" s="167"/>
      <c r="C1" s="190" t="s">
        <v>510</v>
      </c>
    </row>
    <row r="2" spans="1:4" s="81" customFormat="1" ht="21" customHeight="1">
      <c r="A2" s="333" t="s">
        <v>58</v>
      </c>
      <c r="B2" s="283" t="s">
        <v>490</v>
      </c>
      <c r="C2" s="481" t="s">
        <v>48</v>
      </c>
      <c r="D2" s="482"/>
    </row>
    <row r="3" spans="1:4" s="81" customFormat="1" ht="16.5" thickBot="1">
      <c r="A3" s="168" t="s">
        <v>156</v>
      </c>
      <c r="B3" s="284" t="s">
        <v>472</v>
      </c>
      <c r="C3" s="483" t="s">
        <v>376</v>
      </c>
      <c r="D3" s="484"/>
    </row>
    <row r="4" spans="1:4" s="82" customFormat="1" ht="15.75" customHeight="1" thickBot="1">
      <c r="A4" s="169"/>
      <c r="B4" s="169"/>
      <c r="C4" s="490" t="s">
        <v>49</v>
      </c>
      <c r="D4" s="490"/>
    </row>
    <row r="5" spans="1:4" ht="24.75" thickBot="1">
      <c r="A5" s="334" t="s">
        <v>158</v>
      </c>
      <c r="B5" s="171" t="s">
        <v>50</v>
      </c>
      <c r="C5" s="285" t="s">
        <v>51</v>
      </c>
      <c r="D5" s="285" t="s">
        <v>522</v>
      </c>
    </row>
    <row r="6" spans="1:4" s="62" customFormat="1" ht="12.75" customHeight="1" thickBot="1">
      <c r="A6" s="161" t="s">
        <v>435</v>
      </c>
      <c r="B6" s="162" t="s">
        <v>436</v>
      </c>
      <c r="C6" s="163" t="s">
        <v>437</v>
      </c>
      <c r="D6" s="163" t="s">
        <v>439</v>
      </c>
    </row>
    <row r="7" spans="1:4" s="62" customFormat="1" ht="15.75" customHeight="1" thickBot="1">
      <c r="A7" s="486" t="s">
        <v>52</v>
      </c>
      <c r="B7" s="487"/>
      <c r="C7" s="487"/>
      <c r="D7" s="488"/>
    </row>
    <row r="8" spans="1:4" s="62" customFormat="1" ht="12" customHeight="1" thickBot="1">
      <c r="A8" s="32" t="s">
        <v>13</v>
      </c>
      <c r="B8" s="21" t="s">
        <v>189</v>
      </c>
      <c r="C8" s="223">
        <f>+C9+C10+C11+C12+C13+C14</f>
        <v>0</v>
      </c>
      <c r="D8" s="223">
        <f>+D9+D10+D11+D12+D13+D14</f>
        <v>0</v>
      </c>
    </row>
    <row r="9" spans="1:4" s="83" customFormat="1" ht="12" customHeight="1">
      <c r="A9" s="361" t="s">
        <v>92</v>
      </c>
      <c r="B9" s="343" t="s">
        <v>190</v>
      </c>
      <c r="C9" s="226"/>
      <c r="D9" s="226"/>
    </row>
    <row r="10" spans="1:4" s="84" customFormat="1" ht="12" customHeight="1">
      <c r="A10" s="362" t="s">
        <v>93</v>
      </c>
      <c r="B10" s="344" t="s">
        <v>191</v>
      </c>
      <c r="C10" s="225"/>
      <c r="D10" s="225"/>
    </row>
    <row r="11" spans="1:4" s="84" customFormat="1" ht="12" customHeight="1">
      <c r="A11" s="362" t="s">
        <v>94</v>
      </c>
      <c r="B11" s="344" t="s">
        <v>192</v>
      </c>
      <c r="C11" s="225"/>
      <c r="D11" s="225"/>
    </row>
    <row r="12" spans="1:4" s="84" customFormat="1" ht="12" customHeight="1">
      <c r="A12" s="362" t="s">
        <v>95</v>
      </c>
      <c r="B12" s="344" t="s">
        <v>193</v>
      </c>
      <c r="C12" s="225"/>
      <c r="D12" s="225"/>
    </row>
    <row r="13" spans="1:4" s="84" customFormat="1" ht="12" customHeight="1">
      <c r="A13" s="362" t="s">
        <v>115</v>
      </c>
      <c r="B13" s="344" t="s">
        <v>447</v>
      </c>
      <c r="C13" s="225"/>
      <c r="D13" s="225"/>
    </row>
    <row r="14" spans="1:4" s="83" customFormat="1" ht="12" customHeight="1" thickBot="1">
      <c r="A14" s="363" t="s">
        <v>96</v>
      </c>
      <c r="B14" s="345" t="s">
        <v>378</v>
      </c>
      <c r="C14" s="225"/>
      <c r="D14" s="225"/>
    </row>
    <row r="15" spans="1:4" s="83" customFormat="1" ht="12" customHeight="1" thickBot="1">
      <c r="A15" s="32" t="s">
        <v>14</v>
      </c>
      <c r="B15" s="218" t="s">
        <v>194</v>
      </c>
      <c r="C15" s="223">
        <f>+C16+C17+C18+C19+C20</f>
        <v>0</v>
      </c>
      <c r="D15" s="223">
        <f>+D16+D17+D18+D19+D20</f>
        <v>0</v>
      </c>
    </row>
    <row r="16" spans="1:4" s="83" customFormat="1" ht="12" customHeight="1">
      <c r="A16" s="361" t="s">
        <v>98</v>
      </c>
      <c r="B16" s="343" t="s">
        <v>195</v>
      </c>
      <c r="C16" s="226"/>
      <c r="D16" s="226"/>
    </row>
    <row r="17" spans="1:4" s="83" customFormat="1" ht="12" customHeight="1">
      <c r="A17" s="362" t="s">
        <v>99</v>
      </c>
      <c r="B17" s="344" t="s">
        <v>196</v>
      </c>
      <c r="C17" s="225"/>
      <c r="D17" s="225"/>
    </row>
    <row r="18" spans="1:4" s="83" customFormat="1" ht="12" customHeight="1">
      <c r="A18" s="362" t="s">
        <v>100</v>
      </c>
      <c r="B18" s="344" t="s">
        <v>367</v>
      </c>
      <c r="C18" s="225"/>
      <c r="D18" s="225"/>
    </row>
    <row r="19" spans="1:4" s="83" customFormat="1" ht="12" customHeight="1">
      <c r="A19" s="362" t="s">
        <v>101</v>
      </c>
      <c r="B19" s="344" t="s">
        <v>368</v>
      </c>
      <c r="C19" s="225"/>
      <c r="D19" s="225"/>
    </row>
    <row r="20" spans="1:4" s="83" customFormat="1" ht="12" customHeight="1">
      <c r="A20" s="362" t="s">
        <v>102</v>
      </c>
      <c r="B20" s="344" t="s">
        <v>197</v>
      </c>
      <c r="C20" s="225"/>
      <c r="D20" s="225"/>
    </row>
    <row r="21" spans="1:4" s="84" customFormat="1" ht="12" customHeight="1" thickBot="1">
      <c r="A21" s="363" t="s">
        <v>111</v>
      </c>
      <c r="B21" s="345" t="s">
        <v>198</v>
      </c>
      <c r="C21" s="227"/>
      <c r="D21" s="227"/>
    </row>
    <row r="22" spans="1:4" s="84" customFormat="1" ht="12" customHeight="1" thickBot="1">
      <c r="A22" s="32" t="s">
        <v>15</v>
      </c>
      <c r="B22" s="21" t="s">
        <v>199</v>
      </c>
      <c r="C22" s="223">
        <f>+C23+C24+C25+C26+C27</f>
        <v>0</v>
      </c>
      <c r="D22" s="223">
        <f>+D23+D24+D25+D26+D27</f>
        <v>0</v>
      </c>
    </row>
    <row r="23" spans="1:4" s="84" customFormat="1" ht="12" customHeight="1">
      <c r="A23" s="361" t="s">
        <v>81</v>
      </c>
      <c r="B23" s="343" t="s">
        <v>200</v>
      </c>
      <c r="C23" s="226"/>
      <c r="D23" s="226"/>
    </row>
    <row r="24" spans="1:4" s="83" customFormat="1" ht="12" customHeight="1">
      <c r="A24" s="362" t="s">
        <v>82</v>
      </c>
      <c r="B24" s="344" t="s">
        <v>201</v>
      </c>
      <c r="C24" s="225"/>
      <c r="D24" s="225"/>
    </row>
    <row r="25" spans="1:4" s="84" customFormat="1" ht="12" customHeight="1">
      <c r="A25" s="362" t="s">
        <v>83</v>
      </c>
      <c r="B25" s="344" t="s">
        <v>369</v>
      </c>
      <c r="C25" s="225"/>
      <c r="D25" s="225"/>
    </row>
    <row r="26" spans="1:4" s="84" customFormat="1" ht="12" customHeight="1">
      <c r="A26" s="362" t="s">
        <v>84</v>
      </c>
      <c r="B26" s="344" t="s">
        <v>370</v>
      </c>
      <c r="C26" s="225"/>
      <c r="D26" s="225"/>
    </row>
    <row r="27" spans="1:4" s="84" customFormat="1" ht="12" customHeight="1">
      <c r="A27" s="362" t="s">
        <v>127</v>
      </c>
      <c r="B27" s="344" t="s">
        <v>202</v>
      </c>
      <c r="C27" s="225"/>
      <c r="D27" s="225"/>
    </row>
    <row r="28" spans="1:4" s="84" customFormat="1" ht="12" customHeight="1" thickBot="1">
      <c r="A28" s="363" t="s">
        <v>128</v>
      </c>
      <c r="B28" s="345" t="s">
        <v>203</v>
      </c>
      <c r="C28" s="227"/>
      <c r="D28" s="227"/>
    </row>
    <row r="29" spans="1:4" s="84" customFormat="1" ht="12" customHeight="1" thickBot="1">
      <c r="A29" s="32" t="s">
        <v>129</v>
      </c>
      <c r="B29" s="21" t="s">
        <v>204</v>
      </c>
      <c r="C29" s="229">
        <f>+C30+C34+C35+C36</f>
        <v>0</v>
      </c>
      <c r="D29" s="229">
        <f>+D30+D34+D35+D36</f>
        <v>0</v>
      </c>
    </row>
    <row r="30" spans="1:4" s="84" customFormat="1" ht="12" customHeight="1">
      <c r="A30" s="361" t="s">
        <v>205</v>
      </c>
      <c r="B30" s="343" t="s">
        <v>448</v>
      </c>
      <c r="C30" s="338">
        <f>+C31+C32+C33</f>
        <v>0</v>
      </c>
      <c r="D30" s="338">
        <f>+D31+D32+D33</f>
        <v>0</v>
      </c>
    </row>
    <row r="31" spans="1:4" s="84" customFormat="1" ht="12" customHeight="1">
      <c r="A31" s="362" t="s">
        <v>206</v>
      </c>
      <c r="B31" s="344" t="s">
        <v>211</v>
      </c>
      <c r="C31" s="225"/>
      <c r="D31" s="225"/>
    </row>
    <row r="32" spans="1:4" s="84" customFormat="1" ht="12" customHeight="1">
      <c r="A32" s="362" t="s">
        <v>207</v>
      </c>
      <c r="B32" s="344" t="s">
        <v>212</v>
      </c>
      <c r="C32" s="225"/>
      <c r="D32" s="225"/>
    </row>
    <row r="33" spans="1:4" s="84" customFormat="1" ht="12" customHeight="1">
      <c r="A33" s="362" t="s">
        <v>382</v>
      </c>
      <c r="B33" s="414" t="s">
        <v>383</v>
      </c>
      <c r="C33" s="225"/>
      <c r="D33" s="225"/>
    </row>
    <row r="34" spans="1:4" s="84" customFormat="1" ht="12" customHeight="1">
      <c r="A34" s="362" t="s">
        <v>208</v>
      </c>
      <c r="B34" s="344" t="s">
        <v>213</v>
      </c>
      <c r="C34" s="225"/>
      <c r="D34" s="225"/>
    </row>
    <row r="35" spans="1:4" s="84" customFormat="1" ht="12" customHeight="1">
      <c r="A35" s="362" t="s">
        <v>209</v>
      </c>
      <c r="B35" s="344" t="s">
        <v>214</v>
      </c>
      <c r="C35" s="225"/>
      <c r="D35" s="225"/>
    </row>
    <row r="36" spans="1:4" s="84" customFormat="1" ht="12" customHeight="1" thickBot="1">
      <c r="A36" s="363" t="s">
        <v>210</v>
      </c>
      <c r="B36" s="345" t="s">
        <v>215</v>
      </c>
      <c r="C36" s="227"/>
      <c r="D36" s="227"/>
    </row>
    <row r="37" spans="1:4" s="84" customFormat="1" ht="12" customHeight="1" thickBot="1">
      <c r="A37" s="32" t="s">
        <v>17</v>
      </c>
      <c r="B37" s="21" t="s">
        <v>379</v>
      </c>
      <c r="C37" s="223">
        <f>SUM(C38:C48)</f>
        <v>0</v>
      </c>
      <c r="D37" s="223">
        <f>SUM(D38:D48)</f>
        <v>0</v>
      </c>
    </row>
    <row r="38" spans="1:4" s="84" customFormat="1" ht="12" customHeight="1">
      <c r="A38" s="361" t="s">
        <v>85</v>
      </c>
      <c r="B38" s="343" t="s">
        <v>218</v>
      </c>
      <c r="C38" s="226"/>
      <c r="D38" s="226"/>
    </row>
    <row r="39" spans="1:4" s="84" customFormat="1" ht="12" customHeight="1">
      <c r="A39" s="362" t="s">
        <v>86</v>
      </c>
      <c r="B39" s="344" t="s">
        <v>219</v>
      </c>
      <c r="C39" s="225"/>
      <c r="D39" s="225"/>
    </row>
    <row r="40" spans="1:4" s="84" customFormat="1" ht="12" customHeight="1">
      <c r="A40" s="362" t="s">
        <v>87</v>
      </c>
      <c r="B40" s="344" t="s">
        <v>220</v>
      </c>
      <c r="C40" s="225"/>
      <c r="D40" s="225"/>
    </row>
    <row r="41" spans="1:4" s="84" customFormat="1" ht="12" customHeight="1">
      <c r="A41" s="362" t="s">
        <v>131</v>
      </c>
      <c r="B41" s="344" t="s">
        <v>221</v>
      </c>
      <c r="C41" s="225"/>
      <c r="D41" s="225"/>
    </row>
    <row r="42" spans="1:4" s="84" customFormat="1" ht="12" customHeight="1">
      <c r="A42" s="362" t="s">
        <v>132</v>
      </c>
      <c r="B42" s="344" t="s">
        <v>222</v>
      </c>
      <c r="C42" s="225"/>
      <c r="D42" s="225"/>
    </row>
    <row r="43" spans="1:4" s="84" customFormat="1" ht="12" customHeight="1">
      <c r="A43" s="362" t="s">
        <v>133</v>
      </c>
      <c r="B43" s="344" t="s">
        <v>223</v>
      </c>
      <c r="C43" s="225"/>
      <c r="D43" s="225"/>
    </row>
    <row r="44" spans="1:4" s="84" customFormat="1" ht="12" customHeight="1">
      <c r="A44" s="362" t="s">
        <v>134</v>
      </c>
      <c r="B44" s="344" t="s">
        <v>224</v>
      </c>
      <c r="C44" s="225"/>
      <c r="D44" s="225"/>
    </row>
    <row r="45" spans="1:4" s="84" customFormat="1" ht="12" customHeight="1">
      <c r="A45" s="362" t="s">
        <v>135</v>
      </c>
      <c r="B45" s="344" t="s">
        <v>225</v>
      </c>
      <c r="C45" s="225"/>
      <c r="D45" s="225"/>
    </row>
    <row r="46" spans="1:4" s="84" customFormat="1" ht="12" customHeight="1">
      <c r="A46" s="362" t="s">
        <v>216</v>
      </c>
      <c r="B46" s="344" t="s">
        <v>226</v>
      </c>
      <c r="C46" s="228"/>
      <c r="D46" s="228"/>
    </row>
    <row r="47" spans="1:4" s="84" customFormat="1" ht="12" customHeight="1">
      <c r="A47" s="363" t="s">
        <v>217</v>
      </c>
      <c r="B47" s="345" t="s">
        <v>381</v>
      </c>
      <c r="C47" s="329"/>
      <c r="D47" s="329"/>
    </row>
    <row r="48" spans="1:4" s="84" customFormat="1" ht="12" customHeight="1" thickBot="1">
      <c r="A48" s="363" t="s">
        <v>380</v>
      </c>
      <c r="B48" s="345" t="s">
        <v>227</v>
      </c>
      <c r="C48" s="329"/>
      <c r="D48" s="329"/>
    </row>
    <row r="49" spans="1:4" s="84" customFormat="1" ht="12" customHeight="1" thickBot="1">
      <c r="A49" s="32" t="s">
        <v>18</v>
      </c>
      <c r="B49" s="21" t="s">
        <v>228</v>
      </c>
      <c r="C49" s="223">
        <f>SUM(C50:C54)</f>
        <v>0</v>
      </c>
      <c r="D49" s="223">
        <f>SUM(D50:D54)</f>
        <v>0</v>
      </c>
    </row>
    <row r="50" spans="1:4" s="84" customFormat="1" ht="12" customHeight="1">
      <c r="A50" s="361" t="s">
        <v>88</v>
      </c>
      <c r="B50" s="343" t="s">
        <v>232</v>
      </c>
      <c r="C50" s="389"/>
      <c r="D50" s="389"/>
    </row>
    <row r="51" spans="1:4" s="84" customFormat="1" ht="12" customHeight="1">
      <c r="A51" s="362" t="s">
        <v>89</v>
      </c>
      <c r="B51" s="344" t="s">
        <v>233</v>
      </c>
      <c r="C51" s="228"/>
      <c r="D51" s="228"/>
    </row>
    <row r="52" spans="1:4" s="84" customFormat="1" ht="12" customHeight="1">
      <c r="A52" s="362" t="s">
        <v>229</v>
      </c>
      <c r="B52" s="344" t="s">
        <v>234</v>
      </c>
      <c r="C52" s="228"/>
      <c r="D52" s="228"/>
    </row>
    <row r="53" spans="1:4" s="84" customFormat="1" ht="12" customHeight="1">
      <c r="A53" s="362" t="s">
        <v>230</v>
      </c>
      <c r="B53" s="344" t="s">
        <v>235</v>
      </c>
      <c r="C53" s="228"/>
      <c r="D53" s="228"/>
    </row>
    <row r="54" spans="1:4" s="84" customFormat="1" ht="12" customHeight="1" thickBot="1">
      <c r="A54" s="363" t="s">
        <v>231</v>
      </c>
      <c r="B54" s="345" t="s">
        <v>236</v>
      </c>
      <c r="C54" s="329"/>
      <c r="D54" s="329"/>
    </row>
    <row r="55" spans="1:4" s="84" customFormat="1" ht="12" customHeight="1" thickBot="1">
      <c r="A55" s="32" t="s">
        <v>136</v>
      </c>
      <c r="B55" s="21" t="s">
        <v>237</v>
      </c>
      <c r="C55" s="223">
        <f>SUM(C56:C58)</f>
        <v>0</v>
      </c>
      <c r="D55" s="223">
        <f>SUM(D56:D58)</f>
        <v>0</v>
      </c>
    </row>
    <row r="56" spans="1:4" s="84" customFormat="1" ht="12" customHeight="1">
      <c r="A56" s="361" t="s">
        <v>90</v>
      </c>
      <c r="B56" s="343" t="s">
        <v>238</v>
      </c>
      <c r="C56" s="226"/>
      <c r="D56" s="226"/>
    </row>
    <row r="57" spans="1:4" s="84" customFormat="1" ht="12" customHeight="1">
      <c r="A57" s="362" t="s">
        <v>91</v>
      </c>
      <c r="B57" s="344" t="s">
        <v>371</v>
      </c>
      <c r="C57" s="225"/>
      <c r="D57" s="225"/>
    </row>
    <row r="58" spans="1:4" s="84" customFormat="1" ht="12" customHeight="1">
      <c r="A58" s="362" t="s">
        <v>241</v>
      </c>
      <c r="B58" s="344" t="s">
        <v>239</v>
      </c>
      <c r="C58" s="225"/>
      <c r="D58" s="225"/>
    </row>
    <row r="59" spans="1:4" s="84" customFormat="1" ht="12" customHeight="1" thickBot="1">
      <c r="A59" s="363" t="s">
        <v>242</v>
      </c>
      <c r="B59" s="345" t="s">
        <v>240</v>
      </c>
      <c r="C59" s="227"/>
      <c r="D59" s="227"/>
    </row>
    <row r="60" spans="1:4" s="84" customFormat="1" ht="12" customHeight="1" thickBot="1">
      <c r="A60" s="32" t="s">
        <v>20</v>
      </c>
      <c r="B60" s="218" t="s">
        <v>243</v>
      </c>
      <c r="C60" s="223">
        <f>SUM(C61:C63)</f>
        <v>0</v>
      </c>
      <c r="D60" s="223">
        <f>SUM(D61:D63)</f>
        <v>0</v>
      </c>
    </row>
    <row r="61" spans="1:4" s="84" customFormat="1" ht="12" customHeight="1">
      <c r="A61" s="361" t="s">
        <v>137</v>
      </c>
      <c r="B61" s="343" t="s">
        <v>245</v>
      </c>
      <c r="C61" s="228"/>
      <c r="D61" s="228"/>
    </row>
    <row r="62" spans="1:4" s="84" customFormat="1" ht="12" customHeight="1">
      <c r="A62" s="362" t="s">
        <v>138</v>
      </c>
      <c r="B62" s="344" t="s">
        <v>372</v>
      </c>
      <c r="C62" s="228"/>
      <c r="D62" s="228"/>
    </row>
    <row r="63" spans="1:4" s="84" customFormat="1" ht="12" customHeight="1">
      <c r="A63" s="362" t="s">
        <v>166</v>
      </c>
      <c r="B63" s="344" t="s">
        <v>246</v>
      </c>
      <c r="C63" s="228"/>
      <c r="D63" s="228"/>
    </row>
    <row r="64" spans="1:4" s="84" customFormat="1" ht="12" customHeight="1" thickBot="1">
      <c r="A64" s="363" t="s">
        <v>244</v>
      </c>
      <c r="B64" s="345" t="s">
        <v>247</v>
      </c>
      <c r="C64" s="228"/>
      <c r="D64" s="228"/>
    </row>
    <row r="65" spans="1:4" s="84" customFormat="1" ht="12" customHeight="1" thickBot="1">
      <c r="A65" s="32" t="s">
        <v>21</v>
      </c>
      <c r="B65" s="21" t="s">
        <v>248</v>
      </c>
      <c r="C65" s="229">
        <f>+C8+C15+C22+C29+C37+C49+C55+C60</f>
        <v>0</v>
      </c>
      <c r="D65" s="229">
        <f>+D8+D15+D22+D29+D37+D49+D55+D60</f>
        <v>0</v>
      </c>
    </row>
    <row r="66" spans="1:4" s="84" customFormat="1" ht="12" customHeight="1" thickBot="1">
      <c r="A66" s="364" t="s">
        <v>339</v>
      </c>
      <c r="B66" s="218" t="s">
        <v>250</v>
      </c>
      <c r="C66" s="223">
        <f>SUM(C67:C69)</f>
        <v>0</v>
      </c>
      <c r="D66" s="223">
        <f>SUM(D67:D69)</f>
        <v>0</v>
      </c>
    </row>
    <row r="67" spans="1:4" s="84" customFormat="1" ht="12" customHeight="1">
      <c r="A67" s="361" t="s">
        <v>281</v>
      </c>
      <c r="B67" s="343" t="s">
        <v>251</v>
      </c>
      <c r="C67" s="228"/>
      <c r="D67" s="228"/>
    </row>
    <row r="68" spans="1:4" s="84" customFormat="1" ht="12" customHeight="1">
      <c r="A68" s="362" t="s">
        <v>290</v>
      </c>
      <c r="B68" s="344" t="s">
        <v>252</v>
      </c>
      <c r="C68" s="228"/>
      <c r="D68" s="228"/>
    </row>
    <row r="69" spans="1:4" s="84" customFormat="1" ht="12" customHeight="1" thickBot="1">
      <c r="A69" s="363" t="s">
        <v>291</v>
      </c>
      <c r="B69" s="346" t="s">
        <v>253</v>
      </c>
      <c r="C69" s="228"/>
      <c r="D69" s="228"/>
    </row>
    <row r="70" spans="1:4" s="84" customFormat="1" ht="12" customHeight="1" thickBot="1">
      <c r="A70" s="364" t="s">
        <v>254</v>
      </c>
      <c r="B70" s="218" t="s">
        <v>255</v>
      </c>
      <c r="C70" s="223">
        <f>SUM(C71:C74)</f>
        <v>0</v>
      </c>
      <c r="D70" s="223">
        <f>SUM(D71:D74)</f>
        <v>0</v>
      </c>
    </row>
    <row r="71" spans="1:4" s="84" customFormat="1" ht="12" customHeight="1">
      <c r="A71" s="361" t="s">
        <v>116</v>
      </c>
      <c r="B71" s="343" t="s">
        <v>256</v>
      </c>
      <c r="C71" s="228"/>
      <c r="D71" s="228"/>
    </row>
    <row r="72" spans="1:4" s="84" customFormat="1" ht="12" customHeight="1">
      <c r="A72" s="362" t="s">
        <v>117</v>
      </c>
      <c r="B72" s="344" t="s">
        <v>257</v>
      </c>
      <c r="C72" s="228"/>
      <c r="D72" s="228"/>
    </row>
    <row r="73" spans="1:4" s="84" customFormat="1" ht="12" customHeight="1">
      <c r="A73" s="362" t="s">
        <v>282</v>
      </c>
      <c r="B73" s="344" t="s">
        <v>258</v>
      </c>
      <c r="C73" s="228"/>
      <c r="D73" s="228"/>
    </row>
    <row r="74" spans="1:4" s="84" customFormat="1" ht="12" customHeight="1" thickBot="1">
      <c r="A74" s="363" t="s">
        <v>283</v>
      </c>
      <c r="B74" s="345" t="s">
        <v>259</v>
      </c>
      <c r="C74" s="228"/>
      <c r="D74" s="228"/>
    </row>
    <row r="75" spans="1:4" s="84" customFormat="1" ht="12" customHeight="1" thickBot="1">
      <c r="A75" s="364" t="s">
        <v>260</v>
      </c>
      <c r="B75" s="218" t="s">
        <v>261</v>
      </c>
      <c r="C75" s="223">
        <f>SUM(C76:C77)</f>
        <v>0</v>
      </c>
      <c r="D75" s="223">
        <f>SUM(D76:D77)</f>
        <v>0</v>
      </c>
    </row>
    <row r="76" spans="1:4" s="84" customFormat="1" ht="12" customHeight="1">
      <c r="A76" s="361" t="s">
        <v>284</v>
      </c>
      <c r="B76" s="343" t="s">
        <v>262</v>
      </c>
      <c r="C76" s="228"/>
      <c r="D76" s="228"/>
    </row>
    <row r="77" spans="1:4" s="84" customFormat="1" ht="12" customHeight="1" thickBot="1">
      <c r="A77" s="363" t="s">
        <v>285</v>
      </c>
      <c r="B77" s="345" t="s">
        <v>263</v>
      </c>
      <c r="C77" s="228"/>
      <c r="D77" s="228"/>
    </row>
    <row r="78" spans="1:4" s="83" customFormat="1" ht="12" customHeight="1" thickBot="1">
      <c r="A78" s="364" t="s">
        <v>264</v>
      </c>
      <c r="B78" s="218" t="s">
        <v>265</v>
      </c>
      <c r="C78" s="223">
        <f>SUM(C79:C81)</f>
        <v>0</v>
      </c>
      <c r="D78" s="223">
        <f>SUM(D79:D81)</f>
        <v>0</v>
      </c>
    </row>
    <row r="79" spans="1:4" s="84" customFormat="1" ht="12" customHeight="1">
      <c r="A79" s="361" t="s">
        <v>286</v>
      </c>
      <c r="B79" s="343" t="s">
        <v>266</v>
      </c>
      <c r="C79" s="228"/>
      <c r="D79" s="228"/>
    </row>
    <row r="80" spans="1:4" s="84" customFormat="1" ht="12" customHeight="1">
      <c r="A80" s="362" t="s">
        <v>287</v>
      </c>
      <c r="B80" s="344" t="s">
        <v>267</v>
      </c>
      <c r="C80" s="228"/>
      <c r="D80" s="228"/>
    </row>
    <row r="81" spans="1:4" s="84" customFormat="1" ht="12" customHeight="1" thickBot="1">
      <c r="A81" s="363" t="s">
        <v>288</v>
      </c>
      <c r="B81" s="345" t="s">
        <v>268</v>
      </c>
      <c r="C81" s="228"/>
      <c r="D81" s="228"/>
    </row>
    <row r="82" spans="1:4" s="84" customFormat="1" ht="12" customHeight="1" thickBot="1">
      <c r="A82" s="364" t="s">
        <v>269</v>
      </c>
      <c r="B82" s="218" t="s">
        <v>289</v>
      </c>
      <c r="C82" s="223">
        <f>SUM(C83:C86)</f>
        <v>0</v>
      </c>
      <c r="D82" s="223">
        <f>SUM(D83:D86)</f>
        <v>0</v>
      </c>
    </row>
    <row r="83" spans="1:4" s="84" customFormat="1" ht="12" customHeight="1">
      <c r="A83" s="365" t="s">
        <v>270</v>
      </c>
      <c r="B83" s="343" t="s">
        <v>271</v>
      </c>
      <c r="C83" s="228"/>
      <c r="D83" s="228"/>
    </row>
    <row r="84" spans="1:4" s="84" customFormat="1" ht="12" customHeight="1">
      <c r="A84" s="366" t="s">
        <v>272</v>
      </c>
      <c r="B84" s="344" t="s">
        <v>273</v>
      </c>
      <c r="C84" s="228"/>
      <c r="D84" s="228"/>
    </row>
    <row r="85" spans="1:4" s="84" customFormat="1" ht="12" customHeight="1">
      <c r="A85" s="366" t="s">
        <v>274</v>
      </c>
      <c r="B85" s="344" t="s">
        <v>275</v>
      </c>
      <c r="C85" s="228"/>
      <c r="D85" s="228"/>
    </row>
    <row r="86" spans="1:4" s="83" customFormat="1" ht="12" customHeight="1" thickBot="1">
      <c r="A86" s="367" t="s">
        <v>276</v>
      </c>
      <c r="B86" s="345" t="s">
        <v>277</v>
      </c>
      <c r="C86" s="228"/>
      <c r="D86" s="228"/>
    </row>
    <row r="87" spans="1:4" s="83" customFormat="1" ht="12" customHeight="1" thickBot="1">
      <c r="A87" s="364" t="s">
        <v>278</v>
      </c>
      <c r="B87" s="218" t="s">
        <v>423</v>
      </c>
      <c r="C87" s="390"/>
      <c r="D87" s="390"/>
    </row>
    <row r="88" spans="1:4" s="83" customFormat="1" ht="12" customHeight="1" thickBot="1">
      <c r="A88" s="364" t="s">
        <v>449</v>
      </c>
      <c r="B88" s="218" t="s">
        <v>279</v>
      </c>
      <c r="C88" s="390"/>
      <c r="D88" s="390"/>
    </row>
    <row r="89" spans="1:4" s="83" customFormat="1" ht="12" customHeight="1" thickBot="1">
      <c r="A89" s="364" t="s">
        <v>450</v>
      </c>
      <c r="B89" s="350" t="s">
        <v>426</v>
      </c>
      <c r="C89" s="229">
        <f>+C66+C70+C75+C78+C82+C88+C87</f>
        <v>0</v>
      </c>
      <c r="D89" s="229">
        <f>+D66+D70+D75+D78+D82+D88+D87</f>
        <v>0</v>
      </c>
    </row>
    <row r="90" spans="1:4" s="83" customFormat="1" ht="12" customHeight="1" thickBot="1">
      <c r="A90" s="368" t="s">
        <v>451</v>
      </c>
      <c r="B90" s="351" t="s">
        <v>452</v>
      </c>
      <c r="C90" s="229">
        <f>+C65+C89</f>
        <v>0</v>
      </c>
      <c r="D90" s="229">
        <f>+D65+D89</f>
        <v>0</v>
      </c>
    </row>
    <row r="91" spans="1:4" s="84" customFormat="1" ht="15" customHeight="1" thickBot="1">
      <c r="A91" s="179"/>
      <c r="B91" s="180"/>
      <c r="C91" s="291"/>
      <c r="D91" s="291"/>
    </row>
    <row r="92" spans="1:4" s="62" customFormat="1" ht="16.5" customHeight="1" thickBot="1">
      <c r="A92" s="183"/>
      <c r="B92" s="184" t="s">
        <v>53</v>
      </c>
      <c r="C92" s="293"/>
      <c r="D92" s="293"/>
    </row>
    <row r="93" spans="1:4" s="85" customFormat="1" ht="12" customHeight="1" thickBot="1">
      <c r="A93" s="335" t="s">
        <v>13</v>
      </c>
      <c r="B93" s="31" t="s">
        <v>456</v>
      </c>
      <c r="C93" s="222">
        <f>+C94+C95+C96+C97+C98+C111</f>
        <v>0</v>
      </c>
      <c r="D93" s="222">
        <f>+D94+D95+D96+D97+D98+D111</f>
        <v>0</v>
      </c>
    </row>
    <row r="94" spans="1:4" ht="12" customHeight="1">
      <c r="A94" s="369" t="s">
        <v>92</v>
      </c>
      <c r="B94" s="10" t="s">
        <v>43</v>
      </c>
      <c r="C94" s="224"/>
      <c r="D94" s="224"/>
    </row>
    <row r="95" spans="1:4" ht="12" customHeight="1">
      <c r="A95" s="362" t="s">
        <v>93</v>
      </c>
      <c r="B95" s="8" t="s">
        <v>139</v>
      </c>
      <c r="C95" s="225"/>
      <c r="D95" s="225"/>
    </row>
    <row r="96" spans="1:4" ht="12" customHeight="1">
      <c r="A96" s="362" t="s">
        <v>94</v>
      </c>
      <c r="B96" s="8" t="s">
        <v>114</v>
      </c>
      <c r="C96" s="227"/>
      <c r="D96" s="227"/>
    </row>
    <row r="97" spans="1:4" ht="12" customHeight="1">
      <c r="A97" s="362" t="s">
        <v>95</v>
      </c>
      <c r="B97" s="11" t="s">
        <v>140</v>
      </c>
      <c r="C97" s="227"/>
      <c r="D97" s="227"/>
    </row>
    <row r="98" spans="1:4" ht="12" customHeight="1">
      <c r="A98" s="362" t="s">
        <v>106</v>
      </c>
      <c r="B98" s="19" t="s">
        <v>141</v>
      </c>
      <c r="C98" s="227"/>
      <c r="D98" s="227"/>
    </row>
    <row r="99" spans="1:4" ht="12" customHeight="1">
      <c r="A99" s="362" t="s">
        <v>96</v>
      </c>
      <c r="B99" s="8" t="s">
        <v>453</v>
      </c>
      <c r="C99" s="227"/>
      <c r="D99" s="227"/>
    </row>
    <row r="100" spans="1:4" ht="12" customHeight="1">
      <c r="A100" s="362" t="s">
        <v>97</v>
      </c>
      <c r="B100" s="122" t="s">
        <v>389</v>
      </c>
      <c r="C100" s="227"/>
      <c r="D100" s="227"/>
    </row>
    <row r="101" spans="1:4" ht="12" customHeight="1">
      <c r="A101" s="362" t="s">
        <v>107</v>
      </c>
      <c r="B101" s="122" t="s">
        <v>388</v>
      </c>
      <c r="C101" s="227"/>
      <c r="D101" s="227"/>
    </row>
    <row r="102" spans="1:4" ht="12" customHeight="1">
      <c r="A102" s="362" t="s">
        <v>108</v>
      </c>
      <c r="B102" s="122" t="s">
        <v>295</v>
      </c>
      <c r="C102" s="227"/>
      <c r="D102" s="227"/>
    </row>
    <row r="103" spans="1:4" ht="12" customHeight="1">
      <c r="A103" s="362" t="s">
        <v>109</v>
      </c>
      <c r="B103" s="123" t="s">
        <v>296</v>
      </c>
      <c r="C103" s="227"/>
      <c r="D103" s="227"/>
    </row>
    <row r="104" spans="1:4" ht="12" customHeight="1">
      <c r="A104" s="362" t="s">
        <v>110</v>
      </c>
      <c r="B104" s="123" t="s">
        <v>297</v>
      </c>
      <c r="C104" s="227"/>
      <c r="D104" s="227"/>
    </row>
    <row r="105" spans="1:4" ht="12" customHeight="1">
      <c r="A105" s="362" t="s">
        <v>112</v>
      </c>
      <c r="B105" s="122" t="s">
        <v>298</v>
      </c>
      <c r="C105" s="227"/>
      <c r="D105" s="227"/>
    </row>
    <row r="106" spans="1:4" ht="12" customHeight="1">
      <c r="A106" s="362" t="s">
        <v>142</v>
      </c>
      <c r="B106" s="122" t="s">
        <v>299</v>
      </c>
      <c r="C106" s="227"/>
      <c r="D106" s="227"/>
    </row>
    <row r="107" spans="1:4" ht="12" customHeight="1">
      <c r="A107" s="362" t="s">
        <v>293</v>
      </c>
      <c r="B107" s="123" t="s">
        <v>300</v>
      </c>
      <c r="C107" s="227"/>
      <c r="D107" s="227"/>
    </row>
    <row r="108" spans="1:4" ht="12" customHeight="1">
      <c r="A108" s="370" t="s">
        <v>294</v>
      </c>
      <c r="B108" s="124" t="s">
        <v>301</v>
      </c>
      <c r="C108" s="227"/>
      <c r="D108" s="227"/>
    </row>
    <row r="109" spans="1:4" ht="12" customHeight="1">
      <c r="A109" s="362" t="s">
        <v>386</v>
      </c>
      <c r="B109" s="124" t="s">
        <v>302</v>
      </c>
      <c r="C109" s="227"/>
      <c r="D109" s="227"/>
    </row>
    <row r="110" spans="1:4" ht="12" customHeight="1">
      <c r="A110" s="362" t="s">
        <v>387</v>
      </c>
      <c r="B110" s="123" t="s">
        <v>303</v>
      </c>
      <c r="C110" s="225"/>
      <c r="D110" s="225"/>
    </row>
    <row r="111" spans="1:4" ht="12" customHeight="1">
      <c r="A111" s="362" t="s">
        <v>391</v>
      </c>
      <c r="B111" s="11" t="s">
        <v>44</v>
      </c>
      <c r="C111" s="225"/>
      <c r="D111" s="225"/>
    </row>
    <row r="112" spans="1:4" ht="12" customHeight="1">
      <c r="A112" s="363" t="s">
        <v>392</v>
      </c>
      <c r="B112" s="8" t="s">
        <v>454</v>
      </c>
      <c r="C112" s="227"/>
      <c r="D112" s="227"/>
    </row>
    <row r="113" spans="1:4" ht="12" customHeight="1" thickBot="1">
      <c r="A113" s="371" t="s">
        <v>393</v>
      </c>
      <c r="B113" s="125" t="s">
        <v>455</v>
      </c>
      <c r="C113" s="231"/>
      <c r="D113" s="231"/>
    </row>
    <row r="114" spans="1:4" ht="12" customHeight="1" thickBot="1">
      <c r="A114" s="32" t="s">
        <v>14</v>
      </c>
      <c r="B114" s="30" t="s">
        <v>304</v>
      </c>
      <c r="C114" s="223">
        <f>+C115+C117+C119</f>
        <v>0</v>
      </c>
      <c r="D114" s="223">
        <f>+D115+D117+D119</f>
        <v>0</v>
      </c>
    </row>
    <row r="115" spans="1:4" ht="12" customHeight="1">
      <c r="A115" s="361" t="s">
        <v>98</v>
      </c>
      <c r="B115" s="8" t="s">
        <v>164</v>
      </c>
      <c r="C115" s="226"/>
      <c r="D115" s="226"/>
    </row>
    <row r="116" spans="1:4" ht="12" customHeight="1">
      <c r="A116" s="361" t="s">
        <v>99</v>
      </c>
      <c r="B116" s="12" t="s">
        <v>308</v>
      </c>
      <c r="C116" s="226"/>
      <c r="D116" s="226"/>
    </row>
    <row r="117" spans="1:4" ht="12" customHeight="1">
      <c r="A117" s="361" t="s">
        <v>100</v>
      </c>
      <c r="B117" s="12" t="s">
        <v>143</v>
      </c>
      <c r="C117" s="225"/>
      <c r="D117" s="225"/>
    </row>
    <row r="118" spans="1:4" ht="12" customHeight="1">
      <c r="A118" s="361" t="s">
        <v>101</v>
      </c>
      <c r="B118" s="12" t="s">
        <v>309</v>
      </c>
      <c r="C118" s="193"/>
      <c r="D118" s="193"/>
    </row>
    <row r="119" spans="1:4" ht="12" customHeight="1">
      <c r="A119" s="361" t="s">
        <v>102</v>
      </c>
      <c r="B119" s="220" t="s">
        <v>167</v>
      </c>
      <c r="C119" s="193"/>
      <c r="D119" s="193"/>
    </row>
    <row r="120" spans="1:4" ht="12" customHeight="1">
      <c r="A120" s="361" t="s">
        <v>111</v>
      </c>
      <c r="B120" s="219" t="s">
        <v>373</v>
      </c>
      <c r="C120" s="193"/>
      <c r="D120" s="193"/>
    </row>
    <row r="121" spans="1:4" ht="12" customHeight="1">
      <c r="A121" s="361" t="s">
        <v>113</v>
      </c>
      <c r="B121" s="339" t="s">
        <v>314</v>
      </c>
      <c r="C121" s="193"/>
      <c r="D121" s="193"/>
    </row>
    <row r="122" spans="1:4" ht="12" customHeight="1">
      <c r="A122" s="361" t="s">
        <v>144</v>
      </c>
      <c r="B122" s="123" t="s">
        <v>297</v>
      </c>
      <c r="C122" s="193"/>
      <c r="D122" s="193"/>
    </row>
    <row r="123" spans="1:4" ht="12" customHeight="1">
      <c r="A123" s="361" t="s">
        <v>145</v>
      </c>
      <c r="B123" s="123" t="s">
        <v>313</v>
      </c>
      <c r="C123" s="193"/>
      <c r="D123" s="193"/>
    </row>
    <row r="124" spans="1:4" ht="12" customHeight="1">
      <c r="A124" s="361" t="s">
        <v>146</v>
      </c>
      <c r="B124" s="123" t="s">
        <v>312</v>
      </c>
      <c r="C124" s="193"/>
      <c r="D124" s="193"/>
    </row>
    <row r="125" spans="1:4" ht="12" customHeight="1">
      <c r="A125" s="361" t="s">
        <v>305</v>
      </c>
      <c r="B125" s="123" t="s">
        <v>300</v>
      </c>
      <c r="C125" s="193"/>
      <c r="D125" s="193"/>
    </row>
    <row r="126" spans="1:4" ht="12" customHeight="1">
      <c r="A126" s="361" t="s">
        <v>306</v>
      </c>
      <c r="B126" s="123" t="s">
        <v>311</v>
      </c>
      <c r="C126" s="193"/>
      <c r="D126" s="193"/>
    </row>
    <row r="127" spans="1:4" ht="12" customHeight="1" thickBot="1">
      <c r="A127" s="370" t="s">
        <v>307</v>
      </c>
      <c r="B127" s="123" t="s">
        <v>310</v>
      </c>
      <c r="C127" s="195"/>
      <c r="D127" s="195"/>
    </row>
    <row r="128" spans="1:4" ht="12" customHeight="1" thickBot="1">
      <c r="A128" s="32" t="s">
        <v>15</v>
      </c>
      <c r="B128" s="118" t="s">
        <v>396</v>
      </c>
      <c r="C128" s="223">
        <f>+C93+C114</f>
        <v>0</v>
      </c>
      <c r="D128" s="223">
        <f>+D93+D114</f>
        <v>0</v>
      </c>
    </row>
    <row r="129" spans="1:4" ht="12" customHeight="1" thickBot="1">
      <c r="A129" s="32" t="s">
        <v>16</v>
      </c>
      <c r="B129" s="118" t="s">
        <v>397</v>
      </c>
      <c r="C129" s="223">
        <f>+C130+C131+C132</f>
        <v>0</v>
      </c>
      <c r="D129" s="223">
        <f>+D130+D131+D132</f>
        <v>0</v>
      </c>
    </row>
    <row r="130" spans="1:4" s="85" customFormat="1" ht="12" customHeight="1">
      <c r="A130" s="361" t="s">
        <v>205</v>
      </c>
      <c r="B130" s="9" t="s">
        <v>459</v>
      </c>
      <c r="C130" s="193"/>
      <c r="D130" s="193"/>
    </row>
    <row r="131" spans="1:4" ht="12" customHeight="1">
      <c r="A131" s="361" t="s">
        <v>208</v>
      </c>
      <c r="B131" s="9" t="s">
        <v>405</v>
      </c>
      <c r="C131" s="193"/>
      <c r="D131" s="193"/>
    </row>
    <row r="132" spans="1:4" ht="12" customHeight="1" thickBot="1">
      <c r="A132" s="370" t="s">
        <v>209</v>
      </c>
      <c r="B132" s="7" t="s">
        <v>458</v>
      </c>
      <c r="C132" s="193"/>
      <c r="D132" s="193"/>
    </row>
    <row r="133" spans="1:4" ht="12" customHeight="1" thickBot="1">
      <c r="A133" s="32" t="s">
        <v>17</v>
      </c>
      <c r="B133" s="118" t="s">
        <v>398</v>
      </c>
      <c r="C133" s="223">
        <f>+C134+C135+C136+C137+C138+C139</f>
        <v>0</v>
      </c>
      <c r="D133" s="223">
        <f>+D134+D135+D136+D137+D138+D139</f>
        <v>0</v>
      </c>
    </row>
    <row r="134" spans="1:4" ht="12" customHeight="1">
      <c r="A134" s="361" t="s">
        <v>85</v>
      </c>
      <c r="B134" s="9" t="s">
        <v>407</v>
      </c>
      <c r="C134" s="193"/>
      <c r="D134" s="193"/>
    </row>
    <row r="135" spans="1:4" ht="12" customHeight="1">
      <c r="A135" s="361" t="s">
        <v>86</v>
      </c>
      <c r="B135" s="9" t="s">
        <v>399</v>
      </c>
      <c r="C135" s="193"/>
      <c r="D135" s="193"/>
    </row>
    <row r="136" spans="1:4" ht="12" customHeight="1">
      <c r="A136" s="361" t="s">
        <v>87</v>
      </c>
      <c r="B136" s="9" t="s">
        <v>400</v>
      </c>
      <c r="C136" s="193"/>
      <c r="D136" s="193"/>
    </row>
    <row r="137" spans="1:4" ht="12" customHeight="1">
      <c r="A137" s="361" t="s">
        <v>131</v>
      </c>
      <c r="B137" s="9" t="s">
        <v>457</v>
      </c>
      <c r="C137" s="193"/>
      <c r="D137" s="193"/>
    </row>
    <row r="138" spans="1:4" ht="12" customHeight="1">
      <c r="A138" s="361" t="s">
        <v>132</v>
      </c>
      <c r="B138" s="9" t="s">
        <v>402</v>
      </c>
      <c r="C138" s="193"/>
      <c r="D138" s="193"/>
    </row>
    <row r="139" spans="1:4" s="85" customFormat="1" ht="12" customHeight="1" thickBot="1">
      <c r="A139" s="370" t="s">
        <v>133</v>
      </c>
      <c r="B139" s="7" t="s">
        <v>403</v>
      </c>
      <c r="C139" s="193"/>
      <c r="D139" s="193"/>
    </row>
    <row r="140" spans="1:11" ht="12" customHeight="1" thickBot="1">
      <c r="A140" s="32" t="s">
        <v>18</v>
      </c>
      <c r="B140" s="118" t="s">
        <v>476</v>
      </c>
      <c r="C140" s="229">
        <f>+C141+C142+C144+C145+C143</f>
        <v>0</v>
      </c>
      <c r="D140" s="229">
        <f>+D141+D142+D144+D145+D143</f>
        <v>0</v>
      </c>
      <c r="K140" s="191"/>
    </row>
    <row r="141" spans="1:4" ht="12.75">
      <c r="A141" s="361" t="s">
        <v>88</v>
      </c>
      <c r="B141" s="9" t="s">
        <v>315</v>
      </c>
      <c r="C141" s="193"/>
      <c r="D141" s="193"/>
    </row>
    <row r="142" spans="1:4" ht="12" customHeight="1">
      <c r="A142" s="361" t="s">
        <v>89</v>
      </c>
      <c r="B142" s="9" t="s">
        <v>316</v>
      </c>
      <c r="C142" s="193"/>
      <c r="D142" s="193"/>
    </row>
    <row r="143" spans="1:4" s="85" customFormat="1" ht="12" customHeight="1">
      <c r="A143" s="361" t="s">
        <v>229</v>
      </c>
      <c r="B143" s="9" t="s">
        <v>475</v>
      </c>
      <c r="C143" s="193"/>
      <c r="D143" s="193"/>
    </row>
    <row r="144" spans="1:4" s="85" customFormat="1" ht="12" customHeight="1">
      <c r="A144" s="361" t="s">
        <v>230</v>
      </c>
      <c r="B144" s="9" t="s">
        <v>412</v>
      </c>
      <c r="C144" s="193"/>
      <c r="D144" s="193"/>
    </row>
    <row r="145" spans="1:4" s="85" customFormat="1" ht="12" customHeight="1" thickBot="1">
      <c r="A145" s="370" t="s">
        <v>231</v>
      </c>
      <c r="B145" s="7" t="s">
        <v>335</v>
      </c>
      <c r="C145" s="193"/>
      <c r="D145" s="193"/>
    </row>
    <row r="146" spans="1:4" s="85" customFormat="1" ht="12" customHeight="1" thickBot="1">
      <c r="A146" s="32" t="s">
        <v>19</v>
      </c>
      <c r="B146" s="118" t="s">
        <v>413</v>
      </c>
      <c r="C146" s="232">
        <f>+C147+C148+C149+C150+C151</f>
        <v>0</v>
      </c>
      <c r="D146" s="232">
        <f>+D147+D148+D149+D150+D151</f>
        <v>0</v>
      </c>
    </row>
    <row r="147" spans="1:4" s="85" customFormat="1" ht="12" customHeight="1">
      <c r="A147" s="361" t="s">
        <v>90</v>
      </c>
      <c r="B147" s="9" t="s">
        <v>408</v>
      </c>
      <c r="C147" s="193"/>
      <c r="D147" s="193"/>
    </row>
    <row r="148" spans="1:4" s="85" customFormat="1" ht="12" customHeight="1">
      <c r="A148" s="361" t="s">
        <v>91</v>
      </c>
      <c r="B148" s="9" t="s">
        <v>415</v>
      </c>
      <c r="C148" s="193"/>
      <c r="D148" s="193"/>
    </row>
    <row r="149" spans="1:4" s="85" customFormat="1" ht="12" customHeight="1">
      <c r="A149" s="361" t="s">
        <v>241</v>
      </c>
      <c r="B149" s="9" t="s">
        <v>410</v>
      </c>
      <c r="C149" s="193"/>
      <c r="D149" s="193"/>
    </row>
    <row r="150" spans="1:4" ht="12.75" customHeight="1">
      <c r="A150" s="361" t="s">
        <v>242</v>
      </c>
      <c r="B150" s="9" t="s">
        <v>460</v>
      </c>
      <c r="C150" s="193"/>
      <c r="D150" s="193"/>
    </row>
    <row r="151" spans="1:4" ht="12.75" customHeight="1" thickBot="1">
      <c r="A151" s="370" t="s">
        <v>414</v>
      </c>
      <c r="B151" s="7" t="s">
        <v>417</v>
      </c>
      <c r="C151" s="195"/>
      <c r="D151" s="195"/>
    </row>
    <row r="152" spans="1:4" ht="12.75" customHeight="1" thickBot="1">
      <c r="A152" s="423" t="s">
        <v>20</v>
      </c>
      <c r="B152" s="118" t="s">
        <v>418</v>
      </c>
      <c r="C152" s="232"/>
      <c r="D152" s="232"/>
    </row>
    <row r="153" spans="1:4" ht="12" customHeight="1" thickBot="1">
      <c r="A153" s="423" t="s">
        <v>21</v>
      </c>
      <c r="B153" s="118" t="s">
        <v>419</v>
      </c>
      <c r="C153" s="232"/>
      <c r="D153" s="232"/>
    </row>
    <row r="154" spans="1:4" ht="15" customHeight="1" thickBot="1">
      <c r="A154" s="32" t="s">
        <v>22</v>
      </c>
      <c r="B154" s="118" t="s">
        <v>421</v>
      </c>
      <c r="C154" s="353">
        <f>+C129+C133+C140+C146+C152+C153</f>
        <v>0</v>
      </c>
      <c r="D154" s="353">
        <f>+D129+D133+D140+D146+D152+D153</f>
        <v>0</v>
      </c>
    </row>
    <row r="155" spans="1:4" ht="13.5" thickBot="1">
      <c r="A155" s="372" t="s">
        <v>23</v>
      </c>
      <c r="B155" s="305" t="s">
        <v>420</v>
      </c>
      <c r="C155" s="353">
        <f>+C128+C154</f>
        <v>0</v>
      </c>
      <c r="D155" s="353">
        <f>+D128+D154</f>
        <v>0</v>
      </c>
    </row>
    <row r="156" spans="1:4" ht="15" customHeight="1" thickBot="1">
      <c r="A156" s="313"/>
      <c r="B156" s="314"/>
      <c r="C156" s="315"/>
      <c r="D156" s="315"/>
    </row>
    <row r="157" spans="1:4" ht="14.25" customHeight="1" thickBot="1">
      <c r="A157" s="188" t="s">
        <v>461</v>
      </c>
      <c r="B157" s="189"/>
      <c r="C157" s="116"/>
      <c r="D157" s="116"/>
    </row>
    <row r="158" spans="1:4" ht="13.5" thickBot="1">
      <c r="A158" s="188" t="s">
        <v>159</v>
      </c>
      <c r="B158" s="189"/>
      <c r="C158" s="116"/>
      <c r="D158" s="116"/>
    </row>
  </sheetData>
  <sheetProtection formatCells="0"/>
  <mergeCells count="4">
    <mergeCell ref="C2:D2"/>
    <mergeCell ref="C3:D3"/>
    <mergeCell ref="C4:D4"/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1"/>
  <sheetViews>
    <sheetView zoomScale="110" zoomScaleNormal="110" workbookViewId="0" topLeftCell="A1">
      <selection activeCell="C8" sqref="C8"/>
    </sheetView>
  </sheetViews>
  <sheetFormatPr defaultColWidth="9.00390625" defaultRowHeight="12.75"/>
  <cols>
    <col min="1" max="1" width="13.875" style="186" customWidth="1"/>
    <col min="2" max="2" width="79.125" style="187" customWidth="1"/>
    <col min="3" max="3" width="25.00390625" style="187" customWidth="1"/>
    <col min="4" max="4" width="15.625" style="187" customWidth="1"/>
    <col min="5" max="16384" width="9.375" style="187" customWidth="1"/>
  </cols>
  <sheetData>
    <row r="1" spans="1:4" s="166" customFormat="1" ht="21" customHeight="1" thickBot="1">
      <c r="A1" s="165"/>
      <c r="B1" s="493" t="s">
        <v>525</v>
      </c>
      <c r="C1" s="493"/>
      <c r="D1" s="493"/>
    </row>
    <row r="2" spans="1:4" s="384" customFormat="1" ht="25.5" customHeight="1">
      <c r="A2" s="442" t="s">
        <v>157</v>
      </c>
      <c r="B2" s="283" t="s">
        <v>492</v>
      </c>
      <c r="C2" s="491" t="s">
        <v>55</v>
      </c>
      <c r="D2" s="492"/>
    </row>
    <row r="3" spans="1:4" s="384" customFormat="1" ht="24.75" thickBot="1">
      <c r="A3" s="377" t="s">
        <v>156</v>
      </c>
      <c r="B3" s="284" t="s">
        <v>343</v>
      </c>
      <c r="C3" s="483" t="s">
        <v>48</v>
      </c>
      <c r="D3" s="484"/>
    </row>
    <row r="4" spans="1:4" s="385" customFormat="1" ht="15.75" customHeight="1" thickBot="1">
      <c r="A4" s="169"/>
      <c r="B4" s="169"/>
      <c r="C4" s="490" t="s">
        <v>49</v>
      </c>
      <c r="D4" s="490"/>
    </row>
    <row r="5" spans="1:4" ht="24.75" thickBot="1">
      <c r="A5" s="334" t="s">
        <v>158</v>
      </c>
      <c r="B5" s="171" t="s">
        <v>50</v>
      </c>
      <c r="C5" s="172" t="s">
        <v>51</v>
      </c>
      <c r="D5" s="172" t="s">
        <v>522</v>
      </c>
    </row>
    <row r="6" spans="1:4" s="386" customFormat="1" ht="12.75" customHeight="1" thickBot="1">
      <c r="A6" s="161" t="s">
        <v>435</v>
      </c>
      <c r="B6" s="162" t="s">
        <v>436</v>
      </c>
      <c r="C6" s="163" t="s">
        <v>437</v>
      </c>
      <c r="D6" s="163" t="s">
        <v>439</v>
      </c>
    </row>
    <row r="7" spans="1:4" s="386" customFormat="1" ht="15.75" customHeight="1" thickBot="1">
      <c r="A7" s="173"/>
      <c r="B7" s="174" t="s">
        <v>52</v>
      </c>
      <c r="C7" s="175"/>
      <c r="D7" s="175"/>
    </row>
    <row r="8" spans="1:4" s="296" customFormat="1" ht="12" customHeight="1" thickBot="1">
      <c r="A8" s="161" t="s">
        <v>13</v>
      </c>
      <c r="B8" s="176" t="s">
        <v>462</v>
      </c>
      <c r="C8" s="243">
        <f>SUM(C9:C19)</f>
        <v>0</v>
      </c>
      <c r="D8" s="243">
        <f>SUM(D9:D19)</f>
        <v>38</v>
      </c>
    </row>
    <row r="9" spans="1:4" s="296" customFormat="1" ht="12" customHeight="1">
      <c r="A9" s="378" t="s">
        <v>92</v>
      </c>
      <c r="B9" s="10" t="s">
        <v>218</v>
      </c>
      <c r="C9" s="287"/>
      <c r="D9" s="287"/>
    </row>
    <row r="10" spans="1:4" s="296" customFormat="1" ht="12" customHeight="1">
      <c r="A10" s="379" t="s">
        <v>93</v>
      </c>
      <c r="B10" s="8" t="s">
        <v>219</v>
      </c>
      <c r="C10" s="241"/>
      <c r="D10" s="241">
        <v>38</v>
      </c>
    </row>
    <row r="11" spans="1:4" s="296" customFormat="1" ht="12" customHeight="1">
      <c r="A11" s="379" t="s">
        <v>94</v>
      </c>
      <c r="B11" s="8" t="s">
        <v>220</v>
      </c>
      <c r="C11" s="241"/>
      <c r="D11" s="241"/>
    </row>
    <row r="12" spans="1:4" s="296" customFormat="1" ht="12" customHeight="1">
      <c r="A12" s="379" t="s">
        <v>95</v>
      </c>
      <c r="B12" s="8" t="s">
        <v>221</v>
      </c>
      <c r="C12" s="241"/>
      <c r="D12" s="241"/>
    </row>
    <row r="13" spans="1:4" s="296" customFormat="1" ht="12" customHeight="1">
      <c r="A13" s="379" t="s">
        <v>115</v>
      </c>
      <c r="B13" s="8" t="s">
        <v>222</v>
      </c>
      <c r="C13" s="241"/>
      <c r="D13" s="241"/>
    </row>
    <row r="14" spans="1:4" s="296" customFormat="1" ht="12" customHeight="1">
      <c r="A14" s="379" t="s">
        <v>96</v>
      </c>
      <c r="B14" s="8" t="s">
        <v>344</v>
      </c>
      <c r="C14" s="241"/>
      <c r="D14" s="241"/>
    </row>
    <row r="15" spans="1:4" s="296" customFormat="1" ht="12" customHeight="1">
      <c r="A15" s="379" t="s">
        <v>97</v>
      </c>
      <c r="B15" s="7" t="s">
        <v>345</v>
      </c>
      <c r="C15" s="241"/>
      <c r="D15" s="241"/>
    </row>
    <row r="16" spans="1:4" s="296" customFormat="1" ht="12" customHeight="1">
      <c r="A16" s="379" t="s">
        <v>107</v>
      </c>
      <c r="B16" s="8" t="s">
        <v>225</v>
      </c>
      <c r="C16" s="288"/>
      <c r="D16" s="288"/>
    </row>
    <row r="17" spans="1:4" s="387" customFormat="1" ht="12" customHeight="1">
      <c r="A17" s="379" t="s">
        <v>108</v>
      </c>
      <c r="B17" s="8" t="s">
        <v>226</v>
      </c>
      <c r="C17" s="241"/>
      <c r="D17" s="241"/>
    </row>
    <row r="18" spans="1:4" s="387" customFormat="1" ht="12" customHeight="1">
      <c r="A18" s="379" t="s">
        <v>109</v>
      </c>
      <c r="B18" s="8" t="s">
        <v>381</v>
      </c>
      <c r="C18" s="242"/>
      <c r="D18" s="242"/>
    </row>
    <row r="19" spans="1:4" s="387" customFormat="1" ht="12" customHeight="1" thickBot="1">
      <c r="A19" s="379" t="s">
        <v>110</v>
      </c>
      <c r="B19" s="7" t="s">
        <v>227</v>
      </c>
      <c r="C19" s="242"/>
      <c r="D19" s="242"/>
    </row>
    <row r="20" spans="1:4" s="296" customFormat="1" ht="12" customHeight="1" thickBot="1">
      <c r="A20" s="161" t="s">
        <v>14</v>
      </c>
      <c r="B20" s="176" t="s">
        <v>346</v>
      </c>
      <c r="C20" s="243">
        <f>SUM(C21:C23)</f>
        <v>0</v>
      </c>
      <c r="D20" s="243">
        <f>SUM(D21:D23)</f>
        <v>512</v>
      </c>
    </row>
    <row r="21" spans="1:4" s="387" customFormat="1" ht="12" customHeight="1">
      <c r="A21" s="379" t="s">
        <v>98</v>
      </c>
      <c r="B21" s="9" t="s">
        <v>195</v>
      </c>
      <c r="C21" s="241"/>
      <c r="D21" s="241"/>
    </row>
    <row r="22" spans="1:4" s="387" customFormat="1" ht="12" customHeight="1">
      <c r="A22" s="379" t="s">
        <v>99</v>
      </c>
      <c r="B22" s="8" t="s">
        <v>347</v>
      </c>
      <c r="C22" s="241"/>
      <c r="D22" s="241"/>
    </row>
    <row r="23" spans="1:4" s="387" customFormat="1" ht="12" customHeight="1">
      <c r="A23" s="379" t="s">
        <v>100</v>
      </c>
      <c r="B23" s="8" t="s">
        <v>348</v>
      </c>
      <c r="C23" s="241"/>
      <c r="D23" s="241">
        <v>512</v>
      </c>
    </row>
    <row r="24" spans="1:4" s="387" customFormat="1" ht="12" customHeight="1" thickBot="1">
      <c r="A24" s="379" t="s">
        <v>101</v>
      </c>
      <c r="B24" s="8" t="s">
        <v>463</v>
      </c>
      <c r="C24" s="241"/>
      <c r="D24" s="241"/>
    </row>
    <row r="25" spans="1:4" s="387" customFormat="1" ht="12" customHeight="1" thickBot="1">
      <c r="A25" s="164" t="s">
        <v>15</v>
      </c>
      <c r="B25" s="118" t="s">
        <v>130</v>
      </c>
      <c r="C25" s="269">
        <v>79</v>
      </c>
      <c r="D25" s="269">
        <v>79</v>
      </c>
    </row>
    <row r="26" spans="1:4" s="387" customFormat="1" ht="12" customHeight="1" thickBot="1">
      <c r="A26" s="164" t="s">
        <v>16</v>
      </c>
      <c r="B26" s="118" t="s">
        <v>464</v>
      </c>
      <c r="C26" s="243">
        <f>+C27+C28+C29</f>
        <v>0</v>
      </c>
      <c r="D26" s="243">
        <f>+D27+D28+D29</f>
        <v>0</v>
      </c>
    </row>
    <row r="27" spans="1:4" s="387" customFormat="1" ht="12" customHeight="1">
      <c r="A27" s="380" t="s">
        <v>205</v>
      </c>
      <c r="B27" s="381" t="s">
        <v>200</v>
      </c>
      <c r="C27" s="77"/>
      <c r="D27" s="77"/>
    </row>
    <row r="28" spans="1:4" s="387" customFormat="1" ht="12" customHeight="1">
      <c r="A28" s="380" t="s">
        <v>208</v>
      </c>
      <c r="B28" s="381" t="s">
        <v>347</v>
      </c>
      <c r="C28" s="241"/>
      <c r="D28" s="241"/>
    </row>
    <row r="29" spans="1:4" s="387" customFormat="1" ht="12" customHeight="1">
      <c r="A29" s="380" t="s">
        <v>209</v>
      </c>
      <c r="B29" s="382" t="s">
        <v>350</v>
      </c>
      <c r="C29" s="241"/>
      <c r="D29" s="241"/>
    </row>
    <row r="30" spans="1:4" s="387" customFormat="1" ht="12" customHeight="1" thickBot="1">
      <c r="A30" s="379" t="s">
        <v>210</v>
      </c>
      <c r="B30" s="121" t="s">
        <v>465</v>
      </c>
      <c r="C30" s="80"/>
      <c r="D30" s="80"/>
    </row>
    <row r="31" spans="1:4" s="387" customFormat="1" ht="12" customHeight="1" thickBot="1">
      <c r="A31" s="164" t="s">
        <v>17</v>
      </c>
      <c r="B31" s="118" t="s">
        <v>351</v>
      </c>
      <c r="C31" s="243">
        <f>+C32+C33+C34</f>
        <v>0</v>
      </c>
      <c r="D31" s="243">
        <f>+D32+D33+D34</f>
        <v>0</v>
      </c>
    </row>
    <row r="32" spans="1:4" s="387" customFormat="1" ht="12" customHeight="1">
      <c r="A32" s="380" t="s">
        <v>85</v>
      </c>
      <c r="B32" s="381" t="s">
        <v>232</v>
      </c>
      <c r="C32" s="77"/>
      <c r="D32" s="77"/>
    </row>
    <row r="33" spans="1:4" s="387" customFormat="1" ht="12" customHeight="1">
      <c r="A33" s="380" t="s">
        <v>86</v>
      </c>
      <c r="B33" s="382" t="s">
        <v>233</v>
      </c>
      <c r="C33" s="244"/>
      <c r="D33" s="244"/>
    </row>
    <row r="34" spans="1:4" s="387" customFormat="1" ht="12" customHeight="1" thickBot="1">
      <c r="A34" s="379" t="s">
        <v>87</v>
      </c>
      <c r="B34" s="121" t="s">
        <v>234</v>
      </c>
      <c r="C34" s="80"/>
      <c r="D34" s="80"/>
    </row>
    <row r="35" spans="1:4" s="296" customFormat="1" ht="12" customHeight="1" thickBot="1">
      <c r="A35" s="164" t="s">
        <v>18</v>
      </c>
      <c r="B35" s="118" t="s">
        <v>320</v>
      </c>
      <c r="C35" s="269"/>
      <c r="D35" s="269"/>
    </row>
    <row r="36" spans="1:4" s="296" customFormat="1" ht="12" customHeight="1" thickBot="1">
      <c r="A36" s="164" t="s">
        <v>19</v>
      </c>
      <c r="B36" s="118" t="s">
        <v>352</v>
      </c>
      <c r="C36" s="289"/>
      <c r="D36" s="289"/>
    </row>
    <row r="37" spans="1:4" s="296" customFormat="1" ht="12" customHeight="1" thickBot="1">
      <c r="A37" s="161" t="s">
        <v>20</v>
      </c>
      <c r="B37" s="118" t="s">
        <v>353</v>
      </c>
      <c r="C37" s="290">
        <f>+C8+C20+C25+C26+C31+C35+C36</f>
        <v>79</v>
      </c>
      <c r="D37" s="290">
        <f>+D8+D20+D25+D26+D31+D35+D36</f>
        <v>629</v>
      </c>
    </row>
    <row r="38" spans="1:4" s="296" customFormat="1" ht="12" customHeight="1" thickBot="1">
      <c r="A38" s="177" t="s">
        <v>21</v>
      </c>
      <c r="B38" s="118" t="s">
        <v>354</v>
      </c>
      <c r="C38" s="290">
        <f>+C39+C40+C41</f>
        <v>39153</v>
      </c>
      <c r="D38" s="290">
        <f>+D39+D40+D41</f>
        <v>39233</v>
      </c>
    </row>
    <row r="39" spans="1:4" s="296" customFormat="1" ht="12" customHeight="1">
      <c r="A39" s="380" t="s">
        <v>355</v>
      </c>
      <c r="B39" s="381" t="s">
        <v>173</v>
      </c>
      <c r="C39" s="77"/>
      <c r="D39" s="77"/>
    </row>
    <row r="40" spans="1:4" s="296" customFormat="1" ht="12" customHeight="1">
      <c r="A40" s="380" t="s">
        <v>356</v>
      </c>
      <c r="B40" s="382" t="s">
        <v>1</v>
      </c>
      <c r="C40" s="244"/>
      <c r="D40" s="244"/>
    </row>
    <row r="41" spans="1:4" s="387" customFormat="1" ht="12" customHeight="1" thickBot="1">
      <c r="A41" s="379" t="s">
        <v>357</v>
      </c>
      <c r="B41" s="121" t="s">
        <v>358</v>
      </c>
      <c r="C41" s="80">
        <v>39153</v>
      </c>
      <c r="D41" s="80">
        <v>39233</v>
      </c>
    </row>
    <row r="42" spans="1:4" s="387" customFormat="1" ht="15" customHeight="1" thickBot="1">
      <c r="A42" s="177" t="s">
        <v>22</v>
      </c>
      <c r="B42" s="178" t="s">
        <v>359</v>
      </c>
      <c r="C42" s="293">
        <f>+C37+C38</f>
        <v>39232</v>
      </c>
      <c r="D42" s="293">
        <f>+D37+D38</f>
        <v>39862</v>
      </c>
    </row>
    <row r="43" spans="1:3" s="387" customFormat="1" ht="15" customHeight="1">
      <c r="A43" s="179"/>
      <c r="B43" s="180"/>
      <c r="C43" s="291"/>
    </row>
    <row r="44" spans="1:3" ht="13.5" thickBot="1">
      <c r="A44" s="181"/>
      <c r="B44" s="182"/>
      <c r="C44" s="292"/>
    </row>
    <row r="45" spans="1:4" s="386" customFormat="1" ht="16.5" customHeight="1" thickBot="1">
      <c r="A45" s="183"/>
      <c r="B45" s="184" t="s">
        <v>53</v>
      </c>
      <c r="C45" s="293"/>
      <c r="D45" s="293"/>
    </row>
    <row r="46" spans="1:4" s="388" customFormat="1" ht="12" customHeight="1" thickBot="1">
      <c r="A46" s="164" t="s">
        <v>13</v>
      </c>
      <c r="B46" s="118" t="s">
        <v>360</v>
      </c>
      <c r="C46" s="243">
        <f>SUM(C47:C51)</f>
        <v>38597</v>
      </c>
      <c r="D46" s="243">
        <f>SUM(D47:D51)</f>
        <v>39227</v>
      </c>
    </row>
    <row r="47" spans="1:4" ht="12" customHeight="1">
      <c r="A47" s="379" t="s">
        <v>92</v>
      </c>
      <c r="B47" s="9" t="s">
        <v>43</v>
      </c>
      <c r="C47" s="77">
        <v>24566</v>
      </c>
      <c r="D47" s="77">
        <v>24990</v>
      </c>
    </row>
    <row r="48" spans="1:4" ht="12" customHeight="1">
      <c r="A48" s="379" t="s">
        <v>93</v>
      </c>
      <c r="B48" s="8" t="s">
        <v>139</v>
      </c>
      <c r="C48" s="79">
        <v>6607</v>
      </c>
      <c r="D48" s="79">
        <v>6715</v>
      </c>
    </row>
    <row r="49" spans="1:4" ht="12" customHeight="1">
      <c r="A49" s="379" t="s">
        <v>94</v>
      </c>
      <c r="B49" s="8" t="s">
        <v>114</v>
      </c>
      <c r="C49" s="79">
        <v>7424</v>
      </c>
      <c r="D49" s="79">
        <v>7522</v>
      </c>
    </row>
    <row r="50" spans="1:4" ht="12" customHeight="1">
      <c r="A50" s="379" t="s">
        <v>95</v>
      </c>
      <c r="B50" s="8" t="s">
        <v>140</v>
      </c>
      <c r="C50" s="79"/>
      <c r="D50" s="79"/>
    </row>
    <row r="51" spans="1:4" ht="12" customHeight="1" thickBot="1">
      <c r="A51" s="379" t="s">
        <v>115</v>
      </c>
      <c r="B51" s="8" t="s">
        <v>141</v>
      </c>
      <c r="C51" s="79"/>
      <c r="D51" s="79"/>
    </row>
    <row r="52" spans="1:4" ht="12" customHeight="1" thickBot="1">
      <c r="A52" s="164" t="s">
        <v>14</v>
      </c>
      <c r="B52" s="118" t="s">
        <v>361</v>
      </c>
      <c r="C52" s="243">
        <f>SUM(C53:C55)</f>
        <v>635</v>
      </c>
      <c r="D52" s="243">
        <f>SUM(D53:D55)</f>
        <v>635</v>
      </c>
    </row>
    <row r="53" spans="1:4" s="388" customFormat="1" ht="12" customHeight="1">
      <c r="A53" s="379" t="s">
        <v>98</v>
      </c>
      <c r="B53" s="9" t="s">
        <v>164</v>
      </c>
      <c r="C53" s="77">
        <v>635</v>
      </c>
      <c r="D53" s="77">
        <v>635</v>
      </c>
    </row>
    <row r="54" spans="1:4" ht="12" customHeight="1">
      <c r="A54" s="379" t="s">
        <v>99</v>
      </c>
      <c r="B54" s="8" t="s">
        <v>143</v>
      </c>
      <c r="C54" s="79"/>
      <c r="D54" s="79"/>
    </row>
    <row r="55" spans="1:4" ht="12" customHeight="1">
      <c r="A55" s="379" t="s">
        <v>100</v>
      </c>
      <c r="B55" s="8" t="s">
        <v>54</v>
      </c>
      <c r="C55" s="79"/>
      <c r="D55" s="79"/>
    </row>
    <row r="56" spans="1:4" ht="12" customHeight="1" thickBot="1">
      <c r="A56" s="379" t="s">
        <v>101</v>
      </c>
      <c r="B56" s="8" t="s">
        <v>466</v>
      </c>
      <c r="C56" s="79"/>
      <c r="D56" s="79"/>
    </row>
    <row r="57" spans="1:4" ht="12" customHeight="1" thickBot="1">
      <c r="A57" s="164" t="s">
        <v>15</v>
      </c>
      <c r="B57" s="118" t="s">
        <v>8</v>
      </c>
      <c r="C57" s="269"/>
      <c r="D57" s="269"/>
    </row>
    <row r="58" spans="1:4" ht="15" customHeight="1" thickBot="1">
      <c r="A58" s="164" t="s">
        <v>16</v>
      </c>
      <c r="B58" s="185" t="s">
        <v>473</v>
      </c>
      <c r="C58" s="294">
        <f>+C46+C52+C57</f>
        <v>39232</v>
      </c>
      <c r="D58" s="294">
        <f>+D46+D52+D57</f>
        <v>39862</v>
      </c>
    </row>
    <row r="59" spans="3:4" ht="13.5" thickBot="1">
      <c r="C59" s="295"/>
      <c r="D59" s="295"/>
    </row>
    <row r="60" spans="1:4" ht="15" customHeight="1" thickBot="1">
      <c r="A60" s="188" t="s">
        <v>461</v>
      </c>
      <c r="B60" s="189"/>
      <c r="C60" s="116">
        <v>7</v>
      </c>
      <c r="D60" s="116">
        <v>7</v>
      </c>
    </row>
    <row r="61" spans="1:4" ht="14.25" customHeight="1" thickBot="1">
      <c r="A61" s="188" t="s">
        <v>159</v>
      </c>
      <c r="B61" s="189"/>
      <c r="C61" s="116">
        <v>0</v>
      </c>
      <c r="D61" s="116">
        <v>0</v>
      </c>
    </row>
  </sheetData>
  <sheetProtection formatCells="0"/>
  <mergeCells count="4">
    <mergeCell ref="C2:D2"/>
    <mergeCell ref="C3:D3"/>
    <mergeCell ref="C4:D4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10" zoomScaleNormal="110" workbookViewId="0" topLeftCell="A1">
      <selection activeCell="D54" sqref="D54"/>
    </sheetView>
  </sheetViews>
  <sheetFormatPr defaultColWidth="9.00390625" defaultRowHeight="12.75"/>
  <cols>
    <col min="1" max="1" width="13.875" style="186" customWidth="1"/>
    <col min="2" max="2" width="79.125" style="187" customWidth="1"/>
    <col min="3" max="3" width="25.00390625" style="187" customWidth="1"/>
    <col min="4" max="4" width="12.375" style="187" customWidth="1"/>
    <col min="5" max="16384" width="9.375" style="187" customWidth="1"/>
  </cols>
  <sheetData>
    <row r="1" spans="1:4" s="166" customFormat="1" ht="21" customHeight="1" thickBot="1">
      <c r="A1" s="493" t="s">
        <v>526</v>
      </c>
      <c r="B1" s="493"/>
      <c r="C1" s="493"/>
      <c r="D1" s="493"/>
    </row>
    <row r="2" spans="1:4" s="384" customFormat="1" ht="25.5" customHeight="1">
      <c r="A2" s="333" t="s">
        <v>157</v>
      </c>
      <c r="B2" s="283" t="s">
        <v>492</v>
      </c>
      <c r="C2" s="491" t="s">
        <v>55</v>
      </c>
      <c r="D2" s="492"/>
    </row>
    <row r="3" spans="1:4" s="384" customFormat="1" ht="24.75" thickBot="1">
      <c r="A3" s="377" t="s">
        <v>156</v>
      </c>
      <c r="B3" s="284" t="s">
        <v>362</v>
      </c>
      <c r="C3" s="483" t="s">
        <v>55</v>
      </c>
      <c r="D3" s="484"/>
    </row>
    <row r="4" spans="1:4" s="385" customFormat="1" ht="15.75" customHeight="1" thickBot="1">
      <c r="A4" s="169"/>
      <c r="B4" s="169"/>
      <c r="C4" s="490" t="s">
        <v>49</v>
      </c>
      <c r="D4" s="490"/>
    </row>
    <row r="5" spans="1:4" ht="24.75" thickBot="1">
      <c r="A5" s="334" t="s">
        <v>158</v>
      </c>
      <c r="B5" s="171" t="s">
        <v>50</v>
      </c>
      <c r="C5" s="172" t="s">
        <v>51</v>
      </c>
      <c r="D5" s="172" t="s">
        <v>522</v>
      </c>
    </row>
    <row r="6" spans="1:4" s="386" customFormat="1" ht="12.75" customHeight="1" thickBot="1">
      <c r="A6" s="161" t="s">
        <v>435</v>
      </c>
      <c r="B6" s="162" t="s">
        <v>436</v>
      </c>
      <c r="C6" s="163" t="s">
        <v>437</v>
      </c>
      <c r="D6" s="163" t="s">
        <v>439</v>
      </c>
    </row>
    <row r="7" spans="1:4" s="386" customFormat="1" ht="15.75" customHeight="1" thickBot="1">
      <c r="A7" s="173"/>
      <c r="B7" s="174" t="s">
        <v>52</v>
      </c>
      <c r="C7" s="175"/>
      <c r="D7" s="175"/>
    </row>
    <row r="8" spans="1:4" s="296" customFormat="1" ht="12" customHeight="1" thickBot="1">
      <c r="A8" s="161" t="s">
        <v>13</v>
      </c>
      <c r="B8" s="176" t="s">
        <v>462</v>
      </c>
      <c r="C8" s="243">
        <f>SUM(C9:C19)</f>
        <v>0</v>
      </c>
      <c r="D8" s="243">
        <f>SUM(D9:D19)</f>
        <v>38</v>
      </c>
    </row>
    <row r="9" spans="1:4" s="296" customFormat="1" ht="12" customHeight="1">
      <c r="A9" s="378" t="s">
        <v>92</v>
      </c>
      <c r="B9" s="10" t="s">
        <v>218</v>
      </c>
      <c r="C9" s="287"/>
      <c r="D9" s="287"/>
    </row>
    <row r="10" spans="1:4" s="296" customFormat="1" ht="12" customHeight="1">
      <c r="A10" s="379" t="s">
        <v>93</v>
      </c>
      <c r="B10" s="8" t="s">
        <v>219</v>
      </c>
      <c r="C10" s="241"/>
      <c r="D10" s="241">
        <v>38</v>
      </c>
    </row>
    <row r="11" spans="1:4" s="296" customFormat="1" ht="12" customHeight="1">
      <c r="A11" s="379" t="s">
        <v>94</v>
      </c>
      <c r="B11" s="8" t="s">
        <v>220</v>
      </c>
      <c r="C11" s="241"/>
      <c r="D11" s="241"/>
    </row>
    <row r="12" spans="1:4" s="296" customFormat="1" ht="12" customHeight="1">
      <c r="A12" s="379" t="s">
        <v>95</v>
      </c>
      <c r="B12" s="8" t="s">
        <v>221</v>
      </c>
      <c r="C12" s="241"/>
      <c r="D12" s="241"/>
    </row>
    <row r="13" spans="1:4" s="296" customFormat="1" ht="12" customHeight="1">
      <c r="A13" s="379" t="s">
        <v>115</v>
      </c>
      <c r="B13" s="8" t="s">
        <v>222</v>
      </c>
      <c r="C13" s="241"/>
      <c r="D13" s="241"/>
    </row>
    <row r="14" spans="1:4" s="296" customFormat="1" ht="12" customHeight="1">
      <c r="A14" s="379" t="s">
        <v>96</v>
      </c>
      <c r="B14" s="8" t="s">
        <v>344</v>
      </c>
      <c r="C14" s="241"/>
      <c r="D14" s="241"/>
    </row>
    <row r="15" spans="1:4" s="296" customFormat="1" ht="12" customHeight="1">
      <c r="A15" s="379" t="s">
        <v>97</v>
      </c>
      <c r="B15" s="7" t="s">
        <v>345</v>
      </c>
      <c r="C15" s="241"/>
      <c r="D15" s="241"/>
    </row>
    <row r="16" spans="1:4" s="296" customFormat="1" ht="12" customHeight="1">
      <c r="A16" s="379" t="s">
        <v>107</v>
      </c>
      <c r="B16" s="8" t="s">
        <v>225</v>
      </c>
      <c r="C16" s="288"/>
      <c r="D16" s="288"/>
    </row>
    <row r="17" spans="1:4" s="387" customFormat="1" ht="12" customHeight="1">
      <c r="A17" s="379" t="s">
        <v>108</v>
      </c>
      <c r="B17" s="8" t="s">
        <v>226</v>
      </c>
      <c r="C17" s="241"/>
      <c r="D17" s="241"/>
    </row>
    <row r="18" spans="1:4" s="387" customFormat="1" ht="12" customHeight="1">
      <c r="A18" s="379" t="s">
        <v>109</v>
      </c>
      <c r="B18" s="8" t="s">
        <v>381</v>
      </c>
      <c r="C18" s="242"/>
      <c r="D18" s="242"/>
    </row>
    <row r="19" spans="1:4" s="387" customFormat="1" ht="12" customHeight="1" thickBot="1">
      <c r="A19" s="379" t="s">
        <v>110</v>
      </c>
      <c r="B19" s="7" t="s">
        <v>227</v>
      </c>
      <c r="C19" s="242"/>
      <c r="D19" s="242"/>
    </row>
    <row r="20" spans="1:4" s="296" customFormat="1" ht="12" customHeight="1" thickBot="1">
      <c r="A20" s="161" t="s">
        <v>14</v>
      </c>
      <c r="B20" s="176" t="s">
        <v>346</v>
      </c>
      <c r="C20" s="243">
        <f>SUM(C21:C23)</f>
        <v>0</v>
      </c>
      <c r="D20" s="243">
        <f>SUM(D21:D23)</f>
        <v>512</v>
      </c>
    </row>
    <row r="21" spans="1:4" s="387" customFormat="1" ht="12" customHeight="1">
      <c r="A21" s="379" t="s">
        <v>98</v>
      </c>
      <c r="B21" s="9" t="s">
        <v>195</v>
      </c>
      <c r="C21" s="241"/>
      <c r="D21" s="241"/>
    </row>
    <row r="22" spans="1:4" s="387" customFormat="1" ht="12" customHeight="1">
      <c r="A22" s="379" t="s">
        <v>99</v>
      </c>
      <c r="B22" s="8" t="s">
        <v>347</v>
      </c>
      <c r="C22" s="241"/>
      <c r="D22" s="241"/>
    </row>
    <row r="23" spans="1:4" s="387" customFormat="1" ht="12" customHeight="1">
      <c r="A23" s="379" t="s">
        <v>100</v>
      </c>
      <c r="B23" s="8" t="s">
        <v>348</v>
      </c>
      <c r="C23" s="241"/>
      <c r="D23" s="241">
        <v>512</v>
      </c>
    </row>
    <row r="24" spans="1:4" s="387" customFormat="1" ht="12" customHeight="1" thickBot="1">
      <c r="A24" s="379" t="s">
        <v>101</v>
      </c>
      <c r="B24" s="8" t="s">
        <v>463</v>
      </c>
      <c r="C24" s="241"/>
      <c r="D24" s="241"/>
    </row>
    <row r="25" spans="1:4" s="387" customFormat="1" ht="12" customHeight="1" thickBot="1">
      <c r="A25" s="164" t="s">
        <v>15</v>
      </c>
      <c r="B25" s="118" t="s">
        <v>130</v>
      </c>
      <c r="C25" s="269">
        <v>79</v>
      </c>
      <c r="D25" s="269">
        <v>79</v>
      </c>
    </row>
    <row r="26" spans="1:4" s="387" customFormat="1" ht="12" customHeight="1" thickBot="1">
      <c r="A26" s="164" t="s">
        <v>16</v>
      </c>
      <c r="B26" s="118" t="s">
        <v>464</v>
      </c>
      <c r="C26" s="243">
        <f>+C27+C28+C29</f>
        <v>0</v>
      </c>
      <c r="D26" s="243">
        <f>+D27+D28+D29</f>
        <v>0</v>
      </c>
    </row>
    <row r="27" spans="1:4" s="387" customFormat="1" ht="12" customHeight="1">
      <c r="A27" s="380" t="s">
        <v>205</v>
      </c>
      <c r="B27" s="381" t="s">
        <v>200</v>
      </c>
      <c r="C27" s="77"/>
      <c r="D27" s="77"/>
    </row>
    <row r="28" spans="1:4" s="387" customFormat="1" ht="12" customHeight="1">
      <c r="A28" s="380" t="s">
        <v>208</v>
      </c>
      <c r="B28" s="381" t="s">
        <v>347</v>
      </c>
      <c r="C28" s="241"/>
      <c r="D28" s="241"/>
    </row>
    <row r="29" spans="1:4" s="387" customFormat="1" ht="12" customHeight="1">
      <c r="A29" s="380" t="s">
        <v>209</v>
      </c>
      <c r="B29" s="382" t="s">
        <v>350</v>
      </c>
      <c r="C29" s="241"/>
      <c r="D29" s="241"/>
    </row>
    <row r="30" spans="1:4" s="387" customFormat="1" ht="12" customHeight="1" thickBot="1">
      <c r="A30" s="379" t="s">
        <v>210</v>
      </c>
      <c r="B30" s="121" t="s">
        <v>465</v>
      </c>
      <c r="C30" s="80"/>
      <c r="D30" s="80"/>
    </row>
    <row r="31" spans="1:4" s="387" customFormat="1" ht="12" customHeight="1" thickBot="1">
      <c r="A31" s="164" t="s">
        <v>17</v>
      </c>
      <c r="B31" s="118" t="s">
        <v>351</v>
      </c>
      <c r="C31" s="243">
        <f>+C32+C33+C34</f>
        <v>0</v>
      </c>
      <c r="D31" s="243">
        <f>+D32+D33+D34</f>
        <v>0</v>
      </c>
    </row>
    <row r="32" spans="1:4" s="387" customFormat="1" ht="12" customHeight="1">
      <c r="A32" s="380" t="s">
        <v>85</v>
      </c>
      <c r="B32" s="381" t="s">
        <v>232</v>
      </c>
      <c r="C32" s="77"/>
      <c r="D32" s="77"/>
    </row>
    <row r="33" spans="1:4" s="387" customFormat="1" ht="12" customHeight="1">
      <c r="A33" s="380" t="s">
        <v>86</v>
      </c>
      <c r="B33" s="382" t="s">
        <v>233</v>
      </c>
      <c r="C33" s="244"/>
      <c r="D33" s="244"/>
    </row>
    <row r="34" spans="1:4" s="387" customFormat="1" ht="12" customHeight="1" thickBot="1">
      <c r="A34" s="379" t="s">
        <v>87</v>
      </c>
      <c r="B34" s="121" t="s">
        <v>234</v>
      </c>
      <c r="C34" s="80"/>
      <c r="D34" s="80"/>
    </row>
    <row r="35" spans="1:4" s="296" customFormat="1" ht="12" customHeight="1" thickBot="1">
      <c r="A35" s="164" t="s">
        <v>18</v>
      </c>
      <c r="B35" s="118" t="s">
        <v>320</v>
      </c>
      <c r="C35" s="269"/>
      <c r="D35" s="269"/>
    </row>
    <row r="36" spans="1:4" s="296" customFormat="1" ht="12" customHeight="1" thickBot="1">
      <c r="A36" s="164" t="s">
        <v>19</v>
      </c>
      <c r="B36" s="118" t="s">
        <v>352</v>
      </c>
      <c r="C36" s="289"/>
      <c r="D36" s="289"/>
    </row>
    <row r="37" spans="1:4" s="296" customFormat="1" ht="12" customHeight="1" thickBot="1">
      <c r="A37" s="161" t="s">
        <v>20</v>
      </c>
      <c r="B37" s="118" t="s">
        <v>353</v>
      </c>
      <c r="C37" s="290">
        <f>+C8+C20+C25+C26+C31+C35+C36</f>
        <v>79</v>
      </c>
      <c r="D37" s="290">
        <f>+D8+D20+D25+D26+D31+D35+D36</f>
        <v>629</v>
      </c>
    </row>
    <row r="38" spans="1:4" s="296" customFormat="1" ht="12" customHeight="1" thickBot="1">
      <c r="A38" s="177" t="s">
        <v>21</v>
      </c>
      <c r="B38" s="118" t="s">
        <v>354</v>
      </c>
      <c r="C38" s="290">
        <f>+C39+C40+C41</f>
        <v>39153</v>
      </c>
      <c r="D38" s="290">
        <f>+D39+D40+D41</f>
        <v>39233</v>
      </c>
    </row>
    <row r="39" spans="1:4" s="296" customFormat="1" ht="12" customHeight="1">
      <c r="A39" s="380" t="s">
        <v>355</v>
      </c>
      <c r="B39" s="381" t="s">
        <v>173</v>
      </c>
      <c r="C39" s="77"/>
      <c r="D39" s="77"/>
    </row>
    <row r="40" spans="1:4" s="296" customFormat="1" ht="12" customHeight="1">
      <c r="A40" s="380" t="s">
        <v>356</v>
      </c>
      <c r="B40" s="382" t="s">
        <v>1</v>
      </c>
      <c r="C40" s="244"/>
      <c r="D40" s="244"/>
    </row>
    <row r="41" spans="1:4" s="387" customFormat="1" ht="12" customHeight="1" thickBot="1">
      <c r="A41" s="379" t="s">
        <v>357</v>
      </c>
      <c r="B41" s="121" t="s">
        <v>358</v>
      </c>
      <c r="C41" s="80">
        <v>39153</v>
      </c>
      <c r="D41" s="80">
        <v>39233</v>
      </c>
    </row>
    <row r="42" spans="1:4" s="387" customFormat="1" ht="15" customHeight="1" thickBot="1">
      <c r="A42" s="177" t="s">
        <v>22</v>
      </c>
      <c r="B42" s="178" t="s">
        <v>359</v>
      </c>
      <c r="C42" s="293">
        <f>+C37+C38</f>
        <v>39232</v>
      </c>
      <c r="D42" s="293">
        <f>+D37+D38</f>
        <v>39862</v>
      </c>
    </row>
    <row r="43" spans="1:3" s="387" customFormat="1" ht="15" customHeight="1">
      <c r="A43" s="179"/>
      <c r="B43" s="180"/>
      <c r="C43" s="291"/>
    </row>
    <row r="44" spans="1:3" ht="13.5" thickBot="1">
      <c r="A44" s="181"/>
      <c r="B44" s="182"/>
      <c r="C44" s="292"/>
    </row>
    <row r="45" spans="1:4" s="386" customFormat="1" ht="16.5" customHeight="1" thickBot="1">
      <c r="A45" s="183"/>
      <c r="B45" s="184" t="s">
        <v>53</v>
      </c>
      <c r="C45" s="293"/>
      <c r="D45" s="293"/>
    </row>
    <row r="46" spans="1:4" s="388" customFormat="1" ht="12" customHeight="1" thickBot="1">
      <c r="A46" s="164" t="s">
        <v>13</v>
      </c>
      <c r="B46" s="118" t="s">
        <v>360</v>
      </c>
      <c r="C46" s="243">
        <f>SUM(C47:C51)</f>
        <v>38597</v>
      </c>
      <c r="D46" s="243">
        <f>SUM(D47:D51)</f>
        <v>39227</v>
      </c>
    </row>
    <row r="47" spans="1:4" ht="12" customHeight="1">
      <c r="A47" s="379" t="s">
        <v>92</v>
      </c>
      <c r="B47" s="9" t="s">
        <v>43</v>
      </c>
      <c r="C47" s="77">
        <v>24566</v>
      </c>
      <c r="D47" s="77">
        <v>24990</v>
      </c>
    </row>
    <row r="48" spans="1:4" ht="12" customHeight="1">
      <c r="A48" s="379" t="s">
        <v>93</v>
      </c>
      <c r="B48" s="8" t="s">
        <v>139</v>
      </c>
      <c r="C48" s="79">
        <v>6607</v>
      </c>
      <c r="D48" s="79">
        <v>6715</v>
      </c>
    </row>
    <row r="49" spans="1:4" ht="12" customHeight="1">
      <c r="A49" s="379" t="s">
        <v>94</v>
      </c>
      <c r="B49" s="8" t="s">
        <v>114</v>
      </c>
      <c r="C49" s="79">
        <v>7424</v>
      </c>
      <c r="D49" s="79">
        <v>7522</v>
      </c>
    </row>
    <row r="50" spans="1:4" ht="12" customHeight="1">
      <c r="A50" s="379" t="s">
        <v>95</v>
      </c>
      <c r="B50" s="8" t="s">
        <v>140</v>
      </c>
      <c r="C50" s="79"/>
      <c r="D50" s="79"/>
    </row>
    <row r="51" spans="1:4" ht="12" customHeight="1" thickBot="1">
      <c r="A51" s="379" t="s">
        <v>115</v>
      </c>
      <c r="B51" s="8" t="s">
        <v>141</v>
      </c>
      <c r="C51" s="79"/>
      <c r="D51" s="79"/>
    </row>
    <row r="52" spans="1:4" ht="12" customHeight="1" thickBot="1">
      <c r="A52" s="164" t="s">
        <v>14</v>
      </c>
      <c r="B52" s="118" t="s">
        <v>361</v>
      </c>
      <c r="C52" s="243">
        <f>SUM(C53:C55)</f>
        <v>635</v>
      </c>
      <c r="D52" s="243">
        <f>SUM(D53:D55)</f>
        <v>635</v>
      </c>
    </row>
    <row r="53" spans="1:4" s="388" customFormat="1" ht="12" customHeight="1">
      <c r="A53" s="379" t="s">
        <v>98</v>
      </c>
      <c r="B53" s="9" t="s">
        <v>164</v>
      </c>
      <c r="C53" s="77">
        <v>635</v>
      </c>
      <c r="D53" s="77">
        <v>635</v>
      </c>
    </row>
    <row r="54" spans="1:4" ht="12" customHeight="1">
      <c r="A54" s="379" t="s">
        <v>99</v>
      </c>
      <c r="B54" s="8" t="s">
        <v>143</v>
      </c>
      <c r="C54" s="79"/>
      <c r="D54" s="79"/>
    </row>
    <row r="55" spans="1:4" ht="12" customHeight="1">
      <c r="A55" s="379" t="s">
        <v>100</v>
      </c>
      <c r="B55" s="8" t="s">
        <v>54</v>
      </c>
      <c r="C55" s="79"/>
      <c r="D55" s="79"/>
    </row>
    <row r="56" spans="1:4" ht="12" customHeight="1" thickBot="1">
      <c r="A56" s="379" t="s">
        <v>101</v>
      </c>
      <c r="B56" s="8" t="s">
        <v>466</v>
      </c>
      <c r="C56" s="79"/>
      <c r="D56" s="79"/>
    </row>
    <row r="57" spans="1:4" ht="15" customHeight="1" thickBot="1">
      <c r="A57" s="164" t="s">
        <v>15</v>
      </c>
      <c r="B57" s="118" t="s">
        <v>8</v>
      </c>
      <c r="C57" s="269"/>
      <c r="D57" s="269"/>
    </row>
    <row r="58" spans="1:4" ht="13.5" thickBot="1">
      <c r="A58" s="164" t="s">
        <v>16</v>
      </c>
      <c r="B58" s="185" t="s">
        <v>473</v>
      </c>
      <c r="C58" s="294">
        <f>+C46+C52+C57</f>
        <v>39232</v>
      </c>
      <c r="D58" s="294">
        <f>+D46+D52+D57</f>
        <v>39862</v>
      </c>
    </row>
    <row r="59" spans="3:4" ht="15" customHeight="1" thickBot="1">
      <c r="C59" s="295"/>
      <c r="D59" s="295"/>
    </row>
    <row r="60" spans="1:4" ht="14.25" customHeight="1" thickBot="1">
      <c r="A60" s="188" t="s">
        <v>461</v>
      </c>
      <c r="B60" s="189"/>
      <c r="C60" s="116">
        <v>7</v>
      </c>
      <c r="D60" s="116">
        <v>7</v>
      </c>
    </row>
    <row r="61" spans="1:4" ht="13.5" thickBot="1">
      <c r="A61" s="188" t="s">
        <v>159</v>
      </c>
      <c r="B61" s="189"/>
      <c r="C61" s="116">
        <v>0</v>
      </c>
      <c r="D61" s="116">
        <v>0</v>
      </c>
    </row>
  </sheetData>
  <sheetProtection formatCells="0"/>
  <mergeCells count="4">
    <mergeCell ref="C2:D2"/>
    <mergeCell ref="C3:D3"/>
    <mergeCell ref="C4:D4"/>
    <mergeCell ref="A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10" zoomScaleNormal="110" workbookViewId="0" topLeftCell="A1">
      <selection activeCell="C18" sqref="C18"/>
    </sheetView>
  </sheetViews>
  <sheetFormatPr defaultColWidth="9.00390625" defaultRowHeight="12.75"/>
  <cols>
    <col min="1" max="1" width="13.875" style="186" customWidth="1"/>
    <col min="2" max="2" width="79.125" style="187" customWidth="1"/>
    <col min="3" max="3" width="25.00390625" style="187" customWidth="1"/>
    <col min="4" max="4" width="15.125" style="187" customWidth="1"/>
    <col min="5" max="16384" width="9.375" style="187" customWidth="1"/>
  </cols>
  <sheetData>
    <row r="1" spans="1:4" s="166" customFormat="1" ht="21" customHeight="1" thickBot="1">
      <c r="A1" s="165"/>
      <c r="B1" s="493" t="s">
        <v>527</v>
      </c>
      <c r="C1" s="493"/>
      <c r="D1" s="493"/>
    </row>
    <row r="2" spans="1:4" s="384" customFormat="1" ht="25.5" customHeight="1">
      <c r="A2" s="333" t="s">
        <v>157</v>
      </c>
      <c r="B2" s="283" t="s">
        <v>492</v>
      </c>
      <c r="C2" s="491" t="s">
        <v>55</v>
      </c>
      <c r="D2" s="492"/>
    </row>
    <row r="3" spans="1:4" s="384" customFormat="1" ht="24.75" thickBot="1">
      <c r="A3" s="377" t="s">
        <v>156</v>
      </c>
      <c r="B3" s="284" t="s">
        <v>363</v>
      </c>
      <c r="C3" s="483" t="s">
        <v>56</v>
      </c>
      <c r="D3" s="484"/>
    </row>
    <row r="4" spans="1:4" s="385" customFormat="1" ht="15.75" customHeight="1" thickBot="1">
      <c r="A4" s="169"/>
      <c r="B4" s="169"/>
      <c r="C4" s="490" t="s">
        <v>49</v>
      </c>
      <c r="D4" s="490"/>
    </row>
    <row r="5" spans="1:4" ht="24.75" thickBot="1">
      <c r="A5" s="334" t="s">
        <v>158</v>
      </c>
      <c r="B5" s="171" t="s">
        <v>50</v>
      </c>
      <c r="C5" s="172" t="s">
        <v>51</v>
      </c>
      <c r="D5" s="172" t="s">
        <v>522</v>
      </c>
    </row>
    <row r="6" spans="1:4" s="386" customFormat="1" ht="12.75" customHeight="1" thickBot="1">
      <c r="A6" s="161" t="s">
        <v>435</v>
      </c>
      <c r="B6" s="162" t="s">
        <v>436</v>
      </c>
      <c r="C6" s="163" t="s">
        <v>437</v>
      </c>
      <c r="D6" s="163" t="s">
        <v>439</v>
      </c>
    </row>
    <row r="7" spans="1:4" s="386" customFormat="1" ht="15.75" customHeight="1" thickBot="1">
      <c r="A7" s="486" t="s">
        <v>52</v>
      </c>
      <c r="B7" s="487"/>
      <c r="C7" s="487"/>
      <c r="D7" s="488"/>
    </row>
    <row r="8" spans="1:4" s="296" customFormat="1" ht="12" customHeight="1" thickBot="1">
      <c r="A8" s="161" t="s">
        <v>13</v>
      </c>
      <c r="B8" s="176" t="s">
        <v>462</v>
      </c>
      <c r="C8" s="243">
        <f>SUM(C9:C19)</f>
        <v>0</v>
      </c>
      <c r="D8" s="243">
        <f>SUM(D9:D19)</f>
        <v>0</v>
      </c>
    </row>
    <row r="9" spans="1:4" s="296" customFormat="1" ht="12" customHeight="1">
      <c r="A9" s="378" t="s">
        <v>92</v>
      </c>
      <c r="B9" s="10" t="s">
        <v>218</v>
      </c>
      <c r="C9" s="287"/>
      <c r="D9" s="287"/>
    </row>
    <row r="10" spans="1:4" s="296" customFormat="1" ht="12" customHeight="1">
      <c r="A10" s="379" t="s">
        <v>93</v>
      </c>
      <c r="B10" s="8" t="s">
        <v>219</v>
      </c>
      <c r="C10" s="241"/>
      <c r="D10" s="241"/>
    </row>
    <row r="11" spans="1:4" s="296" customFormat="1" ht="12" customHeight="1">
      <c r="A11" s="379" t="s">
        <v>94</v>
      </c>
      <c r="B11" s="8" t="s">
        <v>220</v>
      </c>
      <c r="C11" s="241"/>
      <c r="D11" s="241"/>
    </row>
    <row r="12" spans="1:4" s="296" customFormat="1" ht="12" customHeight="1">
      <c r="A12" s="379" t="s">
        <v>95</v>
      </c>
      <c r="B12" s="8" t="s">
        <v>221</v>
      </c>
      <c r="C12" s="241"/>
      <c r="D12" s="241"/>
    </row>
    <row r="13" spans="1:4" s="296" customFormat="1" ht="12" customHeight="1">
      <c r="A13" s="379" t="s">
        <v>115</v>
      </c>
      <c r="B13" s="8" t="s">
        <v>222</v>
      </c>
      <c r="C13" s="241"/>
      <c r="D13" s="241"/>
    </row>
    <row r="14" spans="1:4" s="296" customFormat="1" ht="12" customHeight="1">
      <c r="A14" s="379" t="s">
        <v>96</v>
      </c>
      <c r="B14" s="8" t="s">
        <v>344</v>
      </c>
      <c r="C14" s="241"/>
      <c r="D14" s="241"/>
    </row>
    <row r="15" spans="1:4" s="296" customFormat="1" ht="12" customHeight="1">
      <c r="A15" s="379" t="s">
        <v>97</v>
      </c>
      <c r="B15" s="7" t="s">
        <v>345</v>
      </c>
      <c r="C15" s="241"/>
      <c r="D15" s="241"/>
    </row>
    <row r="16" spans="1:4" s="296" customFormat="1" ht="12" customHeight="1">
      <c r="A16" s="379" t="s">
        <v>107</v>
      </c>
      <c r="B16" s="8" t="s">
        <v>225</v>
      </c>
      <c r="C16" s="288"/>
      <c r="D16" s="288"/>
    </row>
    <row r="17" spans="1:4" s="387" customFormat="1" ht="12" customHeight="1">
      <c r="A17" s="379" t="s">
        <v>108</v>
      </c>
      <c r="B17" s="8" t="s">
        <v>226</v>
      </c>
      <c r="C17" s="241"/>
      <c r="D17" s="241"/>
    </row>
    <row r="18" spans="1:4" s="387" customFormat="1" ht="12" customHeight="1">
      <c r="A18" s="379" t="s">
        <v>109</v>
      </c>
      <c r="B18" s="8" t="s">
        <v>381</v>
      </c>
      <c r="C18" s="242"/>
      <c r="D18" s="242"/>
    </row>
    <row r="19" spans="1:4" s="387" customFormat="1" ht="12" customHeight="1" thickBot="1">
      <c r="A19" s="379" t="s">
        <v>110</v>
      </c>
      <c r="B19" s="7" t="s">
        <v>227</v>
      </c>
      <c r="C19" s="242"/>
      <c r="D19" s="242"/>
    </row>
    <row r="20" spans="1:4" s="296" customFormat="1" ht="12" customHeight="1" thickBot="1">
      <c r="A20" s="161" t="s">
        <v>14</v>
      </c>
      <c r="B20" s="176" t="s">
        <v>346</v>
      </c>
      <c r="C20" s="243">
        <f>SUM(C21:C23)</f>
        <v>0</v>
      </c>
      <c r="D20" s="243">
        <f>SUM(D21:D23)</f>
        <v>0</v>
      </c>
    </row>
    <row r="21" spans="1:4" s="387" customFormat="1" ht="12" customHeight="1">
      <c r="A21" s="379" t="s">
        <v>98</v>
      </c>
      <c r="B21" s="9" t="s">
        <v>195</v>
      </c>
      <c r="C21" s="241"/>
      <c r="D21" s="241"/>
    </row>
    <row r="22" spans="1:4" s="387" customFormat="1" ht="12" customHeight="1">
      <c r="A22" s="379" t="s">
        <v>99</v>
      </c>
      <c r="B22" s="8" t="s">
        <v>347</v>
      </c>
      <c r="C22" s="241"/>
      <c r="D22" s="241"/>
    </row>
    <row r="23" spans="1:4" s="387" customFormat="1" ht="12" customHeight="1">
      <c r="A23" s="379" t="s">
        <v>100</v>
      </c>
      <c r="B23" s="8" t="s">
        <v>348</v>
      </c>
      <c r="C23" s="241"/>
      <c r="D23" s="241"/>
    </row>
    <row r="24" spans="1:4" s="387" customFormat="1" ht="12" customHeight="1" thickBot="1">
      <c r="A24" s="379" t="s">
        <v>101</v>
      </c>
      <c r="B24" s="8" t="s">
        <v>463</v>
      </c>
      <c r="C24" s="241"/>
      <c r="D24" s="241"/>
    </row>
    <row r="25" spans="1:4" s="387" customFormat="1" ht="12" customHeight="1" thickBot="1">
      <c r="A25" s="164" t="s">
        <v>15</v>
      </c>
      <c r="B25" s="118" t="s">
        <v>130</v>
      </c>
      <c r="C25" s="269"/>
      <c r="D25" s="269"/>
    </row>
    <row r="26" spans="1:4" s="387" customFormat="1" ht="12" customHeight="1" thickBot="1">
      <c r="A26" s="164" t="s">
        <v>16</v>
      </c>
      <c r="B26" s="118" t="s">
        <v>464</v>
      </c>
      <c r="C26" s="243">
        <f>+C27+C28+C29</f>
        <v>0</v>
      </c>
      <c r="D26" s="243">
        <f>+D27+D28+D29</f>
        <v>0</v>
      </c>
    </row>
    <row r="27" spans="1:4" s="387" customFormat="1" ht="12" customHeight="1">
      <c r="A27" s="380" t="s">
        <v>205</v>
      </c>
      <c r="B27" s="381" t="s">
        <v>200</v>
      </c>
      <c r="C27" s="77"/>
      <c r="D27" s="77"/>
    </row>
    <row r="28" spans="1:4" s="387" customFormat="1" ht="12" customHeight="1">
      <c r="A28" s="380" t="s">
        <v>208</v>
      </c>
      <c r="B28" s="381" t="s">
        <v>347</v>
      </c>
      <c r="C28" s="241"/>
      <c r="D28" s="241"/>
    </row>
    <row r="29" spans="1:4" s="387" customFormat="1" ht="12" customHeight="1">
      <c r="A29" s="380" t="s">
        <v>209</v>
      </c>
      <c r="B29" s="382" t="s">
        <v>350</v>
      </c>
      <c r="C29" s="241"/>
      <c r="D29" s="241"/>
    </row>
    <row r="30" spans="1:4" s="387" customFormat="1" ht="12" customHeight="1" thickBot="1">
      <c r="A30" s="379" t="s">
        <v>210</v>
      </c>
      <c r="B30" s="121" t="s">
        <v>465</v>
      </c>
      <c r="C30" s="80"/>
      <c r="D30" s="80"/>
    </row>
    <row r="31" spans="1:4" s="387" customFormat="1" ht="12" customHeight="1" thickBot="1">
      <c r="A31" s="164" t="s">
        <v>17</v>
      </c>
      <c r="B31" s="118" t="s">
        <v>351</v>
      </c>
      <c r="C31" s="243">
        <f>+C32+C33+C34</f>
        <v>0</v>
      </c>
      <c r="D31" s="243">
        <f>+D32+D33+D34</f>
        <v>0</v>
      </c>
    </row>
    <row r="32" spans="1:4" s="387" customFormat="1" ht="12" customHeight="1">
      <c r="A32" s="380" t="s">
        <v>85</v>
      </c>
      <c r="B32" s="381" t="s">
        <v>232</v>
      </c>
      <c r="C32" s="77"/>
      <c r="D32" s="77"/>
    </row>
    <row r="33" spans="1:4" s="387" customFormat="1" ht="12" customHeight="1">
      <c r="A33" s="380" t="s">
        <v>86</v>
      </c>
      <c r="B33" s="382" t="s">
        <v>233</v>
      </c>
      <c r="C33" s="244"/>
      <c r="D33" s="244"/>
    </row>
    <row r="34" spans="1:4" s="387" customFormat="1" ht="12" customHeight="1" thickBot="1">
      <c r="A34" s="379" t="s">
        <v>87</v>
      </c>
      <c r="B34" s="121" t="s">
        <v>234</v>
      </c>
      <c r="C34" s="80"/>
      <c r="D34" s="80"/>
    </row>
    <row r="35" spans="1:4" s="296" customFormat="1" ht="12" customHeight="1" thickBot="1">
      <c r="A35" s="164" t="s">
        <v>18</v>
      </c>
      <c r="B35" s="118" t="s">
        <v>320</v>
      </c>
      <c r="C35" s="269"/>
      <c r="D35" s="269"/>
    </row>
    <row r="36" spans="1:4" s="296" customFormat="1" ht="12" customHeight="1" thickBot="1">
      <c r="A36" s="164" t="s">
        <v>19</v>
      </c>
      <c r="B36" s="118" t="s">
        <v>352</v>
      </c>
      <c r="C36" s="289"/>
      <c r="D36" s="289"/>
    </row>
    <row r="37" spans="1:4" s="296" customFormat="1" ht="12" customHeight="1" thickBot="1">
      <c r="A37" s="161" t="s">
        <v>20</v>
      </c>
      <c r="B37" s="118" t="s">
        <v>353</v>
      </c>
      <c r="C37" s="290">
        <f>+C8+C20+C25+C26+C31+C35+C36</f>
        <v>0</v>
      </c>
      <c r="D37" s="290">
        <f>+D8+D20+D25+D26+D31+D35+D36</f>
        <v>0</v>
      </c>
    </row>
    <row r="38" spans="1:4" s="296" customFormat="1" ht="12" customHeight="1" thickBot="1">
      <c r="A38" s="177" t="s">
        <v>21</v>
      </c>
      <c r="B38" s="118" t="s">
        <v>354</v>
      </c>
      <c r="C38" s="290"/>
      <c r="D38" s="290"/>
    </row>
    <row r="39" spans="1:4" s="296" customFormat="1" ht="12" customHeight="1">
      <c r="A39" s="380" t="s">
        <v>355</v>
      </c>
      <c r="B39" s="381" t="s">
        <v>173</v>
      </c>
      <c r="C39" s="77"/>
      <c r="D39" s="77"/>
    </row>
    <row r="40" spans="1:4" s="296" customFormat="1" ht="12" customHeight="1">
      <c r="A40" s="380" t="s">
        <v>356</v>
      </c>
      <c r="B40" s="382" t="s">
        <v>1</v>
      </c>
      <c r="C40" s="244"/>
      <c r="D40" s="244"/>
    </row>
    <row r="41" spans="1:4" s="387" customFormat="1" ht="12" customHeight="1" thickBot="1">
      <c r="A41" s="379" t="s">
        <v>357</v>
      </c>
      <c r="B41" s="121" t="s">
        <v>358</v>
      </c>
      <c r="C41" s="80"/>
      <c r="D41" s="80"/>
    </row>
    <row r="42" spans="1:4" s="387" customFormat="1" ht="15" customHeight="1" thickBot="1">
      <c r="A42" s="177" t="s">
        <v>22</v>
      </c>
      <c r="B42" s="178" t="s">
        <v>359</v>
      </c>
      <c r="C42" s="293">
        <f>+C37+C38</f>
        <v>0</v>
      </c>
      <c r="D42" s="293">
        <f>+D37+D38</f>
        <v>0</v>
      </c>
    </row>
    <row r="43" spans="1:3" s="387" customFormat="1" ht="15" customHeight="1">
      <c r="A43" s="179"/>
      <c r="B43" s="180"/>
      <c r="C43" s="291"/>
    </row>
    <row r="44" spans="1:3" ht="13.5" thickBot="1">
      <c r="A44" s="181"/>
      <c r="B44" s="182"/>
      <c r="C44" s="292"/>
    </row>
    <row r="45" spans="1:4" s="386" customFormat="1" ht="16.5" customHeight="1" thickBot="1">
      <c r="A45" s="486" t="s">
        <v>53</v>
      </c>
      <c r="B45" s="487"/>
      <c r="C45" s="487"/>
      <c r="D45" s="488"/>
    </row>
    <row r="46" spans="1:4" s="388" customFormat="1" ht="12" customHeight="1" thickBot="1">
      <c r="A46" s="164" t="s">
        <v>13</v>
      </c>
      <c r="B46" s="118" t="s">
        <v>360</v>
      </c>
      <c r="C46" s="243">
        <f>SUM(C47:C51)</f>
        <v>0</v>
      </c>
      <c r="D46" s="243">
        <f>SUM(D47:D51)</f>
        <v>0</v>
      </c>
    </row>
    <row r="47" spans="1:4" ht="12" customHeight="1">
      <c r="A47" s="379" t="s">
        <v>92</v>
      </c>
      <c r="B47" s="9" t="s">
        <v>43</v>
      </c>
      <c r="C47" s="77"/>
      <c r="D47" s="77"/>
    </row>
    <row r="48" spans="1:4" ht="12" customHeight="1">
      <c r="A48" s="379" t="s">
        <v>93</v>
      </c>
      <c r="B48" s="8" t="s">
        <v>139</v>
      </c>
      <c r="C48" s="79"/>
      <c r="D48" s="79"/>
    </row>
    <row r="49" spans="1:4" ht="12" customHeight="1">
      <c r="A49" s="379" t="s">
        <v>94</v>
      </c>
      <c r="B49" s="8" t="s">
        <v>114</v>
      </c>
      <c r="C49" s="79"/>
      <c r="D49" s="79"/>
    </row>
    <row r="50" spans="1:4" ht="12" customHeight="1">
      <c r="A50" s="379" t="s">
        <v>95</v>
      </c>
      <c r="B50" s="8" t="s">
        <v>140</v>
      </c>
      <c r="C50" s="79"/>
      <c r="D50" s="79"/>
    </row>
    <row r="51" spans="1:4" ht="12" customHeight="1" thickBot="1">
      <c r="A51" s="379" t="s">
        <v>115</v>
      </c>
      <c r="B51" s="8" t="s">
        <v>141</v>
      </c>
      <c r="C51" s="79"/>
      <c r="D51" s="79"/>
    </row>
    <row r="52" spans="1:4" ht="12" customHeight="1" thickBot="1">
      <c r="A52" s="164" t="s">
        <v>14</v>
      </c>
      <c r="B52" s="118" t="s">
        <v>361</v>
      </c>
      <c r="C52" s="243">
        <f>SUM(C53:C55)</f>
        <v>0</v>
      </c>
      <c r="D52" s="243">
        <f>SUM(D53:D55)</f>
        <v>0</v>
      </c>
    </row>
    <row r="53" spans="1:4" s="388" customFormat="1" ht="12" customHeight="1">
      <c r="A53" s="379" t="s">
        <v>98</v>
      </c>
      <c r="B53" s="9" t="s">
        <v>164</v>
      </c>
      <c r="C53" s="77"/>
      <c r="D53" s="77"/>
    </row>
    <row r="54" spans="1:4" ht="12" customHeight="1">
      <c r="A54" s="379" t="s">
        <v>99</v>
      </c>
      <c r="B54" s="8" t="s">
        <v>143</v>
      </c>
      <c r="C54" s="79"/>
      <c r="D54" s="79"/>
    </row>
    <row r="55" spans="1:4" ht="12" customHeight="1">
      <c r="A55" s="379" t="s">
        <v>100</v>
      </c>
      <c r="B55" s="8" t="s">
        <v>54</v>
      </c>
      <c r="C55" s="79"/>
      <c r="D55" s="79"/>
    </row>
    <row r="56" spans="1:4" ht="12" customHeight="1" thickBot="1">
      <c r="A56" s="379" t="s">
        <v>101</v>
      </c>
      <c r="B56" s="8" t="s">
        <v>466</v>
      </c>
      <c r="C56" s="79"/>
      <c r="D56" s="79"/>
    </row>
    <row r="57" spans="1:4" ht="15" customHeight="1" thickBot="1">
      <c r="A57" s="164" t="s">
        <v>15</v>
      </c>
      <c r="B57" s="118" t="s">
        <v>8</v>
      </c>
      <c r="C57" s="269"/>
      <c r="D57" s="269"/>
    </row>
    <row r="58" spans="1:4" ht="13.5" thickBot="1">
      <c r="A58" s="164" t="s">
        <v>16</v>
      </c>
      <c r="B58" s="185" t="s">
        <v>473</v>
      </c>
      <c r="C58" s="294">
        <f>+C46+C52+C57</f>
        <v>0</v>
      </c>
      <c r="D58" s="294">
        <f>+D46+D52+D57</f>
        <v>0</v>
      </c>
    </row>
    <row r="59" spans="3:4" ht="15" customHeight="1" thickBot="1">
      <c r="C59" s="295"/>
      <c r="D59" s="295"/>
    </row>
    <row r="60" spans="1:4" ht="14.25" customHeight="1" thickBot="1">
      <c r="A60" s="188" t="s">
        <v>461</v>
      </c>
      <c r="B60" s="189"/>
      <c r="C60" s="116"/>
      <c r="D60" s="116"/>
    </row>
    <row r="61" spans="1:4" ht="13.5" thickBot="1">
      <c r="A61" s="188" t="s">
        <v>159</v>
      </c>
      <c r="B61" s="189"/>
      <c r="C61" s="116"/>
      <c r="D61" s="116"/>
    </row>
  </sheetData>
  <sheetProtection formatCells="0"/>
  <mergeCells count="6">
    <mergeCell ref="C2:D2"/>
    <mergeCell ref="C3:D3"/>
    <mergeCell ref="C4:D4"/>
    <mergeCell ref="B1:D1"/>
    <mergeCell ref="A45:D45"/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10" zoomScaleNormal="110" workbookViewId="0" topLeftCell="A1">
      <selection activeCell="F55" sqref="F55"/>
    </sheetView>
  </sheetViews>
  <sheetFormatPr defaultColWidth="9.00390625" defaultRowHeight="12.75"/>
  <cols>
    <col min="1" max="1" width="13.875" style="186" customWidth="1"/>
    <col min="2" max="2" width="79.125" style="187" customWidth="1"/>
    <col min="3" max="3" width="25.00390625" style="187" customWidth="1"/>
    <col min="4" max="4" width="12.875" style="187" customWidth="1"/>
    <col min="5" max="16384" width="9.375" style="187" customWidth="1"/>
  </cols>
  <sheetData>
    <row r="1" spans="1:4" s="166" customFormat="1" ht="21" customHeight="1" thickBot="1">
      <c r="A1" s="165"/>
      <c r="B1" s="493" t="s">
        <v>528</v>
      </c>
      <c r="C1" s="493"/>
      <c r="D1" s="493"/>
    </row>
    <row r="2" spans="1:4" s="384" customFormat="1" ht="25.5" customHeight="1">
      <c r="A2" s="333" t="s">
        <v>157</v>
      </c>
      <c r="B2" s="283" t="s">
        <v>492</v>
      </c>
      <c r="C2" s="491" t="s">
        <v>55</v>
      </c>
      <c r="D2" s="492"/>
    </row>
    <row r="3" spans="1:4" s="384" customFormat="1" ht="24.75" thickBot="1">
      <c r="A3" s="377" t="s">
        <v>156</v>
      </c>
      <c r="B3" s="284" t="s">
        <v>474</v>
      </c>
      <c r="C3" s="483" t="s">
        <v>376</v>
      </c>
      <c r="D3" s="484"/>
    </row>
    <row r="4" spans="1:3" s="385" customFormat="1" ht="15.75" customHeight="1" thickBot="1">
      <c r="A4" s="169"/>
      <c r="B4" s="169"/>
      <c r="C4" s="170" t="s">
        <v>49</v>
      </c>
    </row>
    <row r="5" spans="1:4" ht="24.75" thickBot="1">
      <c r="A5" s="334" t="s">
        <v>158</v>
      </c>
      <c r="B5" s="171" t="s">
        <v>50</v>
      </c>
      <c r="C5" s="172" t="s">
        <v>51</v>
      </c>
      <c r="D5" s="172" t="s">
        <v>522</v>
      </c>
    </row>
    <row r="6" spans="1:4" s="386" customFormat="1" ht="12.75" customHeight="1" thickBot="1">
      <c r="A6" s="161" t="s">
        <v>435</v>
      </c>
      <c r="B6" s="162" t="s">
        <v>436</v>
      </c>
      <c r="C6" s="163" t="s">
        <v>437</v>
      </c>
      <c r="D6" s="163" t="s">
        <v>439</v>
      </c>
    </row>
    <row r="7" spans="1:4" s="386" customFormat="1" ht="15.75" customHeight="1" thickBot="1">
      <c r="A7" s="173"/>
      <c r="B7" s="174" t="s">
        <v>52</v>
      </c>
      <c r="C7" s="175"/>
      <c r="D7" s="175"/>
    </row>
    <row r="8" spans="1:4" s="296" customFormat="1" ht="12" customHeight="1" thickBot="1">
      <c r="A8" s="161" t="s">
        <v>13</v>
      </c>
      <c r="B8" s="176" t="s">
        <v>462</v>
      </c>
      <c r="C8" s="243">
        <f>SUM(C9:C19)</f>
        <v>0</v>
      </c>
      <c r="D8" s="243">
        <f>SUM(D9:D19)</f>
        <v>38</v>
      </c>
    </row>
    <row r="9" spans="1:4" s="296" customFormat="1" ht="12" customHeight="1">
      <c r="A9" s="378" t="s">
        <v>92</v>
      </c>
      <c r="B9" s="10" t="s">
        <v>218</v>
      </c>
      <c r="C9" s="287"/>
      <c r="D9" s="287"/>
    </row>
    <row r="10" spans="1:4" s="296" customFormat="1" ht="12" customHeight="1">
      <c r="A10" s="379" t="s">
        <v>93</v>
      </c>
      <c r="B10" s="8" t="s">
        <v>219</v>
      </c>
      <c r="C10" s="241"/>
      <c r="D10" s="241">
        <v>38</v>
      </c>
    </row>
    <row r="11" spans="1:4" s="296" customFormat="1" ht="12" customHeight="1">
      <c r="A11" s="379" t="s">
        <v>94</v>
      </c>
      <c r="B11" s="8" t="s">
        <v>220</v>
      </c>
      <c r="C11" s="241"/>
      <c r="D11" s="241"/>
    </row>
    <row r="12" spans="1:4" s="296" customFormat="1" ht="12" customHeight="1">
      <c r="A12" s="379" t="s">
        <v>95</v>
      </c>
      <c r="B12" s="8" t="s">
        <v>221</v>
      </c>
      <c r="C12" s="241"/>
      <c r="D12" s="241"/>
    </row>
    <row r="13" spans="1:4" s="296" customFormat="1" ht="12" customHeight="1">
      <c r="A13" s="379" t="s">
        <v>115</v>
      </c>
      <c r="B13" s="8" t="s">
        <v>222</v>
      </c>
      <c r="C13" s="241"/>
      <c r="D13" s="241"/>
    </row>
    <row r="14" spans="1:4" s="296" customFormat="1" ht="12" customHeight="1">
      <c r="A14" s="379" t="s">
        <v>96</v>
      </c>
      <c r="B14" s="8" t="s">
        <v>344</v>
      </c>
      <c r="C14" s="241"/>
      <c r="D14" s="241"/>
    </row>
    <row r="15" spans="1:4" s="296" customFormat="1" ht="12" customHeight="1">
      <c r="A15" s="379" t="s">
        <v>97</v>
      </c>
      <c r="B15" s="7" t="s">
        <v>345</v>
      </c>
      <c r="C15" s="241"/>
      <c r="D15" s="241"/>
    </row>
    <row r="16" spans="1:4" s="296" customFormat="1" ht="12" customHeight="1">
      <c r="A16" s="379" t="s">
        <v>107</v>
      </c>
      <c r="B16" s="8" t="s">
        <v>225</v>
      </c>
      <c r="C16" s="288"/>
      <c r="D16" s="288"/>
    </row>
    <row r="17" spans="1:4" s="387" customFormat="1" ht="12" customHeight="1">
      <c r="A17" s="379" t="s">
        <v>108</v>
      </c>
      <c r="B17" s="8" t="s">
        <v>226</v>
      </c>
      <c r="C17" s="241"/>
      <c r="D17" s="241"/>
    </row>
    <row r="18" spans="1:4" s="387" customFormat="1" ht="12" customHeight="1">
      <c r="A18" s="379" t="s">
        <v>109</v>
      </c>
      <c r="B18" s="8" t="s">
        <v>381</v>
      </c>
      <c r="C18" s="242"/>
      <c r="D18" s="242"/>
    </row>
    <row r="19" spans="1:4" s="387" customFormat="1" ht="12" customHeight="1" thickBot="1">
      <c r="A19" s="379" t="s">
        <v>110</v>
      </c>
      <c r="B19" s="7" t="s">
        <v>227</v>
      </c>
      <c r="C19" s="242"/>
      <c r="D19" s="242"/>
    </row>
    <row r="20" spans="1:4" s="296" customFormat="1" ht="12" customHeight="1" thickBot="1">
      <c r="A20" s="161" t="s">
        <v>14</v>
      </c>
      <c r="B20" s="176" t="s">
        <v>346</v>
      </c>
      <c r="C20" s="243">
        <f>SUM(C21:C23)</f>
        <v>0</v>
      </c>
      <c r="D20" s="243">
        <f>SUM(D21:D23)</f>
        <v>512</v>
      </c>
    </row>
    <row r="21" spans="1:4" s="387" customFormat="1" ht="12" customHeight="1">
      <c r="A21" s="379" t="s">
        <v>98</v>
      </c>
      <c r="B21" s="9" t="s">
        <v>195</v>
      </c>
      <c r="C21" s="241"/>
      <c r="D21" s="241"/>
    </row>
    <row r="22" spans="1:4" s="387" customFormat="1" ht="12" customHeight="1">
      <c r="A22" s="379" t="s">
        <v>99</v>
      </c>
      <c r="B22" s="8" t="s">
        <v>347</v>
      </c>
      <c r="C22" s="241"/>
      <c r="D22" s="241"/>
    </row>
    <row r="23" spans="1:4" s="387" customFormat="1" ht="12" customHeight="1">
      <c r="A23" s="379" t="s">
        <v>100</v>
      </c>
      <c r="B23" s="8" t="s">
        <v>348</v>
      </c>
      <c r="C23" s="241"/>
      <c r="D23" s="241">
        <v>512</v>
      </c>
    </row>
    <row r="24" spans="1:4" s="387" customFormat="1" ht="12" customHeight="1" thickBot="1">
      <c r="A24" s="379" t="s">
        <v>101</v>
      </c>
      <c r="B24" s="8" t="s">
        <v>463</v>
      </c>
      <c r="C24" s="241"/>
      <c r="D24" s="241"/>
    </row>
    <row r="25" spans="1:4" s="387" customFormat="1" ht="12" customHeight="1" thickBot="1">
      <c r="A25" s="164" t="s">
        <v>15</v>
      </c>
      <c r="B25" s="118" t="s">
        <v>130</v>
      </c>
      <c r="C25" s="269">
        <v>79</v>
      </c>
      <c r="D25" s="269">
        <v>79</v>
      </c>
    </row>
    <row r="26" spans="1:4" s="387" customFormat="1" ht="12" customHeight="1" thickBot="1">
      <c r="A26" s="164" t="s">
        <v>16</v>
      </c>
      <c r="B26" s="118" t="s">
        <v>464</v>
      </c>
      <c r="C26" s="243">
        <f>+C27+C28+C29</f>
        <v>0</v>
      </c>
      <c r="D26" s="243">
        <f>+D27+D28+D29</f>
        <v>0</v>
      </c>
    </row>
    <row r="27" spans="1:4" s="387" customFormat="1" ht="12" customHeight="1">
      <c r="A27" s="380" t="s">
        <v>205</v>
      </c>
      <c r="B27" s="381" t="s">
        <v>200</v>
      </c>
      <c r="C27" s="77"/>
      <c r="D27" s="77"/>
    </row>
    <row r="28" spans="1:4" s="387" customFormat="1" ht="12" customHeight="1">
      <c r="A28" s="380" t="s">
        <v>208</v>
      </c>
      <c r="B28" s="381" t="s">
        <v>347</v>
      </c>
      <c r="C28" s="241"/>
      <c r="D28" s="241"/>
    </row>
    <row r="29" spans="1:4" s="387" customFormat="1" ht="12" customHeight="1">
      <c r="A29" s="380" t="s">
        <v>209</v>
      </c>
      <c r="B29" s="382" t="s">
        <v>350</v>
      </c>
      <c r="C29" s="241"/>
      <c r="D29" s="241"/>
    </row>
    <row r="30" spans="1:4" s="387" customFormat="1" ht="12" customHeight="1" thickBot="1">
      <c r="A30" s="379" t="s">
        <v>210</v>
      </c>
      <c r="B30" s="121" t="s">
        <v>465</v>
      </c>
      <c r="C30" s="80"/>
      <c r="D30" s="80"/>
    </row>
    <row r="31" spans="1:4" s="387" customFormat="1" ht="12" customHeight="1" thickBot="1">
      <c r="A31" s="164" t="s">
        <v>17</v>
      </c>
      <c r="B31" s="118" t="s">
        <v>351</v>
      </c>
      <c r="C31" s="243">
        <f>+C32+C33+C34</f>
        <v>0</v>
      </c>
      <c r="D31" s="243">
        <f>+D32+D33+D34</f>
        <v>0</v>
      </c>
    </row>
    <row r="32" spans="1:4" s="387" customFormat="1" ht="12" customHeight="1">
      <c r="A32" s="380" t="s">
        <v>85</v>
      </c>
      <c r="B32" s="381" t="s">
        <v>232</v>
      </c>
      <c r="C32" s="77"/>
      <c r="D32" s="77"/>
    </row>
    <row r="33" spans="1:4" s="387" customFormat="1" ht="12" customHeight="1">
      <c r="A33" s="380" t="s">
        <v>86</v>
      </c>
      <c r="B33" s="382" t="s">
        <v>233</v>
      </c>
      <c r="C33" s="244"/>
      <c r="D33" s="244"/>
    </row>
    <row r="34" spans="1:4" s="387" customFormat="1" ht="12" customHeight="1" thickBot="1">
      <c r="A34" s="379" t="s">
        <v>87</v>
      </c>
      <c r="B34" s="121" t="s">
        <v>234</v>
      </c>
      <c r="C34" s="80"/>
      <c r="D34" s="80"/>
    </row>
    <row r="35" spans="1:4" s="296" customFormat="1" ht="12" customHeight="1" thickBot="1">
      <c r="A35" s="164" t="s">
        <v>18</v>
      </c>
      <c r="B35" s="118" t="s">
        <v>320</v>
      </c>
      <c r="C35" s="269"/>
      <c r="D35" s="269"/>
    </row>
    <row r="36" spans="1:4" s="296" customFormat="1" ht="12" customHeight="1" thickBot="1">
      <c r="A36" s="164" t="s">
        <v>19</v>
      </c>
      <c r="B36" s="118" t="s">
        <v>352</v>
      </c>
      <c r="C36" s="289"/>
      <c r="D36" s="289"/>
    </row>
    <row r="37" spans="1:4" s="296" customFormat="1" ht="12" customHeight="1" thickBot="1">
      <c r="A37" s="161" t="s">
        <v>20</v>
      </c>
      <c r="B37" s="118" t="s">
        <v>353</v>
      </c>
      <c r="C37" s="290">
        <f>+C8+C20+C25+C26+C31+C35+C36</f>
        <v>79</v>
      </c>
      <c r="D37" s="290">
        <f>+D8+D20+D25+D26+D31+D35+D36</f>
        <v>629</v>
      </c>
    </row>
    <row r="38" spans="1:4" s="296" customFormat="1" ht="12" customHeight="1" thickBot="1">
      <c r="A38" s="177" t="s">
        <v>21</v>
      </c>
      <c r="B38" s="118" t="s">
        <v>354</v>
      </c>
      <c r="C38" s="290">
        <f>+C39+C40+C41</f>
        <v>39153</v>
      </c>
      <c r="D38" s="290">
        <f>+D39+D40+D41</f>
        <v>39233</v>
      </c>
    </row>
    <row r="39" spans="1:4" s="296" customFormat="1" ht="12" customHeight="1">
      <c r="A39" s="380" t="s">
        <v>355</v>
      </c>
      <c r="B39" s="381" t="s">
        <v>173</v>
      </c>
      <c r="C39" s="77"/>
      <c r="D39" s="77"/>
    </row>
    <row r="40" spans="1:4" s="296" customFormat="1" ht="12" customHeight="1">
      <c r="A40" s="380" t="s">
        <v>356</v>
      </c>
      <c r="B40" s="382" t="s">
        <v>1</v>
      </c>
      <c r="C40" s="244"/>
      <c r="D40" s="244"/>
    </row>
    <row r="41" spans="1:4" s="387" customFormat="1" ht="12" customHeight="1" thickBot="1">
      <c r="A41" s="379" t="s">
        <v>357</v>
      </c>
      <c r="B41" s="121" t="s">
        <v>358</v>
      </c>
      <c r="C41" s="80">
        <v>39153</v>
      </c>
      <c r="D41" s="80">
        <v>39233</v>
      </c>
    </row>
    <row r="42" spans="1:4" s="387" customFormat="1" ht="15" customHeight="1" thickBot="1">
      <c r="A42" s="177" t="s">
        <v>22</v>
      </c>
      <c r="B42" s="178" t="s">
        <v>359</v>
      </c>
      <c r="C42" s="293">
        <f>+C37+C38</f>
        <v>39232</v>
      </c>
      <c r="D42" s="293">
        <f>+D37+D38</f>
        <v>39862</v>
      </c>
    </row>
    <row r="43" spans="1:3" s="387" customFormat="1" ht="15" customHeight="1">
      <c r="A43" s="179"/>
      <c r="B43" s="180"/>
      <c r="C43" s="291"/>
    </row>
    <row r="44" spans="1:3" ht="13.5" thickBot="1">
      <c r="A44" s="181"/>
      <c r="B44" s="182"/>
      <c r="C44" s="292"/>
    </row>
    <row r="45" spans="1:4" s="386" customFormat="1" ht="16.5" customHeight="1" thickBot="1">
      <c r="A45" s="183"/>
      <c r="B45" s="184" t="s">
        <v>53</v>
      </c>
      <c r="C45" s="293"/>
      <c r="D45" s="293"/>
    </row>
    <row r="46" spans="1:4" s="388" customFormat="1" ht="12" customHeight="1" thickBot="1">
      <c r="A46" s="164" t="s">
        <v>13</v>
      </c>
      <c r="B46" s="118" t="s">
        <v>360</v>
      </c>
      <c r="C46" s="243">
        <f>SUM(C47:C51)</f>
        <v>38597</v>
      </c>
      <c r="D46" s="243">
        <f>SUM(D47:D51)</f>
        <v>39227</v>
      </c>
    </row>
    <row r="47" spans="1:4" ht="12" customHeight="1">
      <c r="A47" s="379" t="s">
        <v>92</v>
      </c>
      <c r="B47" s="9" t="s">
        <v>43</v>
      </c>
      <c r="C47" s="77">
        <v>24566</v>
      </c>
      <c r="D47" s="77">
        <v>24990</v>
      </c>
    </row>
    <row r="48" spans="1:4" ht="12" customHeight="1">
      <c r="A48" s="379" t="s">
        <v>93</v>
      </c>
      <c r="B48" s="8" t="s">
        <v>139</v>
      </c>
      <c r="C48" s="79">
        <v>6607</v>
      </c>
      <c r="D48" s="79">
        <v>6715</v>
      </c>
    </row>
    <row r="49" spans="1:4" ht="12" customHeight="1">
      <c r="A49" s="379" t="s">
        <v>94</v>
      </c>
      <c r="B49" s="8" t="s">
        <v>114</v>
      </c>
      <c r="C49" s="79">
        <v>7424</v>
      </c>
      <c r="D49" s="79">
        <v>7522</v>
      </c>
    </row>
    <row r="50" spans="1:4" ht="12" customHeight="1">
      <c r="A50" s="379" t="s">
        <v>95</v>
      </c>
      <c r="B50" s="8" t="s">
        <v>140</v>
      </c>
      <c r="C50" s="79"/>
      <c r="D50" s="79"/>
    </row>
    <row r="51" spans="1:4" ht="12" customHeight="1" thickBot="1">
      <c r="A51" s="379" t="s">
        <v>115</v>
      </c>
      <c r="B51" s="8" t="s">
        <v>141</v>
      </c>
      <c r="C51" s="79"/>
      <c r="D51" s="79"/>
    </row>
    <row r="52" spans="1:4" ht="12" customHeight="1" thickBot="1">
      <c r="A52" s="164" t="s">
        <v>14</v>
      </c>
      <c r="B52" s="118" t="s">
        <v>361</v>
      </c>
      <c r="C52" s="243">
        <f>SUM(C53:C55)</f>
        <v>635</v>
      </c>
      <c r="D52" s="243">
        <f>SUM(D53:D55)</f>
        <v>635</v>
      </c>
    </row>
    <row r="53" spans="1:4" s="388" customFormat="1" ht="12" customHeight="1">
      <c r="A53" s="379" t="s">
        <v>98</v>
      </c>
      <c r="B53" s="9" t="s">
        <v>164</v>
      </c>
      <c r="C53" s="77">
        <v>635</v>
      </c>
      <c r="D53" s="77">
        <v>635</v>
      </c>
    </row>
    <row r="54" spans="1:4" ht="12" customHeight="1">
      <c r="A54" s="379" t="s">
        <v>99</v>
      </c>
      <c r="B54" s="8" t="s">
        <v>143</v>
      </c>
      <c r="C54" s="79"/>
      <c r="D54" s="79"/>
    </row>
    <row r="55" spans="1:4" ht="12" customHeight="1">
      <c r="A55" s="379" t="s">
        <v>100</v>
      </c>
      <c r="B55" s="8" t="s">
        <v>54</v>
      </c>
      <c r="C55" s="79"/>
      <c r="D55" s="79"/>
    </row>
    <row r="56" spans="1:4" ht="12" customHeight="1" thickBot="1">
      <c r="A56" s="379" t="s">
        <v>101</v>
      </c>
      <c r="B56" s="8" t="s">
        <v>466</v>
      </c>
      <c r="C56" s="79"/>
      <c r="D56" s="79"/>
    </row>
    <row r="57" spans="1:4" ht="15" customHeight="1" thickBot="1">
      <c r="A57" s="164" t="s">
        <v>15</v>
      </c>
      <c r="B57" s="118" t="s">
        <v>8</v>
      </c>
      <c r="C57" s="269"/>
      <c r="D57" s="269"/>
    </row>
    <row r="58" spans="1:4" ht="13.5" thickBot="1">
      <c r="A58" s="164" t="s">
        <v>16</v>
      </c>
      <c r="B58" s="185" t="s">
        <v>473</v>
      </c>
      <c r="C58" s="294">
        <f>+C46+C52+C57</f>
        <v>39232</v>
      </c>
      <c r="D58" s="294">
        <f>+D46+D52+D57</f>
        <v>39862</v>
      </c>
    </row>
    <row r="59" spans="3:4" ht="15" customHeight="1" thickBot="1">
      <c r="C59" s="295"/>
      <c r="D59" s="295"/>
    </row>
    <row r="60" spans="1:4" ht="14.25" customHeight="1" thickBot="1">
      <c r="A60" s="188" t="s">
        <v>461</v>
      </c>
      <c r="B60" s="189"/>
      <c r="C60" s="116">
        <v>7</v>
      </c>
      <c r="D60" s="116">
        <v>7</v>
      </c>
    </row>
    <row r="61" spans="1:4" ht="13.5" thickBot="1">
      <c r="A61" s="188" t="s">
        <v>159</v>
      </c>
      <c r="B61" s="189"/>
      <c r="C61" s="116">
        <v>0</v>
      </c>
      <c r="D61" s="116">
        <v>0</v>
      </c>
    </row>
  </sheetData>
  <sheetProtection formatCells="0"/>
  <mergeCells count="3">
    <mergeCell ref="B1:D1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0"/>
  <sheetViews>
    <sheetView zoomScale="120" zoomScaleNormal="120" workbookViewId="0" topLeftCell="B1">
      <selection activeCell="C12" sqref="C12"/>
    </sheetView>
  </sheetViews>
  <sheetFormatPr defaultColWidth="9.00390625" defaultRowHeight="12.75"/>
  <cols>
    <col min="1" max="1" width="13.875" style="186" customWidth="1"/>
    <col min="2" max="2" width="79.125" style="187" customWidth="1"/>
    <col min="3" max="3" width="25.00390625" style="187" customWidth="1"/>
    <col min="4" max="4" width="13.625" style="187" customWidth="1"/>
    <col min="5" max="16384" width="9.375" style="187" customWidth="1"/>
  </cols>
  <sheetData>
    <row r="1" spans="1:4" s="166" customFormat="1" ht="21" customHeight="1" thickBot="1">
      <c r="A1" s="165"/>
      <c r="B1" s="493" t="s">
        <v>529</v>
      </c>
      <c r="C1" s="493"/>
      <c r="D1" s="493"/>
    </row>
    <row r="2" spans="1:4" s="384" customFormat="1" ht="25.5" customHeight="1">
      <c r="A2" s="333" t="s">
        <v>157</v>
      </c>
      <c r="B2" s="283" t="s">
        <v>493</v>
      </c>
      <c r="C2" s="491" t="s">
        <v>56</v>
      </c>
      <c r="D2" s="492"/>
    </row>
    <row r="3" spans="1:4" s="384" customFormat="1" ht="24.75" thickBot="1">
      <c r="A3" s="377" t="s">
        <v>156</v>
      </c>
      <c r="B3" s="284" t="s">
        <v>343</v>
      </c>
      <c r="C3" s="483" t="s">
        <v>48</v>
      </c>
      <c r="D3" s="484"/>
    </row>
    <row r="4" spans="1:4" s="385" customFormat="1" ht="15.75" customHeight="1" thickBot="1">
      <c r="A4" s="169"/>
      <c r="B4" s="169"/>
      <c r="C4" s="485" t="s">
        <v>49</v>
      </c>
      <c r="D4" s="485"/>
    </row>
    <row r="5" spans="1:4" ht="24.75" thickBot="1">
      <c r="A5" s="334" t="s">
        <v>158</v>
      </c>
      <c r="B5" s="171" t="s">
        <v>50</v>
      </c>
      <c r="C5" s="172" t="s">
        <v>51</v>
      </c>
      <c r="D5" s="172" t="s">
        <v>522</v>
      </c>
    </row>
    <row r="6" spans="1:4" s="386" customFormat="1" ht="12.75" customHeight="1" thickBot="1">
      <c r="A6" s="161" t="s">
        <v>435</v>
      </c>
      <c r="B6" s="162" t="s">
        <v>436</v>
      </c>
      <c r="C6" s="163" t="s">
        <v>437</v>
      </c>
      <c r="D6" s="163" t="s">
        <v>439</v>
      </c>
    </row>
    <row r="7" spans="1:4" s="386" customFormat="1" ht="15.75" customHeight="1" thickBot="1">
      <c r="A7" s="173"/>
      <c r="B7" s="487" t="s">
        <v>52</v>
      </c>
      <c r="C7" s="487"/>
      <c r="D7" s="488"/>
    </row>
    <row r="8" spans="1:4" s="296" customFormat="1" ht="12" customHeight="1" thickBot="1">
      <c r="A8" s="161" t="s">
        <v>13</v>
      </c>
      <c r="B8" s="176" t="s">
        <v>462</v>
      </c>
      <c r="C8" s="243">
        <f>SUM(C9:C19)</f>
        <v>18501</v>
      </c>
      <c r="D8" s="243">
        <f>SUM(D9:D19)</f>
        <v>18501</v>
      </c>
    </row>
    <row r="9" spans="1:4" s="296" customFormat="1" ht="12" customHeight="1">
      <c r="A9" s="378" t="s">
        <v>92</v>
      </c>
      <c r="B9" s="10" t="s">
        <v>218</v>
      </c>
      <c r="C9" s="287"/>
      <c r="D9" s="287"/>
    </row>
    <row r="10" spans="1:4" s="296" customFormat="1" ht="12" customHeight="1">
      <c r="A10" s="379" t="s">
        <v>93</v>
      </c>
      <c r="B10" s="8" t="s">
        <v>219</v>
      </c>
      <c r="C10" s="241">
        <v>840</v>
      </c>
      <c r="D10" s="241">
        <v>840</v>
      </c>
    </row>
    <row r="11" spans="1:4" s="296" customFormat="1" ht="12" customHeight="1">
      <c r="A11" s="379" t="s">
        <v>94</v>
      </c>
      <c r="B11" s="8" t="s">
        <v>220</v>
      </c>
      <c r="C11" s="241"/>
      <c r="D11" s="241"/>
    </row>
    <row r="12" spans="1:4" s="296" customFormat="1" ht="12" customHeight="1">
      <c r="A12" s="379" t="s">
        <v>95</v>
      </c>
      <c r="B12" s="8" t="s">
        <v>221</v>
      </c>
      <c r="C12" s="241"/>
      <c r="D12" s="241"/>
    </row>
    <row r="13" spans="1:4" s="296" customFormat="1" ht="12" customHeight="1">
      <c r="A13" s="379" t="s">
        <v>115</v>
      </c>
      <c r="B13" s="8" t="s">
        <v>222</v>
      </c>
      <c r="C13" s="241">
        <v>13771</v>
      </c>
      <c r="D13" s="241">
        <v>13771</v>
      </c>
    </row>
    <row r="14" spans="1:4" s="296" customFormat="1" ht="12" customHeight="1">
      <c r="A14" s="379" t="s">
        <v>96</v>
      </c>
      <c r="B14" s="8" t="s">
        <v>344</v>
      </c>
      <c r="C14" s="241">
        <v>3890</v>
      </c>
      <c r="D14" s="241">
        <v>3890</v>
      </c>
    </row>
    <row r="15" spans="1:4" s="296" customFormat="1" ht="12" customHeight="1">
      <c r="A15" s="379" t="s">
        <v>97</v>
      </c>
      <c r="B15" s="7" t="s">
        <v>345</v>
      </c>
      <c r="C15" s="241"/>
      <c r="D15" s="241"/>
    </row>
    <row r="16" spans="1:4" s="296" customFormat="1" ht="12" customHeight="1">
      <c r="A16" s="379" t="s">
        <v>107</v>
      </c>
      <c r="B16" s="8" t="s">
        <v>225</v>
      </c>
      <c r="C16" s="288"/>
      <c r="D16" s="288"/>
    </row>
    <row r="17" spans="1:4" s="387" customFormat="1" ht="12" customHeight="1">
      <c r="A17" s="379" t="s">
        <v>108</v>
      </c>
      <c r="B17" s="8" t="s">
        <v>226</v>
      </c>
      <c r="C17" s="241"/>
      <c r="D17" s="241"/>
    </row>
    <row r="18" spans="1:4" s="387" customFormat="1" ht="12" customHeight="1">
      <c r="A18" s="379" t="s">
        <v>109</v>
      </c>
      <c r="B18" s="8" t="s">
        <v>381</v>
      </c>
      <c r="C18" s="242"/>
      <c r="D18" s="242"/>
    </row>
    <row r="19" spans="1:4" s="387" customFormat="1" ht="12" customHeight="1" thickBot="1">
      <c r="A19" s="379" t="s">
        <v>110</v>
      </c>
      <c r="B19" s="7" t="s">
        <v>227</v>
      </c>
      <c r="C19" s="242"/>
      <c r="D19" s="242"/>
    </row>
    <row r="20" spans="1:4" s="296" customFormat="1" ht="12" customHeight="1" thickBot="1">
      <c r="A20" s="161" t="s">
        <v>14</v>
      </c>
      <c r="B20" s="176" t="s">
        <v>346</v>
      </c>
      <c r="C20" s="243">
        <f>SUM(C21:C23)</f>
        <v>0</v>
      </c>
      <c r="D20" s="243">
        <f>SUM(D21:D23)</f>
        <v>0</v>
      </c>
    </row>
    <row r="21" spans="1:4" s="387" customFormat="1" ht="12" customHeight="1">
      <c r="A21" s="379" t="s">
        <v>98</v>
      </c>
      <c r="B21" s="9" t="s">
        <v>195</v>
      </c>
      <c r="C21" s="241"/>
      <c r="D21" s="241"/>
    </row>
    <row r="22" spans="1:4" s="387" customFormat="1" ht="12" customHeight="1">
      <c r="A22" s="379" t="s">
        <v>99</v>
      </c>
      <c r="B22" s="8" t="s">
        <v>347</v>
      </c>
      <c r="C22" s="241"/>
      <c r="D22" s="241"/>
    </row>
    <row r="23" spans="1:4" s="387" customFormat="1" ht="12" customHeight="1">
      <c r="A23" s="379" t="s">
        <v>100</v>
      </c>
      <c r="B23" s="8" t="s">
        <v>348</v>
      </c>
      <c r="C23" s="241"/>
      <c r="D23" s="241"/>
    </row>
    <row r="24" spans="1:4" s="387" customFormat="1" ht="12" customHeight="1" thickBot="1">
      <c r="A24" s="379" t="s">
        <v>101</v>
      </c>
      <c r="B24" s="8" t="s">
        <v>467</v>
      </c>
      <c r="C24" s="241"/>
      <c r="D24" s="241"/>
    </row>
    <row r="25" spans="1:4" s="387" customFormat="1" ht="12" customHeight="1" thickBot="1">
      <c r="A25" s="164" t="s">
        <v>15</v>
      </c>
      <c r="B25" s="118" t="s">
        <v>130</v>
      </c>
      <c r="C25" s="269"/>
      <c r="D25" s="269"/>
    </row>
    <row r="26" spans="1:4" s="387" customFormat="1" ht="12" customHeight="1" thickBot="1">
      <c r="A26" s="164" t="s">
        <v>16</v>
      </c>
      <c r="B26" s="118" t="s">
        <v>349</v>
      </c>
      <c r="C26" s="243">
        <f>+C27+C28</f>
        <v>0</v>
      </c>
      <c r="D26" s="243">
        <f>+D27+D28</f>
        <v>0</v>
      </c>
    </row>
    <row r="27" spans="1:4" s="387" customFormat="1" ht="12" customHeight="1">
      <c r="A27" s="380" t="s">
        <v>205</v>
      </c>
      <c r="B27" s="381" t="s">
        <v>347</v>
      </c>
      <c r="C27" s="77"/>
      <c r="D27" s="77"/>
    </row>
    <row r="28" spans="1:4" s="387" customFormat="1" ht="12" customHeight="1">
      <c r="A28" s="380" t="s">
        <v>208</v>
      </c>
      <c r="B28" s="382" t="s">
        <v>350</v>
      </c>
      <c r="C28" s="244"/>
      <c r="D28" s="244"/>
    </row>
    <row r="29" spans="1:4" s="387" customFormat="1" ht="12" customHeight="1" thickBot="1">
      <c r="A29" s="379" t="s">
        <v>209</v>
      </c>
      <c r="B29" s="121" t="s">
        <v>468</v>
      </c>
      <c r="C29" s="80"/>
      <c r="D29" s="80"/>
    </row>
    <row r="30" spans="1:4" s="387" customFormat="1" ht="12" customHeight="1" thickBot="1">
      <c r="A30" s="164" t="s">
        <v>17</v>
      </c>
      <c r="B30" s="118" t="s">
        <v>351</v>
      </c>
      <c r="C30" s="243">
        <f>+C31+C32+C33</f>
        <v>0</v>
      </c>
      <c r="D30" s="243">
        <f>+D31+D32+D33</f>
        <v>0</v>
      </c>
    </row>
    <row r="31" spans="1:4" s="387" customFormat="1" ht="12" customHeight="1">
      <c r="A31" s="380" t="s">
        <v>85</v>
      </c>
      <c r="B31" s="381" t="s">
        <v>232</v>
      </c>
      <c r="C31" s="77"/>
      <c r="D31" s="77"/>
    </row>
    <row r="32" spans="1:4" s="387" customFormat="1" ht="12" customHeight="1">
      <c r="A32" s="380" t="s">
        <v>86</v>
      </c>
      <c r="B32" s="382" t="s">
        <v>233</v>
      </c>
      <c r="C32" s="244"/>
      <c r="D32" s="244"/>
    </row>
    <row r="33" spans="1:4" s="387" customFormat="1" ht="12" customHeight="1" thickBot="1">
      <c r="A33" s="379" t="s">
        <v>87</v>
      </c>
      <c r="B33" s="121" t="s">
        <v>234</v>
      </c>
      <c r="C33" s="80"/>
      <c r="D33" s="80"/>
    </row>
    <row r="34" spans="1:4" s="296" customFormat="1" ht="12" customHeight="1" thickBot="1">
      <c r="A34" s="164" t="s">
        <v>18</v>
      </c>
      <c r="B34" s="118" t="s">
        <v>320</v>
      </c>
      <c r="C34" s="269"/>
      <c r="D34" s="269"/>
    </row>
    <row r="35" spans="1:4" s="296" customFormat="1" ht="12" customHeight="1" thickBot="1">
      <c r="A35" s="164" t="s">
        <v>19</v>
      </c>
      <c r="B35" s="118" t="s">
        <v>352</v>
      </c>
      <c r="C35" s="289"/>
      <c r="D35" s="289"/>
    </row>
    <row r="36" spans="1:4" s="296" customFormat="1" ht="12" customHeight="1" thickBot="1">
      <c r="A36" s="161" t="s">
        <v>20</v>
      </c>
      <c r="B36" s="118" t="s">
        <v>469</v>
      </c>
      <c r="C36" s="290">
        <f>+C8+C20+C25+C26+C30+C34+C35</f>
        <v>18501</v>
      </c>
      <c r="D36" s="290">
        <f>+D8+D20+D25+D26+D30+D34+D35</f>
        <v>18501</v>
      </c>
    </row>
    <row r="37" spans="1:4" s="296" customFormat="1" ht="12" customHeight="1" thickBot="1">
      <c r="A37" s="177" t="s">
        <v>21</v>
      </c>
      <c r="B37" s="118" t="s">
        <v>354</v>
      </c>
      <c r="C37" s="290">
        <f>+C38+C39+C40</f>
        <v>113165</v>
      </c>
      <c r="D37" s="290">
        <f>+D38+D39+D40</f>
        <v>115397</v>
      </c>
    </row>
    <row r="38" spans="1:4" s="296" customFormat="1" ht="12" customHeight="1">
      <c r="A38" s="380" t="s">
        <v>355</v>
      </c>
      <c r="B38" s="381" t="s">
        <v>173</v>
      </c>
      <c r="C38" s="77"/>
      <c r="D38" s="77"/>
    </row>
    <row r="39" spans="1:4" s="296" customFormat="1" ht="12" customHeight="1">
      <c r="A39" s="380" t="s">
        <v>356</v>
      </c>
      <c r="B39" s="382" t="s">
        <v>1</v>
      </c>
      <c r="C39" s="244"/>
      <c r="D39" s="244"/>
    </row>
    <row r="40" spans="1:4" s="387" customFormat="1" ht="12" customHeight="1" thickBot="1">
      <c r="A40" s="379" t="s">
        <v>357</v>
      </c>
      <c r="B40" s="121" t="s">
        <v>358</v>
      </c>
      <c r="C40" s="80">
        <v>113165</v>
      </c>
      <c r="D40" s="80">
        <v>115397</v>
      </c>
    </row>
    <row r="41" spans="1:4" s="387" customFormat="1" ht="15" customHeight="1" thickBot="1">
      <c r="A41" s="177" t="s">
        <v>22</v>
      </c>
      <c r="B41" s="178" t="s">
        <v>359</v>
      </c>
      <c r="C41" s="293">
        <f>+C36+C37</f>
        <v>131666</v>
      </c>
      <c r="D41" s="293">
        <f>+D36+D37</f>
        <v>133898</v>
      </c>
    </row>
    <row r="42" spans="1:3" s="387" customFormat="1" ht="15" customHeight="1">
      <c r="A42" s="179"/>
      <c r="B42" s="180"/>
      <c r="C42" s="291"/>
    </row>
    <row r="43" spans="1:3" ht="13.5" thickBot="1">
      <c r="A43" s="181"/>
      <c r="B43" s="182"/>
      <c r="C43" s="292"/>
    </row>
    <row r="44" spans="1:4" s="386" customFormat="1" ht="16.5" customHeight="1" thickBot="1">
      <c r="A44" s="183"/>
      <c r="B44" s="487" t="s">
        <v>53</v>
      </c>
      <c r="C44" s="487"/>
      <c r="D44" s="488"/>
    </row>
    <row r="45" spans="1:4" s="388" customFormat="1" ht="12" customHeight="1" thickBot="1">
      <c r="A45" s="164" t="s">
        <v>13</v>
      </c>
      <c r="B45" s="118" t="s">
        <v>360</v>
      </c>
      <c r="C45" s="243">
        <f>SUM(C46:C50)</f>
        <v>131389</v>
      </c>
      <c r="D45" s="243">
        <f>SUM(D46:D50)</f>
        <v>133621</v>
      </c>
    </row>
    <row r="46" spans="1:4" ht="12" customHeight="1">
      <c r="A46" s="379" t="s">
        <v>92</v>
      </c>
      <c r="B46" s="9" t="s">
        <v>43</v>
      </c>
      <c r="C46" s="77">
        <v>72761</v>
      </c>
      <c r="D46" s="77">
        <v>74563</v>
      </c>
    </row>
    <row r="47" spans="1:4" ht="12" customHeight="1">
      <c r="A47" s="379" t="s">
        <v>93</v>
      </c>
      <c r="B47" s="8" t="s">
        <v>139</v>
      </c>
      <c r="C47" s="79">
        <v>19810</v>
      </c>
      <c r="D47" s="79">
        <v>20240</v>
      </c>
    </row>
    <row r="48" spans="1:4" ht="12" customHeight="1">
      <c r="A48" s="379" t="s">
        <v>94</v>
      </c>
      <c r="B48" s="8" t="s">
        <v>114</v>
      </c>
      <c r="C48" s="79">
        <v>38818</v>
      </c>
      <c r="D48" s="79">
        <v>38818</v>
      </c>
    </row>
    <row r="49" spans="1:4" ht="12" customHeight="1">
      <c r="A49" s="379" t="s">
        <v>95</v>
      </c>
      <c r="B49" s="8" t="s">
        <v>140</v>
      </c>
      <c r="C49" s="79"/>
      <c r="D49" s="79"/>
    </row>
    <row r="50" spans="1:4" ht="12" customHeight="1" thickBot="1">
      <c r="A50" s="379" t="s">
        <v>115</v>
      </c>
      <c r="B50" s="8" t="s">
        <v>141</v>
      </c>
      <c r="C50" s="79"/>
      <c r="D50" s="79"/>
    </row>
    <row r="51" spans="1:4" ht="12" customHeight="1" thickBot="1">
      <c r="A51" s="164" t="s">
        <v>14</v>
      </c>
      <c r="B51" s="118" t="s">
        <v>361</v>
      </c>
      <c r="C51" s="243">
        <f>SUM(C52:C54)</f>
        <v>277</v>
      </c>
      <c r="D51" s="243">
        <f>SUM(D52:D54)</f>
        <v>277</v>
      </c>
    </row>
    <row r="52" spans="1:4" s="388" customFormat="1" ht="12" customHeight="1">
      <c r="A52" s="379" t="s">
        <v>98</v>
      </c>
      <c r="B52" s="9" t="s">
        <v>164</v>
      </c>
      <c r="C52" s="77">
        <v>277</v>
      </c>
      <c r="D52" s="77">
        <v>277</v>
      </c>
    </row>
    <row r="53" spans="1:4" ht="12" customHeight="1">
      <c r="A53" s="379" t="s">
        <v>99</v>
      </c>
      <c r="B53" s="8" t="s">
        <v>143</v>
      </c>
      <c r="C53" s="79"/>
      <c r="D53" s="79"/>
    </row>
    <row r="54" spans="1:4" ht="12" customHeight="1">
      <c r="A54" s="379" t="s">
        <v>100</v>
      </c>
      <c r="B54" s="8" t="s">
        <v>54</v>
      </c>
      <c r="C54" s="79"/>
      <c r="D54" s="79"/>
    </row>
    <row r="55" spans="1:4" ht="12" customHeight="1" thickBot="1">
      <c r="A55" s="379" t="s">
        <v>101</v>
      </c>
      <c r="B55" s="8" t="s">
        <v>466</v>
      </c>
      <c r="C55" s="79"/>
      <c r="D55" s="79"/>
    </row>
    <row r="56" spans="1:4" ht="15" customHeight="1" thickBot="1">
      <c r="A56" s="164" t="s">
        <v>15</v>
      </c>
      <c r="B56" s="118" t="s">
        <v>8</v>
      </c>
      <c r="C56" s="269"/>
      <c r="D56" s="269"/>
    </row>
    <row r="57" spans="1:4" ht="13.5" thickBot="1">
      <c r="A57" s="164" t="s">
        <v>16</v>
      </c>
      <c r="B57" s="185" t="s">
        <v>473</v>
      </c>
      <c r="C57" s="294">
        <f>+C45+C51+C56</f>
        <v>131666</v>
      </c>
      <c r="D57" s="294">
        <f>+D45+D51+D56</f>
        <v>133898</v>
      </c>
    </row>
    <row r="58" spans="3:4" ht="15" customHeight="1" thickBot="1">
      <c r="C58" s="295"/>
      <c r="D58" s="295"/>
    </row>
    <row r="59" spans="1:4" ht="14.25" customHeight="1" thickBot="1">
      <c r="A59" s="188" t="s">
        <v>461</v>
      </c>
      <c r="B59" s="189"/>
      <c r="C59" s="116">
        <v>27</v>
      </c>
      <c r="D59" s="116">
        <v>27</v>
      </c>
    </row>
    <row r="60" spans="1:4" ht="13.5" thickBot="1">
      <c r="A60" s="188" t="s">
        <v>159</v>
      </c>
      <c r="B60" s="189"/>
      <c r="C60" s="116">
        <v>0</v>
      </c>
      <c r="D60" s="116">
        <v>0</v>
      </c>
    </row>
  </sheetData>
  <sheetProtection formatCells="0"/>
  <mergeCells count="6">
    <mergeCell ref="B1:D1"/>
    <mergeCell ref="C2:D2"/>
    <mergeCell ref="C3:D3"/>
    <mergeCell ref="C4:D4"/>
    <mergeCell ref="B44:D44"/>
    <mergeCell ref="B7:D7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10" zoomScaleNormal="110" workbookViewId="0" topLeftCell="A22">
      <selection activeCell="F53" sqref="F53"/>
    </sheetView>
  </sheetViews>
  <sheetFormatPr defaultColWidth="9.00390625" defaultRowHeight="12.75"/>
  <cols>
    <col min="1" max="1" width="13.875" style="186" customWidth="1"/>
    <col min="2" max="2" width="79.125" style="187" customWidth="1"/>
    <col min="3" max="3" width="25.00390625" style="187" customWidth="1"/>
    <col min="4" max="4" width="13.875" style="187" customWidth="1"/>
    <col min="5" max="16384" width="9.375" style="187" customWidth="1"/>
  </cols>
  <sheetData>
    <row r="1" spans="1:4" s="166" customFormat="1" ht="21" customHeight="1" thickBot="1">
      <c r="A1" s="165"/>
      <c r="B1" s="493" t="s">
        <v>530</v>
      </c>
      <c r="C1" s="493"/>
      <c r="D1" s="493"/>
    </row>
    <row r="2" spans="1:4" s="384" customFormat="1" ht="25.5" customHeight="1">
      <c r="A2" s="333" t="s">
        <v>157</v>
      </c>
      <c r="B2" s="283" t="s">
        <v>493</v>
      </c>
      <c r="C2" s="491" t="s">
        <v>56</v>
      </c>
      <c r="D2" s="492"/>
    </row>
    <row r="3" spans="1:4" s="384" customFormat="1" ht="24.75" thickBot="1">
      <c r="A3" s="377" t="s">
        <v>156</v>
      </c>
      <c r="B3" s="284" t="s">
        <v>362</v>
      </c>
      <c r="C3" s="483" t="s">
        <v>55</v>
      </c>
      <c r="D3" s="484"/>
    </row>
    <row r="4" spans="1:3" s="385" customFormat="1" ht="15.75" customHeight="1" thickBot="1">
      <c r="A4" s="169"/>
      <c r="B4" s="169"/>
      <c r="C4" s="170" t="s">
        <v>49</v>
      </c>
    </row>
    <row r="5" spans="1:4" ht="24.75" thickBot="1">
      <c r="A5" s="334" t="s">
        <v>158</v>
      </c>
      <c r="B5" s="171" t="s">
        <v>50</v>
      </c>
      <c r="C5" s="172" t="s">
        <v>51</v>
      </c>
      <c r="D5" s="172" t="s">
        <v>522</v>
      </c>
    </row>
    <row r="6" spans="1:4" s="386" customFormat="1" ht="12.75" customHeight="1" thickBot="1">
      <c r="A6" s="161" t="s">
        <v>435</v>
      </c>
      <c r="B6" s="162" t="s">
        <v>436</v>
      </c>
      <c r="C6" s="163" t="s">
        <v>437</v>
      </c>
      <c r="D6" s="163" t="s">
        <v>437</v>
      </c>
    </row>
    <row r="7" spans="1:4" s="386" customFormat="1" ht="15.75" customHeight="1" thickBot="1">
      <c r="A7" s="173"/>
      <c r="B7" s="174" t="s">
        <v>52</v>
      </c>
      <c r="C7" s="175"/>
      <c r="D7" s="175"/>
    </row>
    <row r="8" spans="1:4" s="296" customFormat="1" ht="12" customHeight="1" thickBot="1">
      <c r="A8" s="161" t="s">
        <v>13</v>
      </c>
      <c r="B8" s="176" t="s">
        <v>462</v>
      </c>
      <c r="C8" s="243">
        <f>SUM(C9:C19)</f>
        <v>17945</v>
      </c>
      <c r="D8" s="243">
        <f>SUM(D9:D19)</f>
        <v>17945</v>
      </c>
    </row>
    <row r="9" spans="1:4" s="296" customFormat="1" ht="12" customHeight="1">
      <c r="A9" s="378" t="s">
        <v>92</v>
      </c>
      <c r="B9" s="10" t="s">
        <v>218</v>
      </c>
      <c r="C9" s="287"/>
      <c r="D9" s="287"/>
    </row>
    <row r="10" spans="1:4" s="296" customFormat="1" ht="12" customHeight="1">
      <c r="A10" s="379" t="s">
        <v>93</v>
      </c>
      <c r="B10" s="8" t="s">
        <v>219</v>
      </c>
      <c r="C10" s="241">
        <v>840</v>
      </c>
      <c r="D10" s="241">
        <v>840</v>
      </c>
    </row>
    <row r="11" spans="1:4" s="296" customFormat="1" ht="12" customHeight="1">
      <c r="A11" s="379" t="s">
        <v>94</v>
      </c>
      <c r="B11" s="8" t="s">
        <v>220</v>
      </c>
      <c r="C11" s="241"/>
      <c r="D11" s="241"/>
    </row>
    <row r="12" spans="1:4" s="296" customFormat="1" ht="12" customHeight="1">
      <c r="A12" s="379" t="s">
        <v>95</v>
      </c>
      <c r="B12" s="8" t="s">
        <v>221</v>
      </c>
      <c r="C12" s="241"/>
      <c r="D12" s="241"/>
    </row>
    <row r="13" spans="1:4" s="296" customFormat="1" ht="12" customHeight="1">
      <c r="A13" s="379" t="s">
        <v>115</v>
      </c>
      <c r="B13" s="8" t="s">
        <v>222</v>
      </c>
      <c r="C13" s="241">
        <v>13333</v>
      </c>
      <c r="D13" s="241">
        <v>13333</v>
      </c>
    </row>
    <row r="14" spans="1:4" s="296" customFormat="1" ht="12" customHeight="1">
      <c r="A14" s="379" t="s">
        <v>96</v>
      </c>
      <c r="B14" s="8" t="s">
        <v>344</v>
      </c>
      <c r="C14" s="241">
        <v>3772</v>
      </c>
      <c r="D14" s="241">
        <v>3772</v>
      </c>
    </row>
    <row r="15" spans="1:4" s="296" customFormat="1" ht="12" customHeight="1">
      <c r="A15" s="379" t="s">
        <v>97</v>
      </c>
      <c r="B15" s="7" t="s">
        <v>345</v>
      </c>
      <c r="C15" s="241"/>
      <c r="D15" s="241"/>
    </row>
    <row r="16" spans="1:4" s="296" customFormat="1" ht="12" customHeight="1">
      <c r="A16" s="379" t="s">
        <v>107</v>
      </c>
      <c r="B16" s="8" t="s">
        <v>225</v>
      </c>
      <c r="C16" s="288"/>
      <c r="D16" s="288"/>
    </row>
    <row r="17" spans="1:4" s="387" customFormat="1" ht="12" customHeight="1">
      <c r="A17" s="379" t="s">
        <v>108</v>
      </c>
      <c r="B17" s="8" t="s">
        <v>226</v>
      </c>
      <c r="C17" s="241"/>
      <c r="D17" s="241"/>
    </row>
    <row r="18" spans="1:4" s="387" customFormat="1" ht="12" customHeight="1">
      <c r="A18" s="379" t="s">
        <v>109</v>
      </c>
      <c r="B18" s="8" t="s">
        <v>381</v>
      </c>
      <c r="C18" s="242"/>
      <c r="D18" s="242"/>
    </row>
    <row r="19" spans="1:4" s="387" customFormat="1" ht="12" customHeight="1" thickBot="1">
      <c r="A19" s="379" t="s">
        <v>110</v>
      </c>
      <c r="B19" s="7" t="s">
        <v>227</v>
      </c>
      <c r="C19" s="242"/>
      <c r="D19" s="242"/>
    </row>
    <row r="20" spans="1:4" s="296" customFormat="1" ht="12" customHeight="1" thickBot="1">
      <c r="A20" s="161" t="s">
        <v>14</v>
      </c>
      <c r="B20" s="176" t="s">
        <v>346</v>
      </c>
      <c r="C20" s="243">
        <f>SUM(C21:C23)</f>
        <v>0</v>
      </c>
      <c r="D20" s="243">
        <f>SUM(D21:D23)</f>
        <v>0</v>
      </c>
    </row>
    <row r="21" spans="1:4" s="387" customFormat="1" ht="12" customHeight="1">
      <c r="A21" s="379" t="s">
        <v>98</v>
      </c>
      <c r="B21" s="9" t="s">
        <v>195</v>
      </c>
      <c r="C21" s="241"/>
      <c r="D21" s="241"/>
    </row>
    <row r="22" spans="1:4" s="387" customFormat="1" ht="12" customHeight="1">
      <c r="A22" s="379" t="s">
        <v>99</v>
      </c>
      <c r="B22" s="8" t="s">
        <v>347</v>
      </c>
      <c r="C22" s="241"/>
      <c r="D22" s="241"/>
    </row>
    <row r="23" spans="1:4" s="387" customFormat="1" ht="12" customHeight="1">
      <c r="A23" s="379" t="s">
        <v>100</v>
      </c>
      <c r="B23" s="8" t="s">
        <v>348</v>
      </c>
      <c r="C23" s="241"/>
      <c r="D23" s="241"/>
    </row>
    <row r="24" spans="1:4" s="387" customFormat="1" ht="12" customHeight="1" thickBot="1">
      <c r="A24" s="379" t="s">
        <v>101</v>
      </c>
      <c r="B24" s="8" t="s">
        <v>467</v>
      </c>
      <c r="C24" s="241"/>
      <c r="D24" s="241"/>
    </row>
    <row r="25" spans="1:4" s="387" customFormat="1" ht="12" customHeight="1" thickBot="1">
      <c r="A25" s="164" t="s">
        <v>15</v>
      </c>
      <c r="B25" s="118" t="s">
        <v>130</v>
      </c>
      <c r="C25" s="269"/>
      <c r="D25" s="269"/>
    </row>
    <row r="26" spans="1:4" s="387" customFormat="1" ht="12" customHeight="1" thickBot="1">
      <c r="A26" s="164" t="s">
        <v>16</v>
      </c>
      <c r="B26" s="118" t="s">
        <v>349</v>
      </c>
      <c r="C26" s="243">
        <f>+C27+C28</f>
        <v>0</v>
      </c>
      <c r="D26" s="243">
        <f>+D27+D28</f>
        <v>0</v>
      </c>
    </row>
    <row r="27" spans="1:4" s="387" customFormat="1" ht="12" customHeight="1">
      <c r="A27" s="380" t="s">
        <v>205</v>
      </c>
      <c r="B27" s="381" t="s">
        <v>347</v>
      </c>
      <c r="C27" s="77"/>
      <c r="D27" s="77"/>
    </row>
    <row r="28" spans="1:4" s="387" customFormat="1" ht="12" customHeight="1">
      <c r="A28" s="380" t="s">
        <v>208</v>
      </c>
      <c r="B28" s="382" t="s">
        <v>350</v>
      </c>
      <c r="C28" s="244"/>
      <c r="D28" s="244"/>
    </row>
    <row r="29" spans="1:4" s="387" customFormat="1" ht="12" customHeight="1" thickBot="1">
      <c r="A29" s="379" t="s">
        <v>209</v>
      </c>
      <c r="B29" s="121" t="s">
        <v>468</v>
      </c>
      <c r="C29" s="80"/>
      <c r="D29" s="80"/>
    </row>
    <row r="30" spans="1:4" s="387" customFormat="1" ht="12" customHeight="1" thickBot="1">
      <c r="A30" s="164" t="s">
        <v>17</v>
      </c>
      <c r="B30" s="118" t="s">
        <v>351</v>
      </c>
      <c r="C30" s="243">
        <f>+C31+C32+C33</f>
        <v>0</v>
      </c>
      <c r="D30" s="243">
        <f>+D31+D32+D33</f>
        <v>0</v>
      </c>
    </row>
    <row r="31" spans="1:4" s="387" customFormat="1" ht="12" customHeight="1">
      <c r="A31" s="380" t="s">
        <v>85</v>
      </c>
      <c r="B31" s="381" t="s">
        <v>232</v>
      </c>
      <c r="C31" s="77"/>
      <c r="D31" s="77"/>
    </row>
    <row r="32" spans="1:4" s="387" customFormat="1" ht="12" customHeight="1">
      <c r="A32" s="380" t="s">
        <v>86</v>
      </c>
      <c r="B32" s="382" t="s">
        <v>233</v>
      </c>
      <c r="C32" s="244"/>
      <c r="D32" s="244"/>
    </row>
    <row r="33" spans="1:4" s="387" customFormat="1" ht="12" customHeight="1" thickBot="1">
      <c r="A33" s="379" t="s">
        <v>87</v>
      </c>
      <c r="B33" s="121" t="s">
        <v>234</v>
      </c>
      <c r="C33" s="80"/>
      <c r="D33" s="80"/>
    </row>
    <row r="34" spans="1:4" s="296" customFormat="1" ht="12" customHeight="1" thickBot="1">
      <c r="A34" s="164" t="s">
        <v>18</v>
      </c>
      <c r="B34" s="118" t="s">
        <v>320</v>
      </c>
      <c r="C34" s="269"/>
      <c r="D34" s="269"/>
    </row>
    <row r="35" spans="1:4" s="296" customFormat="1" ht="12" customHeight="1" thickBot="1">
      <c r="A35" s="164" t="s">
        <v>19</v>
      </c>
      <c r="B35" s="118" t="s">
        <v>352</v>
      </c>
      <c r="C35" s="289"/>
      <c r="D35" s="289"/>
    </row>
    <row r="36" spans="1:4" s="296" customFormat="1" ht="12" customHeight="1" thickBot="1">
      <c r="A36" s="161" t="s">
        <v>20</v>
      </c>
      <c r="B36" s="118" t="s">
        <v>469</v>
      </c>
      <c r="C36" s="290">
        <f>+C8+C20+C25+C26+C30+C34+C35</f>
        <v>17945</v>
      </c>
      <c r="D36" s="290">
        <f>+D8+D20+D25+D26+D30+D34+D35</f>
        <v>17945</v>
      </c>
    </row>
    <row r="37" spans="1:4" s="296" customFormat="1" ht="12" customHeight="1" thickBot="1">
      <c r="A37" s="177" t="s">
        <v>21</v>
      </c>
      <c r="B37" s="118" t="s">
        <v>354</v>
      </c>
      <c r="C37" s="290">
        <f>+C38+C39+C40</f>
        <v>93643</v>
      </c>
      <c r="D37" s="290">
        <f>+D38+D39+D40</f>
        <v>94531</v>
      </c>
    </row>
    <row r="38" spans="1:4" s="296" customFormat="1" ht="12" customHeight="1">
      <c r="A38" s="380" t="s">
        <v>355</v>
      </c>
      <c r="B38" s="381" t="s">
        <v>173</v>
      </c>
      <c r="C38" s="77"/>
      <c r="D38" s="77"/>
    </row>
    <row r="39" spans="1:4" s="296" customFormat="1" ht="12" customHeight="1">
      <c r="A39" s="380" t="s">
        <v>356</v>
      </c>
      <c r="B39" s="382" t="s">
        <v>1</v>
      </c>
      <c r="C39" s="244"/>
      <c r="D39" s="244"/>
    </row>
    <row r="40" spans="1:4" s="387" customFormat="1" ht="12" customHeight="1" thickBot="1">
      <c r="A40" s="379" t="s">
        <v>357</v>
      </c>
      <c r="B40" s="121" t="s">
        <v>358</v>
      </c>
      <c r="C40" s="80">
        <v>93643</v>
      </c>
      <c r="D40" s="80">
        <v>94531</v>
      </c>
    </row>
    <row r="41" spans="1:4" s="387" customFormat="1" ht="15" customHeight="1" thickBot="1">
      <c r="A41" s="177" t="s">
        <v>22</v>
      </c>
      <c r="B41" s="178" t="s">
        <v>359</v>
      </c>
      <c r="C41" s="293">
        <f>+C36+C37</f>
        <v>111588</v>
      </c>
      <c r="D41" s="293">
        <f>+D36+D37</f>
        <v>112476</v>
      </c>
    </row>
    <row r="42" spans="1:3" s="387" customFormat="1" ht="15" customHeight="1">
      <c r="A42" s="179"/>
      <c r="B42" s="180"/>
      <c r="C42" s="291"/>
    </row>
    <row r="43" spans="1:3" ht="13.5" thickBot="1">
      <c r="A43" s="181"/>
      <c r="B43" s="182"/>
      <c r="C43" s="292"/>
    </row>
    <row r="44" spans="1:4" s="386" customFormat="1" ht="16.5" customHeight="1" thickBot="1">
      <c r="A44" s="183"/>
      <c r="B44" s="184" t="s">
        <v>53</v>
      </c>
      <c r="C44" s="293"/>
      <c r="D44" s="293"/>
    </row>
    <row r="45" spans="1:4" s="388" customFormat="1" ht="12" customHeight="1" thickBot="1">
      <c r="A45" s="164" t="s">
        <v>13</v>
      </c>
      <c r="B45" s="118" t="s">
        <v>360</v>
      </c>
      <c r="C45" s="243">
        <f>SUM(C46:C50)</f>
        <v>111324</v>
      </c>
      <c r="D45" s="243">
        <f>SUM(D46:D50)</f>
        <v>112212</v>
      </c>
    </row>
    <row r="46" spans="1:4" ht="12" customHeight="1">
      <c r="A46" s="379" t="s">
        <v>92</v>
      </c>
      <c r="B46" s="9" t="s">
        <v>43</v>
      </c>
      <c r="C46" s="77">
        <v>60559</v>
      </c>
      <c r="D46" s="77">
        <v>61293</v>
      </c>
    </row>
    <row r="47" spans="1:4" ht="12" customHeight="1">
      <c r="A47" s="379" t="s">
        <v>93</v>
      </c>
      <c r="B47" s="8" t="s">
        <v>139</v>
      </c>
      <c r="C47" s="79">
        <v>16508</v>
      </c>
      <c r="D47" s="79">
        <v>16662</v>
      </c>
    </row>
    <row r="48" spans="1:4" ht="12" customHeight="1">
      <c r="A48" s="379" t="s">
        <v>94</v>
      </c>
      <c r="B48" s="8" t="s">
        <v>114</v>
      </c>
      <c r="C48" s="79">
        <v>34257</v>
      </c>
      <c r="D48" s="79">
        <v>34257</v>
      </c>
    </row>
    <row r="49" spans="1:4" ht="12" customHeight="1">
      <c r="A49" s="379" t="s">
        <v>95</v>
      </c>
      <c r="B49" s="8" t="s">
        <v>140</v>
      </c>
      <c r="C49" s="79"/>
      <c r="D49" s="79"/>
    </row>
    <row r="50" spans="1:4" ht="12" customHeight="1" thickBot="1">
      <c r="A50" s="379" t="s">
        <v>115</v>
      </c>
      <c r="B50" s="8" t="s">
        <v>141</v>
      </c>
      <c r="C50" s="79"/>
      <c r="D50" s="79"/>
    </row>
    <row r="51" spans="1:4" ht="12" customHeight="1" thickBot="1">
      <c r="A51" s="164" t="s">
        <v>14</v>
      </c>
      <c r="B51" s="118" t="s">
        <v>361</v>
      </c>
      <c r="C51" s="243">
        <f>SUM(C52:C54)</f>
        <v>264</v>
      </c>
      <c r="D51" s="243">
        <f>SUM(D52:D54)</f>
        <v>264</v>
      </c>
    </row>
    <row r="52" spans="1:4" s="388" customFormat="1" ht="12" customHeight="1">
      <c r="A52" s="379" t="s">
        <v>98</v>
      </c>
      <c r="B52" s="9" t="s">
        <v>164</v>
      </c>
      <c r="C52" s="77">
        <v>264</v>
      </c>
      <c r="D52" s="77">
        <v>264</v>
      </c>
    </row>
    <row r="53" spans="1:4" ht="12" customHeight="1">
      <c r="A53" s="379" t="s">
        <v>99</v>
      </c>
      <c r="B53" s="8" t="s">
        <v>143</v>
      </c>
      <c r="C53" s="79"/>
      <c r="D53" s="79"/>
    </row>
    <row r="54" spans="1:4" ht="12" customHeight="1">
      <c r="A54" s="379" t="s">
        <v>100</v>
      </c>
      <c r="B54" s="8" t="s">
        <v>54</v>
      </c>
      <c r="C54" s="79"/>
      <c r="D54" s="79"/>
    </row>
    <row r="55" spans="1:4" ht="12" customHeight="1" thickBot="1">
      <c r="A55" s="379" t="s">
        <v>101</v>
      </c>
      <c r="B55" s="8" t="s">
        <v>466</v>
      </c>
      <c r="C55" s="79"/>
      <c r="D55" s="79"/>
    </row>
    <row r="56" spans="1:4" ht="15" customHeight="1" thickBot="1">
      <c r="A56" s="164" t="s">
        <v>15</v>
      </c>
      <c r="B56" s="118" t="s">
        <v>8</v>
      </c>
      <c r="C56" s="269"/>
      <c r="D56" s="269"/>
    </row>
    <row r="57" spans="1:4" ht="13.5" thickBot="1">
      <c r="A57" s="164" t="s">
        <v>16</v>
      </c>
      <c r="B57" s="185" t="s">
        <v>473</v>
      </c>
      <c r="C57" s="294">
        <f>+C45+C51+C56</f>
        <v>111588</v>
      </c>
      <c r="D57" s="294">
        <f>+D45+D51+D56</f>
        <v>112476</v>
      </c>
    </row>
    <row r="58" spans="3:4" ht="15" customHeight="1" thickBot="1">
      <c r="C58" s="295"/>
      <c r="D58" s="295"/>
    </row>
    <row r="59" spans="1:4" ht="14.25" customHeight="1" thickBot="1">
      <c r="A59" s="188" t="s">
        <v>461</v>
      </c>
      <c r="B59" s="189"/>
      <c r="C59" s="116">
        <v>22</v>
      </c>
      <c r="D59" s="116">
        <v>22</v>
      </c>
    </row>
    <row r="60" spans="1:4" ht="13.5" thickBot="1">
      <c r="A60" s="188" t="s">
        <v>159</v>
      </c>
      <c r="B60" s="189"/>
      <c r="C60" s="116">
        <v>0</v>
      </c>
      <c r="D60" s="116">
        <v>0</v>
      </c>
    </row>
  </sheetData>
  <sheetProtection formatCells="0"/>
  <mergeCells count="3">
    <mergeCell ref="C2:D2"/>
    <mergeCell ref="C3:D3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10" zoomScaleNormal="110" zoomScaleSheetLayoutView="100" workbookViewId="0" topLeftCell="A121">
      <selection activeCell="E115" sqref="E115"/>
    </sheetView>
  </sheetViews>
  <sheetFormatPr defaultColWidth="9.00390625" defaultRowHeight="12.75"/>
  <cols>
    <col min="1" max="1" width="9.50390625" style="306" customWidth="1"/>
    <col min="2" max="2" width="91.625" style="306" customWidth="1"/>
    <col min="3" max="3" width="21.625" style="307" customWidth="1"/>
    <col min="4" max="4" width="13.50390625" style="340" customWidth="1"/>
    <col min="5" max="16384" width="9.375" style="340" customWidth="1"/>
  </cols>
  <sheetData>
    <row r="1" spans="1:3" ht="15.75" customHeight="1">
      <c r="A1" s="454" t="s">
        <v>10</v>
      </c>
      <c r="B1" s="454"/>
      <c r="C1" s="454"/>
    </row>
    <row r="2" spans="1:4" ht="15.75" customHeight="1" thickBot="1">
      <c r="A2" s="455" t="s">
        <v>118</v>
      </c>
      <c r="B2" s="455"/>
      <c r="C2" s="459" t="s">
        <v>165</v>
      </c>
      <c r="D2" s="459"/>
    </row>
    <row r="3" spans="1:4" ht="37.5" customHeight="1" thickBot="1">
      <c r="A3" s="23" t="s">
        <v>65</v>
      </c>
      <c r="B3" s="24" t="s">
        <v>12</v>
      </c>
      <c r="C3" s="38" t="s">
        <v>512</v>
      </c>
      <c r="D3" s="38" t="s">
        <v>522</v>
      </c>
    </row>
    <row r="4" spans="1:4" s="341" customFormat="1" ht="12" customHeight="1" thickBot="1">
      <c r="A4" s="335" t="s">
        <v>435</v>
      </c>
      <c r="B4" s="336" t="s">
        <v>436</v>
      </c>
      <c r="C4" s="337" t="s">
        <v>437</v>
      </c>
      <c r="D4" s="337" t="s">
        <v>439</v>
      </c>
    </row>
    <row r="5" spans="1:4" s="342" customFormat="1" ht="12" customHeight="1" thickBot="1">
      <c r="A5" s="20" t="s">
        <v>13</v>
      </c>
      <c r="B5" s="21" t="s">
        <v>189</v>
      </c>
      <c r="C5" s="223">
        <f>+C6+C7+C8+C9+C10+C11</f>
        <v>161510</v>
      </c>
      <c r="D5" s="223">
        <f>+D6+D7+D8+D9+D10+D11</f>
        <v>163341</v>
      </c>
    </row>
    <row r="6" spans="1:4" s="342" customFormat="1" ht="12" customHeight="1">
      <c r="A6" s="15" t="s">
        <v>92</v>
      </c>
      <c r="B6" s="343" t="s">
        <v>190</v>
      </c>
      <c r="C6" s="226">
        <v>51698</v>
      </c>
      <c r="D6" s="226">
        <v>51699</v>
      </c>
    </row>
    <row r="7" spans="1:4" s="342" customFormat="1" ht="12" customHeight="1">
      <c r="A7" s="14" t="s">
        <v>93</v>
      </c>
      <c r="B7" s="344" t="s">
        <v>191</v>
      </c>
      <c r="C7" s="225">
        <v>69757</v>
      </c>
      <c r="D7" s="225">
        <v>69757</v>
      </c>
    </row>
    <row r="8" spans="1:4" s="342" customFormat="1" ht="12" customHeight="1">
      <c r="A8" s="14" t="s">
        <v>94</v>
      </c>
      <c r="B8" s="344" t="s">
        <v>192</v>
      </c>
      <c r="C8" s="225">
        <v>36971</v>
      </c>
      <c r="D8" s="225">
        <v>37341</v>
      </c>
    </row>
    <row r="9" spans="1:4" s="342" customFormat="1" ht="12" customHeight="1">
      <c r="A9" s="14" t="s">
        <v>95</v>
      </c>
      <c r="B9" s="344" t="s">
        <v>193</v>
      </c>
      <c r="C9" s="225">
        <v>3084</v>
      </c>
      <c r="D9" s="225">
        <v>3084</v>
      </c>
    </row>
    <row r="10" spans="1:4" s="342" customFormat="1" ht="12" customHeight="1">
      <c r="A10" s="14" t="s">
        <v>115</v>
      </c>
      <c r="B10" s="219" t="s">
        <v>377</v>
      </c>
      <c r="C10" s="225"/>
      <c r="D10" s="225">
        <v>1460</v>
      </c>
    </row>
    <row r="11" spans="1:4" s="342" customFormat="1" ht="12" customHeight="1" thickBot="1">
      <c r="A11" s="16" t="s">
        <v>96</v>
      </c>
      <c r="B11" s="220" t="s">
        <v>378</v>
      </c>
      <c r="C11" s="225"/>
      <c r="D11" s="225"/>
    </row>
    <row r="12" spans="1:4" s="342" customFormat="1" ht="12" customHeight="1" thickBot="1">
      <c r="A12" s="20" t="s">
        <v>14</v>
      </c>
      <c r="B12" s="218" t="s">
        <v>194</v>
      </c>
      <c r="C12" s="223">
        <f>+C13+C14+C15+C16+C17</f>
        <v>10708</v>
      </c>
      <c r="D12" s="223">
        <f>+D13+D14+D15+D16+D17</f>
        <v>11220</v>
      </c>
    </row>
    <row r="13" spans="1:4" s="342" customFormat="1" ht="12" customHeight="1">
      <c r="A13" s="15" t="s">
        <v>98</v>
      </c>
      <c r="B13" s="343" t="s">
        <v>195</v>
      </c>
      <c r="C13" s="226"/>
      <c r="D13" s="226"/>
    </row>
    <row r="14" spans="1:4" s="342" customFormat="1" ht="12" customHeight="1">
      <c r="A14" s="14" t="s">
        <v>99</v>
      </c>
      <c r="B14" s="344" t="s">
        <v>196</v>
      </c>
      <c r="C14" s="225"/>
      <c r="D14" s="225"/>
    </row>
    <row r="15" spans="1:4" s="342" customFormat="1" ht="12" customHeight="1">
      <c r="A15" s="14" t="s">
        <v>100</v>
      </c>
      <c r="B15" s="344" t="s">
        <v>367</v>
      </c>
      <c r="C15" s="225"/>
      <c r="D15" s="225"/>
    </row>
    <row r="16" spans="1:4" s="342" customFormat="1" ht="12" customHeight="1">
      <c r="A16" s="14" t="s">
        <v>101</v>
      </c>
      <c r="B16" s="344" t="s">
        <v>368</v>
      </c>
      <c r="C16" s="225"/>
      <c r="D16" s="225"/>
    </row>
    <row r="17" spans="1:4" s="342" customFormat="1" ht="12" customHeight="1">
      <c r="A17" s="14" t="s">
        <v>102</v>
      </c>
      <c r="B17" s="344" t="s">
        <v>197</v>
      </c>
      <c r="C17" s="225">
        <v>10708</v>
      </c>
      <c r="D17" s="225">
        <v>11220</v>
      </c>
    </row>
    <row r="18" spans="1:4" s="342" customFormat="1" ht="12" customHeight="1" thickBot="1">
      <c r="A18" s="16" t="s">
        <v>111</v>
      </c>
      <c r="B18" s="220" t="s">
        <v>198</v>
      </c>
      <c r="C18" s="227"/>
      <c r="D18" s="227"/>
    </row>
    <row r="19" spans="1:4" s="342" customFormat="1" ht="12" customHeight="1" thickBot="1">
      <c r="A19" s="20" t="s">
        <v>15</v>
      </c>
      <c r="B19" s="21" t="s">
        <v>199</v>
      </c>
      <c r="C19" s="223">
        <f>+C20+C21+C22+C23+C24</f>
        <v>0</v>
      </c>
      <c r="D19" s="223">
        <f>+D20+D21+D22+D23+D24</f>
        <v>28443</v>
      </c>
    </row>
    <row r="20" spans="1:4" s="342" customFormat="1" ht="12" customHeight="1">
      <c r="A20" s="15" t="s">
        <v>81</v>
      </c>
      <c r="B20" s="343" t="s">
        <v>200</v>
      </c>
      <c r="C20" s="226"/>
      <c r="D20" s="226">
        <v>28443</v>
      </c>
    </row>
    <row r="21" spans="1:4" s="342" customFormat="1" ht="12" customHeight="1">
      <c r="A21" s="14" t="s">
        <v>82</v>
      </c>
      <c r="B21" s="344" t="s">
        <v>201</v>
      </c>
      <c r="C21" s="225"/>
      <c r="D21" s="225"/>
    </row>
    <row r="22" spans="1:4" s="342" customFormat="1" ht="12" customHeight="1">
      <c r="A22" s="14" t="s">
        <v>83</v>
      </c>
      <c r="B22" s="344" t="s">
        <v>369</v>
      </c>
      <c r="C22" s="225"/>
      <c r="D22" s="225"/>
    </row>
    <row r="23" spans="1:4" s="342" customFormat="1" ht="12" customHeight="1">
      <c r="A23" s="14" t="s">
        <v>84</v>
      </c>
      <c r="B23" s="344" t="s">
        <v>370</v>
      </c>
      <c r="C23" s="225"/>
      <c r="D23" s="225"/>
    </row>
    <row r="24" spans="1:4" s="342" customFormat="1" ht="12" customHeight="1">
      <c r="A24" s="14" t="s">
        <v>127</v>
      </c>
      <c r="B24" s="344" t="s">
        <v>202</v>
      </c>
      <c r="C24" s="225"/>
      <c r="D24" s="225"/>
    </row>
    <row r="25" spans="1:4" s="342" customFormat="1" ht="12" customHeight="1" thickBot="1">
      <c r="A25" s="16" t="s">
        <v>128</v>
      </c>
      <c r="B25" s="345" t="s">
        <v>203</v>
      </c>
      <c r="C25" s="227"/>
      <c r="D25" s="227"/>
    </row>
    <row r="26" spans="1:4" s="342" customFormat="1" ht="12" customHeight="1" thickBot="1">
      <c r="A26" s="20" t="s">
        <v>129</v>
      </c>
      <c r="B26" s="21" t="s">
        <v>204</v>
      </c>
      <c r="C26" s="229">
        <f>+C27+C31+C32+C33</f>
        <v>43153</v>
      </c>
      <c r="D26" s="229">
        <f>+D27+D31+D32+D33</f>
        <v>43153</v>
      </c>
    </row>
    <row r="27" spans="1:4" s="342" customFormat="1" ht="12" customHeight="1">
      <c r="A27" s="15" t="s">
        <v>205</v>
      </c>
      <c r="B27" s="343" t="s">
        <v>384</v>
      </c>
      <c r="C27" s="338">
        <f>+C28+C29+C30</f>
        <v>35074</v>
      </c>
      <c r="D27" s="338">
        <f>+D28+D29+D30</f>
        <v>35074</v>
      </c>
    </row>
    <row r="28" spans="1:4" s="342" customFormat="1" ht="12" customHeight="1">
      <c r="A28" s="14" t="s">
        <v>206</v>
      </c>
      <c r="B28" s="344" t="s">
        <v>211</v>
      </c>
      <c r="C28" s="225">
        <v>6000</v>
      </c>
      <c r="D28" s="225">
        <v>6000</v>
      </c>
    </row>
    <row r="29" spans="1:4" s="342" customFormat="1" ht="12" customHeight="1">
      <c r="A29" s="14" t="s">
        <v>207</v>
      </c>
      <c r="B29" s="344" t="s">
        <v>212</v>
      </c>
      <c r="C29" s="225"/>
      <c r="D29" s="225"/>
    </row>
    <row r="30" spans="1:4" s="342" customFormat="1" ht="12" customHeight="1">
      <c r="A30" s="14" t="s">
        <v>382</v>
      </c>
      <c r="B30" s="414" t="s">
        <v>383</v>
      </c>
      <c r="C30" s="225">
        <v>29074</v>
      </c>
      <c r="D30" s="225">
        <v>29074</v>
      </c>
    </row>
    <row r="31" spans="1:4" s="342" customFormat="1" ht="12" customHeight="1">
      <c r="A31" s="14" t="s">
        <v>208</v>
      </c>
      <c r="B31" s="344" t="s">
        <v>213</v>
      </c>
      <c r="C31" s="225">
        <v>7500</v>
      </c>
      <c r="D31" s="225">
        <v>7500</v>
      </c>
    </row>
    <row r="32" spans="1:4" s="342" customFormat="1" ht="12" customHeight="1">
      <c r="A32" s="14" t="s">
        <v>209</v>
      </c>
      <c r="B32" s="344" t="s">
        <v>214</v>
      </c>
      <c r="C32" s="225">
        <v>200</v>
      </c>
      <c r="D32" s="225">
        <v>200</v>
      </c>
    </row>
    <row r="33" spans="1:4" s="342" customFormat="1" ht="12" customHeight="1" thickBot="1">
      <c r="A33" s="16" t="s">
        <v>210</v>
      </c>
      <c r="B33" s="345" t="s">
        <v>215</v>
      </c>
      <c r="C33" s="227">
        <v>379</v>
      </c>
      <c r="D33" s="227">
        <v>379</v>
      </c>
    </row>
    <row r="34" spans="1:4" s="342" customFormat="1" ht="12" customHeight="1" thickBot="1">
      <c r="A34" s="20" t="s">
        <v>17</v>
      </c>
      <c r="B34" s="21" t="s">
        <v>379</v>
      </c>
      <c r="C34" s="223">
        <f>SUM(C35:C45)</f>
        <v>51878</v>
      </c>
      <c r="D34" s="223">
        <f>SUM(D35:D45)</f>
        <v>58965</v>
      </c>
    </row>
    <row r="35" spans="1:4" s="342" customFormat="1" ht="12" customHeight="1">
      <c r="A35" s="15" t="s">
        <v>85</v>
      </c>
      <c r="B35" s="343" t="s">
        <v>218</v>
      </c>
      <c r="C35" s="226"/>
      <c r="D35" s="226"/>
    </row>
    <row r="36" spans="1:4" s="342" customFormat="1" ht="12" customHeight="1">
      <c r="A36" s="14" t="s">
        <v>86</v>
      </c>
      <c r="B36" s="344" t="s">
        <v>219</v>
      </c>
      <c r="C36" s="225">
        <v>4902</v>
      </c>
      <c r="D36" s="225">
        <v>4940</v>
      </c>
    </row>
    <row r="37" spans="1:4" s="342" customFormat="1" ht="12" customHeight="1">
      <c r="A37" s="14" t="s">
        <v>87</v>
      </c>
      <c r="B37" s="344" t="s">
        <v>220</v>
      </c>
      <c r="C37" s="225">
        <v>2712</v>
      </c>
      <c r="D37" s="225">
        <v>2712</v>
      </c>
    </row>
    <row r="38" spans="1:4" s="342" customFormat="1" ht="12" customHeight="1">
      <c r="A38" s="14" t="s">
        <v>131</v>
      </c>
      <c r="B38" s="344" t="s">
        <v>221</v>
      </c>
      <c r="C38" s="225">
        <v>326</v>
      </c>
      <c r="D38" s="225">
        <v>326</v>
      </c>
    </row>
    <row r="39" spans="1:4" s="342" customFormat="1" ht="12" customHeight="1">
      <c r="A39" s="14" t="s">
        <v>132</v>
      </c>
      <c r="B39" s="344" t="s">
        <v>222</v>
      </c>
      <c r="C39" s="225">
        <v>13333</v>
      </c>
      <c r="D39" s="225">
        <v>13333</v>
      </c>
    </row>
    <row r="40" spans="1:4" s="342" customFormat="1" ht="12" customHeight="1">
      <c r="A40" s="14" t="s">
        <v>133</v>
      </c>
      <c r="B40" s="344" t="s">
        <v>223</v>
      </c>
      <c r="C40" s="225">
        <v>30605</v>
      </c>
      <c r="D40" s="225">
        <v>37544</v>
      </c>
    </row>
    <row r="41" spans="1:4" s="342" customFormat="1" ht="12" customHeight="1">
      <c r="A41" s="14" t="s">
        <v>134</v>
      </c>
      <c r="B41" s="344" t="s">
        <v>224</v>
      </c>
      <c r="C41" s="225"/>
      <c r="D41" s="225"/>
    </row>
    <row r="42" spans="1:4" s="342" customFormat="1" ht="12" customHeight="1">
      <c r="A42" s="14" t="s">
        <v>135</v>
      </c>
      <c r="B42" s="344" t="s">
        <v>225</v>
      </c>
      <c r="C42" s="225"/>
      <c r="D42" s="225"/>
    </row>
    <row r="43" spans="1:4" s="342" customFormat="1" ht="12" customHeight="1">
      <c r="A43" s="14" t="s">
        <v>216</v>
      </c>
      <c r="B43" s="344" t="s">
        <v>226</v>
      </c>
      <c r="C43" s="228"/>
      <c r="D43" s="228"/>
    </row>
    <row r="44" spans="1:4" s="342" customFormat="1" ht="12" customHeight="1">
      <c r="A44" s="16" t="s">
        <v>217</v>
      </c>
      <c r="B44" s="345" t="s">
        <v>381</v>
      </c>
      <c r="C44" s="329"/>
      <c r="D44" s="329">
        <v>110</v>
      </c>
    </row>
    <row r="45" spans="1:4" s="342" customFormat="1" ht="12" customHeight="1" thickBot="1">
      <c r="A45" s="16" t="s">
        <v>380</v>
      </c>
      <c r="B45" s="220" t="s">
        <v>227</v>
      </c>
      <c r="C45" s="329"/>
      <c r="D45" s="329"/>
    </row>
    <row r="46" spans="1:4" s="342" customFormat="1" ht="12" customHeight="1" thickBot="1">
      <c r="A46" s="20" t="s">
        <v>18</v>
      </c>
      <c r="B46" s="21" t="s">
        <v>228</v>
      </c>
      <c r="C46" s="223">
        <f>SUM(C47:C51)</f>
        <v>92756</v>
      </c>
      <c r="D46" s="223">
        <f>SUM(D47:D51)</f>
        <v>118948</v>
      </c>
    </row>
    <row r="47" spans="1:4" s="342" customFormat="1" ht="12" customHeight="1">
      <c r="A47" s="15" t="s">
        <v>88</v>
      </c>
      <c r="B47" s="343" t="s">
        <v>232</v>
      </c>
      <c r="C47" s="389"/>
      <c r="D47" s="389"/>
    </row>
    <row r="48" spans="1:4" s="342" customFormat="1" ht="12" customHeight="1">
      <c r="A48" s="14" t="s">
        <v>89</v>
      </c>
      <c r="B48" s="344" t="s">
        <v>233</v>
      </c>
      <c r="C48" s="228">
        <v>92756</v>
      </c>
      <c r="D48" s="228">
        <v>118948</v>
      </c>
    </row>
    <row r="49" spans="1:4" s="342" customFormat="1" ht="12" customHeight="1">
      <c r="A49" s="14" t="s">
        <v>229</v>
      </c>
      <c r="B49" s="344" t="s">
        <v>234</v>
      </c>
      <c r="C49" s="228"/>
      <c r="D49" s="228"/>
    </row>
    <row r="50" spans="1:4" s="342" customFormat="1" ht="12" customHeight="1">
      <c r="A50" s="14" t="s">
        <v>230</v>
      </c>
      <c r="B50" s="344" t="s">
        <v>235</v>
      </c>
      <c r="C50" s="228"/>
      <c r="D50" s="228"/>
    </row>
    <row r="51" spans="1:4" s="342" customFormat="1" ht="12" customHeight="1" thickBot="1">
      <c r="A51" s="16" t="s">
        <v>231</v>
      </c>
      <c r="B51" s="220" t="s">
        <v>236</v>
      </c>
      <c r="C51" s="329"/>
      <c r="D51" s="329"/>
    </row>
    <row r="52" spans="1:4" s="342" customFormat="1" ht="12" customHeight="1" thickBot="1">
      <c r="A52" s="20" t="s">
        <v>136</v>
      </c>
      <c r="B52" s="21" t="s">
        <v>237</v>
      </c>
      <c r="C52" s="223">
        <f>SUM(C53:C55)</f>
        <v>1851</v>
      </c>
      <c r="D52" s="223">
        <f>SUM(D53:D55)</f>
        <v>1960</v>
      </c>
    </row>
    <row r="53" spans="1:4" s="342" customFormat="1" ht="12" customHeight="1">
      <c r="A53" s="15" t="s">
        <v>90</v>
      </c>
      <c r="B53" s="343" t="s">
        <v>238</v>
      </c>
      <c r="C53" s="226"/>
      <c r="D53" s="226"/>
    </row>
    <row r="54" spans="1:4" s="342" customFormat="1" ht="12" customHeight="1">
      <c r="A54" s="14" t="s">
        <v>91</v>
      </c>
      <c r="B54" s="344" t="s">
        <v>371</v>
      </c>
      <c r="C54" s="225">
        <v>200</v>
      </c>
      <c r="D54" s="225">
        <v>200</v>
      </c>
    </row>
    <row r="55" spans="1:4" s="342" customFormat="1" ht="12" customHeight="1">
      <c r="A55" s="14" t="s">
        <v>241</v>
      </c>
      <c r="B55" s="344" t="s">
        <v>239</v>
      </c>
      <c r="C55" s="225">
        <v>1651</v>
      </c>
      <c r="D55" s="225">
        <v>1760</v>
      </c>
    </row>
    <row r="56" spans="1:4" s="342" customFormat="1" ht="12" customHeight="1" thickBot="1">
      <c r="A56" s="16" t="s">
        <v>242</v>
      </c>
      <c r="B56" s="220" t="s">
        <v>240</v>
      </c>
      <c r="C56" s="227"/>
      <c r="D56" s="227"/>
    </row>
    <row r="57" spans="1:4" s="342" customFormat="1" ht="12" customHeight="1" thickBot="1">
      <c r="A57" s="20" t="s">
        <v>20</v>
      </c>
      <c r="B57" s="218" t="s">
        <v>243</v>
      </c>
      <c r="C57" s="223">
        <f>SUM(C58:C60)</f>
        <v>5580</v>
      </c>
      <c r="D57" s="223">
        <f>SUM(D58:D60)</f>
        <v>5580</v>
      </c>
    </row>
    <row r="58" spans="1:4" s="342" customFormat="1" ht="12" customHeight="1">
      <c r="A58" s="15" t="s">
        <v>137</v>
      </c>
      <c r="B58" s="343" t="s">
        <v>245</v>
      </c>
      <c r="C58" s="228"/>
      <c r="D58" s="228"/>
    </row>
    <row r="59" spans="1:4" s="342" customFormat="1" ht="12" customHeight="1">
      <c r="A59" s="14" t="s">
        <v>138</v>
      </c>
      <c r="B59" s="344" t="s">
        <v>372</v>
      </c>
      <c r="C59" s="228"/>
      <c r="D59" s="228"/>
    </row>
    <row r="60" spans="1:4" s="342" customFormat="1" ht="12" customHeight="1">
      <c r="A60" s="14" t="s">
        <v>166</v>
      </c>
      <c r="B60" s="344" t="s">
        <v>246</v>
      </c>
      <c r="C60" s="228">
        <v>5580</v>
      </c>
      <c r="D60" s="228">
        <v>5580</v>
      </c>
    </row>
    <row r="61" spans="1:4" s="342" customFormat="1" ht="12" customHeight="1" thickBot="1">
      <c r="A61" s="16" t="s">
        <v>244</v>
      </c>
      <c r="B61" s="220" t="s">
        <v>247</v>
      </c>
      <c r="C61" s="228"/>
      <c r="D61" s="228"/>
    </row>
    <row r="62" spans="1:4" s="342" customFormat="1" ht="12" customHeight="1" thickBot="1">
      <c r="A62" s="421" t="s">
        <v>424</v>
      </c>
      <c r="B62" s="21" t="s">
        <v>248</v>
      </c>
      <c r="C62" s="229">
        <f>+C5+C12+C19+C26+C34+C46+C52+C57</f>
        <v>367436</v>
      </c>
      <c r="D62" s="229">
        <f>+D5+D12+D19+D26+D34+D46+D52+D57</f>
        <v>431610</v>
      </c>
    </row>
    <row r="63" spans="1:4" s="342" customFormat="1" ht="12" customHeight="1" thickBot="1">
      <c r="A63" s="392" t="s">
        <v>249</v>
      </c>
      <c r="B63" s="218" t="s">
        <v>250</v>
      </c>
      <c r="C63" s="223">
        <f>SUM(C64:C66)</f>
        <v>51921</v>
      </c>
      <c r="D63" s="223">
        <f>SUM(D64:D66)</f>
        <v>45000</v>
      </c>
    </row>
    <row r="64" spans="1:4" s="342" customFormat="1" ht="12" customHeight="1">
      <c r="A64" s="15" t="s">
        <v>281</v>
      </c>
      <c r="B64" s="343" t="s">
        <v>251</v>
      </c>
      <c r="C64" s="228"/>
      <c r="D64" s="228"/>
    </row>
    <row r="65" spans="1:4" s="342" customFormat="1" ht="12" customHeight="1">
      <c r="A65" s="14" t="s">
        <v>290</v>
      </c>
      <c r="B65" s="344" t="s">
        <v>252</v>
      </c>
      <c r="C65" s="228"/>
      <c r="D65" s="228"/>
    </row>
    <row r="66" spans="1:4" s="342" customFormat="1" ht="12" customHeight="1" thickBot="1">
      <c r="A66" s="16" t="s">
        <v>291</v>
      </c>
      <c r="B66" s="415" t="s">
        <v>409</v>
      </c>
      <c r="C66" s="228">
        <v>51921</v>
      </c>
      <c r="D66" s="228">
        <v>45000</v>
      </c>
    </row>
    <row r="67" spans="1:4" s="342" customFormat="1" ht="12" customHeight="1" thickBot="1">
      <c r="A67" s="392" t="s">
        <v>254</v>
      </c>
      <c r="B67" s="218" t="s">
        <v>255</v>
      </c>
      <c r="C67" s="223">
        <f>SUM(C68:C71)</f>
        <v>0</v>
      </c>
      <c r="D67" s="223">
        <f>SUM(D68:D71)</f>
        <v>0</v>
      </c>
    </row>
    <row r="68" spans="1:4" s="342" customFormat="1" ht="12" customHeight="1">
      <c r="A68" s="15" t="s">
        <v>116</v>
      </c>
      <c r="B68" s="343" t="s">
        <v>256</v>
      </c>
      <c r="C68" s="228"/>
      <c r="D68" s="228"/>
    </row>
    <row r="69" spans="1:4" s="342" customFormat="1" ht="12" customHeight="1">
      <c r="A69" s="14" t="s">
        <v>117</v>
      </c>
      <c r="B69" s="344" t="s">
        <v>257</v>
      </c>
      <c r="C69" s="228"/>
      <c r="D69" s="228"/>
    </row>
    <row r="70" spans="1:4" s="342" customFormat="1" ht="12" customHeight="1">
      <c r="A70" s="14" t="s">
        <v>282</v>
      </c>
      <c r="B70" s="344" t="s">
        <v>258</v>
      </c>
      <c r="C70" s="228"/>
      <c r="D70" s="228"/>
    </row>
    <row r="71" spans="1:4" s="342" customFormat="1" ht="12" customHeight="1" thickBot="1">
      <c r="A71" s="16" t="s">
        <v>283</v>
      </c>
      <c r="B71" s="220" t="s">
        <v>259</v>
      </c>
      <c r="C71" s="228"/>
      <c r="D71" s="228"/>
    </row>
    <row r="72" spans="1:4" s="342" customFormat="1" ht="12" customHeight="1" thickBot="1">
      <c r="A72" s="392" t="s">
        <v>260</v>
      </c>
      <c r="B72" s="218" t="s">
        <v>261</v>
      </c>
      <c r="C72" s="223">
        <f>SUM(C73:C74)</f>
        <v>114948</v>
      </c>
      <c r="D72" s="223">
        <f>SUM(D73:D74)</f>
        <v>115021</v>
      </c>
    </row>
    <row r="73" spans="1:4" s="342" customFormat="1" ht="12" customHeight="1">
      <c r="A73" s="15" t="s">
        <v>284</v>
      </c>
      <c r="B73" s="343" t="s">
        <v>262</v>
      </c>
      <c r="C73" s="228">
        <v>114948</v>
      </c>
      <c r="D73" s="228">
        <v>115021</v>
      </c>
    </row>
    <row r="74" spans="1:4" s="342" customFormat="1" ht="12" customHeight="1" thickBot="1">
      <c r="A74" s="16" t="s">
        <v>285</v>
      </c>
      <c r="B74" s="220" t="s">
        <v>263</v>
      </c>
      <c r="C74" s="228"/>
      <c r="D74" s="228"/>
    </row>
    <row r="75" spans="1:4" s="342" customFormat="1" ht="12" customHeight="1" thickBot="1">
      <c r="A75" s="392" t="s">
        <v>264</v>
      </c>
      <c r="B75" s="218" t="s">
        <v>265</v>
      </c>
      <c r="C75" s="223">
        <f>SUM(C76:C78)</f>
        <v>0</v>
      </c>
      <c r="D75" s="223">
        <f>SUM(D76:D78)</f>
        <v>0</v>
      </c>
    </row>
    <row r="76" spans="1:4" s="342" customFormat="1" ht="12" customHeight="1">
      <c r="A76" s="15" t="s">
        <v>286</v>
      </c>
      <c r="B76" s="343" t="s">
        <v>266</v>
      </c>
      <c r="C76" s="228"/>
      <c r="D76" s="228"/>
    </row>
    <row r="77" spans="1:4" s="342" customFormat="1" ht="12" customHeight="1">
      <c r="A77" s="14" t="s">
        <v>287</v>
      </c>
      <c r="B77" s="344" t="s">
        <v>267</v>
      </c>
      <c r="C77" s="228"/>
      <c r="D77" s="228"/>
    </row>
    <row r="78" spans="1:4" s="342" customFormat="1" ht="12" customHeight="1" thickBot="1">
      <c r="A78" s="16" t="s">
        <v>288</v>
      </c>
      <c r="B78" s="220" t="s">
        <v>268</v>
      </c>
      <c r="C78" s="228"/>
      <c r="D78" s="228"/>
    </row>
    <row r="79" spans="1:4" s="342" customFormat="1" ht="12" customHeight="1" thickBot="1">
      <c r="A79" s="392" t="s">
        <v>269</v>
      </c>
      <c r="B79" s="218" t="s">
        <v>289</v>
      </c>
      <c r="C79" s="223">
        <f>SUM(C80:C83)</f>
        <v>0</v>
      </c>
      <c r="D79" s="223">
        <f>SUM(D80:D83)</f>
        <v>0</v>
      </c>
    </row>
    <row r="80" spans="1:4" s="342" customFormat="1" ht="12" customHeight="1">
      <c r="A80" s="347" t="s">
        <v>270</v>
      </c>
      <c r="B80" s="343" t="s">
        <v>271</v>
      </c>
      <c r="C80" s="228"/>
      <c r="D80" s="228"/>
    </row>
    <row r="81" spans="1:4" s="342" customFormat="1" ht="12" customHeight="1">
      <c r="A81" s="348" t="s">
        <v>272</v>
      </c>
      <c r="B81" s="344" t="s">
        <v>273</v>
      </c>
      <c r="C81" s="228"/>
      <c r="D81" s="228"/>
    </row>
    <row r="82" spans="1:4" s="342" customFormat="1" ht="12" customHeight="1">
      <c r="A82" s="348" t="s">
        <v>274</v>
      </c>
      <c r="B82" s="344" t="s">
        <v>275</v>
      </c>
      <c r="C82" s="228"/>
      <c r="D82" s="228"/>
    </row>
    <row r="83" spans="1:4" s="342" customFormat="1" ht="12" customHeight="1" thickBot="1">
      <c r="A83" s="349" t="s">
        <v>276</v>
      </c>
      <c r="B83" s="220" t="s">
        <v>277</v>
      </c>
      <c r="C83" s="228"/>
      <c r="D83" s="228"/>
    </row>
    <row r="84" spans="1:4" s="342" customFormat="1" ht="12" customHeight="1" thickBot="1">
      <c r="A84" s="392" t="s">
        <v>278</v>
      </c>
      <c r="B84" s="218" t="s">
        <v>423</v>
      </c>
      <c r="C84" s="390"/>
      <c r="D84" s="390"/>
    </row>
    <row r="85" spans="1:4" s="342" customFormat="1" ht="13.5" customHeight="1" thickBot="1">
      <c r="A85" s="392" t="s">
        <v>280</v>
      </c>
      <c r="B85" s="218" t="s">
        <v>279</v>
      </c>
      <c r="C85" s="390"/>
      <c r="D85" s="390"/>
    </row>
    <row r="86" spans="1:4" s="342" customFormat="1" ht="15.75" customHeight="1" thickBot="1">
      <c r="A86" s="392" t="s">
        <v>292</v>
      </c>
      <c r="B86" s="350" t="s">
        <v>426</v>
      </c>
      <c r="C86" s="229">
        <f>+C63+C67+C72+C75+C79+C85+C84</f>
        <v>166869</v>
      </c>
      <c r="D86" s="229">
        <f>+D63+D67+D72+D75+D79+D85+D84</f>
        <v>160021</v>
      </c>
    </row>
    <row r="87" spans="1:4" s="342" customFormat="1" ht="16.5" customHeight="1" thickBot="1">
      <c r="A87" s="393" t="s">
        <v>425</v>
      </c>
      <c r="B87" s="351" t="s">
        <v>427</v>
      </c>
      <c r="C87" s="229">
        <f>+C62+C86</f>
        <v>534305</v>
      </c>
      <c r="D87" s="229">
        <f>+D62+D86</f>
        <v>591631</v>
      </c>
    </row>
    <row r="88" spans="1:3" s="342" customFormat="1" ht="83.25" customHeight="1">
      <c r="A88" s="5"/>
      <c r="B88" s="6"/>
      <c r="C88" s="230"/>
    </row>
    <row r="89" spans="1:3" ht="16.5" customHeight="1">
      <c r="A89" s="454" t="s">
        <v>41</v>
      </c>
      <c r="B89" s="454"/>
      <c r="C89" s="454"/>
    </row>
    <row r="90" spans="1:4" s="352" customFormat="1" ht="16.5" customHeight="1" thickBot="1">
      <c r="A90" s="456" t="s">
        <v>119</v>
      </c>
      <c r="B90" s="456"/>
      <c r="C90" s="458" t="s">
        <v>165</v>
      </c>
      <c r="D90" s="458"/>
    </row>
    <row r="91" spans="1:4" ht="37.5" customHeight="1" thickBot="1">
      <c r="A91" s="23" t="s">
        <v>65</v>
      </c>
      <c r="B91" s="24" t="s">
        <v>42</v>
      </c>
      <c r="C91" s="38" t="str">
        <f>+C3</f>
        <v>2016. évi eredeti előirányzat</v>
      </c>
      <c r="D91" s="38" t="str">
        <f>+D3</f>
        <v>Módosított előirányzat</v>
      </c>
    </row>
    <row r="92" spans="1:4" s="341" customFormat="1" ht="12" customHeight="1" thickBot="1">
      <c r="A92" s="32" t="s">
        <v>435</v>
      </c>
      <c r="B92" s="33" t="s">
        <v>436</v>
      </c>
      <c r="C92" s="34" t="s">
        <v>437</v>
      </c>
      <c r="D92" s="34" t="s">
        <v>439</v>
      </c>
    </row>
    <row r="93" spans="1:4" ht="12" customHeight="1" thickBot="1">
      <c r="A93" s="22" t="s">
        <v>13</v>
      </c>
      <c r="B93" s="31" t="s">
        <v>385</v>
      </c>
      <c r="C93" s="222">
        <f>C94+C95+C96+C97+C98+C111</f>
        <v>269113</v>
      </c>
      <c r="D93" s="222">
        <f>D94+D95+D96+D97+D98+D111</f>
        <v>293851</v>
      </c>
    </row>
    <row r="94" spans="1:4" ht="12" customHeight="1">
      <c r="A94" s="17" t="s">
        <v>92</v>
      </c>
      <c r="B94" s="10" t="s">
        <v>43</v>
      </c>
      <c r="C94" s="224">
        <v>111734</v>
      </c>
      <c r="D94" s="224">
        <v>113475</v>
      </c>
    </row>
    <row r="95" spans="1:4" ht="12" customHeight="1">
      <c r="A95" s="14" t="s">
        <v>93</v>
      </c>
      <c r="B95" s="8" t="s">
        <v>139</v>
      </c>
      <c r="C95" s="225">
        <v>29428</v>
      </c>
      <c r="D95" s="225">
        <v>29850</v>
      </c>
    </row>
    <row r="96" spans="1:4" ht="12" customHeight="1">
      <c r="A96" s="14" t="s">
        <v>94</v>
      </c>
      <c r="B96" s="8" t="s">
        <v>114</v>
      </c>
      <c r="C96" s="227">
        <v>112486</v>
      </c>
      <c r="D96" s="227">
        <v>112584</v>
      </c>
    </row>
    <row r="97" spans="1:4" ht="12" customHeight="1">
      <c r="A97" s="14" t="s">
        <v>95</v>
      </c>
      <c r="B97" s="11" t="s">
        <v>140</v>
      </c>
      <c r="C97" s="227">
        <v>4256</v>
      </c>
      <c r="D97" s="227">
        <v>4256</v>
      </c>
    </row>
    <row r="98" spans="1:4" ht="12" customHeight="1">
      <c r="A98" s="14" t="s">
        <v>106</v>
      </c>
      <c r="B98" s="19" t="s">
        <v>141</v>
      </c>
      <c r="C98" s="227">
        <v>689</v>
      </c>
      <c r="D98" s="227">
        <f>D99+D105+D110</f>
        <v>2110</v>
      </c>
    </row>
    <row r="99" spans="1:4" ht="12" customHeight="1">
      <c r="A99" s="14" t="s">
        <v>96</v>
      </c>
      <c r="B99" s="8" t="s">
        <v>390</v>
      </c>
      <c r="C99" s="227">
        <v>10</v>
      </c>
      <c r="D99" s="227">
        <v>1431</v>
      </c>
    </row>
    <row r="100" spans="1:4" ht="12" customHeight="1">
      <c r="A100" s="14" t="s">
        <v>97</v>
      </c>
      <c r="B100" s="124" t="s">
        <v>389</v>
      </c>
      <c r="C100" s="227"/>
      <c r="D100" s="227"/>
    </row>
    <row r="101" spans="1:4" ht="12" customHeight="1">
      <c r="A101" s="14" t="s">
        <v>107</v>
      </c>
      <c r="B101" s="124" t="s">
        <v>388</v>
      </c>
      <c r="C101" s="227"/>
      <c r="D101" s="227"/>
    </row>
    <row r="102" spans="1:4" ht="12" customHeight="1">
      <c r="A102" s="14" t="s">
        <v>108</v>
      </c>
      <c r="B102" s="122" t="s">
        <v>295</v>
      </c>
      <c r="C102" s="227"/>
      <c r="D102" s="227"/>
    </row>
    <row r="103" spans="1:4" ht="12" customHeight="1">
      <c r="A103" s="14" t="s">
        <v>109</v>
      </c>
      <c r="B103" s="123" t="s">
        <v>296</v>
      </c>
      <c r="C103" s="227"/>
      <c r="D103" s="227"/>
    </row>
    <row r="104" spans="1:4" ht="12" customHeight="1">
      <c r="A104" s="14" t="s">
        <v>110</v>
      </c>
      <c r="B104" s="123" t="s">
        <v>297</v>
      </c>
      <c r="C104" s="227"/>
      <c r="D104" s="227"/>
    </row>
    <row r="105" spans="1:4" ht="12" customHeight="1">
      <c r="A105" s="14" t="s">
        <v>112</v>
      </c>
      <c r="B105" s="122" t="s">
        <v>298</v>
      </c>
      <c r="C105" s="227">
        <v>442</v>
      </c>
      <c r="D105" s="227">
        <v>442</v>
      </c>
    </row>
    <row r="106" spans="1:4" ht="12" customHeight="1">
      <c r="A106" s="14" t="s">
        <v>142</v>
      </c>
      <c r="B106" s="122" t="s">
        <v>299</v>
      </c>
      <c r="C106" s="227"/>
      <c r="D106" s="227"/>
    </row>
    <row r="107" spans="1:4" ht="12" customHeight="1">
      <c r="A107" s="14" t="s">
        <v>293</v>
      </c>
      <c r="B107" s="123" t="s">
        <v>300</v>
      </c>
      <c r="C107" s="227"/>
      <c r="D107" s="227"/>
    </row>
    <row r="108" spans="1:4" ht="12" customHeight="1">
      <c r="A108" s="13" t="s">
        <v>294</v>
      </c>
      <c r="B108" s="124" t="s">
        <v>301</v>
      </c>
      <c r="C108" s="227"/>
      <c r="D108" s="227"/>
    </row>
    <row r="109" spans="1:4" ht="12" customHeight="1">
      <c r="A109" s="14" t="s">
        <v>386</v>
      </c>
      <c r="B109" s="124" t="s">
        <v>302</v>
      </c>
      <c r="C109" s="227"/>
      <c r="D109" s="227"/>
    </row>
    <row r="110" spans="1:4" ht="12" customHeight="1">
      <c r="A110" s="16" t="s">
        <v>387</v>
      </c>
      <c r="B110" s="124" t="s">
        <v>303</v>
      </c>
      <c r="C110" s="227">
        <v>237</v>
      </c>
      <c r="D110" s="227">
        <v>237</v>
      </c>
    </row>
    <row r="111" spans="1:4" ht="12" customHeight="1">
      <c r="A111" s="14" t="s">
        <v>391</v>
      </c>
      <c r="B111" s="11" t="s">
        <v>44</v>
      </c>
      <c r="C111" s="225">
        <v>10520</v>
      </c>
      <c r="D111" s="225">
        <f>D112+D113</f>
        <v>31576</v>
      </c>
    </row>
    <row r="112" spans="1:4" ht="12" customHeight="1">
      <c r="A112" s="14" t="s">
        <v>392</v>
      </c>
      <c r="B112" s="8" t="s">
        <v>394</v>
      </c>
      <c r="C112" s="225">
        <v>8000</v>
      </c>
      <c r="D112" s="225">
        <v>650</v>
      </c>
    </row>
    <row r="113" spans="1:4" ht="12" customHeight="1" thickBot="1">
      <c r="A113" s="18" t="s">
        <v>393</v>
      </c>
      <c r="B113" s="419" t="s">
        <v>395</v>
      </c>
      <c r="C113" s="231">
        <v>2520</v>
      </c>
      <c r="D113" s="231">
        <v>30926</v>
      </c>
    </row>
    <row r="114" spans="1:4" ht="12" customHeight="1" thickBot="1">
      <c r="A114" s="416" t="s">
        <v>14</v>
      </c>
      <c r="B114" s="417" t="s">
        <v>304</v>
      </c>
      <c r="C114" s="418">
        <f>+C115+C117+C119</f>
        <v>259342</v>
      </c>
      <c r="D114" s="418">
        <f>+D115+D117+D119</f>
        <v>286001</v>
      </c>
    </row>
    <row r="115" spans="1:4" ht="12" customHeight="1">
      <c r="A115" s="15" t="s">
        <v>98</v>
      </c>
      <c r="B115" s="8" t="s">
        <v>164</v>
      </c>
      <c r="C115" s="226">
        <v>230243</v>
      </c>
      <c r="D115" s="226">
        <v>256902</v>
      </c>
    </row>
    <row r="116" spans="1:4" ht="12" customHeight="1">
      <c r="A116" s="15" t="s">
        <v>99</v>
      </c>
      <c r="B116" s="12" t="s">
        <v>308</v>
      </c>
      <c r="C116" s="226"/>
      <c r="D116" s="226"/>
    </row>
    <row r="117" spans="1:4" ht="12" customHeight="1">
      <c r="A117" s="15" t="s">
        <v>100</v>
      </c>
      <c r="B117" s="12" t="s">
        <v>143</v>
      </c>
      <c r="C117" s="225">
        <v>29099</v>
      </c>
      <c r="D117" s="225">
        <v>29099</v>
      </c>
    </row>
    <row r="118" spans="1:4" ht="12" customHeight="1">
      <c r="A118" s="15" t="s">
        <v>101</v>
      </c>
      <c r="B118" s="12" t="s">
        <v>309</v>
      </c>
      <c r="C118" s="193"/>
      <c r="D118" s="193"/>
    </row>
    <row r="119" spans="1:4" ht="12" customHeight="1">
      <c r="A119" s="15" t="s">
        <v>102</v>
      </c>
      <c r="B119" s="220" t="s">
        <v>167</v>
      </c>
      <c r="C119" s="193"/>
      <c r="D119" s="193"/>
    </row>
    <row r="120" spans="1:4" ht="12" customHeight="1">
      <c r="A120" s="15" t="s">
        <v>111</v>
      </c>
      <c r="B120" s="219" t="s">
        <v>373</v>
      </c>
      <c r="C120" s="193"/>
      <c r="D120" s="193"/>
    </row>
    <row r="121" spans="1:4" ht="12" customHeight="1">
      <c r="A121" s="15" t="s">
        <v>113</v>
      </c>
      <c r="B121" s="339" t="s">
        <v>314</v>
      </c>
      <c r="C121" s="193"/>
      <c r="D121" s="193"/>
    </row>
    <row r="122" spans="1:4" ht="15.75">
      <c r="A122" s="15" t="s">
        <v>144</v>
      </c>
      <c r="B122" s="123" t="s">
        <v>297</v>
      </c>
      <c r="C122" s="193"/>
      <c r="D122" s="193"/>
    </row>
    <row r="123" spans="1:4" ht="12" customHeight="1">
      <c r="A123" s="15" t="s">
        <v>145</v>
      </c>
      <c r="B123" s="123" t="s">
        <v>313</v>
      </c>
      <c r="C123" s="193"/>
      <c r="D123" s="193"/>
    </row>
    <row r="124" spans="1:4" ht="12" customHeight="1">
      <c r="A124" s="15" t="s">
        <v>146</v>
      </c>
      <c r="B124" s="123" t="s">
        <v>312</v>
      </c>
      <c r="C124" s="193"/>
      <c r="D124" s="193"/>
    </row>
    <row r="125" spans="1:4" ht="12" customHeight="1">
      <c r="A125" s="15" t="s">
        <v>305</v>
      </c>
      <c r="B125" s="123" t="s">
        <v>300</v>
      </c>
      <c r="C125" s="193"/>
      <c r="D125" s="193"/>
    </row>
    <row r="126" spans="1:4" ht="12" customHeight="1">
      <c r="A126" s="15" t="s">
        <v>306</v>
      </c>
      <c r="B126" s="123" t="s">
        <v>311</v>
      </c>
      <c r="C126" s="193"/>
      <c r="D126" s="193"/>
    </row>
    <row r="127" spans="1:4" ht="16.5" thickBot="1">
      <c r="A127" s="13" t="s">
        <v>307</v>
      </c>
      <c r="B127" s="123" t="s">
        <v>310</v>
      </c>
      <c r="C127" s="195"/>
      <c r="D127" s="195"/>
    </row>
    <row r="128" spans="1:4" ht="12" customHeight="1" thickBot="1">
      <c r="A128" s="20" t="s">
        <v>15</v>
      </c>
      <c r="B128" s="118" t="s">
        <v>396</v>
      </c>
      <c r="C128" s="223">
        <f>+C93+C114</f>
        <v>528455</v>
      </c>
      <c r="D128" s="223">
        <f>+D93+D114</f>
        <v>579852</v>
      </c>
    </row>
    <row r="129" spans="1:4" ht="12" customHeight="1" thickBot="1">
      <c r="A129" s="20" t="s">
        <v>16</v>
      </c>
      <c r="B129" s="118" t="s">
        <v>397</v>
      </c>
      <c r="C129" s="223">
        <f>+C130+C131+C132</f>
        <v>0</v>
      </c>
      <c r="D129" s="223">
        <f>+D130+D131+D132</f>
        <v>5929</v>
      </c>
    </row>
    <row r="130" spans="1:4" ht="12" customHeight="1">
      <c r="A130" s="15" t="s">
        <v>205</v>
      </c>
      <c r="B130" s="12" t="s">
        <v>404</v>
      </c>
      <c r="C130" s="193"/>
      <c r="D130" s="193"/>
    </row>
    <row r="131" spans="1:4" ht="12" customHeight="1">
      <c r="A131" s="15" t="s">
        <v>208</v>
      </c>
      <c r="B131" s="12" t="s">
        <v>405</v>
      </c>
      <c r="C131" s="193"/>
      <c r="D131" s="193"/>
    </row>
    <row r="132" spans="1:4" ht="12" customHeight="1" thickBot="1">
      <c r="A132" s="13" t="s">
        <v>209</v>
      </c>
      <c r="B132" s="12" t="s">
        <v>406</v>
      </c>
      <c r="C132" s="193"/>
      <c r="D132" s="193">
        <v>5929</v>
      </c>
    </row>
    <row r="133" spans="1:4" ht="12" customHeight="1" thickBot="1">
      <c r="A133" s="20" t="s">
        <v>17</v>
      </c>
      <c r="B133" s="118" t="s">
        <v>398</v>
      </c>
      <c r="C133" s="223">
        <f>SUM(C134:C139)</f>
        <v>0</v>
      </c>
      <c r="D133" s="223">
        <f>SUM(D134:D139)</f>
        <v>0</v>
      </c>
    </row>
    <row r="134" spans="1:4" ht="12" customHeight="1">
      <c r="A134" s="15" t="s">
        <v>85</v>
      </c>
      <c r="B134" s="9" t="s">
        <v>407</v>
      </c>
      <c r="C134" s="193"/>
      <c r="D134" s="193"/>
    </row>
    <row r="135" spans="1:4" ht="12" customHeight="1">
      <c r="A135" s="15" t="s">
        <v>86</v>
      </c>
      <c r="B135" s="9" t="s">
        <v>399</v>
      </c>
      <c r="C135" s="193"/>
      <c r="D135" s="193"/>
    </row>
    <row r="136" spans="1:4" ht="12" customHeight="1">
      <c r="A136" s="15" t="s">
        <v>87</v>
      </c>
      <c r="B136" s="9" t="s">
        <v>400</v>
      </c>
      <c r="C136" s="193"/>
      <c r="D136" s="193"/>
    </row>
    <row r="137" spans="1:4" ht="12" customHeight="1">
      <c r="A137" s="15" t="s">
        <v>131</v>
      </c>
      <c r="B137" s="9" t="s">
        <v>401</v>
      </c>
      <c r="C137" s="193"/>
      <c r="D137" s="193"/>
    </row>
    <row r="138" spans="1:4" ht="12" customHeight="1">
      <c r="A138" s="15" t="s">
        <v>132</v>
      </c>
      <c r="B138" s="9" t="s">
        <v>402</v>
      </c>
      <c r="C138" s="193"/>
      <c r="D138" s="193"/>
    </row>
    <row r="139" spans="1:4" ht="12" customHeight="1" thickBot="1">
      <c r="A139" s="13" t="s">
        <v>133</v>
      </c>
      <c r="B139" s="9" t="s">
        <v>403</v>
      </c>
      <c r="C139" s="193"/>
      <c r="D139" s="193"/>
    </row>
    <row r="140" spans="1:4" ht="12" customHeight="1" thickBot="1">
      <c r="A140" s="20" t="s">
        <v>18</v>
      </c>
      <c r="B140" s="118" t="s">
        <v>411</v>
      </c>
      <c r="C140" s="229">
        <f>+C141+C142+C143+C144</f>
        <v>5850</v>
      </c>
      <c r="D140" s="229">
        <f>+D141+D142+D143+D144</f>
        <v>5850</v>
      </c>
    </row>
    <row r="141" spans="1:4" ht="12" customHeight="1">
      <c r="A141" s="15" t="s">
        <v>88</v>
      </c>
      <c r="B141" s="9" t="s">
        <v>315</v>
      </c>
      <c r="C141" s="193"/>
      <c r="D141" s="193"/>
    </row>
    <row r="142" spans="1:4" ht="12" customHeight="1">
      <c r="A142" s="15" t="s">
        <v>89</v>
      </c>
      <c r="B142" s="9" t="s">
        <v>316</v>
      </c>
      <c r="C142" s="193">
        <v>5850</v>
      </c>
      <c r="D142" s="193">
        <v>5850</v>
      </c>
    </row>
    <row r="143" spans="1:4" ht="12" customHeight="1">
      <c r="A143" s="15" t="s">
        <v>229</v>
      </c>
      <c r="B143" s="9" t="s">
        <v>412</v>
      </c>
      <c r="C143" s="193"/>
      <c r="D143" s="193"/>
    </row>
    <row r="144" spans="1:4" ht="12" customHeight="1" thickBot="1">
      <c r="A144" s="13" t="s">
        <v>230</v>
      </c>
      <c r="B144" s="7" t="s">
        <v>335</v>
      </c>
      <c r="C144" s="193"/>
      <c r="D144" s="193"/>
    </row>
    <row r="145" spans="1:4" ht="12" customHeight="1" thickBot="1">
      <c r="A145" s="20" t="s">
        <v>19</v>
      </c>
      <c r="B145" s="118" t="s">
        <v>413</v>
      </c>
      <c r="C145" s="232">
        <f>SUM(C146:C150)</f>
        <v>0</v>
      </c>
      <c r="D145" s="232">
        <f>SUM(D146:D150)</f>
        <v>0</v>
      </c>
    </row>
    <row r="146" spans="1:4" ht="12" customHeight="1">
      <c r="A146" s="15" t="s">
        <v>90</v>
      </c>
      <c r="B146" s="9" t="s">
        <v>408</v>
      </c>
      <c r="C146" s="193"/>
      <c r="D146" s="193"/>
    </row>
    <row r="147" spans="1:4" ht="12" customHeight="1">
      <c r="A147" s="15" t="s">
        <v>91</v>
      </c>
      <c r="B147" s="9" t="s">
        <v>415</v>
      </c>
      <c r="C147" s="193"/>
      <c r="D147" s="193"/>
    </row>
    <row r="148" spans="1:4" ht="12" customHeight="1">
      <c r="A148" s="15" t="s">
        <v>241</v>
      </c>
      <c r="B148" s="9" t="s">
        <v>410</v>
      </c>
      <c r="C148" s="193"/>
      <c r="D148" s="193"/>
    </row>
    <row r="149" spans="1:4" ht="12" customHeight="1">
      <c r="A149" s="15" t="s">
        <v>242</v>
      </c>
      <c r="B149" s="9" t="s">
        <v>416</v>
      </c>
      <c r="C149" s="193"/>
      <c r="D149" s="193"/>
    </row>
    <row r="150" spans="1:4" ht="12" customHeight="1" thickBot="1">
      <c r="A150" s="15" t="s">
        <v>414</v>
      </c>
      <c r="B150" s="9" t="s">
        <v>417</v>
      </c>
      <c r="C150" s="193"/>
      <c r="D150" s="193"/>
    </row>
    <row r="151" spans="1:4" ht="12" customHeight="1" thickBot="1">
      <c r="A151" s="20" t="s">
        <v>20</v>
      </c>
      <c r="B151" s="118" t="s">
        <v>418</v>
      </c>
      <c r="C151" s="420"/>
      <c r="D151" s="420"/>
    </row>
    <row r="152" spans="1:4" ht="12" customHeight="1" thickBot="1">
      <c r="A152" s="20" t="s">
        <v>21</v>
      </c>
      <c r="B152" s="118" t="s">
        <v>419</v>
      </c>
      <c r="C152" s="420"/>
      <c r="D152" s="420"/>
    </row>
    <row r="153" spans="1:9" ht="15" customHeight="1" thickBot="1">
      <c r="A153" s="20" t="s">
        <v>22</v>
      </c>
      <c r="B153" s="118" t="s">
        <v>421</v>
      </c>
      <c r="C153" s="353">
        <f>+C129+C133+C140+C145+C151+C152</f>
        <v>5850</v>
      </c>
      <c r="D153" s="353">
        <f>+D129+D133+D140+D145+D151+D152</f>
        <v>11779</v>
      </c>
      <c r="F153" s="354"/>
      <c r="G153" s="355"/>
      <c r="H153" s="355"/>
      <c r="I153" s="355"/>
    </row>
    <row r="154" spans="1:4" s="342" customFormat="1" ht="12.75" customHeight="1" thickBot="1">
      <c r="A154" s="221" t="s">
        <v>23</v>
      </c>
      <c r="B154" s="305" t="s">
        <v>420</v>
      </c>
      <c r="C154" s="353">
        <f>+C128+C153</f>
        <v>534305</v>
      </c>
      <c r="D154" s="353">
        <f>+D128+D153</f>
        <v>591631</v>
      </c>
    </row>
    <row r="155" ht="7.5" customHeight="1"/>
    <row r="156" spans="1:3" ht="15.75">
      <c r="A156" s="457" t="s">
        <v>317</v>
      </c>
      <c r="B156" s="457"/>
      <c r="C156" s="457"/>
    </row>
    <row r="157" spans="1:4" ht="15" customHeight="1" thickBot="1">
      <c r="A157" s="455" t="s">
        <v>120</v>
      </c>
      <c r="B157" s="455"/>
      <c r="C157" s="459" t="s">
        <v>165</v>
      </c>
      <c r="D157" s="459"/>
    </row>
    <row r="158" spans="1:4" ht="13.5" customHeight="1" thickBot="1">
      <c r="A158" s="20">
        <v>1</v>
      </c>
      <c r="B158" s="30" t="s">
        <v>422</v>
      </c>
      <c r="C158" s="223">
        <f>+C62-C128</f>
        <v>-161019</v>
      </c>
      <c r="D158" s="223">
        <f>+D62-D128</f>
        <v>-148242</v>
      </c>
    </row>
    <row r="159" spans="1:4" ht="27.75" customHeight="1" thickBot="1">
      <c r="A159" s="20" t="s">
        <v>14</v>
      </c>
      <c r="B159" s="30" t="s">
        <v>428</v>
      </c>
      <c r="C159" s="223">
        <f>+C86-C153</f>
        <v>161019</v>
      </c>
      <c r="D159" s="223">
        <f>+D86-D153</f>
        <v>148242</v>
      </c>
    </row>
  </sheetData>
  <sheetProtection/>
  <mergeCells count="9">
    <mergeCell ref="A1:C1"/>
    <mergeCell ref="A2:B2"/>
    <mergeCell ref="A89:C89"/>
    <mergeCell ref="A90:B90"/>
    <mergeCell ref="A156:C156"/>
    <mergeCell ref="A157:B157"/>
    <mergeCell ref="C2:D2"/>
    <mergeCell ref="C157:D157"/>
    <mergeCell ref="C90:D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2016. ÉVI KÖLTSÉGVETÉS
KÖTELEZŐ FELADATAINAK MÉRLEGE &amp;R&amp;"Times New Roman CE,Félkövér dőlt"&amp;11 1.2. melléklet a 12/2016. (XI. 30.)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0"/>
  <sheetViews>
    <sheetView workbookViewId="0" topLeftCell="A34">
      <selection activeCell="D40" sqref="D40"/>
    </sheetView>
  </sheetViews>
  <sheetFormatPr defaultColWidth="9.00390625" defaultRowHeight="12.75"/>
  <cols>
    <col min="1" max="1" width="13.875" style="186" customWidth="1"/>
    <col min="2" max="2" width="79.125" style="187" customWidth="1"/>
    <col min="3" max="3" width="25.00390625" style="187" customWidth="1"/>
    <col min="4" max="4" width="14.00390625" style="187" customWidth="1"/>
    <col min="5" max="16384" width="9.375" style="187" customWidth="1"/>
  </cols>
  <sheetData>
    <row r="1" spans="1:4" s="166" customFormat="1" ht="21" customHeight="1" thickBot="1">
      <c r="A1" s="165"/>
      <c r="B1" s="493" t="s">
        <v>531</v>
      </c>
      <c r="C1" s="493"/>
      <c r="D1" s="493"/>
    </row>
    <row r="2" spans="1:4" s="384" customFormat="1" ht="25.5" customHeight="1">
      <c r="A2" s="333" t="s">
        <v>157</v>
      </c>
      <c r="B2" s="283" t="s">
        <v>494</v>
      </c>
      <c r="C2" s="491" t="s">
        <v>56</v>
      </c>
      <c r="D2" s="492"/>
    </row>
    <row r="3" spans="1:4" s="384" customFormat="1" ht="24.75" thickBot="1">
      <c r="A3" s="377" t="s">
        <v>156</v>
      </c>
      <c r="B3" s="284" t="s">
        <v>363</v>
      </c>
      <c r="C3" s="483" t="s">
        <v>56</v>
      </c>
      <c r="D3" s="484"/>
    </row>
    <row r="4" spans="1:4" s="385" customFormat="1" ht="15.75" customHeight="1" thickBot="1">
      <c r="A4" s="169"/>
      <c r="B4" s="169"/>
      <c r="C4" s="485" t="s">
        <v>49</v>
      </c>
      <c r="D4" s="485"/>
    </row>
    <row r="5" spans="1:4" ht="24.75" thickBot="1">
      <c r="A5" s="334" t="s">
        <v>158</v>
      </c>
      <c r="B5" s="171" t="s">
        <v>50</v>
      </c>
      <c r="C5" s="172" t="s">
        <v>51</v>
      </c>
      <c r="D5" s="172" t="s">
        <v>522</v>
      </c>
    </row>
    <row r="6" spans="1:4" s="386" customFormat="1" ht="12.75" customHeight="1" thickBot="1">
      <c r="A6" s="161" t="s">
        <v>435</v>
      </c>
      <c r="B6" s="162" t="s">
        <v>436</v>
      </c>
      <c r="C6" s="163" t="s">
        <v>437</v>
      </c>
      <c r="D6" s="163" t="s">
        <v>439</v>
      </c>
    </row>
    <row r="7" spans="1:4" s="386" customFormat="1" ht="15.75" customHeight="1" thickBot="1">
      <c r="A7" s="173"/>
      <c r="B7" s="174" t="s">
        <v>52</v>
      </c>
      <c r="C7" s="175"/>
      <c r="D7" s="175"/>
    </row>
    <row r="8" spans="1:4" s="296" customFormat="1" ht="12" customHeight="1" thickBot="1">
      <c r="A8" s="161" t="s">
        <v>13</v>
      </c>
      <c r="B8" s="176" t="s">
        <v>462</v>
      </c>
      <c r="C8" s="243">
        <f>SUM(C9:C19)</f>
        <v>556</v>
      </c>
      <c r="D8" s="243">
        <f>SUM(D9:D19)</f>
        <v>556</v>
      </c>
    </row>
    <row r="9" spans="1:4" s="296" customFormat="1" ht="12" customHeight="1">
      <c r="A9" s="378" t="s">
        <v>92</v>
      </c>
      <c r="B9" s="10" t="s">
        <v>218</v>
      </c>
      <c r="C9" s="287"/>
      <c r="D9" s="287"/>
    </row>
    <row r="10" spans="1:4" s="296" customFormat="1" ht="12" customHeight="1">
      <c r="A10" s="379" t="s">
        <v>93</v>
      </c>
      <c r="B10" s="8" t="s">
        <v>219</v>
      </c>
      <c r="C10" s="241"/>
      <c r="D10" s="241"/>
    </row>
    <row r="11" spans="1:4" s="296" customFormat="1" ht="12" customHeight="1">
      <c r="A11" s="379" t="s">
        <v>94</v>
      </c>
      <c r="B11" s="8" t="s">
        <v>220</v>
      </c>
      <c r="C11" s="241"/>
      <c r="D11" s="241"/>
    </row>
    <row r="12" spans="1:4" s="296" customFormat="1" ht="12" customHeight="1">
      <c r="A12" s="379" t="s">
        <v>95</v>
      </c>
      <c r="B12" s="8" t="s">
        <v>221</v>
      </c>
      <c r="C12" s="241"/>
      <c r="D12" s="241"/>
    </row>
    <row r="13" spans="1:4" s="296" customFormat="1" ht="12" customHeight="1">
      <c r="A13" s="379" t="s">
        <v>115</v>
      </c>
      <c r="B13" s="8" t="s">
        <v>222</v>
      </c>
      <c r="C13" s="241">
        <v>438</v>
      </c>
      <c r="D13" s="241">
        <v>438</v>
      </c>
    </row>
    <row r="14" spans="1:4" s="296" customFormat="1" ht="12" customHeight="1">
      <c r="A14" s="379" t="s">
        <v>96</v>
      </c>
      <c r="B14" s="8" t="s">
        <v>344</v>
      </c>
      <c r="C14" s="241">
        <v>118</v>
      </c>
      <c r="D14" s="241">
        <v>118</v>
      </c>
    </row>
    <row r="15" spans="1:4" s="296" customFormat="1" ht="12" customHeight="1">
      <c r="A15" s="379" t="s">
        <v>97</v>
      </c>
      <c r="B15" s="7" t="s">
        <v>345</v>
      </c>
      <c r="C15" s="241"/>
      <c r="D15" s="241"/>
    </row>
    <row r="16" spans="1:4" s="296" customFormat="1" ht="12" customHeight="1">
      <c r="A16" s="379" t="s">
        <v>107</v>
      </c>
      <c r="B16" s="8" t="s">
        <v>225</v>
      </c>
      <c r="C16" s="288"/>
      <c r="D16" s="288"/>
    </row>
    <row r="17" spans="1:4" s="387" customFormat="1" ht="12" customHeight="1">
      <c r="A17" s="379" t="s">
        <v>108</v>
      </c>
      <c r="B17" s="8" t="s">
        <v>226</v>
      </c>
      <c r="C17" s="241"/>
      <c r="D17" s="241"/>
    </row>
    <row r="18" spans="1:4" s="387" customFormat="1" ht="12" customHeight="1">
      <c r="A18" s="379" t="s">
        <v>109</v>
      </c>
      <c r="B18" s="8" t="s">
        <v>381</v>
      </c>
      <c r="C18" s="242"/>
      <c r="D18" s="242"/>
    </row>
    <row r="19" spans="1:4" s="387" customFormat="1" ht="12" customHeight="1" thickBot="1">
      <c r="A19" s="379" t="s">
        <v>110</v>
      </c>
      <c r="B19" s="7" t="s">
        <v>227</v>
      </c>
      <c r="C19" s="242"/>
      <c r="D19" s="242"/>
    </row>
    <row r="20" spans="1:4" s="296" customFormat="1" ht="12" customHeight="1" thickBot="1">
      <c r="A20" s="161" t="s">
        <v>14</v>
      </c>
      <c r="B20" s="176" t="s">
        <v>346</v>
      </c>
      <c r="C20" s="243">
        <f>SUM(C21:C23)</f>
        <v>0</v>
      </c>
      <c r="D20" s="243">
        <f>SUM(D21:D23)</f>
        <v>0</v>
      </c>
    </row>
    <row r="21" spans="1:4" s="387" customFormat="1" ht="12" customHeight="1">
      <c r="A21" s="379" t="s">
        <v>98</v>
      </c>
      <c r="B21" s="9" t="s">
        <v>195</v>
      </c>
      <c r="C21" s="241"/>
      <c r="D21" s="241"/>
    </row>
    <row r="22" spans="1:4" s="387" customFormat="1" ht="12" customHeight="1">
      <c r="A22" s="379" t="s">
        <v>99</v>
      </c>
      <c r="B22" s="8" t="s">
        <v>347</v>
      </c>
      <c r="C22" s="241"/>
      <c r="D22" s="241"/>
    </row>
    <row r="23" spans="1:4" s="387" customFormat="1" ht="12" customHeight="1">
      <c r="A23" s="379" t="s">
        <v>100</v>
      </c>
      <c r="B23" s="8" t="s">
        <v>348</v>
      </c>
      <c r="C23" s="241"/>
      <c r="D23" s="241"/>
    </row>
    <row r="24" spans="1:4" s="387" customFormat="1" ht="12" customHeight="1" thickBot="1">
      <c r="A24" s="379" t="s">
        <v>101</v>
      </c>
      <c r="B24" s="8" t="s">
        <v>467</v>
      </c>
      <c r="C24" s="241"/>
      <c r="D24" s="241"/>
    </row>
    <row r="25" spans="1:4" s="387" customFormat="1" ht="12" customHeight="1" thickBot="1">
      <c r="A25" s="164" t="s">
        <v>15</v>
      </c>
      <c r="B25" s="118" t="s">
        <v>130</v>
      </c>
      <c r="C25" s="269"/>
      <c r="D25" s="269"/>
    </row>
    <row r="26" spans="1:4" s="387" customFormat="1" ht="12" customHeight="1" thickBot="1">
      <c r="A26" s="164" t="s">
        <v>16</v>
      </c>
      <c r="B26" s="118" t="s">
        <v>349</v>
      </c>
      <c r="C26" s="243">
        <f>+C27+C28</f>
        <v>0</v>
      </c>
      <c r="D26" s="243">
        <f>+D27+D28</f>
        <v>0</v>
      </c>
    </row>
    <row r="27" spans="1:4" s="387" customFormat="1" ht="12" customHeight="1">
      <c r="A27" s="380" t="s">
        <v>205</v>
      </c>
      <c r="B27" s="381" t="s">
        <v>347</v>
      </c>
      <c r="C27" s="77"/>
      <c r="D27" s="77"/>
    </row>
    <row r="28" spans="1:4" s="387" customFormat="1" ht="12" customHeight="1">
      <c r="A28" s="380" t="s">
        <v>208</v>
      </c>
      <c r="B28" s="382" t="s">
        <v>350</v>
      </c>
      <c r="C28" s="244"/>
      <c r="D28" s="244"/>
    </row>
    <row r="29" spans="1:4" s="387" customFormat="1" ht="12" customHeight="1" thickBot="1">
      <c r="A29" s="379" t="s">
        <v>209</v>
      </c>
      <c r="B29" s="121" t="s">
        <v>468</v>
      </c>
      <c r="C29" s="80"/>
      <c r="D29" s="80"/>
    </row>
    <row r="30" spans="1:4" s="387" customFormat="1" ht="12" customHeight="1" thickBot="1">
      <c r="A30" s="164" t="s">
        <v>17</v>
      </c>
      <c r="B30" s="118" t="s">
        <v>351</v>
      </c>
      <c r="C30" s="243">
        <f>+C31+C32+C33</f>
        <v>0</v>
      </c>
      <c r="D30" s="243">
        <f>+D31+D32+D33</f>
        <v>0</v>
      </c>
    </row>
    <row r="31" spans="1:4" s="387" customFormat="1" ht="12" customHeight="1">
      <c r="A31" s="380" t="s">
        <v>85</v>
      </c>
      <c r="B31" s="381" t="s">
        <v>232</v>
      </c>
      <c r="C31" s="77"/>
      <c r="D31" s="77"/>
    </row>
    <row r="32" spans="1:4" s="387" customFormat="1" ht="12" customHeight="1">
      <c r="A32" s="380" t="s">
        <v>86</v>
      </c>
      <c r="B32" s="382" t="s">
        <v>233</v>
      </c>
      <c r="C32" s="244"/>
      <c r="D32" s="244"/>
    </row>
    <row r="33" spans="1:4" s="387" customFormat="1" ht="12" customHeight="1" thickBot="1">
      <c r="A33" s="379" t="s">
        <v>87</v>
      </c>
      <c r="B33" s="121" t="s">
        <v>234</v>
      </c>
      <c r="C33" s="80"/>
      <c r="D33" s="80"/>
    </row>
    <row r="34" spans="1:4" s="296" customFormat="1" ht="12" customHeight="1" thickBot="1">
      <c r="A34" s="164" t="s">
        <v>18</v>
      </c>
      <c r="B34" s="118" t="s">
        <v>320</v>
      </c>
      <c r="C34" s="269"/>
      <c r="D34" s="269"/>
    </row>
    <row r="35" spans="1:4" s="296" customFormat="1" ht="12" customHeight="1" thickBot="1">
      <c r="A35" s="164" t="s">
        <v>19</v>
      </c>
      <c r="B35" s="118" t="s">
        <v>352</v>
      </c>
      <c r="C35" s="289"/>
      <c r="D35" s="289"/>
    </row>
    <row r="36" spans="1:4" s="296" customFormat="1" ht="12" customHeight="1" thickBot="1">
      <c r="A36" s="161" t="s">
        <v>20</v>
      </c>
      <c r="B36" s="118" t="s">
        <v>469</v>
      </c>
      <c r="C36" s="290">
        <f>+C8+C20+C25+C26+C30+C34+C35</f>
        <v>556</v>
      </c>
      <c r="D36" s="290">
        <f>+D8+D20+D25+D26+D30+D34+D35</f>
        <v>556</v>
      </c>
    </row>
    <row r="37" spans="1:4" s="296" customFormat="1" ht="12" customHeight="1" thickBot="1">
      <c r="A37" s="177" t="s">
        <v>21</v>
      </c>
      <c r="B37" s="118" t="s">
        <v>354</v>
      </c>
      <c r="C37" s="290">
        <f>+C38+C39+C40</f>
        <v>19522</v>
      </c>
      <c r="D37" s="290">
        <f>+D38+D39+D40</f>
        <v>20866</v>
      </c>
    </row>
    <row r="38" spans="1:4" s="296" customFormat="1" ht="12" customHeight="1">
      <c r="A38" s="380" t="s">
        <v>355</v>
      </c>
      <c r="B38" s="381" t="s">
        <v>173</v>
      </c>
      <c r="C38" s="77"/>
      <c r="D38" s="77"/>
    </row>
    <row r="39" spans="1:4" s="296" customFormat="1" ht="12" customHeight="1">
      <c r="A39" s="380" t="s">
        <v>356</v>
      </c>
      <c r="B39" s="382" t="s">
        <v>1</v>
      </c>
      <c r="C39" s="244"/>
      <c r="D39" s="244"/>
    </row>
    <row r="40" spans="1:4" s="387" customFormat="1" ht="12" customHeight="1" thickBot="1">
      <c r="A40" s="379" t="s">
        <v>357</v>
      </c>
      <c r="B40" s="121" t="s">
        <v>358</v>
      </c>
      <c r="C40" s="80">
        <v>19522</v>
      </c>
      <c r="D40" s="80">
        <v>20866</v>
      </c>
    </row>
    <row r="41" spans="1:4" s="387" customFormat="1" ht="15" customHeight="1" thickBot="1">
      <c r="A41" s="177" t="s">
        <v>22</v>
      </c>
      <c r="B41" s="178" t="s">
        <v>359</v>
      </c>
      <c r="C41" s="293">
        <f>+C36+C37</f>
        <v>20078</v>
      </c>
      <c r="D41" s="293">
        <f>+D36+D37</f>
        <v>21422</v>
      </c>
    </row>
    <row r="42" spans="1:3" s="387" customFormat="1" ht="15" customHeight="1">
      <c r="A42" s="179"/>
      <c r="B42" s="180"/>
      <c r="C42" s="291"/>
    </row>
    <row r="43" spans="1:3" ht="13.5" thickBot="1">
      <c r="A43" s="181"/>
      <c r="B43" s="182"/>
      <c r="C43" s="292"/>
    </row>
    <row r="44" spans="1:4" s="386" customFormat="1" ht="16.5" customHeight="1" thickBot="1">
      <c r="A44" s="183"/>
      <c r="B44" s="184" t="s">
        <v>53</v>
      </c>
      <c r="C44" s="293"/>
      <c r="D44" s="293"/>
    </row>
    <row r="45" spans="1:4" s="388" customFormat="1" ht="12" customHeight="1" thickBot="1">
      <c r="A45" s="164" t="s">
        <v>13</v>
      </c>
      <c r="B45" s="118" t="s">
        <v>360</v>
      </c>
      <c r="C45" s="243">
        <f>SUM(C46:C50)</f>
        <v>20065</v>
      </c>
      <c r="D45" s="243">
        <f>SUM(D46:D50)</f>
        <v>21409</v>
      </c>
    </row>
    <row r="46" spans="1:4" ht="12" customHeight="1">
      <c r="A46" s="379" t="s">
        <v>92</v>
      </c>
      <c r="B46" s="9" t="s">
        <v>43</v>
      </c>
      <c r="C46" s="77">
        <v>12202</v>
      </c>
      <c r="D46" s="77">
        <v>13270</v>
      </c>
    </row>
    <row r="47" spans="1:4" ht="12" customHeight="1">
      <c r="A47" s="379" t="s">
        <v>93</v>
      </c>
      <c r="B47" s="8" t="s">
        <v>139</v>
      </c>
      <c r="C47" s="79">
        <v>3302</v>
      </c>
      <c r="D47" s="79">
        <v>3578</v>
      </c>
    </row>
    <row r="48" spans="1:4" ht="12" customHeight="1">
      <c r="A48" s="379" t="s">
        <v>94</v>
      </c>
      <c r="B48" s="8" t="s">
        <v>114</v>
      </c>
      <c r="C48" s="79">
        <v>4561</v>
      </c>
      <c r="D48" s="79">
        <v>4561</v>
      </c>
    </row>
    <row r="49" spans="1:4" ht="12" customHeight="1">
      <c r="A49" s="379" t="s">
        <v>95</v>
      </c>
      <c r="B49" s="8" t="s">
        <v>140</v>
      </c>
      <c r="C49" s="79"/>
      <c r="D49" s="79"/>
    </row>
    <row r="50" spans="1:4" ht="12" customHeight="1" thickBot="1">
      <c r="A50" s="379" t="s">
        <v>115</v>
      </c>
      <c r="B50" s="8" t="s">
        <v>141</v>
      </c>
      <c r="C50" s="79"/>
      <c r="D50" s="79"/>
    </row>
    <row r="51" spans="1:4" ht="12" customHeight="1" thickBot="1">
      <c r="A51" s="164" t="s">
        <v>14</v>
      </c>
      <c r="B51" s="118" t="s">
        <v>361</v>
      </c>
      <c r="C51" s="243">
        <f>SUM(C52:C54)</f>
        <v>13</v>
      </c>
      <c r="D51" s="243">
        <f>SUM(D52:D54)</f>
        <v>13</v>
      </c>
    </row>
    <row r="52" spans="1:4" s="388" customFormat="1" ht="12" customHeight="1">
      <c r="A52" s="379" t="s">
        <v>98</v>
      </c>
      <c r="B52" s="9" t="s">
        <v>164</v>
      </c>
      <c r="C52" s="77">
        <v>13</v>
      </c>
      <c r="D52" s="77">
        <v>13</v>
      </c>
    </row>
    <row r="53" spans="1:4" ht="12" customHeight="1">
      <c r="A53" s="379" t="s">
        <v>99</v>
      </c>
      <c r="B53" s="8" t="s">
        <v>143</v>
      </c>
      <c r="C53" s="79"/>
      <c r="D53" s="79"/>
    </row>
    <row r="54" spans="1:4" ht="12" customHeight="1">
      <c r="A54" s="379" t="s">
        <v>100</v>
      </c>
      <c r="B54" s="8" t="s">
        <v>54</v>
      </c>
      <c r="C54" s="79"/>
      <c r="D54" s="79"/>
    </row>
    <row r="55" spans="1:4" ht="12" customHeight="1" thickBot="1">
      <c r="A55" s="379" t="s">
        <v>101</v>
      </c>
      <c r="B55" s="8" t="s">
        <v>466</v>
      </c>
      <c r="C55" s="79"/>
      <c r="D55" s="79"/>
    </row>
    <row r="56" spans="1:4" ht="15" customHeight="1" thickBot="1">
      <c r="A56" s="164" t="s">
        <v>15</v>
      </c>
      <c r="B56" s="118" t="s">
        <v>8</v>
      </c>
      <c r="C56" s="269"/>
      <c r="D56" s="269"/>
    </row>
    <row r="57" spans="1:4" ht="13.5" thickBot="1">
      <c r="A57" s="164" t="s">
        <v>16</v>
      </c>
      <c r="B57" s="185" t="s">
        <v>473</v>
      </c>
      <c r="C57" s="294">
        <f>+C45+C51+C56</f>
        <v>20078</v>
      </c>
      <c r="D57" s="294">
        <f>+D45+D51+D56</f>
        <v>21422</v>
      </c>
    </row>
    <row r="58" spans="3:4" ht="15" customHeight="1" thickBot="1">
      <c r="C58" s="295"/>
      <c r="D58" s="295"/>
    </row>
    <row r="59" spans="1:4" ht="14.25" customHeight="1" thickBot="1">
      <c r="A59" s="188" t="s">
        <v>461</v>
      </c>
      <c r="B59" s="189"/>
      <c r="C59" s="116">
        <v>5</v>
      </c>
      <c r="D59" s="116">
        <v>5</v>
      </c>
    </row>
    <row r="60" spans="1:4" ht="13.5" thickBot="1">
      <c r="A60" s="188" t="s">
        <v>159</v>
      </c>
      <c r="B60" s="189"/>
      <c r="C60" s="116">
        <v>0</v>
      </c>
      <c r="D60" s="116">
        <v>0</v>
      </c>
    </row>
  </sheetData>
  <sheetProtection formatCells="0"/>
  <mergeCells count="4">
    <mergeCell ref="C2:D2"/>
    <mergeCell ref="C3:D3"/>
    <mergeCell ref="C4:D4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workbookViewId="0" topLeftCell="A1">
      <selection activeCell="D15" sqref="D15"/>
    </sheetView>
  </sheetViews>
  <sheetFormatPr defaultColWidth="9.00390625" defaultRowHeight="12.75"/>
  <cols>
    <col min="1" max="1" width="13.875" style="186" customWidth="1"/>
    <col min="2" max="2" width="79.125" style="187" customWidth="1"/>
    <col min="3" max="3" width="25.00390625" style="187" customWidth="1"/>
    <col min="4" max="4" width="20.00390625" style="187" customWidth="1"/>
    <col min="5" max="16384" width="9.375" style="187" customWidth="1"/>
  </cols>
  <sheetData>
    <row r="1" spans="1:3" s="166" customFormat="1" ht="21" customHeight="1" thickBot="1">
      <c r="A1" s="165"/>
      <c r="B1" s="167"/>
      <c r="C1" s="383" t="s">
        <v>532</v>
      </c>
    </row>
    <row r="2" spans="1:4" s="384" customFormat="1" ht="25.5" customHeight="1">
      <c r="A2" s="333" t="s">
        <v>157</v>
      </c>
      <c r="B2" s="283" t="s">
        <v>493</v>
      </c>
      <c r="C2" s="491" t="s">
        <v>56</v>
      </c>
      <c r="D2" s="492"/>
    </row>
    <row r="3" spans="1:4" s="384" customFormat="1" ht="24.75" thickBot="1">
      <c r="A3" s="377" t="s">
        <v>156</v>
      </c>
      <c r="B3" s="284" t="s">
        <v>474</v>
      </c>
      <c r="C3" s="483" t="s">
        <v>376</v>
      </c>
      <c r="D3" s="484"/>
    </row>
    <row r="4" spans="1:4" s="385" customFormat="1" ht="15.75" customHeight="1" thickBot="1">
      <c r="A4" s="169"/>
      <c r="B4" s="169"/>
      <c r="C4" s="170" t="s">
        <v>49</v>
      </c>
      <c r="D4" s="170" t="s">
        <v>49</v>
      </c>
    </row>
    <row r="5" spans="1:4" ht="24.75" thickBot="1">
      <c r="A5" s="334" t="s">
        <v>158</v>
      </c>
      <c r="B5" s="171" t="s">
        <v>50</v>
      </c>
      <c r="C5" s="172" t="s">
        <v>51</v>
      </c>
      <c r="D5" s="172" t="s">
        <v>522</v>
      </c>
    </row>
    <row r="6" spans="1:4" s="386" customFormat="1" ht="12.75" customHeight="1" thickBot="1">
      <c r="A6" s="161" t="s">
        <v>435</v>
      </c>
      <c r="B6" s="162" t="s">
        <v>436</v>
      </c>
      <c r="C6" s="163" t="s">
        <v>437</v>
      </c>
      <c r="D6" s="163" t="s">
        <v>439</v>
      </c>
    </row>
    <row r="7" spans="1:4" s="386" customFormat="1" ht="15.75" customHeight="1" thickBot="1">
      <c r="A7" s="173"/>
      <c r="B7" s="174" t="s">
        <v>52</v>
      </c>
      <c r="C7" s="175"/>
      <c r="D7" s="175"/>
    </row>
    <row r="8" spans="1:4" s="296" customFormat="1" ht="12" customHeight="1" thickBot="1">
      <c r="A8" s="161" t="s">
        <v>13</v>
      </c>
      <c r="B8" s="176" t="s">
        <v>462</v>
      </c>
      <c r="C8" s="243">
        <f>SUM(C9:C19)</f>
        <v>0</v>
      </c>
      <c r="D8" s="243">
        <f>SUM(D9:D19)</f>
        <v>0</v>
      </c>
    </row>
    <row r="9" spans="1:4" s="296" customFormat="1" ht="12" customHeight="1">
      <c r="A9" s="378" t="s">
        <v>92</v>
      </c>
      <c r="B9" s="10" t="s">
        <v>218</v>
      </c>
      <c r="C9" s="287"/>
      <c r="D9" s="287"/>
    </row>
    <row r="10" spans="1:4" s="296" customFormat="1" ht="12" customHeight="1">
      <c r="A10" s="379" t="s">
        <v>93</v>
      </c>
      <c r="B10" s="8" t="s">
        <v>219</v>
      </c>
      <c r="C10" s="241"/>
      <c r="D10" s="241"/>
    </row>
    <row r="11" spans="1:4" s="296" customFormat="1" ht="12" customHeight="1">
      <c r="A11" s="379" t="s">
        <v>94</v>
      </c>
      <c r="B11" s="8" t="s">
        <v>220</v>
      </c>
      <c r="C11" s="241"/>
      <c r="D11" s="241"/>
    </row>
    <row r="12" spans="1:4" s="296" customFormat="1" ht="12" customHeight="1">
      <c r="A12" s="379" t="s">
        <v>95</v>
      </c>
      <c r="B12" s="8" t="s">
        <v>221</v>
      </c>
      <c r="C12" s="241"/>
      <c r="D12" s="241"/>
    </row>
    <row r="13" spans="1:4" s="296" customFormat="1" ht="12" customHeight="1">
      <c r="A13" s="379" t="s">
        <v>115</v>
      </c>
      <c r="B13" s="8" t="s">
        <v>222</v>
      </c>
      <c r="C13" s="241"/>
      <c r="D13" s="241"/>
    </row>
    <row r="14" spans="1:4" s="296" customFormat="1" ht="12" customHeight="1">
      <c r="A14" s="379" t="s">
        <v>96</v>
      </c>
      <c r="B14" s="8" t="s">
        <v>344</v>
      </c>
      <c r="C14" s="241"/>
      <c r="D14" s="241"/>
    </row>
    <row r="15" spans="1:4" s="296" customFormat="1" ht="12" customHeight="1">
      <c r="A15" s="379" t="s">
        <v>97</v>
      </c>
      <c r="B15" s="7" t="s">
        <v>345</v>
      </c>
      <c r="C15" s="241"/>
      <c r="D15" s="241"/>
    </row>
    <row r="16" spans="1:4" s="296" customFormat="1" ht="12" customHeight="1">
      <c r="A16" s="379" t="s">
        <v>107</v>
      </c>
      <c r="B16" s="8" t="s">
        <v>225</v>
      </c>
      <c r="C16" s="288"/>
      <c r="D16" s="288"/>
    </row>
    <row r="17" spans="1:4" s="387" customFormat="1" ht="12" customHeight="1">
      <c r="A17" s="379" t="s">
        <v>108</v>
      </c>
      <c r="B17" s="8" t="s">
        <v>226</v>
      </c>
      <c r="C17" s="241"/>
      <c r="D17" s="241"/>
    </row>
    <row r="18" spans="1:4" s="387" customFormat="1" ht="12" customHeight="1">
      <c r="A18" s="379" t="s">
        <v>109</v>
      </c>
      <c r="B18" s="8" t="s">
        <v>381</v>
      </c>
      <c r="C18" s="242"/>
      <c r="D18" s="242"/>
    </row>
    <row r="19" spans="1:4" s="387" customFormat="1" ht="12" customHeight="1" thickBot="1">
      <c r="A19" s="379" t="s">
        <v>110</v>
      </c>
      <c r="B19" s="7" t="s">
        <v>227</v>
      </c>
      <c r="C19" s="242"/>
      <c r="D19" s="242"/>
    </row>
    <row r="20" spans="1:4" s="296" customFormat="1" ht="12" customHeight="1" thickBot="1">
      <c r="A20" s="161" t="s">
        <v>14</v>
      </c>
      <c r="B20" s="176" t="s">
        <v>346</v>
      </c>
      <c r="C20" s="243">
        <f>SUM(C21:C23)</f>
        <v>0</v>
      </c>
      <c r="D20" s="243">
        <f>SUM(D21:D23)</f>
        <v>0</v>
      </c>
    </row>
    <row r="21" spans="1:4" s="387" customFormat="1" ht="12" customHeight="1">
      <c r="A21" s="379" t="s">
        <v>98</v>
      </c>
      <c r="B21" s="9" t="s">
        <v>195</v>
      </c>
      <c r="C21" s="241"/>
      <c r="D21" s="241"/>
    </row>
    <row r="22" spans="1:4" s="387" customFormat="1" ht="12" customHeight="1">
      <c r="A22" s="379" t="s">
        <v>99</v>
      </c>
      <c r="B22" s="8" t="s">
        <v>347</v>
      </c>
      <c r="C22" s="241"/>
      <c r="D22" s="241"/>
    </row>
    <row r="23" spans="1:4" s="387" customFormat="1" ht="12" customHeight="1">
      <c r="A23" s="379" t="s">
        <v>100</v>
      </c>
      <c r="B23" s="8" t="s">
        <v>348</v>
      </c>
      <c r="C23" s="241"/>
      <c r="D23" s="241"/>
    </row>
    <row r="24" spans="1:4" s="387" customFormat="1" ht="12" customHeight="1" thickBot="1">
      <c r="A24" s="379" t="s">
        <v>101</v>
      </c>
      <c r="B24" s="8" t="s">
        <v>467</v>
      </c>
      <c r="C24" s="241"/>
      <c r="D24" s="241"/>
    </row>
    <row r="25" spans="1:4" s="387" customFormat="1" ht="12" customHeight="1" thickBot="1">
      <c r="A25" s="164" t="s">
        <v>15</v>
      </c>
      <c r="B25" s="118" t="s">
        <v>130</v>
      </c>
      <c r="C25" s="269"/>
      <c r="D25" s="269"/>
    </row>
    <row r="26" spans="1:4" s="387" customFormat="1" ht="12" customHeight="1" thickBot="1">
      <c r="A26" s="164" t="s">
        <v>16</v>
      </c>
      <c r="B26" s="118" t="s">
        <v>349</v>
      </c>
      <c r="C26" s="243">
        <f>+C27+C28</f>
        <v>0</v>
      </c>
      <c r="D26" s="243">
        <f>+D27+D28</f>
        <v>0</v>
      </c>
    </row>
    <row r="27" spans="1:4" s="387" customFormat="1" ht="12" customHeight="1">
      <c r="A27" s="380" t="s">
        <v>205</v>
      </c>
      <c r="B27" s="381" t="s">
        <v>347</v>
      </c>
      <c r="C27" s="77"/>
      <c r="D27" s="77"/>
    </row>
    <row r="28" spans="1:4" s="387" customFormat="1" ht="12" customHeight="1">
      <c r="A28" s="380" t="s">
        <v>208</v>
      </c>
      <c r="B28" s="382" t="s">
        <v>350</v>
      </c>
      <c r="C28" s="244"/>
      <c r="D28" s="244"/>
    </row>
    <row r="29" spans="1:4" s="387" customFormat="1" ht="12" customHeight="1" thickBot="1">
      <c r="A29" s="379" t="s">
        <v>209</v>
      </c>
      <c r="B29" s="121" t="s">
        <v>468</v>
      </c>
      <c r="C29" s="80"/>
      <c r="D29" s="80"/>
    </row>
    <row r="30" spans="1:4" s="387" customFormat="1" ht="12" customHeight="1" thickBot="1">
      <c r="A30" s="164" t="s">
        <v>17</v>
      </c>
      <c r="B30" s="118" t="s">
        <v>351</v>
      </c>
      <c r="C30" s="243">
        <f>+C31+C32+C33</f>
        <v>0</v>
      </c>
      <c r="D30" s="243">
        <f>+D31+D32+D33</f>
        <v>0</v>
      </c>
    </row>
    <row r="31" spans="1:4" s="387" customFormat="1" ht="12" customHeight="1">
      <c r="A31" s="380" t="s">
        <v>85</v>
      </c>
      <c r="B31" s="381" t="s">
        <v>232</v>
      </c>
      <c r="C31" s="77"/>
      <c r="D31" s="77"/>
    </row>
    <row r="32" spans="1:4" s="387" customFormat="1" ht="12" customHeight="1">
      <c r="A32" s="380" t="s">
        <v>86</v>
      </c>
      <c r="B32" s="382" t="s">
        <v>233</v>
      </c>
      <c r="C32" s="244"/>
      <c r="D32" s="244"/>
    </row>
    <row r="33" spans="1:4" s="387" customFormat="1" ht="12" customHeight="1" thickBot="1">
      <c r="A33" s="379" t="s">
        <v>87</v>
      </c>
      <c r="B33" s="121" t="s">
        <v>234</v>
      </c>
      <c r="C33" s="80"/>
      <c r="D33" s="80"/>
    </row>
    <row r="34" spans="1:4" s="296" customFormat="1" ht="12" customHeight="1" thickBot="1">
      <c r="A34" s="164" t="s">
        <v>18</v>
      </c>
      <c r="B34" s="118" t="s">
        <v>320</v>
      </c>
      <c r="C34" s="269"/>
      <c r="D34" s="269"/>
    </row>
    <row r="35" spans="1:4" s="296" customFormat="1" ht="12" customHeight="1" thickBot="1">
      <c r="A35" s="164" t="s">
        <v>19</v>
      </c>
      <c r="B35" s="118" t="s">
        <v>352</v>
      </c>
      <c r="C35" s="289"/>
      <c r="D35" s="289"/>
    </row>
    <row r="36" spans="1:4" s="296" customFormat="1" ht="12" customHeight="1" thickBot="1">
      <c r="A36" s="161" t="s">
        <v>20</v>
      </c>
      <c r="B36" s="118" t="s">
        <v>469</v>
      </c>
      <c r="C36" s="290">
        <f>+C8+C20+C25+C26+C30+C34+C35</f>
        <v>0</v>
      </c>
      <c r="D36" s="290">
        <f>+D8+D20+D25+D26+D30+D34+D35</f>
        <v>0</v>
      </c>
    </row>
    <row r="37" spans="1:4" s="296" customFormat="1" ht="12" customHeight="1" thickBot="1">
      <c r="A37" s="177" t="s">
        <v>21</v>
      </c>
      <c r="B37" s="118" t="s">
        <v>354</v>
      </c>
      <c r="C37" s="290">
        <f>+C38+C39+C40</f>
        <v>0</v>
      </c>
      <c r="D37" s="290">
        <f>+D38+D39+D40</f>
        <v>0</v>
      </c>
    </row>
    <row r="38" spans="1:4" s="296" customFormat="1" ht="12" customHeight="1">
      <c r="A38" s="380" t="s">
        <v>355</v>
      </c>
      <c r="B38" s="381" t="s">
        <v>173</v>
      </c>
      <c r="C38" s="77"/>
      <c r="D38" s="77"/>
    </row>
    <row r="39" spans="1:4" s="296" customFormat="1" ht="12" customHeight="1">
      <c r="A39" s="380" t="s">
        <v>356</v>
      </c>
      <c r="B39" s="382" t="s">
        <v>1</v>
      </c>
      <c r="C39" s="244"/>
      <c r="D39" s="244"/>
    </row>
    <row r="40" spans="1:4" s="387" customFormat="1" ht="12" customHeight="1" thickBot="1">
      <c r="A40" s="379" t="s">
        <v>357</v>
      </c>
      <c r="B40" s="121" t="s">
        <v>358</v>
      </c>
      <c r="C40" s="80"/>
      <c r="D40" s="80"/>
    </row>
    <row r="41" spans="1:4" s="387" customFormat="1" ht="15" customHeight="1" thickBot="1">
      <c r="A41" s="177" t="s">
        <v>22</v>
      </c>
      <c r="B41" s="178" t="s">
        <v>359</v>
      </c>
      <c r="C41" s="293">
        <f>+C36+C37</f>
        <v>0</v>
      </c>
      <c r="D41" s="293">
        <f>+D36+D37</f>
        <v>0</v>
      </c>
    </row>
    <row r="42" spans="1:4" s="387" customFormat="1" ht="15" customHeight="1">
      <c r="A42" s="179"/>
      <c r="B42" s="180"/>
      <c r="C42" s="291"/>
      <c r="D42" s="291"/>
    </row>
    <row r="43" spans="1:4" ht="13.5" thickBot="1">
      <c r="A43" s="181"/>
      <c r="B43" s="182"/>
      <c r="C43" s="292"/>
      <c r="D43" s="292"/>
    </row>
    <row r="44" spans="1:4" s="386" customFormat="1" ht="16.5" customHeight="1" thickBot="1">
      <c r="A44" s="183"/>
      <c r="B44" s="184" t="s">
        <v>53</v>
      </c>
      <c r="C44" s="293"/>
      <c r="D44" s="293"/>
    </row>
    <row r="45" spans="1:4" s="388" customFormat="1" ht="12" customHeight="1" thickBot="1">
      <c r="A45" s="164" t="s">
        <v>13</v>
      </c>
      <c r="B45" s="118" t="s">
        <v>360</v>
      </c>
      <c r="C45" s="243">
        <f>SUM(C46:C50)</f>
        <v>0</v>
      </c>
      <c r="D45" s="243">
        <f>SUM(D46:D50)</f>
        <v>0</v>
      </c>
    </row>
    <row r="46" spans="1:4" ht="12" customHeight="1">
      <c r="A46" s="379" t="s">
        <v>92</v>
      </c>
      <c r="B46" s="9" t="s">
        <v>43</v>
      </c>
      <c r="C46" s="77"/>
      <c r="D46" s="77"/>
    </row>
    <row r="47" spans="1:4" ht="12" customHeight="1">
      <c r="A47" s="379" t="s">
        <v>93</v>
      </c>
      <c r="B47" s="8" t="s">
        <v>139</v>
      </c>
      <c r="C47" s="79"/>
      <c r="D47" s="79"/>
    </row>
    <row r="48" spans="1:4" ht="12" customHeight="1">
      <c r="A48" s="379" t="s">
        <v>94</v>
      </c>
      <c r="B48" s="8" t="s">
        <v>114</v>
      </c>
      <c r="C48" s="79"/>
      <c r="D48" s="79"/>
    </row>
    <row r="49" spans="1:4" ht="12" customHeight="1">
      <c r="A49" s="379" t="s">
        <v>95</v>
      </c>
      <c r="B49" s="8" t="s">
        <v>140</v>
      </c>
      <c r="C49" s="79"/>
      <c r="D49" s="79"/>
    </row>
    <row r="50" spans="1:4" ht="12" customHeight="1" thickBot="1">
      <c r="A50" s="379" t="s">
        <v>115</v>
      </c>
      <c r="B50" s="8" t="s">
        <v>141</v>
      </c>
      <c r="C50" s="79"/>
      <c r="D50" s="79"/>
    </row>
    <row r="51" spans="1:4" ht="12" customHeight="1" thickBot="1">
      <c r="A51" s="164" t="s">
        <v>14</v>
      </c>
      <c r="B51" s="118" t="s">
        <v>361</v>
      </c>
      <c r="C51" s="243">
        <f>SUM(C52:C54)</f>
        <v>0</v>
      </c>
      <c r="D51" s="243">
        <f>SUM(D52:D54)</f>
        <v>0</v>
      </c>
    </row>
    <row r="52" spans="1:4" s="388" customFormat="1" ht="12" customHeight="1">
      <c r="A52" s="379" t="s">
        <v>98</v>
      </c>
      <c r="B52" s="9" t="s">
        <v>164</v>
      </c>
      <c r="C52" s="77"/>
      <c r="D52" s="77"/>
    </row>
    <row r="53" spans="1:4" ht="12" customHeight="1">
      <c r="A53" s="379" t="s">
        <v>99</v>
      </c>
      <c r="B53" s="8" t="s">
        <v>143</v>
      </c>
      <c r="C53" s="79"/>
      <c r="D53" s="79"/>
    </row>
    <row r="54" spans="1:4" ht="12" customHeight="1">
      <c r="A54" s="379" t="s">
        <v>100</v>
      </c>
      <c r="B54" s="8" t="s">
        <v>54</v>
      </c>
      <c r="C54" s="79"/>
      <c r="D54" s="79"/>
    </row>
    <row r="55" spans="1:4" ht="12" customHeight="1" thickBot="1">
      <c r="A55" s="379" t="s">
        <v>101</v>
      </c>
      <c r="B55" s="8" t="s">
        <v>466</v>
      </c>
      <c r="C55" s="79"/>
      <c r="D55" s="79"/>
    </row>
    <row r="56" spans="1:4" ht="15" customHeight="1" thickBot="1">
      <c r="A56" s="164" t="s">
        <v>15</v>
      </c>
      <c r="B56" s="118" t="s">
        <v>8</v>
      </c>
      <c r="C56" s="269"/>
      <c r="D56" s="269"/>
    </row>
    <row r="57" spans="1:4" ht="13.5" thickBot="1">
      <c r="A57" s="164" t="s">
        <v>16</v>
      </c>
      <c r="B57" s="185" t="s">
        <v>473</v>
      </c>
      <c r="C57" s="294">
        <f>+C45+C51+C56</f>
        <v>0</v>
      </c>
      <c r="D57" s="294">
        <f>+D45+D51+D56</f>
        <v>0</v>
      </c>
    </row>
    <row r="58" spans="3:4" ht="15" customHeight="1" thickBot="1">
      <c r="C58" s="295"/>
      <c r="D58" s="295"/>
    </row>
    <row r="59" spans="1:4" ht="14.25" customHeight="1" thickBot="1">
      <c r="A59" s="188" t="s">
        <v>461</v>
      </c>
      <c r="B59" s="189"/>
      <c r="C59" s="116">
        <v>0</v>
      </c>
      <c r="D59" s="116">
        <v>0</v>
      </c>
    </row>
    <row r="60" spans="1:4" ht="13.5" thickBot="1">
      <c r="A60" s="188" t="s">
        <v>159</v>
      </c>
      <c r="B60" s="189"/>
      <c r="C60" s="116">
        <v>0</v>
      </c>
      <c r="D60" s="116">
        <v>0</v>
      </c>
    </row>
  </sheetData>
  <sheetProtection formatCells="0"/>
  <mergeCells count="2"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SheetLayoutView="100" workbookViewId="0" topLeftCell="A119">
      <selection activeCell="J116" sqref="J116"/>
    </sheetView>
  </sheetViews>
  <sheetFormatPr defaultColWidth="9.00390625" defaultRowHeight="12.75"/>
  <cols>
    <col min="1" max="1" width="9.00390625" style="308" customWidth="1"/>
    <col min="2" max="2" width="75.875" style="308" customWidth="1"/>
    <col min="3" max="3" width="15.50390625" style="309" customWidth="1"/>
    <col min="4" max="4" width="15.50390625" style="308" customWidth="1"/>
    <col min="5" max="5" width="14.00390625" style="308" customWidth="1"/>
    <col min="6" max="6" width="13.625" style="37" customWidth="1"/>
    <col min="7" max="16384" width="9.375" style="37" customWidth="1"/>
  </cols>
  <sheetData>
    <row r="1" spans="1:5" ht="15.75" customHeight="1">
      <c r="A1" s="454" t="s">
        <v>10</v>
      </c>
      <c r="B1" s="454"/>
      <c r="C1" s="454"/>
      <c r="D1" s="454"/>
      <c r="E1" s="454"/>
    </row>
    <row r="2" spans="1:5" ht="15.75" customHeight="1" thickBot="1">
      <c r="A2" s="455" t="s">
        <v>118</v>
      </c>
      <c r="B2" s="455"/>
      <c r="D2" s="120"/>
      <c r="E2" s="233" t="s">
        <v>165</v>
      </c>
    </row>
    <row r="3" spans="1:6" ht="37.5" customHeight="1" thickBot="1">
      <c r="A3" s="23" t="s">
        <v>65</v>
      </c>
      <c r="B3" s="24" t="s">
        <v>12</v>
      </c>
      <c r="C3" s="24" t="s">
        <v>520</v>
      </c>
      <c r="D3" s="331" t="s">
        <v>521</v>
      </c>
      <c r="E3" s="138" t="str">
        <f>+'1.1.sz.mell.'!C3</f>
        <v>2016. évi előirányzat</v>
      </c>
      <c r="F3" s="138" t="str">
        <f>+'1.1.sz.mell.'!D3</f>
        <v>Módosított előirányzat</v>
      </c>
    </row>
    <row r="4" spans="1:6" s="39" customFormat="1" ht="12" customHeight="1" thickBot="1">
      <c r="A4" s="32" t="s">
        <v>435</v>
      </c>
      <c r="B4" s="33" t="s">
        <v>436</v>
      </c>
      <c r="C4" s="33" t="s">
        <v>437</v>
      </c>
      <c r="D4" s="33" t="s">
        <v>439</v>
      </c>
      <c r="E4" s="376" t="s">
        <v>438</v>
      </c>
      <c r="F4" s="376" t="s">
        <v>440</v>
      </c>
    </row>
    <row r="5" spans="1:6" s="1" customFormat="1" ht="12" customHeight="1" thickBot="1">
      <c r="A5" s="20" t="s">
        <v>13</v>
      </c>
      <c r="B5" s="21" t="s">
        <v>189</v>
      </c>
      <c r="C5" s="323">
        <f>+C6+C7+C8+C9+C10+C11</f>
        <v>164768</v>
      </c>
      <c r="D5" s="323">
        <f>+D6+D7+D8+D9+D10+D11</f>
        <v>173063</v>
      </c>
      <c r="E5" s="192">
        <f>+E6+E7+E8+E9+E10+E11</f>
        <v>172408</v>
      </c>
      <c r="F5" s="192">
        <f>+F6+F7+F8+F9+F10+F11</f>
        <v>175583</v>
      </c>
    </row>
    <row r="6" spans="1:6" s="1" customFormat="1" ht="12" customHeight="1">
      <c r="A6" s="15" t="s">
        <v>92</v>
      </c>
      <c r="B6" s="343" t="s">
        <v>190</v>
      </c>
      <c r="C6" s="325">
        <v>72054</v>
      </c>
      <c r="D6" s="325">
        <v>73566</v>
      </c>
      <c r="E6" s="194">
        <v>51698</v>
      </c>
      <c r="F6" s="194">
        <v>51699</v>
      </c>
    </row>
    <row r="7" spans="1:6" s="1" customFormat="1" ht="12" customHeight="1">
      <c r="A7" s="14" t="s">
        <v>93</v>
      </c>
      <c r="B7" s="344" t="s">
        <v>191</v>
      </c>
      <c r="C7" s="324">
        <v>57854</v>
      </c>
      <c r="D7" s="324">
        <v>63032</v>
      </c>
      <c r="E7" s="193">
        <v>69757</v>
      </c>
      <c r="F7" s="193">
        <v>69757</v>
      </c>
    </row>
    <row r="8" spans="1:6" s="1" customFormat="1" ht="12" customHeight="1">
      <c r="A8" s="14" t="s">
        <v>94</v>
      </c>
      <c r="B8" s="344" t="s">
        <v>192</v>
      </c>
      <c r="C8" s="324">
        <v>25451</v>
      </c>
      <c r="D8" s="324">
        <v>33504</v>
      </c>
      <c r="E8" s="193">
        <v>47869</v>
      </c>
      <c r="F8" s="193">
        <v>49583</v>
      </c>
    </row>
    <row r="9" spans="1:6" s="1" customFormat="1" ht="12" customHeight="1">
      <c r="A9" s="14" t="s">
        <v>95</v>
      </c>
      <c r="B9" s="344" t="s">
        <v>193</v>
      </c>
      <c r="C9" s="324">
        <v>2880</v>
      </c>
      <c r="D9" s="324">
        <v>2961</v>
      </c>
      <c r="E9" s="193">
        <v>3084</v>
      </c>
      <c r="F9" s="193">
        <v>3084</v>
      </c>
    </row>
    <row r="10" spans="1:6" s="1" customFormat="1" ht="12" customHeight="1">
      <c r="A10" s="14" t="s">
        <v>115</v>
      </c>
      <c r="B10" s="219" t="s">
        <v>377</v>
      </c>
      <c r="C10" s="324">
        <v>6529</v>
      </c>
      <c r="D10" s="324"/>
      <c r="E10" s="193"/>
      <c r="F10" s="193">
        <v>1460</v>
      </c>
    </row>
    <row r="11" spans="1:6" s="1" customFormat="1" ht="12" customHeight="1" thickBot="1">
      <c r="A11" s="16" t="s">
        <v>96</v>
      </c>
      <c r="B11" s="220" t="s">
        <v>378</v>
      </c>
      <c r="C11" s="324"/>
      <c r="D11" s="324"/>
      <c r="E11" s="193"/>
      <c r="F11" s="193"/>
    </row>
    <row r="12" spans="1:6" s="1" customFormat="1" ht="12" customHeight="1" thickBot="1">
      <c r="A12" s="20" t="s">
        <v>14</v>
      </c>
      <c r="B12" s="218" t="s">
        <v>194</v>
      </c>
      <c r="C12" s="323">
        <f>+C13+C14+C15+C16+C17</f>
        <v>17822</v>
      </c>
      <c r="D12" s="323">
        <f>+D13+D14+D15+D16+D17</f>
        <v>6386</v>
      </c>
      <c r="E12" s="192">
        <f>+E13+E14+E15+E16+E17</f>
        <v>10708</v>
      </c>
      <c r="F12" s="192">
        <f>+F13+F14+F15+F16+F17</f>
        <v>11220</v>
      </c>
    </row>
    <row r="13" spans="1:6" s="1" customFormat="1" ht="12" customHeight="1">
      <c r="A13" s="15" t="s">
        <v>98</v>
      </c>
      <c r="B13" s="343" t="s">
        <v>195</v>
      </c>
      <c r="C13" s="325"/>
      <c r="D13" s="325"/>
      <c r="E13" s="194"/>
      <c r="F13" s="194"/>
    </row>
    <row r="14" spans="1:6" s="1" customFormat="1" ht="12" customHeight="1">
      <c r="A14" s="14" t="s">
        <v>99</v>
      </c>
      <c r="B14" s="344" t="s">
        <v>196</v>
      </c>
      <c r="C14" s="324"/>
      <c r="D14" s="324"/>
      <c r="E14" s="193"/>
      <c r="F14" s="193"/>
    </row>
    <row r="15" spans="1:6" s="1" customFormat="1" ht="12" customHeight="1">
      <c r="A15" s="14" t="s">
        <v>100</v>
      </c>
      <c r="B15" s="344" t="s">
        <v>367</v>
      </c>
      <c r="C15" s="324">
        <v>272</v>
      </c>
      <c r="D15" s="324"/>
      <c r="E15" s="193"/>
      <c r="F15" s="193"/>
    </row>
    <row r="16" spans="1:6" s="1" customFormat="1" ht="12" customHeight="1">
      <c r="A16" s="14" t="s">
        <v>101</v>
      </c>
      <c r="B16" s="344" t="s">
        <v>368</v>
      </c>
      <c r="C16" s="324">
        <v>2445</v>
      </c>
      <c r="D16" s="324"/>
      <c r="E16" s="193"/>
      <c r="F16" s="193"/>
    </row>
    <row r="17" spans="1:6" s="1" customFormat="1" ht="12" customHeight="1">
      <c r="A17" s="14" t="s">
        <v>102</v>
      </c>
      <c r="B17" s="344" t="s">
        <v>197</v>
      </c>
      <c r="C17" s="324">
        <v>15105</v>
      </c>
      <c r="D17" s="324">
        <v>6386</v>
      </c>
      <c r="E17" s="193">
        <v>10708</v>
      </c>
      <c r="F17" s="193">
        <v>11220</v>
      </c>
    </row>
    <row r="18" spans="1:6" s="1" customFormat="1" ht="12" customHeight="1" thickBot="1">
      <c r="A18" s="16" t="s">
        <v>111</v>
      </c>
      <c r="B18" s="220" t="s">
        <v>198</v>
      </c>
      <c r="C18" s="326"/>
      <c r="D18" s="326"/>
      <c r="E18" s="195"/>
      <c r="F18" s="195"/>
    </row>
    <row r="19" spans="1:6" s="1" customFormat="1" ht="12" customHeight="1" thickBot="1">
      <c r="A19" s="20" t="s">
        <v>15</v>
      </c>
      <c r="B19" s="21" t="s">
        <v>199</v>
      </c>
      <c r="C19" s="323">
        <f>+C20+C21+C22+C23+C24</f>
        <v>49693</v>
      </c>
      <c r="D19" s="323">
        <f>+D20+D21+D22+D23+D24</f>
        <v>0</v>
      </c>
      <c r="E19" s="192">
        <f>+E20+E21+E22+E23+E24</f>
        <v>0</v>
      </c>
      <c r="F19" s="192">
        <f>+F20+F21+F22+F23+F24</f>
        <v>28443</v>
      </c>
    </row>
    <row r="20" spans="1:6" s="1" customFormat="1" ht="12" customHeight="1">
      <c r="A20" s="15" t="s">
        <v>81</v>
      </c>
      <c r="B20" s="343" t="s">
        <v>200</v>
      </c>
      <c r="C20" s="325">
        <v>44801</v>
      </c>
      <c r="D20" s="325"/>
      <c r="E20" s="194"/>
      <c r="F20" s="194">
        <v>28443</v>
      </c>
    </row>
    <row r="21" spans="1:6" s="1" customFormat="1" ht="12" customHeight="1">
      <c r="A21" s="14" t="s">
        <v>82</v>
      </c>
      <c r="B21" s="344" t="s">
        <v>201</v>
      </c>
      <c r="C21" s="324"/>
      <c r="D21" s="324"/>
      <c r="E21" s="193"/>
      <c r="F21" s="193"/>
    </row>
    <row r="22" spans="1:6" s="1" customFormat="1" ht="12" customHeight="1">
      <c r="A22" s="14" t="s">
        <v>83</v>
      </c>
      <c r="B22" s="344" t="s">
        <v>369</v>
      </c>
      <c r="C22" s="324"/>
      <c r="D22" s="324"/>
      <c r="E22" s="193"/>
      <c r="F22" s="193"/>
    </row>
    <row r="23" spans="1:6" s="1" customFormat="1" ht="12" customHeight="1">
      <c r="A23" s="14" t="s">
        <v>84</v>
      </c>
      <c r="B23" s="344" t="s">
        <v>370</v>
      </c>
      <c r="C23" s="324"/>
      <c r="D23" s="324"/>
      <c r="E23" s="193"/>
      <c r="F23" s="193"/>
    </row>
    <row r="24" spans="1:6" s="1" customFormat="1" ht="12" customHeight="1">
      <c r="A24" s="14" t="s">
        <v>127</v>
      </c>
      <c r="B24" s="344" t="s">
        <v>202</v>
      </c>
      <c r="C24" s="324">
        <v>4892</v>
      </c>
      <c r="D24" s="324"/>
      <c r="E24" s="193"/>
      <c r="F24" s="193"/>
    </row>
    <row r="25" spans="1:6" s="1" customFormat="1" ht="12" customHeight="1" thickBot="1">
      <c r="A25" s="16" t="s">
        <v>128</v>
      </c>
      <c r="B25" s="345" t="s">
        <v>203</v>
      </c>
      <c r="C25" s="326"/>
      <c r="D25" s="326"/>
      <c r="E25" s="195"/>
      <c r="F25" s="195"/>
    </row>
    <row r="26" spans="1:6" s="1" customFormat="1" ht="12" customHeight="1" thickBot="1">
      <c r="A26" s="20" t="s">
        <v>129</v>
      </c>
      <c r="B26" s="21" t="s">
        <v>204</v>
      </c>
      <c r="C26" s="330">
        <f>+C27+C31+C32+C33</f>
        <v>44112</v>
      </c>
      <c r="D26" s="330">
        <f>+D27+D31+D32+D33</f>
        <v>41400</v>
      </c>
      <c r="E26" s="373">
        <f>+E27+E31+E32+E33</f>
        <v>49079</v>
      </c>
      <c r="F26" s="373">
        <f>+F27+F31+F32+F33</f>
        <v>49079</v>
      </c>
    </row>
    <row r="27" spans="1:6" s="1" customFormat="1" ht="12" customHeight="1">
      <c r="A27" s="15" t="s">
        <v>205</v>
      </c>
      <c r="B27" s="343" t="s">
        <v>384</v>
      </c>
      <c r="C27" s="375">
        <v>35640</v>
      </c>
      <c r="D27" s="375">
        <f>+D28+D29+D30</f>
        <v>33800</v>
      </c>
      <c r="E27" s="374">
        <f>+E28+E29+E30</f>
        <v>41000</v>
      </c>
      <c r="F27" s="374">
        <f>+F28+F29+F30</f>
        <v>41000</v>
      </c>
    </row>
    <row r="28" spans="1:6" s="1" customFormat="1" ht="12" customHeight="1">
      <c r="A28" s="14" t="s">
        <v>206</v>
      </c>
      <c r="B28" s="344" t="s">
        <v>211</v>
      </c>
      <c r="C28" s="324">
        <v>6035</v>
      </c>
      <c r="D28" s="324">
        <v>5800</v>
      </c>
      <c r="E28" s="193">
        <v>6000</v>
      </c>
      <c r="F28" s="193">
        <v>6000</v>
      </c>
    </row>
    <row r="29" spans="1:6" s="1" customFormat="1" ht="12" customHeight="1">
      <c r="A29" s="14" t="s">
        <v>207</v>
      </c>
      <c r="B29" s="344" t="s">
        <v>212</v>
      </c>
      <c r="C29" s="324"/>
      <c r="D29" s="324"/>
      <c r="E29" s="193"/>
      <c r="F29" s="193"/>
    </row>
    <row r="30" spans="1:6" s="1" customFormat="1" ht="12" customHeight="1">
      <c r="A30" s="14" t="s">
        <v>382</v>
      </c>
      <c r="B30" s="414" t="s">
        <v>383</v>
      </c>
      <c r="C30" s="324"/>
      <c r="D30" s="324">
        <v>28000</v>
      </c>
      <c r="E30" s="193">
        <v>35000</v>
      </c>
      <c r="F30" s="193">
        <v>35000</v>
      </c>
    </row>
    <row r="31" spans="1:6" s="1" customFormat="1" ht="12" customHeight="1">
      <c r="A31" s="14" t="s">
        <v>208</v>
      </c>
      <c r="B31" s="344" t="s">
        <v>213</v>
      </c>
      <c r="C31" s="324">
        <v>7657</v>
      </c>
      <c r="D31" s="324">
        <v>7000</v>
      </c>
      <c r="E31" s="193">
        <v>7500</v>
      </c>
      <c r="F31" s="193">
        <v>7500</v>
      </c>
    </row>
    <row r="32" spans="1:6" s="1" customFormat="1" ht="12" customHeight="1">
      <c r="A32" s="14" t="s">
        <v>209</v>
      </c>
      <c r="B32" s="344" t="s">
        <v>214</v>
      </c>
      <c r="C32" s="324">
        <v>360</v>
      </c>
      <c r="D32" s="324">
        <v>300</v>
      </c>
      <c r="E32" s="193">
        <v>200</v>
      </c>
      <c r="F32" s="193">
        <v>200</v>
      </c>
    </row>
    <row r="33" spans="1:6" s="1" customFormat="1" ht="12" customHeight="1" thickBot="1">
      <c r="A33" s="16" t="s">
        <v>210</v>
      </c>
      <c r="B33" s="345" t="s">
        <v>215</v>
      </c>
      <c r="C33" s="326">
        <v>455</v>
      </c>
      <c r="D33" s="326">
        <v>300</v>
      </c>
      <c r="E33" s="195">
        <v>379</v>
      </c>
      <c r="F33" s="195">
        <v>379</v>
      </c>
    </row>
    <row r="34" spans="1:6" s="1" customFormat="1" ht="12" customHeight="1" thickBot="1">
      <c r="A34" s="20" t="s">
        <v>17</v>
      </c>
      <c r="B34" s="21" t="s">
        <v>379</v>
      </c>
      <c r="C34" s="323">
        <f>SUM(C35:C45)</f>
        <v>33964</v>
      </c>
      <c r="D34" s="323">
        <f>SUM(D35:D45)</f>
        <v>29216</v>
      </c>
      <c r="E34" s="192">
        <f>SUM(E35:E45)</f>
        <v>52734</v>
      </c>
      <c r="F34" s="192">
        <f>SUM(F35:F45)</f>
        <v>59821</v>
      </c>
    </row>
    <row r="35" spans="1:6" s="1" customFormat="1" ht="12" customHeight="1">
      <c r="A35" s="15" t="s">
        <v>85</v>
      </c>
      <c r="B35" s="343" t="s">
        <v>218</v>
      </c>
      <c r="C35" s="325"/>
      <c r="D35" s="325"/>
      <c r="E35" s="194"/>
      <c r="F35" s="194"/>
    </row>
    <row r="36" spans="1:6" s="1" customFormat="1" ht="12" customHeight="1">
      <c r="A36" s="14" t="s">
        <v>86</v>
      </c>
      <c r="B36" s="344" t="s">
        <v>219</v>
      </c>
      <c r="C36" s="324">
        <v>8926</v>
      </c>
      <c r="D36" s="324">
        <v>4456</v>
      </c>
      <c r="E36" s="193">
        <v>4902</v>
      </c>
      <c r="F36" s="193">
        <v>4940</v>
      </c>
    </row>
    <row r="37" spans="1:6" s="1" customFormat="1" ht="12" customHeight="1">
      <c r="A37" s="14" t="s">
        <v>87</v>
      </c>
      <c r="B37" s="344" t="s">
        <v>220</v>
      </c>
      <c r="C37" s="324">
        <v>537</v>
      </c>
      <c r="D37" s="324">
        <v>863</v>
      </c>
      <c r="E37" s="193">
        <v>2712</v>
      </c>
      <c r="F37" s="193">
        <v>2712</v>
      </c>
    </row>
    <row r="38" spans="1:6" s="1" customFormat="1" ht="12" customHeight="1">
      <c r="A38" s="14" t="s">
        <v>131</v>
      </c>
      <c r="B38" s="344" t="s">
        <v>221</v>
      </c>
      <c r="C38" s="324">
        <v>326</v>
      </c>
      <c r="D38" s="324">
        <v>326</v>
      </c>
      <c r="E38" s="193">
        <v>326</v>
      </c>
      <c r="F38" s="193">
        <v>326</v>
      </c>
    </row>
    <row r="39" spans="1:6" s="1" customFormat="1" ht="12" customHeight="1">
      <c r="A39" s="14" t="s">
        <v>132</v>
      </c>
      <c r="B39" s="344" t="s">
        <v>222</v>
      </c>
      <c r="C39" s="324">
        <v>11774</v>
      </c>
      <c r="D39" s="324">
        <v>15048</v>
      </c>
      <c r="E39" s="193">
        <v>13771</v>
      </c>
      <c r="F39" s="193">
        <v>13771</v>
      </c>
    </row>
    <row r="40" spans="1:6" s="1" customFormat="1" ht="12" customHeight="1">
      <c r="A40" s="14" t="s">
        <v>133</v>
      </c>
      <c r="B40" s="344" t="s">
        <v>223</v>
      </c>
      <c r="C40" s="324">
        <v>11686</v>
      </c>
      <c r="D40" s="324">
        <v>8223</v>
      </c>
      <c r="E40" s="193">
        <v>30723</v>
      </c>
      <c r="F40" s="193">
        <v>37662</v>
      </c>
    </row>
    <row r="41" spans="1:6" s="1" customFormat="1" ht="12" customHeight="1">
      <c r="A41" s="14" t="s">
        <v>134</v>
      </c>
      <c r="B41" s="344" t="s">
        <v>224</v>
      </c>
      <c r="C41" s="324"/>
      <c r="D41" s="324"/>
      <c r="E41" s="193"/>
      <c r="F41" s="193"/>
    </row>
    <row r="42" spans="1:6" s="1" customFormat="1" ht="12" customHeight="1">
      <c r="A42" s="14" t="s">
        <v>135</v>
      </c>
      <c r="B42" s="344" t="s">
        <v>225</v>
      </c>
      <c r="C42" s="324">
        <v>365</v>
      </c>
      <c r="D42" s="324">
        <v>300</v>
      </c>
      <c r="E42" s="193">
        <v>300</v>
      </c>
      <c r="F42" s="193">
        <v>300</v>
      </c>
    </row>
    <row r="43" spans="1:6" s="1" customFormat="1" ht="12" customHeight="1">
      <c r="A43" s="14" t="s">
        <v>216</v>
      </c>
      <c r="B43" s="344" t="s">
        <v>226</v>
      </c>
      <c r="C43" s="327"/>
      <c r="D43" s="327"/>
      <c r="E43" s="196"/>
      <c r="F43" s="196"/>
    </row>
    <row r="44" spans="1:6" s="1" customFormat="1" ht="12" customHeight="1">
      <c r="A44" s="16" t="s">
        <v>217</v>
      </c>
      <c r="B44" s="345" t="s">
        <v>381</v>
      </c>
      <c r="C44" s="328"/>
      <c r="D44" s="328"/>
      <c r="E44" s="197"/>
      <c r="F44" s="197">
        <v>110</v>
      </c>
    </row>
    <row r="45" spans="1:6" s="1" customFormat="1" ht="12" customHeight="1" thickBot="1">
      <c r="A45" s="16" t="s">
        <v>380</v>
      </c>
      <c r="B45" s="220" t="s">
        <v>227</v>
      </c>
      <c r="C45" s="328">
        <v>350</v>
      </c>
      <c r="D45" s="328"/>
      <c r="E45" s="197"/>
      <c r="F45" s="197"/>
    </row>
    <row r="46" spans="1:6" s="1" customFormat="1" ht="12" customHeight="1" thickBot="1">
      <c r="A46" s="20" t="s">
        <v>18</v>
      </c>
      <c r="B46" s="21" t="s">
        <v>228</v>
      </c>
      <c r="C46" s="323">
        <f>SUM(C47:C51)</f>
        <v>22552</v>
      </c>
      <c r="D46" s="323">
        <f>SUM(D47:D51)</f>
        <v>8189</v>
      </c>
      <c r="E46" s="192">
        <f>SUM(E47:E51)</f>
        <v>92756</v>
      </c>
      <c r="F46" s="192">
        <f>SUM(F47:F51)</f>
        <v>118948</v>
      </c>
    </row>
    <row r="47" spans="1:6" s="1" customFormat="1" ht="12" customHeight="1">
      <c r="A47" s="15" t="s">
        <v>88</v>
      </c>
      <c r="B47" s="343" t="s">
        <v>232</v>
      </c>
      <c r="C47" s="391"/>
      <c r="D47" s="391"/>
      <c r="E47" s="216"/>
      <c r="F47" s="216"/>
    </row>
    <row r="48" spans="1:6" s="1" customFormat="1" ht="12" customHeight="1">
      <c r="A48" s="14" t="s">
        <v>89</v>
      </c>
      <c r="B48" s="344" t="s">
        <v>233</v>
      </c>
      <c r="C48" s="327">
        <v>22552</v>
      </c>
      <c r="D48" s="327">
        <v>8189</v>
      </c>
      <c r="E48" s="196">
        <v>92756</v>
      </c>
      <c r="F48" s="196">
        <v>118948</v>
      </c>
    </row>
    <row r="49" spans="1:6" s="1" customFormat="1" ht="12" customHeight="1">
      <c r="A49" s="14" t="s">
        <v>229</v>
      </c>
      <c r="B49" s="344" t="s">
        <v>234</v>
      </c>
      <c r="C49" s="327"/>
      <c r="D49" s="327"/>
      <c r="E49" s="196"/>
      <c r="F49" s="196"/>
    </row>
    <row r="50" spans="1:6" s="1" customFormat="1" ht="12" customHeight="1">
      <c r="A50" s="14" t="s">
        <v>230</v>
      </c>
      <c r="B50" s="344" t="s">
        <v>235</v>
      </c>
      <c r="C50" s="327"/>
      <c r="D50" s="327"/>
      <c r="E50" s="196"/>
      <c r="F50" s="196"/>
    </row>
    <row r="51" spans="1:6" s="1" customFormat="1" ht="12" customHeight="1" thickBot="1">
      <c r="A51" s="16" t="s">
        <v>231</v>
      </c>
      <c r="B51" s="220" t="s">
        <v>236</v>
      </c>
      <c r="C51" s="328"/>
      <c r="D51" s="328"/>
      <c r="E51" s="197"/>
      <c r="F51" s="197"/>
    </row>
    <row r="52" spans="1:6" s="1" customFormat="1" ht="12" customHeight="1" thickBot="1">
      <c r="A52" s="20" t="s">
        <v>136</v>
      </c>
      <c r="B52" s="21" t="s">
        <v>237</v>
      </c>
      <c r="C52" s="323">
        <f>SUM(C53:C55)</f>
        <v>0</v>
      </c>
      <c r="D52" s="323">
        <f>SUM(D53:D55)</f>
        <v>0</v>
      </c>
      <c r="E52" s="192">
        <f>SUM(E53:E55)</f>
        <v>1851</v>
      </c>
      <c r="F52" s="192">
        <f>SUM(F53:F55)</f>
        <v>1960</v>
      </c>
    </row>
    <row r="53" spans="1:6" s="1" customFormat="1" ht="12" customHeight="1">
      <c r="A53" s="15" t="s">
        <v>90</v>
      </c>
      <c r="B53" s="343" t="s">
        <v>238</v>
      </c>
      <c r="C53" s="325"/>
      <c r="D53" s="325"/>
      <c r="E53" s="194"/>
      <c r="F53" s="194"/>
    </row>
    <row r="54" spans="1:6" s="1" customFormat="1" ht="12" customHeight="1">
      <c r="A54" s="14" t="s">
        <v>91</v>
      </c>
      <c r="B54" s="344" t="s">
        <v>371</v>
      </c>
      <c r="C54" s="324"/>
      <c r="D54" s="324"/>
      <c r="E54" s="193">
        <v>200</v>
      </c>
      <c r="F54" s="193">
        <v>200</v>
      </c>
    </row>
    <row r="55" spans="1:6" s="1" customFormat="1" ht="12" customHeight="1">
      <c r="A55" s="14" t="s">
        <v>241</v>
      </c>
      <c r="B55" s="344" t="s">
        <v>239</v>
      </c>
      <c r="C55" s="324"/>
      <c r="D55" s="324"/>
      <c r="E55" s="193">
        <v>1651</v>
      </c>
      <c r="F55" s="193">
        <v>1760</v>
      </c>
    </row>
    <row r="56" spans="1:6" s="1" customFormat="1" ht="12" customHeight="1" thickBot="1">
      <c r="A56" s="16" t="s">
        <v>242</v>
      </c>
      <c r="B56" s="220" t="s">
        <v>240</v>
      </c>
      <c r="C56" s="326"/>
      <c r="D56" s="326"/>
      <c r="E56" s="195"/>
      <c r="F56" s="195"/>
    </row>
    <row r="57" spans="1:6" s="1" customFormat="1" ht="12" customHeight="1" thickBot="1">
      <c r="A57" s="20" t="s">
        <v>20</v>
      </c>
      <c r="B57" s="218" t="s">
        <v>243</v>
      </c>
      <c r="C57" s="323">
        <f>SUM(C58:C60)</f>
        <v>2836</v>
      </c>
      <c r="D57" s="323">
        <f>SUM(D58:D60)</f>
        <v>1145</v>
      </c>
      <c r="E57" s="192">
        <f>SUM(E58:E60)</f>
        <v>5580</v>
      </c>
      <c r="F57" s="192">
        <f>SUM(F58:F60)</f>
        <v>5580</v>
      </c>
    </row>
    <row r="58" spans="1:6" s="1" customFormat="1" ht="12" customHeight="1">
      <c r="A58" s="15" t="s">
        <v>137</v>
      </c>
      <c r="B58" s="343" t="s">
        <v>245</v>
      </c>
      <c r="C58" s="327"/>
      <c r="D58" s="327"/>
      <c r="E58" s="196"/>
      <c r="F58" s="196"/>
    </row>
    <row r="59" spans="1:6" s="1" customFormat="1" ht="12" customHeight="1">
      <c r="A59" s="14" t="s">
        <v>138</v>
      </c>
      <c r="B59" s="344" t="s">
        <v>372</v>
      </c>
      <c r="C59" s="327"/>
      <c r="D59" s="327"/>
      <c r="E59" s="196"/>
      <c r="F59" s="196"/>
    </row>
    <row r="60" spans="1:6" s="1" customFormat="1" ht="12" customHeight="1">
      <c r="A60" s="14" t="s">
        <v>166</v>
      </c>
      <c r="B60" s="344" t="s">
        <v>246</v>
      </c>
      <c r="C60" s="327">
        <v>2836</v>
      </c>
      <c r="D60" s="327">
        <v>1145</v>
      </c>
      <c r="E60" s="196">
        <v>5580</v>
      </c>
      <c r="F60" s="196">
        <v>5580</v>
      </c>
    </row>
    <row r="61" spans="1:6" s="1" customFormat="1" ht="12" customHeight="1" thickBot="1">
      <c r="A61" s="16" t="s">
        <v>244</v>
      </c>
      <c r="B61" s="220" t="s">
        <v>247</v>
      </c>
      <c r="C61" s="327"/>
      <c r="D61" s="327"/>
      <c r="E61" s="196"/>
      <c r="F61" s="196"/>
    </row>
    <row r="62" spans="1:6" s="1" customFormat="1" ht="12" customHeight="1" thickBot="1">
      <c r="A62" s="421" t="s">
        <v>424</v>
      </c>
      <c r="B62" s="21" t="s">
        <v>248</v>
      </c>
      <c r="C62" s="330">
        <f>+C5+C12+C19+C26+C34+C46+C52+C57</f>
        <v>335747</v>
      </c>
      <c r="D62" s="330">
        <f>+D5+D12+D19+D26+D34+D46+D52+D57</f>
        <v>259399</v>
      </c>
      <c r="E62" s="373">
        <f>+E5+E12+E19+E26+E34+E46+E52+E57</f>
        <v>385116</v>
      </c>
      <c r="F62" s="373">
        <f>+F5+F12+F19+F26+F34+F46+F52+F57</f>
        <v>450634</v>
      </c>
    </row>
    <row r="63" spans="1:6" s="1" customFormat="1" ht="12" customHeight="1" thickBot="1">
      <c r="A63" s="392" t="s">
        <v>249</v>
      </c>
      <c r="B63" s="218" t="s">
        <v>477</v>
      </c>
      <c r="C63" s="323">
        <f>SUM(C64:C66)</f>
        <v>0</v>
      </c>
      <c r="D63" s="323">
        <f>SUM(D64:D66)</f>
        <v>0</v>
      </c>
      <c r="E63" s="192">
        <f>SUM(E64:E66)</f>
        <v>51921</v>
      </c>
      <c r="F63" s="192">
        <f>SUM(F64:F66)</f>
        <v>45000</v>
      </c>
    </row>
    <row r="64" spans="1:6" s="1" customFormat="1" ht="12" customHeight="1">
      <c r="A64" s="15" t="s">
        <v>281</v>
      </c>
      <c r="B64" s="343" t="s">
        <v>251</v>
      </c>
      <c r="C64" s="327"/>
      <c r="D64" s="327"/>
      <c r="E64" s="196"/>
      <c r="F64" s="196"/>
    </row>
    <row r="65" spans="1:6" s="1" customFormat="1" ht="12" customHeight="1">
      <c r="A65" s="14" t="s">
        <v>290</v>
      </c>
      <c r="B65" s="344" t="s">
        <v>252</v>
      </c>
      <c r="C65" s="327"/>
      <c r="D65" s="327"/>
      <c r="E65" s="196"/>
      <c r="F65" s="196"/>
    </row>
    <row r="66" spans="1:6" s="1" customFormat="1" ht="12" customHeight="1" thickBot="1">
      <c r="A66" s="16" t="s">
        <v>291</v>
      </c>
      <c r="B66" s="415" t="s">
        <v>409</v>
      </c>
      <c r="C66" s="327"/>
      <c r="D66" s="327"/>
      <c r="E66" s="196">
        <v>51921</v>
      </c>
      <c r="F66" s="196">
        <v>45000</v>
      </c>
    </row>
    <row r="67" spans="1:6" s="1" customFormat="1" ht="12" customHeight="1" thickBot="1">
      <c r="A67" s="392" t="s">
        <v>254</v>
      </c>
      <c r="B67" s="218" t="s">
        <v>255</v>
      </c>
      <c r="C67" s="323">
        <f>SUM(C68:C71)</f>
        <v>0</v>
      </c>
      <c r="D67" s="323">
        <f>SUM(D68:D71)</f>
        <v>0</v>
      </c>
      <c r="E67" s="192">
        <f>SUM(E68:E71)</f>
        <v>0</v>
      </c>
      <c r="F67" s="192">
        <f>SUM(F68:F71)</f>
        <v>0</v>
      </c>
    </row>
    <row r="68" spans="1:6" s="1" customFormat="1" ht="12" customHeight="1">
      <c r="A68" s="15" t="s">
        <v>116</v>
      </c>
      <c r="B68" s="343" t="s">
        <v>256</v>
      </c>
      <c r="C68" s="327"/>
      <c r="D68" s="327"/>
      <c r="E68" s="196"/>
      <c r="F68" s="196"/>
    </row>
    <row r="69" spans="1:7" s="1" customFormat="1" ht="17.25" customHeight="1">
      <c r="A69" s="14" t="s">
        <v>117</v>
      </c>
      <c r="B69" s="344" t="s">
        <v>257</v>
      </c>
      <c r="C69" s="327"/>
      <c r="D69" s="327"/>
      <c r="E69" s="196"/>
      <c r="F69" s="196"/>
      <c r="G69" s="40"/>
    </row>
    <row r="70" spans="1:6" s="1" customFormat="1" ht="12" customHeight="1">
      <c r="A70" s="14" t="s">
        <v>282</v>
      </c>
      <c r="B70" s="344" t="s">
        <v>258</v>
      </c>
      <c r="C70" s="327"/>
      <c r="D70" s="327"/>
      <c r="E70" s="196"/>
      <c r="F70" s="196"/>
    </row>
    <row r="71" spans="1:6" s="1" customFormat="1" ht="12" customHeight="1" thickBot="1">
      <c r="A71" s="16" t="s">
        <v>283</v>
      </c>
      <c r="B71" s="220" t="s">
        <v>259</v>
      </c>
      <c r="C71" s="327"/>
      <c r="D71" s="327"/>
      <c r="E71" s="196"/>
      <c r="F71" s="196"/>
    </row>
    <row r="72" spans="1:6" s="1" customFormat="1" ht="12" customHeight="1" thickBot="1">
      <c r="A72" s="392" t="s">
        <v>260</v>
      </c>
      <c r="B72" s="218" t="s">
        <v>261</v>
      </c>
      <c r="C72" s="323">
        <f>SUM(C73:C74)</f>
        <v>91455</v>
      </c>
      <c r="D72" s="323">
        <f>SUM(D73:D74)</f>
        <v>40173</v>
      </c>
      <c r="E72" s="192">
        <f>SUM(E73:E74)</f>
        <v>119646</v>
      </c>
      <c r="F72" s="192">
        <f>SUM(F73:F74)</f>
        <v>119719</v>
      </c>
    </row>
    <row r="73" spans="1:6" s="1" customFormat="1" ht="12" customHeight="1">
      <c r="A73" s="15" t="s">
        <v>284</v>
      </c>
      <c r="B73" s="343" t="s">
        <v>262</v>
      </c>
      <c r="C73" s="327">
        <v>91455</v>
      </c>
      <c r="D73" s="327">
        <v>40173</v>
      </c>
      <c r="E73" s="196">
        <v>119646</v>
      </c>
      <c r="F73" s="196">
        <v>119719</v>
      </c>
    </row>
    <row r="74" spans="1:6" s="1" customFormat="1" ht="12" customHeight="1" thickBot="1">
      <c r="A74" s="16" t="s">
        <v>285</v>
      </c>
      <c r="B74" s="220" t="s">
        <v>263</v>
      </c>
      <c r="C74" s="327"/>
      <c r="D74" s="327"/>
      <c r="E74" s="196"/>
      <c r="F74" s="196"/>
    </row>
    <row r="75" spans="1:6" s="1" customFormat="1" ht="12" customHeight="1" thickBot="1">
      <c r="A75" s="392" t="s">
        <v>264</v>
      </c>
      <c r="B75" s="218" t="s">
        <v>265</v>
      </c>
      <c r="C75" s="323">
        <f>SUM(C76:C78)</f>
        <v>5994</v>
      </c>
      <c r="D75" s="323">
        <f>SUM(D76:D78)</f>
        <v>5994</v>
      </c>
      <c r="E75" s="192">
        <f>SUM(E76:E78)</f>
        <v>0</v>
      </c>
      <c r="F75" s="192">
        <f>SUM(F76:F78)</f>
        <v>0</v>
      </c>
    </row>
    <row r="76" spans="1:6" s="1" customFormat="1" ht="12" customHeight="1">
      <c r="A76" s="15" t="s">
        <v>286</v>
      </c>
      <c r="B76" s="343" t="s">
        <v>266</v>
      </c>
      <c r="C76" s="327">
        <v>5994</v>
      </c>
      <c r="D76" s="327">
        <v>5994</v>
      </c>
      <c r="E76" s="196"/>
      <c r="F76" s="196"/>
    </row>
    <row r="77" spans="1:6" s="1" customFormat="1" ht="12" customHeight="1">
      <c r="A77" s="14" t="s">
        <v>287</v>
      </c>
      <c r="B77" s="344" t="s">
        <v>267</v>
      </c>
      <c r="C77" s="327"/>
      <c r="D77" s="327"/>
      <c r="E77" s="196"/>
      <c r="F77" s="196"/>
    </row>
    <row r="78" spans="1:6" s="1" customFormat="1" ht="12" customHeight="1" thickBot="1">
      <c r="A78" s="16" t="s">
        <v>288</v>
      </c>
      <c r="B78" s="220" t="s">
        <v>268</v>
      </c>
      <c r="C78" s="327"/>
      <c r="D78" s="327"/>
      <c r="E78" s="196"/>
      <c r="F78" s="196"/>
    </row>
    <row r="79" spans="1:6" s="1" customFormat="1" ht="12" customHeight="1" thickBot="1">
      <c r="A79" s="392" t="s">
        <v>269</v>
      </c>
      <c r="B79" s="218" t="s">
        <v>289</v>
      </c>
      <c r="C79" s="323">
        <f>SUM(C80:C83)</f>
        <v>0</v>
      </c>
      <c r="D79" s="323">
        <f>SUM(D80:D83)</f>
        <v>0</v>
      </c>
      <c r="E79" s="192">
        <f>SUM(E80:E83)</f>
        <v>0</v>
      </c>
      <c r="F79" s="192">
        <f>SUM(F80:F83)</f>
        <v>0</v>
      </c>
    </row>
    <row r="80" spans="1:6" s="1" customFormat="1" ht="12" customHeight="1">
      <c r="A80" s="347" t="s">
        <v>270</v>
      </c>
      <c r="B80" s="343" t="s">
        <v>271</v>
      </c>
      <c r="C80" s="327"/>
      <c r="D80" s="327"/>
      <c r="E80" s="196"/>
      <c r="F80" s="196"/>
    </row>
    <row r="81" spans="1:6" s="1" customFormat="1" ht="12" customHeight="1">
      <c r="A81" s="348" t="s">
        <v>272</v>
      </c>
      <c r="B81" s="344" t="s">
        <v>273</v>
      </c>
      <c r="C81" s="327"/>
      <c r="D81" s="327"/>
      <c r="E81" s="196"/>
      <c r="F81" s="196"/>
    </row>
    <row r="82" spans="1:6" s="1" customFormat="1" ht="12" customHeight="1">
      <c r="A82" s="348" t="s">
        <v>274</v>
      </c>
      <c r="B82" s="344" t="s">
        <v>275</v>
      </c>
      <c r="C82" s="327"/>
      <c r="D82" s="327"/>
      <c r="E82" s="196"/>
      <c r="F82" s="196"/>
    </row>
    <row r="83" spans="1:6" s="1" customFormat="1" ht="12" customHeight="1" thickBot="1">
      <c r="A83" s="349" t="s">
        <v>276</v>
      </c>
      <c r="B83" s="220" t="s">
        <v>277</v>
      </c>
      <c r="C83" s="327"/>
      <c r="D83" s="327"/>
      <c r="E83" s="196"/>
      <c r="F83" s="196"/>
    </row>
    <row r="84" spans="1:6" s="1" customFormat="1" ht="12" customHeight="1" thickBot="1">
      <c r="A84" s="392" t="s">
        <v>278</v>
      </c>
      <c r="B84" s="218" t="s">
        <v>423</v>
      </c>
      <c r="C84" s="394"/>
      <c r="D84" s="394"/>
      <c r="E84" s="395"/>
      <c r="F84" s="395"/>
    </row>
    <row r="85" spans="1:6" s="1" customFormat="1" ht="12" customHeight="1" thickBot="1">
      <c r="A85" s="392" t="s">
        <v>280</v>
      </c>
      <c r="B85" s="218" t="s">
        <v>279</v>
      </c>
      <c r="C85" s="394"/>
      <c r="D85" s="394"/>
      <c r="E85" s="395"/>
      <c r="F85" s="395"/>
    </row>
    <row r="86" spans="1:6" s="1" customFormat="1" ht="12" customHeight="1" thickBot="1">
      <c r="A86" s="392" t="s">
        <v>292</v>
      </c>
      <c r="B86" s="350" t="s">
        <v>426</v>
      </c>
      <c r="C86" s="330">
        <f>+C63+C67+C72+C75+C79+C85+C84</f>
        <v>97449</v>
      </c>
      <c r="D86" s="330">
        <f>+D63+D67+D72+D75+D79+D85+D84</f>
        <v>46167</v>
      </c>
      <c r="E86" s="373">
        <f>+E63+E67+E72+E75+E79+E85+E84</f>
        <v>171567</v>
      </c>
      <c r="F86" s="373">
        <f>+F63+F67+F72+F75+F79+F85+F84</f>
        <v>164719</v>
      </c>
    </row>
    <row r="87" spans="1:6" s="1" customFormat="1" ht="12" customHeight="1" thickBot="1">
      <c r="A87" s="393" t="s">
        <v>425</v>
      </c>
      <c r="B87" s="351" t="s">
        <v>427</v>
      </c>
      <c r="C87" s="330">
        <f>+C62+C86</f>
        <v>433196</v>
      </c>
      <c r="D87" s="330">
        <f>+D62+D86</f>
        <v>305566</v>
      </c>
      <c r="E87" s="373">
        <f>+E62+E86</f>
        <v>556683</v>
      </c>
      <c r="F87" s="373">
        <f>+F62+F86</f>
        <v>615353</v>
      </c>
    </row>
    <row r="88" spans="1:5" s="1" customFormat="1" ht="12" customHeight="1">
      <c r="A88" s="297"/>
      <c r="B88" s="298"/>
      <c r="C88" s="299"/>
      <c r="D88" s="300"/>
      <c r="E88" s="301"/>
    </row>
    <row r="89" spans="1:5" s="1" customFormat="1" ht="12" customHeight="1">
      <c r="A89" s="454" t="s">
        <v>41</v>
      </c>
      <c r="B89" s="454"/>
      <c r="C89" s="454"/>
      <c r="D89" s="454"/>
      <c r="E89" s="454"/>
    </row>
    <row r="90" spans="1:5" s="1" customFormat="1" ht="12" customHeight="1" thickBot="1">
      <c r="A90" s="456" t="s">
        <v>119</v>
      </c>
      <c r="B90" s="456"/>
      <c r="C90" s="309"/>
      <c r="D90" s="120"/>
      <c r="E90" s="233" t="s">
        <v>165</v>
      </c>
    </row>
    <row r="91" spans="1:6" s="1" customFormat="1" ht="24" customHeight="1" thickBot="1">
      <c r="A91" s="23" t="s">
        <v>11</v>
      </c>
      <c r="B91" s="24" t="s">
        <v>42</v>
      </c>
      <c r="C91" s="24" t="str">
        <f>+C3</f>
        <v>2014. évi tény</v>
      </c>
      <c r="D91" s="24" t="str">
        <f>+D3</f>
        <v>2015. évi várható</v>
      </c>
      <c r="E91" s="138" t="str">
        <f>+E3</f>
        <v>2016. évi előirányzat</v>
      </c>
      <c r="F91" s="138" t="str">
        <f>+F3</f>
        <v>Módosított előirányzat</v>
      </c>
    </row>
    <row r="92" spans="1:6" s="1" customFormat="1" ht="12" customHeight="1" thickBot="1">
      <c r="A92" s="32" t="s">
        <v>435</v>
      </c>
      <c r="B92" s="33" t="s">
        <v>436</v>
      </c>
      <c r="C92" s="33" t="s">
        <v>437</v>
      </c>
      <c r="D92" s="33" t="s">
        <v>439</v>
      </c>
      <c r="E92" s="376" t="s">
        <v>438</v>
      </c>
      <c r="F92" s="376" t="s">
        <v>440</v>
      </c>
    </row>
    <row r="93" spans="1:6" s="1" customFormat="1" ht="15" customHeight="1" thickBot="1">
      <c r="A93" s="22" t="s">
        <v>13</v>
      </c>
      <c r="B93" s="31" t="s">
        <v>385</v>
      </c>
      <c r="C93" s="322">
        <f>C94+C95+C96+C97+C98+C111</f>
        <v>232369</v>
      </c>
      <c r="D93" s="322">
        <f>D94+D95+D96+D97+D98+D111</f>
        <v>268872</v>
      </c>
      <c r="E93" s="424">
        <f>E94+E95+E96+E97+E98+E111</f>
        <v>291478</v>
      </c>
      <c r="F93" s="424">
        <f>F94+F95+F96+F97+F98+F111</f>
        <v>317560</v>
      </c>
    </row>
    <row r="94" spans="1:6" s="1" customFormat="1" ht="12.75" customHeight="1">
      <c r="A94" s="17" t="s">
        <v>92</v>
      </c>
      <c r="B94" s="10" t="s">
        <v>43</v>
      </c>
      <c r="C94" s="431">
        <v>114822</v>
      </c>
      <c r="D94" s="431">
        <v>108410</v>
      </c>
      <c r="E94" s="425">
        <v>123936</v>
      </c>
      <c r="F94" s="425">
        <v>126745</v>
      </c>
    </row>
    <row r="95" spans="1:6" ht="16.5" customHeight="1">
      <c r="A95" s="14" t="s">
        <v>93</v>
      </c>
      <c r="B95" s="8" t="s">
        <v>139</v>
      </c>
      <c r="C95" s="324">
        <v>29270</v>
      </c>
      <c r="D95" s="324">
        <v>29342</v>
      </c>
      <c r="E95" s="193">
        <v>32730</v>
      </c>
      <c r="F95" s="193">
        <v>33428</v>
      </c>
    </row>
    <row r="96" spans="1:6" ht="15.75">
      <c r="A96" s="14" t="s">
        <v>94</v>
      </c>
      <c r="B96" s="8" t="s">
        <v>114</v>
      </c>
      <c r="C96" s="326">
        <v>65664</v>
      </c>
      <c r="D96" s="326">
        <v>88429</v>
      </c>
      <c r="E96" s="195">
        <v>117047</v>
      </c>
      <c r="F96" s="195">
        <v>117145</v>
      </c>
    </row>
    <row r="97" spans="1:6" s="39" customFormat="1" ht="12" customHeight="1">
      <c r="A97" s="14" t="s">
        <v>95</v>
      </c>
      <c r="B97" s="11" t="s">
        <v>140</v>
      </c>
      <c r="C97" s="326">
        <v>4265</v>
      </c>
      <c r="D97" s="326">
        <v>4503</v>
      </c>
      <c r="E97" s="195">
        <v>4256</v>
      </c>
      <c r="F97" s="195">
        <v>4256</v>
      </c>
    </row>
    <row r="98" spans="1:6" ht="12" customHeight="1">
      <c r="A98" s="14" t="s">
        <v>106</v>
      </c>
      <c r="B98" s="19" t="s">
        <v>141</v>
      </c>
      <c r="C98" s="326">
        <v>18348</v>
      </c>
      <c r="D98" s="326">
        <v>25799</v>
      </c>
      <c r="E98" s="195">
        <v>2989</v>
      </c>
      <c r="F98" s="195">
        <f>F99+F105+F110</f>
        <v>4410</v>
      </c>
    </row>
    <row r="99" spans="1:6" ht="12" customHeight="1">
      <c r="A99" s="14" t="s">
        <v>96</v>
      </c>
      <c r="B99" s="8" t="s">
        <v>390</v>
      </c>
      <c r="C99" s="326"/>
      <c r="D99" s="326"/>
      <c r="E99" s="195">
        <v>10</v>
      </c>
      <c r="F99" s="195">
        <v>1431</v>
      </c>
    </row>
    <row r="100" spans="1:6" ht="12" customHeight="1">
      <c r="A100" s="14" t="s">
        <v>97</v>
      </c>
      <c r="B100" s="124" t="s">
        <v>389</v>
      </c>
      <c r="C100" s="326"/>
      <c r="D100" s="326"/>
      <c r="E100" s="195"/>
      <c r="F100" s="195"/>
    </row>
    <row r="101" spans="1:6" ht="12" customHeight="1">
      <c r="A101" s="14" t="s">
        <v>107</v>
      </c>
      <c r="B101" s="124" t="s">
        <v>388</v>
      </c>
      <c r="C101" s="326"/>
      <c r="D101" s="326">
        <v>21160</v>
      </c>
      <c r="E101" s="195"/>
      <c r="F101" s="195"/>
    </row>
    <row r="102" spans="1:6" ht="12" customHeight="1">
      <c r="A102" s="14" t="s">
        <v>108</v>
      </c>
      <c r="B102" s="122" t="s">
        <v>295</v>
      </c>
      <c r="C102" s="326"/>
      <c r="D102" s="326"/>
      <c r="E102" s="195"/>
      <c r="F102" s="195"/>
    </row>
    <row r="103" spans="1:6" ht="12" customHeight="1">
      <c r="A103" s="14" t="s">
        <v>109</v>
      </c>
      <c r="B103" s="123" t="s">
        <v>296</v>
      </c>
      <c r="C103" s="326"/>
      <c r="D103" s="326"/>
      <c r="E103" s="195"/>
      <c r="F103" s="195"/>
    </row>
    <row r="104" spans="1:6" ht="12" customHeight="1">
      <c r="A104" s="14" t="s">
        <v>110</v>
      </c>
      <c r="B104" s="123" t="s">
        <v>297</v>
      </c>
      <c r="C104" s="326">
        <v>472</v>
      </c>
      <c r="D104" s="326"/>
      <c r="E104" s="195"/>
      <c r="F104" s="195"/>
    </row>
    <row r="105" spans="1:6" ht="12" customHeight="1">
      <c r="A105" s="14" t="s">
        <v>112</v>
      </c>
      <c r="B105" s="122" t="s">
        <v>298</v>
      </c>
      <c r="C105" s="326">
        <v>13938</v>
      </c>
      <c r="D105" s="326">
        <v>832</v>
      </c>
      <c r="E105" s="195">
        <v>442</v>
      </c>
      <c r="F105" s="195">
        <v>442</v>
      </c>
    </row>
    <row r="106" spans="1:6" ht="12" customHeight="1">
      <c r="A106" s="14" t="s">
        <v>142</v>
      </c>
      <c r="B106" s="122" t="s">
        <v>299</v>
      </c>
      <c r="C106" s="326"/>
      <c r="D106" s="326"/>
      <c r="E106" s="195"/>
      <c r="F106" s="195"/>
    </row>
    <row r="107" spans="1:6" ht="12" customHeight="1">
      <c r="A107" s="14" t="s">
        <v>293</v>
      </c>
      <c r="B107" s="123" t="s">
        <v>300</v>
      </c>
      <c r="C107" s="326"/>
      <c r="D107" s="326"/>
      <c r="E107" s="195"/>
      <c r="F107" s="195"/>
    </row>
    <row r="108" spans="1:6" ht="12" customHeight="1">
      <c r="A108" s="13" t="s">
        <v>294</v>
      </c>
      <c r="B108" s="124" t="s">
        <v>301</v>
      </c>
      <c r="C108" s="326"/>
      <c r="D108" s="326"/>
      <c r="E108" s="195"/>
      <c r="F108" s="195"/>
    </row>
    <row r="109" spans="1:6" ht="12" customHeight="1">
      <c r="A109" s="14" t="s">
        <v>386</v>
      </c>
      <c r="B109" s="124" t="s">
        <v>302</v>
      </c>
      <c r="C109" s="326"/>
      <c r="D109" s="326"/>
      <c r="E109" s="195"/>
      <c r="F109" s="195"/>
    </row>
    <row r="110" spans="1:6" ht="12" customHeight="1">
      <c r="A110" s="16" t="s">
        <v>387</v>
      </c>
      <c r="B110" s="124" t="s">
        <v>303</v>
      </c>
      <c r="C110" s="326">
        <v>3938</v>
      </c>
      <c r="D110" s="326">
        <v>3807</v>
      </c>
      <c r="E110" s="195">
        <v>2537</v>
      </c>
      <c r="F110" s="195">
        <v>2537</v>
      </c>
    </row>
    <row r="111" spans="1:6" ht="12" customHeight="1">
      <c r="A111" s="14" t="s">
        <v>391</v>
      </c>
      <c r="B111" s="11" t="s">
        <v>44</v>
      </c>
      <c r="C111" s="324"/>
      <c r="D111" s="324">
        <v>12389</v>
      </c>
      <c r="E111" s="193">
        <v>10520</v>
      </c>
      <c r="F111" s="193">
        <f>F112+F113</f>
        <v>31576</v>
      </c>
    </row>
    <row r="112" spans="1:6" ht="12" customHeight="1">
      <c r="A112" s="14" t="s">
        <v>392</v>
      </c>
      <c r="B112" s="8" t="s">
        <v>394</v>
      </c>
      <c r="C112" s="324"/>
      <c r="D112" s="324">
        <v>6000</v>
      </c>
      <c r="E112" s="193">
        <v>8000</v>
      </c>
      <c r="F112" s="193">
        <v>650</v>
      </c>
    </row>
    <row r="113" spans="1:6" ht="12" customHeight="1" thickBot="1">
      <c r="A113" s="18" t="s">
        <v>393</v>
      </c>
      <c r="B113" s="419" t="s">
        <v>395</v>
      </c>
      <c r="C113" s="432"/>
      <c r="D113" s="432">
        <v>6389</v>
      </c>
      <c r="E113" s="426">
        <v>2520</v>
      </c>
      <c r="F113" s="426">
        <v>30926</v>
      </c>
    </row>
    <row r="114" spans="1:6" ht="12" customHeight="1" thickBot="1">
      <c r="A114" s="416" t="s">
        <v>14</v>
      </c>
      <c r="B114" s="417" t="s">
        <v>304</v>
      </c>
      <c r="C114" s="433">
        <f>+C115+C117+C119</f>
        <v>166177</v>
      </c>
      <c r="D114" s="433">
        <f>+D115+D117+D119</f>
        <v>30700</v>
      </c>
      <c r="E114" s="427">
        <f>SUM(E115:E117)</f>
        <v>259355</v>
      </c>
      <c r="F114" s="427">
        <f>SUM(F115:F117)</f>
        <v>286014</v>
      </c>
    </row>
    <row r="115" spans="1:6" ht="12" customHeight="1">
      <c r="A115" s="15" t="s">
        <v>98</v>
      </c>
      <c r="B115" s="8" t="s">
        <v>164</v>
      </c>
      <c r="C115" s="325">
        <v>45562</v>
      </c>
      <c r="D115" s="325">
        <v>16988</v>
      </c>
      <c r="E115" s="194">
        <v>230256</v>
      </c>
      <c r="F115" s="194">
        <v>256915</v>
      </c>
    </row>
    <row r="116" spans="1:6" ht="15.75">
      <c r="A116" s="15" t="s">
        <v>99</v>
      </c>
      <c r="B116" s="12" t="s">
        <v>308</v>
      </c>
      <c r="C116" s="325"/>
      <c r="D116" s="325"/>
      <c r="E116" s="194"/>
      <c r="F116" s="194"/>
    </row>
    <row r="117" spans="1:6" ht="12" customHeight="1">
      <c r="A117" s="15" t="s">
        <v>100</v>
      </c>
      <c r="B117" s="12" t="s">
        <v>143</v>
      </c>
      <c r="C117" s="324">
        <v>120615</v>
      </c>
      <c r="D117" s="324">
        <v>13712</v>
      </c>
      <c r="E117" s="193">
        <v>29099</v>
      </c>
      <c r="F117" s="193">
        <v>29099</v>
      </c>
    </row>
    <row r="118" spans="1:6" ht="12" customHeight="1">
      <c r="A118" s="15" t="s">
        <v>101</v>
      </c>
      <c r="B118" s="12" t="s">
        <v>309</v>
      </c>
      <c r="C118" s="324"/>
      <c r="D118" s="324">
        <v>191</v>
      </c>
      <c r="E118" s="193"/>
      <c r="F118" s="193"/>
    </row>
    <row r="119" spans="1:6" ht="12" customHeight="1">
      <c r="A119" s="15" t="s">
        <v>102</v>
      </c>
      <c r="B119" s="220" t="s">
        <v>167</v>
      </c>
      <c r="C119" s="324"/>
      <c r="D119" s="324"/>
      <c r="E119" s="193" t="s">
        <v>495</v>
      </c>
      <c r="F119" s="193" t="s">
        <v>495</v>
      </c>
    </row>
    <row r="120" spans="1:6" ht="12" customHeight="1">
      <c r="A120" s="15" t="s">
        <v>111</v>
      </c>
      <c r="B120" s="219" t="s">
        <v>373</v>
      </c>
      <c r="C120" s="324"/>
      <c r="D120" s="324"/>
      <c r="E120" s="193"/>
      <c r="F120" s="193"/>
    </row>
    <row r="121" spans="1:6" ht="12" customHeight="1">
      <c r="A121" s="15" t="s">
        <v>113</v>
      </c>
      <c r="B121" s="339" t="s">
        <v>314</v>
      </c>
      <c r="C121" s="324"/>
      <c r="D121" s="324"/>
      <c r="E121" s="193"/>
      <c r="F121" s="193"/>
    </row>
    <row r="122" spans="1:6" ht="12" customHeight="1">
      <c r="A122" s="15" t="s">
        <v>144</v>
      </c>
      <c r="B122" s="123" t="s">
        <v>297</v>
      </c>
      <c r="C122" s="324"/>
      <c r="D122" s="324"/>
      <c r="E122" s="193"/>
      <c r="F122" s="193"/>
    </row>
    <row r="123" spans="1:6" ht="12" customHeight="1">
      <c r="A123" s="15" t="s">
        <v>145</v>
      </c>
      <c r="B123" s="123" t="s">
        <v>313</v>
      </c>
      <c r="C123" s="324"/>
      <c r="D123" s="324"/>
      <c r="E123" s="193"/>
      <c r="F123" s="193"/>
    </row>
    <row r="124" spans="1:6" ht="12" customHeight="1">
      <c r="A124" s="15" t="s">
        <v>146</v>
      </c>
      <c r="B124" s="123" t="s">
        <v>312</v>
      </c>
      <c r="C124" s="324"/>
      <c r="D124" s="324"/>
      <c r="E124" s="193"/>
      <c r="F124" s="193"/>
    </row>
    <row r="125" spans="1:6" ht="12" customHeight="1">
      <c r="A125" s="15" t="s">
        <v>305</v>
      </c>
      <c r="B125" s="123" t="s">
        <v>300</v>
      </c>
      <c r="C125" s="324"/>
      <c r="D125" s="324"/>
      <c r="E125" s="193"/>
      <c r="F125" s="193"/>
    </row>
    <row r="126" spans="1:6" ht="12" customHeight="1">
      <c r="A126" s="15" t="s">
        <v>306</v>
      </c>
      <c r="B126" s="123" t="s">
        <v>311</v>
      </c>
      <c r="C126" s="324"/>
      <c r="D126" s="324"/>
      <c r="E126" s="193"/>
      <c r="F126" s="193"/>
    </row>
    <row r="127" spans="1:6" ht="12" customHeight="1" thickBot="1">
      <c r="A127" s="13" t="s">
        <v>307</v>
      </c>
      <c r="B127" s="123" t="s">
        <v>310</v>
      </c>
      <c r="C127" s="326"/>
      <c r="D127" s="326"/>
      <c r="E127" s="195"/>
      <c r="F127" s="195"/>
    </row>
    <row r="128" spans="1:6" ht="12" customHeight="1" thickBot="1">
      <c r="A128" s="20" t="s">
        <v>15</v>
      </c>
      <c r="B128" s="118" t="s">
        <v>396</v>
      </c>
      <c r="C128" s="323">
        <f>+C93+C114</f>
        <v>398546</v>
      </c>
      <c r="D128" s="323">
        <f>+D93+D114</f>
        <v>299572</v>
      </c>
      <c r="E128" s="192">
        <f>+E93+E114</f>
        <v>550833</v>
      </c>
      <c r="F128" s="192">
        <f>+F93+F114</f>
        <v>603574</v>
      </c>
    </row>
    <row r="129" spans="1:6" ht="12" customHeight="1" thickBot="1">
      <c r="A129" s="20" t="s">
        <v>16</v>
      </c>
      <c r="B129" s="118" t="s">
        <v>397</v>
      </c>
      <c r="C129" s="323">
        <f>+C130+C131+C132</f>
        <v>0</v>
      </c>
      <c r="D129" s="323">
        <f>+D130+D131+D132</f>
        <v>0</v>
      </c>
      <c r="E129" s="192">
        <f>+E130+E131+E132</f>
        <v>0</v>
      </c>
      <c r="F129" s="192">
        <f>+F130+F131+F132</f>
        <v>5929</v>
      </c>
    </row>
    <row r="130" spans="1:6" ht="12" customHeight="1">
      <c r="A130" s="15" t="s">
        <v>205</v>
      </c>
      <c r="B130" s="12" t="s">
        <v>404</v>
      </c>
      <c r="C130" s="324"/>
      <c r="D130" s="324"/>
      <c r="E130" s="193"/>
      <c r="F130" s="193"/>
    </row>
    <row r="131" spans="1:6" ht="12" customHeight="1">
      <c r="A131" s="15" t="s">
        <v>208</v>
      </c>
      <c r="B131" s="12" t="s">
        <v>405</v>
      </c>
      <c r="C131" s="324"/>
      <c r="D131" s="324"/>
      <c r="E131" s="193"/>
      <c r="F131" s="193"/>
    </row>
    <row r="132" spans="1:6" ht="12" customHeight="1" thickBot="1">
      <c r="A132" s="13" t="s">
        <v>209</v>
      </c>
      <c r="B132" s="12" t="s">
        <v>406</v>
      </c>
      <c r="C132" s="324"/>
      <c r="D132" s="324"/>
      <c r="E132" s="193"/>
      <c r="F132" s="193">
        <v>5929</v>
      </c>
    </row>
    <row r="133" spans="1:6" ht="12" customHeight="1" thickBot="1">
      <c r="A133" s="20" t="s">
        <v>17</v>
      </c>
      <c r="B133" s="118" t="s">
        <v>398</v>
      </c>
      <c r="C133" s="323">
        <f>SUM(C134:C139)</f>
        <v>0</v>
      </c>
      <c r="D133" s="323">
        <f>SUM(D134:D139)</f>
        <v>0</v>
      </c>
      <c r="E133" s="192">
        <f>SUM(E134:E139)</f>
        <v>0</v>
      </c>
      <c r="F133" s="192">
        <f>SUM(F134:F139)</f>
        <v>0</v>
      </c>
    </row>
    <row r="134" spans="1:6" ht="12" customHeight="1">
      <c r="A134" s="15" t="s">
        <v>85</v>
      </c>
      <c r="B134" s="9" t="s">
        <v>407</v>
      </c>
      <c r="C134" s="324"/>
      <c r="D134" s="324"/>
      <c r="E134" s="193"/>
      <c r="F134" s="193"/>
    </row>
    <row r="135" spans="1:6" ht="12" customHeight="1">
      <c r="A135" s="15" t="s">
        <v>86</v>
      </c>
      <c r="B135" s="9" t="s">
        <v>399</v>
      </c>
      <c r="C135" s="324"/>
      <c r="D135" s="324"/>
      <c r="E135" s="193"/>
      <c r="F135" s="193"/>
    </row>
    <row r="136" spans="1:6" ht="12" customHeight="1">
      <c r="A136" s="15" t="s">
        <v>87</v>
      </c>
      <c r="B136" s="9" t="s">
        <v>400</v>
      </c>
      <c r="C136" s="324"/>
      <c r="D136" s="324"/>
      <c r="E136" s="193"/>
      <c r="F136" s="193"/>
    </row>
    <row r="137" spans="1:6" ht="12" customHeight="1">
      <c r="A137" s="15" t="s">
        <v>131</v>
      </c>
      <c r="B137" s="9" t="s">
        <v>401</v>
      </c>
      <c r="C137" s="324"/>
      <c r="D137" s="324"/>
      <c r="E137" s="193"/>
      <c r="F137" s="193"/>
    </row>
    <row r="138" spans="1:6" ht="12" customHeight="1">
      <c r="A138" s="15" t="s">
        <v>132</v>
      </c>
      <c r="B138" s="9" t="s">
        <v>402</v>
      </c>
      <c r="C138" s="324"/>
      <c r="D138" s="324"/>
      <c r="E138" s="193"/>
      <c r="F138" s="193"/>
    </row>
    <row r="139" spans="1:6" ht="12" customHeight="1" thickBot="1">
      <c r="A139" s="13" t="s">
        <v>133</v>
      </c>
      <c r="B139" s="9" t="s">
        <v>403</v>
      </c>
      <c r="C139" s="324"/>
      <c r="D139" s="324"/>
      <c r="E139" s="193"/>
      <c r="F139" s="193"/>
    </row>
    <row r="140" spans="1:6" ht="12" customHeight="1" thickBot="1">
      <c r="A140" s="20" t="s">
        <v>18</v>
      </c>
      <c r="B140" s="118" t="s">
        <v>411</v>
      </c>
      <c r="C140" s="330">
        <f>+C141+C142+C143+C144</f>
        <v>0</v>
      </c>
      <c r="D140" s="330">
        <f>+D141+D142+D143+D144</f>
        <v>5994</v>
      </c>
      <c r="E140" s="373">
        <f>+E141+E142+E143+E144</f>
        <v>5850</v>
      </c>
      <c r="F140" s="373">
        <f>+F141+F142+F143+F144</f>
        <v>5850</v>
      </c>
    </row>
    <row r="141" spans="1:6" ht="12" customHeight="1">
      <c r="A141" s="15" t="s">
        <v>88</v>
      </c>
      <c r="B141" s="9" t="s">
        <v>315</v>
      </c>
      <c r="C141" s="324"/>
      <c r="D141" s="324"/>
      <c r="E141" s="193"/>
      <c r="F141" s="193"/>
    </row>
    <row r="142" spans="1:6" ht="12" customHeight="1">
      <c r="A142" s="15" t="s">
        <v>89</v>
      </c>
      <c r="B142" s="9" t="s">
        <v>316</v>
      </c>
      <c r="C142" s="324"/>
      <c r="D142" s="324">
        <v>5994</v>
      </c>
      <c r="E142" s="193">
        <v>5850</v>
      </c>
      <c r="F142" s="193">
        <v>5850</v>
      </c>
    </row>
    <row r="143" spans="1:6" ht="12" customHeight="1">
      <c r="A143" s="15" t="s">
        <v>229</v>
      </c>
      <c r="B143" s="9" t="s">
        <v>412</v>
      </c>
      <c r="C143" s="324"/>
      <c r="D143" s="324"/>
      <c r="E143" s="193"/>
      <c r="F143" s="193"/>
    </row>
    <row r="144" spans="1:6" ht="12" customHeight="1" thickBot="1">
      <c r="A144" s="13" t="s">
        <v>230</v>
      </c>
      <c r="B144" s="7" t="s">
        <v>335</v>
      </c>
      <c r="C144" s="324"/>
      <c r="D144" s="324"/>
      <c r="E144" s="193"/>
      <c r="F144" s="193"/>
    </row>
    <row r="145" spans="1:6" ht="12" customHeight="1" thickBot="1">
      <c r="A145" s="20" t="s">
        <v>19</v>
      </c>
      <c r="B145" s="118" t="s">
        <v>413</v>
      </c>
      <c r="C145" s="434">
        <f>SUM(C146:C150)</f>
        <v>0</v>
      </c>
      <c r="D145" s="434">
        <f>SUM(D146:D150)</f>
        <v>0</v>
      </c>
      <c r="E145" s="428">
        <f>SUM(E146:E150)</f>
        <v>0</v>
      </c>
      <c r="F145" s="428">
        <f>SUM(F146:F150)</f>
        <v>0</v>
      </c>
    </row>
    <row r="146" spans="1:6" ht="12" customHeight="1">
      <c r="A146" s="15" t="s">
        <v>90</v>
      </c>
      <c r="B146" s="9" t="s">
        <v>408</v>
      </c>
      <c r="C146" s="324"/>
      <c r="D146" s="324"/>
      <c r="E146" s="193"/>
      <c r="F146" s="193"/>
    </row>
    <row r="147" spans="1:6" ht="12" customHeight="1">
      <c r="A147" s="15" t="s">
        <v>91</v>
      </c>
      <c r="B147" s="9" t="s">
        <v>415</v>
      </c>
      <c r="C147" s="324"/>
      <c r="D147" s="324"/>
      <c r="E147" s="193"/>
      <c r="F147" s="193"/>
    </row>
    <row r="148" spans="1:6" ht="12" customHeight="1">
      <c r="A148" s="15" t="s">
        <v>241</v>
      </c>
      <c r="B148" s="9" t="s">
        <v>410</v>
      </c>
      <c r="C148" s="324"/>
      <c r="D148" s="324"/>
      <c r="E148" s="193"/>
      <c r="F148" s="193"/>
    </row>
    <row r="149" spans="1:6" ht="12" customHeight="1">
      <c r="A149" s="15" t="s">
        <v>242</v>
      </c>
      <c r="B149" s="9" t="s">
        <v>416</v>
      </c>
      <c r="C149" s="324"/>
      <c r="D149" s="324"/>
      <c r="E149" s="193"/>
      <c r="F149" s="193"/>
    </row>
    <row r="150" spans="1:6" ht="12" customHeight="1" thickBot="1">
      <c r="A150" s="15" t="s">
        <v>414</v>
      </c>
      <c r="B150" s="9" t="s">
        <v>417</v>
      </c>
      <c r="C150" s="324"/>
      <c r="D150" s="324"/>
      <c r="E150" s="193"/>
      <c r="F150" s="193"/>
    </row>
    <row r="151" spans="1:6" ht="12" customHeight="1" thickBot="1">
      <c r="A151" s="20" t="s">
        <v>20</v>
      </c>
      <c r="B151" s="118" t="s">
        <v>418</v>
      </c>
      <c r="C151" s="435"/>
      <c r="D151" s="435"/>
      <c r="E151" s="429"/>
      <c r="F151" s="429"/>
    </row>
    <row r="152" spans="1:6" ht="12" customHeight="1" thickBot="1">
      <c r="A152" s="20" t="s">
        <v>21</v>
      </c>
      <c r="B152" s="118" t="s">
        <v>419</v>
      </c>
      <c r="C152" s="435"/>
      <c r="D152" s="435"/>
      <c r="E152" s="429"/>
      <c r="F152" s="429"/>
    </row>
    <row r="153" spans="1:6" ht="15" customHeight="1" thickBot="1">
      <c r="A153" s="20" t="s">
        <v>22</v>
      </c>
      <c r="B153" s="118" t="s">
        <v>421</v>
      </c>
      <c r="C153" s="436">
        <f>+C129+C133+C140+C145+C151+C152</f>
        <v>0</v>
      </c>
      <c r="D153" s="436">
        <f>+D129+D133+D140+D145+D151+D152</f>
        <v>5994</v>
      </c>
      <c r="E153" s="430">
        <f>+E129+E133+E140+E145+E151+E152</f>
        <v>5850</v>
      </c>
      <c r="F153" s="430">
        <f>+F129+F133+F140+F145+F151+F152</f>
        <v>11779</v>
      </c>
    </row>
    <row r="154" spans="1:6" s="1" customFormat="1" ht="12.75" customHeight="1" thickBot="1">
      <c r="A154" s="221" t="s">
        <v>23</v>
      </c>
      <c r="B154" s="305" t="s">
        <v>420</v>
      </c>
      <c r="C154" s="436">
        <f>+C128+C153</f>
        <v>398546</v>
      </c>
      <c r="D154" s="436">
        <f>+D128+D153</f>
        <v>305566</v>
      </c>
      <c r="E154" s="430">
        <f>+E128+E153</f>
        <v>556683</v>
      </c>
      <c r="F154" s="430">
        <f>+F128+F153</f>
        <v>615353</v>
      </c>
    </row>
    <row r="155" ht="15.75">
      <c r="C155" s="308"/>
    </row>
    <row r="156" ht="15.75">
      <c r="C156" s="308"/>
    </row>
    <row r="157" ht="15.75">
      <c r="C157" s="308"/>
    </row>
    <row r="158" ht="16.5" customHeight="1">
      <c r="C158" s="308"/>
    </row>
    <row r="159" ht="15.75">
      <c r="C159" s="308"/>
    </row>
    <row r="160" ht="15.75">
      <c r="C160" s="308"/>
    </row>
    <row r="161" ht="15.75">
      <c r="C161" s="308"/>
    </row>
    <row r="162" ht="15.75">
      <c r="C162" s="308"/>
    </row>
    <row r="163" ht="15.75">
      <c r="C163" s="308"/>
    </row>
    <row r="164" ht="15.75">
      <c r="C164" s="308"/>
    </row>
    <row r="165" ht="15.75">
      <c r="C165" s="308"/>
    </row>
    <row r="166" ht="15.75">
      <c r="C166" s="308"/>
    </row>
    <row r="167" ht="15.75">
      <c r="C167" s="308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Győrzámoly Község Önkormányzat
2015.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workbookViewId="0" topLeftCell="A1">
      <selection activeCell="H13" sqref="H13"/>
    </sheetView>
  </sheetViews>
  <sheetFormatPr defaultColWidth="9.00390625" defaultRowHeight="12.75"/>
  <cols>
    <col min="1" max="1" width="6.875" style="157" customWidth="1"/>
    <col min="2" max="2" width="49.625" style="55" customWidth="1"/>
    <col min="3" max="4" width="12.875" style="55" customWidth="1"/>
    <col min="5" max="5" width="15.125" style="55" bestFit="1" customWidth="1"/>
    <col min="6" max="6" width="18.375" style="55" bestFit="1" customWidth="1"/>
    <col min="7" max="9" width="12.875" style="55" customWidth="1"/>
    <col min="10" max="10" width="14.375" style="55" customWidth="1"/>
    <col min="11" max="11" width="3.375" style="55" customWidth="1"/>
    <col min="12" max="16384" width="9.375" style="55" customWidth="1"/>
  </cols>
  <sheetData>
    <row r="1" spans="1:10" ht="27.75" customHeight="1">
      <c r="A1" s="495" t="s">
        <v>2</v>
      </c>
      <c r="B1" s="495"/>
      <c r="C1" s="495"/>
      <c r="D1" s="495"/>
      <c r="E1" s="495"/>
      <c r="F1" s="495"/>
      <c r="G1" s="495"/>
      <c r="H1" s="495"/>
      <c r="I1" s="495"/>
      <c r="J1" s="495"/>
    </row>
    <row r="2" ht="20.25" customHeight="1" thickBot="1">
      <c r="J2" s="408" t="s">
        <v>57</v>
      </c>
    </row>
    <row r="3" spans="1:10" s="409" customFormat="1" ht="26.25" customHeight="1">
      <c r="A3" s="503" t="s">
        <v>65</v>
      </c>
      <c r="B3" s="498" t="s">
        <v>79</v>
      </c>
      <c r="C3" s="503" t="s">
        <v>80</v>
      </c>
      <c r="D3" s="503" t="s">
        <v>513</v>
      </c>
      <c r="E3" s="500" t="s">
        <v>64</v>
      </c>
      <c r="F3" s="501"/>
      <c r="G3" s="501"/>
      <c r="H3" s="501"/>
      <c r="I3" s="502"/>
      <c r="J3" s="498" t="s">
        <v>45</v>
      </c>
    </row>
    <row r="4" spans="1:10" s="410" customFormat="1" ht="32.25" customHeight="1" thickBot="1">
      <c r="A4" s="504"/>
      <c r="B4" s="499"/>
      <c r="C4" s="499"/>
      <c r="D4" s="504"/>
      <c r="E4" s="198" t="s">
        <v>539</v>
      </c>
      <c r="F4" s="198" t="s">
        <v>540</v>
      </c>
      <c r="G4" s="198" t="s">
        <v>479</v>
      </c>
      <c r="H4" s="198" t="s">
        <v>480</v>
      </c>
      <c r="I4" s="199" t="s">
        <v>514</v>
      </c>
      <c r="J4" s="499"/>
    </row>
    <row r="5" spans="1:10" s="411" customFormat="1" ht="12.75" customHeight="1" thickBot="1">
      <c r="A5" s="200" t="s">
        <v>435</v>
      </c>
      <c r="B5" s="201" t="s">
        <v>436</v>
      </c>
      <c r="C5" s="202" t="s">
        <v>437</v>
      </c>
      <c r="D5" s="201" t="s">
        <v>439</v>
      </c>
      <c r="E5" s="200" t="s">
        <v>438</v>
      </c>
      <c r="F5" s="448" t="s">
        <v>440</v>
      </c>
      <c r="G5" s="202" t="s">
        <v>441</v>
      </c>
      <c r="H5" s="202" t="s">
        <v>442</v>
      </c>
      <c r="I5" s="203" t="s">
        <v>541</v>
      </c>
      <c r="J5" s="204" t="s">
        <v>542</v>
      </c>
    </row>
    <row r="6" spans="1:10" ht="24.75" customHeight="1" thickBot="1">
      <c r="A6" s="205" t="s">
        <v>13</v>
      </c>
      <c r="B6" s="206" t="s">
        <v>3</v>
      </c>
      <c r="C6" s="403"/>
      <c r="D6" s="63">
        <f>+D7+D8</f>
        <v>0</v>
      </c>
      <c r="E6" s="64">
        <f>+E7+E8</f>
        <v>0</v>
      </c>
      <c r="F6" s="449"/>
      <c r="G6" s="65">
        <f>+G7+G8</f>
        <v>28000</v>
      </c>
      <c r="H6" s="65">
        <v>17000</v>
      </c>
      <c r="I6" s="66">
        <f>+I7+I8</f>
        <v>0</v>
      </c>
      <c r="J6" s="63">
        <f>D6+F6+G6+H6+I6</f>
        <v>45000</v>
      </c>
    </row>
    <row r="7" spans="1:11" ht="19.5" customHeight="1" thickBot="1">
      <c r="A7" s="207" t="s">
        <v>14</v>
      </c>
      <c r="B7" s="67" t="s">
        <v>516</v>
      </c>
      <c r="C7" s="404" t="s">
        <v>478</v>
      </c>
      <c r="D7" s="68"/>
      <c r="E7" s="69"/>
      <c r="F7" s="450"/>
      <c r="G7" s="28">
        <v>28000</v>
      </c>
      <c r="H7" s="28">
        <v>17000</v>
      </c>
      <c r="I7" s="25"/>
      <c r="J7" s="63">
        <f aca="true" t="shared" si="0" ref="J7:J18">D7+F7+G7+H7+I7</f>
        <v>45000</v>
      </c>
      <c r="K7" s="494" t="s">
        <v>470</v>
      </c>
    </row>
    <row r="8" spans="1:11" ht="19.5" customHeight="1" thickBot="1">
      <c r="A8" s="207" t="s">
        <v>15</v>
      </c>
      <c r="B8" s="67" t="s">
        <v>66</v>
      </c>
      <c r="C8" s="404"/>
      <c r="D8" s="68"/>
      <c r="E8" s="69"/>
      <c r="F8" s="450"/>
      <c r="G8" s="28"/>
      <c r="H8" s="28"/>
      <c r="I8" s="25"/>
      <c r="J8" s="63">
        <f t="shared" si="0"/>
        <v>0</v>
      </c>
      <c r="K8" s="494"/>
    </row>
    <row r="9" spans="1:11" ht="25.5" customHeight="1" thickBot="1">
      <c r="A9" s="205" t="s">
        <v>16</v>
      </c>
      <c r="B9" s="206" t="s">
        <v>4</v>
      </c>
      <c r="C9" s="405"/>
      <c r="D9" s="63">
        <f>+D10+D11</f>
        <v>0</v>
      </c>
      <c r="E9" s="64">
        <f>+E10+E11</f>
        <v>0</v>
      </c>
      <c r="F9" s="449"/>
      <c r="G9" s="65">
        <f>+G10+G11</f>
        <v>0</v>
      </c>
      <c r="H9" s="65">
        <f>+H10+H11</f>
        <v>0</v>
      </c>
      <c r="I9" s="66">
        <f>+I10+I11</f>
        <v>0</v>
      </c>
      <c r="J9" s="63">
        <f t="shared" si="0"/>
        <v>0</v>
      </c>
      <c r="K9" s="494"/>
    </row>
    <row r="10" spans="1:11" ht="19.5" customHeight="1" thickBot="1">
      <c r="A10" s="207" t="s">
        <v>17</v>
      </c>
      <c r="B10" s="67" t="s">
        <v>66</v>
      </c>
      <c r="C10" s="404"/>
      <c r="D10" s="68"/>
      <c r="E10" s="69"/>
      <c r="F10" s="450"/>
      <c r="G10" s="28"/>
      <c r="H10" s="28"/>
      <c r="I10" s="25"/>
      <c r="J10" s="63">
        <f t="shared" si="0"/>
        <v>0</v>
      </c>
      <c r="K10" s="494"/>
    </row>
    <row r="11" spans="1:11" ht="19.5" customHeight="1" thickBot="1">
      <c r="A11" s="207" t="s">
        <v>18</v>
      </c>
      <c r="B11" s="67" t="s">
        <v>66</v>
      </c>
      <c r="C11" s="404"/>
      <c r="D11" s="68"/>
      <c r="E11" s="69"/>
      <c r="F11" s="450"/>
      <c r="G11" s="28"/>
      <c r="H11" s="28"/>
      <c r="I11" s="25"/>
      <c r="J11" s="63">
        <f t="shared" si="0"/>
        <v>0</v>
      </c>
      <c r="K11" s="494"/>
    </row>
    <row r="12" spans="1:11" ht="19.5" customHeight="1" thickBot="1">
      <c r="A12" s="205" t="s">
        <v>19</v>
      </c>
      <c r="B12" s="206" t="s">
        <v>496</v>
      </c>
      <c r="C12" s="405" t="s">
        <v>486</v>
      </c>
      <c r="D12" s="63">
        <v>1397</v>
      </c>
      <c r="E12" s="64">
        <v>2159</v>
      </c>
      <c r="F12" s="449">
        <v>2504</v>
      </c>
      <c r="G12" s="65">
        <f>+G13</f>
        <v>0</v>
      </c>
      <c r="H12" s="65">
        <f>+H13</f>
        <v>0</v>
      </c>
      <c r="I12" s="66">
        <f>+I13</f>
        <v>0</v>
      </c>
      <c r="J12" s="63">
        <f t="shared" si="0"/>
        <v>3901</v>
      </c>
      <c r="K12" s="494"/>
    </row>
    <row r="13" spans="1:11" ht="19.5" customHeight="1" thickBot="1">
      <c r="A13" s="207" t="s">
        <v>20</v>
      </c>
      <c r="B13" s="67"/>
      <c r="C13" s="404"/>
      <c r="D13" s="68"/>
      <c r="E13" s="69"/>
      <c r="F13" s="450"/>
      <c r="G13" s="28"/>
      <c r="H13" s="28"/>
      <c r="I13" s="25"/>
      <c r="J13" s="63">
        <f t="shared" si="0"/>
        <v>0</v>
      </c>
      <c r="K13" s="494"/>
    </row>
    <row r="14" spans="1:11" ht="19.5" customHeight="1" thickBot="1">
      <c r="A14" s="205" t="s">
        <v>21</v>
      </c>
      <c r="B14" s="206" t="s">
        <v>515</v>
      </c>
      <c r="C14" s="405"/>
      <c r="D14" s="63"/>
      <c r="E14" s="64"/>
      <c r="F14" s="449"/>
      <c r="G14" s="65">
        <f>+G15</f>
        <v>0</v>
      </c>
      <c r="H14" s="65">
        <f>+H15</f>
        <v>0</v>
      </c>
      <c r="I14" s="66">
        <f>+I15</f>
        <v>0</v>
      </c>
      <c r="J14" s="63">
        <f t="shared" si="0"/>
        <v>0</v>
      </c>
      <c r="K14" s="494"/>
    </row>
    <row r="15" spans="1:11" ht="19.5" customHeight="1" thickBot="1">
      <c r="A15" s="208" t="s">
        <v>22</v>
      </c>
      <c r="B15" s="70"/>
      <c r="C15" s="406"/>
      <c r="D15" s="71"/>
      <c r="E15" s="72"/>
      <c r="F15" s="451"/>
      <c r="G15" s="29"/>
      <c r="H15" s="29"/>
      <c r="I15" s="27"/>
      <c r="J15" s="63">
        <f t="shared" si="0"/>
        <v>0</v>
      </c>
      <c r="K15" s="494"/>
    </row>
    <row r="16" spans="1:11" ht="19.5" customHeight="1" thickBot="1">
      <c r="A16" s="210" t="s">
        <v>23</v>
      </c>
      <c r="B16" s="444"/>
      <c r="C16" s="443"/>
      <c r="D16" s="74"/>
      <c r="E16" s="75"/>
      <c r="F16" s="452"/>
      <c r="G16" s="76"/>
      <c r="H16" s="76"/>
      <c r="I16" s="26"/>
      <c r="J16" s="63">
        <f t="shared" si="0"/>
        <v>0</v>
      </c>
      <c r="K16" s="494"/>
    </row>
    <row r="17" spans="1:11" ht="19.5" customHeight="1" thickBot="1">
      <c r="A17" s="205" t="s">
        <v>24</v>
      </c>
      <c r="B17" s="209" t="s">
        <v>160</v>
      </c>
      <c r="C17" s="405"/>
      <c r="D17" s="63">
        <f>+D18</f>
        <v>0</v>
      </c>
      <c r="E17" s="64">
        <f>+E18</f>
        <v>0</v>
      </c>
      <c r="F17" s="449"/>
      <c r="G17" s="65">
        <f>+G18</f>
        <v>0</v>
      </c>
      <c r="H17" s="65">
        <f>+H18</f>
        <v>0</v>
      </c>
      <c r="I17" s="66">
        <f>+I18</f>
        <v>0</v>
      </c>
      <c r="J17" s="63">
        <f t="shared" si="0"/>
        <v>0</v>
      </c>
      <c r="K17" s="494"/>
    </row>
    <row r="18" spans="1:11" ht="19.5" customHeight="1" thickBot="1">
      <c r="A18" s="210" t="s">
        <v>25</v>
      </c>
      <c r="B18" s="73" t="s">
        <v>66</v>
      </c>
      <c r="C18" s="407"/>
      <c r="D18" s="74"/>
      <c r="E18" s="75"/>
      <c r="F18" s="452"/>
      <c r="G18" s="76"/>
      <c r="H18" s="76"/>
      <c r="I18" s="26"/>
      <c r="J18" s="63">
        <f t="shared" si="0"/>
        <v>0</v>
      </c>
      <c r="K18" s="494"/>
    </row>
    <row r="19" spans="1:11" ht="19.5" customHeight="1" thickBot="1">
      <c r="A19" s="496" t="s">
        <v>497</v>
      </c>
      <c r="B19" s="497"/>
      <c r="C19" s="115"/>
      <c r="D19" s="63">
        <f aca="true" t="shared" si="1" ref="D19:J19">+D6+D9+D12+D14+D17</f>
        <v>1397</v>
      </c>
      <c r="E19" s="64">
        <f t="shared" si="1"/>
        <v>2159</v>
      </c>
      <c r="F19" s="449"/>
      <c r="G19" s="65">
        <f t="shared" si="1"/>
        <v>28000</v>
      </c>
      <c r="H19" s="65">
        <f t="shared" si="1"/>
        <v>17000</v>
      </c>
      <c r="I19" s="66">
        <f t="shared" si="1"/>
        <v>0</v>
      </c>
      <c r="J19" s="63">
        <f t="shared" si="1"/>
        <v>48901</v>
      </c>
      <c r="K19" s="494"/>
    </row>
  </sheetData>
  <sheetProtection/>
  <mergeCells count="9">
    <mergeCell ref="K7:K19"/>
    <mergeCell ref="A1:J1"/>
    <mergeCell ref="A19:B19"/>
    <mergeCell ref="J3:J4"/>
    <mergeCell ref="E3:I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P81"/>
  <sheetViews>
    <sheetView workbookViewId="0" topLeftCell="A1">
      <selection activeCell="N22" sqref="N22"/>
    </sheetView>
  </sheetViews>
  <sheetFormatPr defaultColWidth="9.00390625" defaultRowHeight="12.75"/>
  <cols>
    <col min="1" max="1" width="4.875" style="89" customWidth="1"/>
    <col min="2" max="2" width="31.125" style="107" customWidth="1"/>
    <col min="3" max="4" width="9.00390625" style="107" customWidth="1"/>
    <col min="5" max="5" width="9.50390625" style="107" customWidth="1"/>
    <col min="6" max="6" width="8.875" style="107" customWidth="1"/>
    <col min="7" max="7" width="8.625" style="107" customWidth="1"/>
    <col min="8" max="8" width="8.875" style="107" customWidth="1"/>
    <col min="9" max="9" width="8.125" style="107" customWidth="1"/>
    <col min="10" max="14" width="9.50390625" style="107" customWidth="1"/>
    <col min="15" max="15" width="12.625" style="89" customWidth="1"/>
    <col min="16" max="16" width="9.875" style="107" bestFit="1" customWidth="1"/>
    <col min="17" max="16384" width="9.375" style="107" customWidth="1"/>
  </cols>
  <sheetData>
    <row r="1" spans="1:15" ht="31.5" customHeight="1">
      <c r="A1" s="508" t="s">
        <v>519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</row>
    <row r="2" ht="16.5" thickBot="1">
      <c r="O2" s="4" t="s">
        <v>49</v>
      </c>
    </row>
    <row r="3" spans="1:15" s="89" customFormat="1" ht="25.5" customHeight="1" thickBot="1">
      <c r="A3" s="86" t="s">
        <v>11</v>
      </c>
      <c r="B3" s="87" t="s">
        <v>58</v>
      </c>
      <c r="C3" s="87" t="s">
        <v>67</v>
      </c>
      <c r="D3" s="87" t="s">
        <v>68</v>
      </c>
      <c r="E3" s="87" t="s">
        <v>69</v>
      </c>
      <c r="F3" s="87" t="s">
        <v>70</v>
      </c>
      <c r="G3" s="87" t="s">
        <v>71</v>
      </c>
      <c r="H3" s="87" t="s">
        <v>72</v>
      </c>
      <c r="I3" s="87" t="s">
        <v>73</v>
      </c>
      <c r="J3" s="87" t="s">
        <v>74</v>
      </c>
      <c r="K3" s="87" t="s">
        <v>75</v>
      </c>
      <c r="L3" s="87" t="s">
        <v>76</v>
      </c>
      <c r="M3" s="87" t="s">
        <v>77</v>
      </c>
      <c r="N3" s="87" t="s">
        <v>78</v>
      </c>
      <c r="O3" s="88" t="s">
        <v>47</v>
      </c>
    </row>
    <row r="4" spans="1:15" s="91" customFormat="1" ht="15" customHeight="1" thickBot="1">
      <c r="A4" s="90" t="s">
        <v>13</v>
      </c>
      <c r="B4" s="505" t="s">
        <v>52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7"/>
    </row>
    <row r="5" spans="1:15" s="91" customFormat="1" ht="22.5">
      <c r="A5" s="92" t="s">
        <v>14</v>
      </c>
      <c r="B5" s="412" t="s">
        <v>318</v>
      </c>
      <c r="C5" s="93">
        <v>14367</v>
      </c>
      <c r="D5" s="93">
        <v>14367</v>
      </c>
      <c r="E5" s="93">
        <v>14367</v>
      </c>
      <c r="F5" s="93">
        <v>15161</v>
      </c>
      <c r="G5" s="93">
        <v>13258</v>
      </c>
      <c r="H5" s="93">
        <v>13258</v>
      </c>
      <c r="I5" s="93">
        <v>14052</v>
      </c>
      <c r="J5" s="93">
        <v>13258</v>
      </c>
      <c r="K5" s="93">
        <v>15636</v>
      </c>
      <c r="L5" s="93">
        <v>16431</v>
      </c>
      <c r="M5" s="93">
        <v>15000</v>
      </c>
      <c r="N5" s="93">
        <v>16428</v>
      </c>
      <c r="O5" s="94">
        <f aca="true" t="shared" si="0" ref="O5:O25">SUM(C5:N5)</f>
        <v>175583</v>
      </c>
    </row>
    <row r="6" spans="1:15" s="98" customFormat="1" ht="22.5">
      <c r="A6" s="95" t="s">
        <v>15</v>
      </c>
      <c r="B6" s="213" t="s">
        <v>364</v>
      </c>
      <c r="C6" s="96"/>
      <c r="D6" s="96">
        <v>973</v>
      </c>
      <c r="E6" s="96">
        <v>973</v>
      </c>
      <c r="F6" s="96">
        <v>973</v>
      </c>
      <c r="G6" s="96">
        <v>973</v>
      </c>
      <c r="H6" s="96">
        <v>973</v>
      </c>
      <c r="I6" s="96">
        <v>978</v>
      </c>
      <c r="J6" s="96">
        <v>1273</v>
      </c>
      <c r="K6" s="96">
        <v>1185</v>
      </c>
      <c r="L6" s="96">
        <v>973</v>
      </c>
      <c r="M6" s="96">
        <v>973</v>
      </c>
      <c r="N6" s="96">
        <v>973</v>
      </c>
      <c r="O6" s="97">
        <f t="shared" si="0"/>
        <v>11220</v>
      </c>
    </row>
    <row r="7" spans="1:15" s="98" customFormat="1" ht="22.5">
      <c r="A7" s="95" t="s">
        <v>16</v>
      </c>
      <c r="B7" s="212" t="s">
        <v>365</v>
      </c>
      <c r="C7" s="99"/>
      <c r="D7" s="99"/>
      <c r="E7" s="99"/>
      <c r="F7" s="99"/>
      <c r="G7" s="99"/>
      <c r="H7" s="99"/>
      <c r="I7" s="99"/>
      <c r="J7" s="99"/>
      <c r="K7" s="99"/>
      <c r="L7" s="99">
        <v>28443</v>
      </c>
      <c r="M7" s="99"/>
      <c r="N7" s="99"/>
      <c r="O7" s="100">
        <f t="shared" si="0"/>
        <v>28443</v>
      </c>
    </row>
    <row r="8" spans="1:15" s="98" customFormat="1" ht="13.5" customHeight="1">
      <c r="A8" s="95" t="s">
        <v>17</v>
      </c>
      <c r="B8" s="211" t="s">
        <v>130</v>
      </c>
      <c r="C8" s="96">
        <v>200</v>
      </c>
      <c r="D8" s="96">
        <v>200</v>
      </c>
      <c r="E8" s="96">
        <v>5287</v>
      </c>
      <c r="F8" s="96">
        <v>9420</v>
      </c>
      <c r="G8" s="96">
        <v>9420</v>
      </c>
      <c r="H8" s="96">
        <v>1000</v>
      </c>
      <c r="I8" s="96">
        <v>500</v>
      </c>
      <c r="J8" s="96">
        <v>500</v>
      </c>
      <c r="K8" s="96">
        <v>9920</v>
      </c>
      <c r="L8" s="96">
        <v>6420</v>
      </c>
      <c r="M8" s="96">
        <v>3000</v>
      </c>
      <c r="N8" s="96">
        <v>3212</v>
      </c>
      <c r="O8" s="97">
        <f t="shared" si="0"/>
        <v>49079</v>
      </c>
    </row>
    <row r="9" spans="1:15" s="98" customFormat="1" ht="13.5" customHeight="1">
      <c r="A9" s="95" t="s">
        <v>18</v>
      </c>
      <c r="B9" s="211" t="s">
        <v>366</v>
      </c>
      <c r="C9" s="96">
        <v>4869</v>
      </c>
      <c r="D9" s="96">
        <v>2400</v>
      </c>
      <c r="E9" s="96">
        <v>2400</v>
      </c>
      <c r="F9" s="96">
        <v>2400</v>
      </c>
      <c r="G9" s="96">
        <v>2400</v>
      </c>
      <c r="H9" s="96">
        <v>1200</v>
      </c>
      <c r="I9" s="96">
        <v>4920</v>
      </c>
      <c r="J9" s="96">
        <v>4920</v>
      </c>
      <c r="K9" s="96">
        <v>13907</v>
      </c>
      <c r="L9" s="96">
        <v>6820</v>
      </c>
      <c r="M9" s="96">
        <v>6820</v>
      </c>
      <c r="N9" s="96">
        <v>6765</v>
      </c>
      <c r="O9" s="97">
        <f t="shared" si="0"/>
        <v>59821</v>
      </c>
    </row>
    <row r="10" spans="1:15" s="98" customFormat="1" ht="13.5" customHeight="1">
      <c r="A10" s="95" t="s">
        <v>19</v>
      </c>
      <c r="B10" s="211" t="s">
        <v>5</v>
      </c>
      <c r="C10" s="96">
        <v>3000</v>
      </c>
      <c r="D10" s="96">
        <v>3000</v>
      </c>
      <c r="E10" s="96"/>
      <c r="F10" s="96"/>
      <c r="G10" s="96"/>
      <c r="H10" s="96"/>
      <c r="I10" s="96">
        <v>14460</v>
      </c>
      <c r="J10" s="96">
        <v>23190</v>
      </c>
      <c r="K10" s="96">
        <v>23190</v>
      </c>
      <c r="L10" s="96">
        <v>23190</v>
      </c>
      <c r="M10" s="96">
        <v>14460</v>
      </c>
      <c r="N10" s="96">
        <v>14458</v>
      </c>
      <c r="O10" s="97">
        <f t="shared" si="0"/>
        <v>118948</v>
      </c>
    </row>
    <row r="11" spans="1:15" s="98" customFormat="1" ht="13.5" customHeight="1">
      <c r="A11" s="95" t="s">
        <v>20</v>
      </c>
      <c r="B11" s="211" t="s">
        <v>320</v>
      </c>
      <c r="C11" s="96">
        <v>1760</v>
      </c>
      <c r="D11" s="96">
        <v>20</v>
      </c>
      <c r="E11" s="96">
        <v>20</v>
      </c>
      <c r="F11" s="96">
        <v>20</v>
      </c>
      <c r="G11" s="96">
        <v>20</v>
      </c>
      <c r="H11" s="96">
        <v>20</v>
      </c>
      <c r="I11" s="96">
        <v>20</v>
      </c>
      <c r="J11" s="96">
        <v>20</v>
      </c>
      <c r="K11" s="96">
        <v>20</v>
      </c>
      <c r="L11" s="96">
        <v>20</v>
      </c>
      <c r="M11" s="96">
        <v>20</v>
      </c>
      <c r="N11" s="96"/>
      <c r="O11" s="97">
        <f t="shared" si="0"/>
        <v>1960</v>
      </c>
    </row>
    <row r="12" spans="1:15" s="98" customFormat="1" ht="22.5">
      <c r="A12" s="95" t="s">
        <v>21</v>
      </c>
      <c r="B12" s="213" t="s">
        <v>352</v>
      </c>
      <c r="C12" s="96">
        <v>500</v>
      </c>
      <c r="D12" s="96">
        <v>500</v>
      </c>
      <c r="E12" s="96"/>
      <c r="F12" s="96"/>
      <c r="G12" s="96"/>
      <c r="H12" s="96">
        <v>500</v>
      </c>
      <c r="I12" s="96">
        <v>500</v>
      </c>
      <c r="J12" s="96"/>
      <c r="K12" s="96"/>
      <c r="L12" s="96"/>
      <c r="M12" s="96">
        <v>3580</v>
      </c>
      <c r="N12" s="96"/>
      <c r="O12" s="97">
        <f t="shared" si="0"/>
        <v>5580</v>
      </c>
    </row>
    <row r="13" spans="1:16" s="98" customFormat="1" ht="13.5" customHeight="1" thickBot="1">
      <c r="A13" s="95" t="s">
        <v>22</v>
      </c>
      <c r="B13" s="211" t="s">
        <v>6</v>
      </c>
      <c r="C13" s="96"/>
      <c r="D13" s="96"/>
      <c r="E13" s="96"/>
      <c r="F13" s="96">
        <v>30000</v>
      </c>
      <c r="G13" s="96">
        <v>5354</v>
      </c>
      <c r="H13" s="96">
        <v>36921</v>
      </c>
      <c r="I13" s="96">
        <v>49646</v>
      </c>
      <c r="J13" s="96"/>
      <c r="K13" s="96"/>
      <c r="L13" s="96"/>
      <c r="M13" s="96"/>
      <c r="N13" s="96">
        <v>42798</v>
      </c>
      <c r="O13" s="97">
        <f t="shared" si="0"/>
        <v>164719</v>
      </c>
      <c r="P13" s="453"/>
    </row>
    <row r="14" spans="1:15" s="91" customFormat="1" ht="15.75" customHeight="1" thickBot="1">
      <c r="A14" s="90" t="s">
        <v>23</v>
      </c>
      <c r="B14" s="36" t="s">
        <v>103</v>
      </c>
      <c r="C14" s="101">
        <f>SUM(C5:C13)</f>
        <v>24696</v>
      </c>
      <c r="D14" s="101">
        <f aca="true" t="shared" si="1" ref="D14:K14">SUM(D5:D13)</f>
        <v>21460</v>
      </c>
      <c r="E14" s="101">
        <f t="shared" si="1"/>
        <v>23047</v>
      </c>
      <c r="F14" s="101">
        <f t="shared" si="1"/>
        <v>57974</v>
      </c>
      <c r="G14" s="101">
        <f t="shared" si="1"/>
        <v>31425</v>
      </c>
      <c r="H14" s="101">
        <f t="shared" si="1"/>
        <v>53872</v>
      </c>
      <c r="I14" s="101">
        <f t="shared" si="1"/>
        <v>85076</v>
      </c>
      <c r="J14" s="101">
        <f t="shared" si="1"/>
        <v>43161</v>
      </c>
      <c r="K14" s="101">
        <f t="shared" si="1"/>
        <v>63858</v>
      </c>
      <c r="L14" s="101">
        <f>SUM(L5:L13)</f>
        <v>82297</v>
      </c>
      <c r="M14" s="101">
        <f>SUM(M5:M13)</f>
        <v>43853</v>
      </c>
      <c r="N14" s="101">
        <f>SUM(N5:N13)</f>
        <v>84634</v>
      </c>
      <c r="O14" s="102">
        <f>SUM(C14:N14)</f>
        <v>615353</v>
      </c>
    </row>
    <row r="15" spans="1:15" s="91" customFormat="1" ht="15" customHeight="1" thickBot="1">
      <c r="A15" s="90" t="s">
        <v>24</v>
      </c>
      <c r="B15" s="505" t="s">
        <v>53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7"/>
    </row>
    <row r="16" spans="1:15" s="98" customFormat="1" ht="13.5" customHeight="1">
      <c r="A16" s="103" t="s">
        <v>25</v>
      </c>
      <c r="B16" s="214" t="s">
        <v>59</v>
      </c>
      <c r="C16" s="99">
        <v>9794</v>
      </c>
      <c r="D16" s="99">
        <v>9794</v>
      </c>
      <c r="E16" s="99">
        <v>9794</v>
      </c>
      <c r="F16" s="99">
        <v>9794</v>
      </c>
      <c r="G16" s="99">
        <v>9794</v>
      </c>
      <c r="H16" s="99">
        <v>9794</v>
      </c>
      <c r="I16" s="99">
        <v>9794</v>
      </c>
      <c r="J16" s="99">
        <v>9794</v>
      </c>
      <c r="K16" s="99">
        <v>11396</v>
      </c>
      <c r="L16" s="99">
        <v>14205</v>
      </c>
      <c r="M16" s="99">
        <v>11396</v>
      </c>
      <c r="N16" s="99">
        <v>11396</v>
      </c>
      <c r="O16" s="100">
        <f t="shared" si="0"/>
        <v>126745</v>
      </c>
    </row>
    <row r="17" spans="1:15" s="98" customFormat="1" ht="27" customHeight="1">
      <c r="A17" s="95" t="s">
        <v>26</v>
      </c>
      <c r="B17" s="213" t="s">
        <v>139</v>
      </c>
      <c r="C17" s="96">
        <v>2644</v>
      </c>
      <c r="D17" s="96">
        <v>2644</v>
      </c>
      <c r="E17" s="96">
        <v>2644</v>
      </c>
      <c r="F17" s="96">
        <v>2644</v>
      </c>
      <c r="G17" s="96">
        <v>2644</v>
      </c>
      <c r="H17" s="96">
        <v>2644</v>
      </c>
      <c r="I17" s="96">
        <v>2644</v>
      </c>
      <c r="J17" s="96">
        <v>2644</v>
      </c>
      <c r="K17" s="96">
        <v>3077</v>
      </c>
      <c r="L17" s="96">
        <v>3775</v>
      </c>
      <c r="M17" s="96">
        <v>3077</v>
      </c>
      <c r="N17" s="96">
        <v>2347</v>
      </c>
      <c r="O17" s="97">
        <f t="shared" si="0"/>
        <v>33428</v>
      </c>
    </row>
    <row r="18" spans="1:15" s="98" customFormat="1" ht="13.5" customHeight="1">
      <c r="A18" s="95" t="s">
        <v>27</v>
      </c>
      <c r="B18" s="211" t="s">
        <v>114</v>
      </c>
      <c r="C18" s="96">
        <v>5549</v>
      </c>
      <c r="D18" s="96">
        <v>8822</v>
      </c>
      <c r="E18" s="96">
        <v>8500</v>
      </c>
      <c r="F18" s="96">
        <v>8500</v>
      </c>
      <c r="G18" s="96">
        <v>8500</v>
      </c>
      <c r="H18" s="96">
        <v>6900</v>
      </c>
      <c r="I18" s="96">
        <v>10470</v>
      </c>
      <c r="J18" s="96">
        <v>11670</v>
      </c>
      <c r="K18" s="96">
        <v>11868</v>
      </c>
      <c r="L18" s="96">
        <v>11985</v>
      </c>
      <c r="M18" s="96">
        <v>12768</v>
      </c>
      <c r="N18" s="96">
        <v>11613</v>
      </c>
      <c r="O18" s="97">
        <f t="shared" si="0"/>
        <v>117145</v>
      </c>
    </row>
    <row r="19" spans="1:15" s="98" customFormat="1" ht="13.5" customHeight="1">
      <c r="A19" s="95" t="s">
        <v>28</v>
      </c>
      <c r="B19" s="211" t="s">
        <v>140</v>
      </c>
      <c r="C19" s="96">
        <v>600</v>
      </c>
      <c r="D19" s="96">
        <v>200</v>
      </c>
      <c r="E19" s="96">
        <v>150</v>
      </c>
      <c r="F19" s="96">
        <v>150</v>
      </c>
      <c r="G19" s="96">
        <v>150</v>
      </c>
      <c r="H19" s="96">
        <v>150</v>
      </c>
      <c r="I19" s="96">
        <v>150</v>
      </c>
      <c r="J19" s="96">
        <v>276</v>
      </c>
      <c r="K19" s="96">
        <v>800</v>
      </c>
      <c r="L19" s="96">
        <v>800</v>
      </c>
      <c r="M19" s="96">
        <v>553</v>
      </c>
      <c r="N19" s="96">
        <v>277</v>
      </c>
      <c r="O19" s="97">
        <f t="shared" si="0"/>
        <v>4256</v>
      </c>
    </row>
    <row r="20" spans="1:15" s="98" customFormat="1" ht="13.5" customHeight="1">
      <c r="A20" s="95" t="s">
        <v>29</v>
      </c>
      <c r="B20" s="211" t="s">
        <v>7</v>
      </c>
      <c r="C20" s="96">
        <v>170</v>
      </c>
      <c r="D20" s="96"/>
      <c r="E20" s="96"/>
      <c r="F20" s="96">
        <v>400</v>
      </c>
      <c r="G20" s="96">
        <v>1533</v>
      </c>
      <c r="H20" s="96">
        <v>150</v>
      </c>
      <c r="I20" s="96">
        <v>1009</v>
      </c>
      <c r="J20" s="96">
        <v>112</v>
      </c>
      <c r="K20" s="96">
        <v>36</v>
      </c>
      <c r="L20" s="96">
        <v>400</v>
      </c>
      <c r="M20" s="96">
        <v>150</v>
      </c>
      <c r="N20" s="96">
        <v>450</v>
      </c>
      <c r="O20" s="97">
        <f t="shared" si="0"/>
        <v>4410</v>
      </c>
    </row>
    <row r="21" spans="1:15" s="98" customFormat="1" ht="13.5" customHeight="1">
      <c r="A21" s="95" t="s">
        <v>30</v>
      </c>
      <c r="B21" s="211" t="s">
        <v>164</v>
      </c>
      <c r="C21" s="96"/>
      <c r="D21" s="96"/>
      <c r="E21" s="96">
        <v>1959</v>
      </c>
      <c r="F21" s="96">
        <v>34884</v>
      </c>
      <c r="G21" s="96">
        <v>8804</v>
      </c>
      <c r="H21" s="96">
        <v>34234</v>
      </c>
      <c r="I21" s="96">
        <v>52876</v>
      </c>
      <c r="J21" s="96">
        <v>18665</v>
      </c>
      <c r="K21" s="96">
        <v>29983</v>
      </c>
      <c r="L21" s="96">
        <v>11458</v>
      </c>
      <c r="M21" s="96">
        <v>5537</v>
      </c>
      <c r="N21" s="96">
        <v>58515</v>
      </c>
      <c r="O21" s="97">
        <f t="shared" si="0"/>
        <v>256915</v>
      </c>
    </row>
    <row r="22" spans="1:15" s="98" customFormat="1" ht="15.75">
      <c r="A22" s="95" t="s">
        <v>31</v>
      </c>
      <c r="B22" s="213" t="s">
        <v>143</v>
      </c>
      <c r="C22" s="96"/>
      <c r="D22" s="96"/>
      <c r="E22" s="96"/>
      <c r="F22" s="96"/>
      <c r="G22" s="96"/>
      <c r="H22" s="96"/>
      <c r="I22" s="96">
        <v>7500</v>
      </c>
      <c r="J22" s="96"/>
      <c r="K22" s="96">
        <v>6021</v>
      </c>
      <c r="L22" s="96">
        <v>7689</v>
      </c>
      <c r="M22" s="96">
        <v>7889</v>
      </c>
      <c r="N22" s="96"/>
      <c r="O22" s="97">
        <f t="shared" si="0"/>
        <v>29099</v>
      </c>
    </row>
    <row r="23" spans="1:15" s="98" customFormat="1" ht="13.5" customHeight="1">
      <c r="A23" s="95" t="s">
        <v>32</v>
      </c>
      <c r="B23" s="211" t="s">
        <v>167</v>
      </c>
      <c r="C23" s="96"/>
      <c r="D23" s="96" t="s">
        <v>491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>
        <f t="shared" si="0"/>
        <v>0</v>
      </c>
    </row>
    <row r="24" spans="1:15" s="98" customFormat="1" ht="13.5" customHeight="1" thickBot="1">
      <c r="A24" s="95" t="s">
        <v>33</v>
      </c>
      <c r="B24" s="211" t="s">
        <v>8</v>
      </c>
      <c r="C24" s="96">
        <v>5850</v>
      </c>
      <c r="D24" s="96"/>
      <c r="E24" s="96"/>
      <c r="F24" s="96"/>
      <c r="G24" s="96"/>
      <c r="H24" s="96"/>
      <c r="I24" s="96"/>
      <c r="J24" s="96">
        <v>5929</v>
      </c>
      <c r="K24" s="96">
        <v>650</v>
      </c>
      <c r="L24" s="96">
        <v>28443</v>
      </c>
      <c r="M24" s="96">
        <v>2483</v>
      </c>
      <c r="N24" s="96"/>
      <c r="O24" s="97">
        <f t="shared" si="0"/>
        <v>43355</v>
      </c>
    </row>
    <row r="25" spans="1:15" s="91" customFormat="1" ht="15.75" customHeight="1" thickBot="1">
      <c r="A25" s="104" t="s">
        <v>34</v>
      </c>
      <c r="B25" s="36" t="s">
        <v>104</v>
      </c>
      <c r="C25" s="101">
        <f aca="true" t="shared" si="2" ref="C25:N25">SUM(C16:C24)</f>
        <v>24607</v>
      </c>
      <c r="D25" s="101">
        <f t="shared" si="2"/>
        <v>21460</v>
      </c>
      <c r="E25" s="101">
        <f t="shared" si="2"/>
        <v>23047</v>
      </c>
      <c r="F25" s="101">
        <f t="shared" si="2"/>
        <v>56372</v>
      </c>
      <c r="G25" s="101">
        <f t="shared" si="2"/>
        <v>31425</v>
      </c>
      <c r="H25" s="101">
        <f t="shared" si="2"/>
        <v>53872</v>
      </c>
      <c r="I25" s="101">
        <f t="shared" si="2"/>
        <v>84443</v>
      </c>
      <c r="J25" s="101">
        <f t="shared" si="2"/>
        <v>49090</v>
      </c>
      <c r="K25" s="101">
        <f t="shared" si="2"/>
        <v>63831</v>
      </c>
      <c r="L25" s="101">
        <f t="shared" si="2"/>
        <v>78755</v>
      </c>
      <c r="M25" s="101">
        <f t="shared" si="2"/>
        <v>43853</v>
      </c>
      <c r="N25" s="101">
        <f t="shared" si="2"/>
        <v>84598</v>
      </c>
      <c r="O25" s="102">
        <f t="shared" si="0"/>
        <v>615353</v>
      </c>
    </row>
    <row r="26" spans="1:15" ht="16.5" thickBot="1">
      <c r="A26" s="104" t="s">
        <v>35</v>
      </c>
      <c r="B26" s="215" t="s">
        <v>105</v>
      </c>
      <c r="C26" s="105">
        <f aca="true" t="shared" si="3" ref="C26:O26">C14-C25</f>
        <v>89</v>
      </c>
      <c r="D26" s="105">
        <f t="shared" si="3"/>
        <v>0</v>
      </c>
      <c r="E26" s="105">
        <f t="shared" si="3"/>
        <v>0</v>
      </c>
      <c r="F26" s="105">
        <f t="shared" si="3"/>
        <v>1602</v>
      </c>
      <c r="G26" s="105">
        <f t="shared" si="3"/>
        <v>0</v>
      </c>
      <c r="H26" s="105">
        <f t="shared" si="3"/>
        <v>0</v>
      </c>
      <c r="I26" s="105">
        <f t="shared" si="3"/>
        <v>633</v>
      </c>
      <c r="J26" s="105">
        <f t="shared" si="3"/>
        <v>-5929</v>
      </c>
      <c r="K26" s="105">
        <f t="shared" si="3"/>
        <v>27</v>
      </c>
      <c r="L26" s="105">
        <f t="shared" si="3"/>
        <v>3542</v>
      </c>
      <c r="M26" s="105">
        <f t="shared" si="3"/>
        <v>0</v>
      </c>
      <c r="N26" s="105">
        <f t="shared" si="3"/>
        <v>36</v>
      </c>
      <c r="O26" s="106">
        <f t="shared" si="3"/>
        <v>0</v>
      </c>
    </row>
    <row r="27" ht="15.75">
      <c r="A27" s="108"/>
    </row>
    <row r="28" spans="2:15" ht="15.75">
      <c r="B28" s="109"/>
      <c r="C28" s="110"/>
      <c r="D28" s="110"/>
      <c r="O28" s="107"/>
    </row>
    <row r="29" ht="15.75">
      <c r="O29" s="107"/>
    </row>
    <row r="30" ht="15.75">
      <c r="O30" s="107"/>
    </row>
    <row r="31" ht="15.75">
      <c r="O31" s="107"/>
    </row>
    <row r="32" ht="15.75">
      <c r="O32" s="107"/>
    </row>
    <row r="33" ht="15.75">
      <c r="O33" s="107"/>
    </row>
    <row r="34" ht="15.75">
      <c r="O34" s="107"/>
    </row>
    <row r="35" ht="15.75">
      <c r="O35" s="107"/>
    </row>
    <row r="36" ht="15.75">
      <c r="O36" s="107"/>
    </row>
    <row r="37" ht="15.75">
      <c r="O37" s="107"/>
    </row>
    <row r="38" ht="15.75">
      <c r="O38" s="107"/>
    </row>
    <row r="39" ht="15.75">
      <c r="O39" s="107"/>
    </row>
    <row r="40" ht="15.75">
      <c r="O40" s="107"/>
    </row>
    <row r="41" ht="15.75">
      <c r="O41" s="107"/>
    </row>
    <row r="42" ht="15.75">
      <c r="O42" s="107"/>
    </row>
    <row r="43" ht="15.75">
      <c r="O43" s="107"/>
    </row>
    <row r="44" ht="15.75">
      <c r="O44" s="107"/>
    </row>
    <row r="45" ht="15.75">
      <c r="O45" s="107"/>
    </row>
    <row r="46" ht="15.75">
      <c r="O46" s="107"/>
    </row>
    <row r="47" ht="15.75">
      <c r="O47" s="107"/>
    </row>
    <row r="48" ht="15.75">
      <c r="O48" s="107"/>
    </row>
    <row r="49" ht="15.75">
      <c r="O49" s="107"/>
    </row>
    <row r="50" ht="15.75">
      <c r="O50" s="107"/>
    </row>
    <row r="51" ht="15.75">
      <c r="O51" s="107"/>
    </row>
    <row r="52" ht="15.75">
      <c r="O52" s="107"/>
    </row>
    <row r="53" ht="15.75">
      <c r="O53" s="107"/>
    </row>
    <row r="54" ht="15.75">
      <c r="O54" s="107"/>
    </row>
    <row r="55" ht="15.75">
      <c r="O55" s="107"/>
    </row>
    <row r="56" ht="15.75">
      <c r="O56" s="107"/>
    </row>
    <row r="57" ht="15.75">
      <c r="O57" s="107"/>
    </row>
    <row r="58" ht="15.75">
      <c r="O58" s="107"/>
    </row>
    <row r="59" ht="15.75">
      <c r="O59" s="107"/>
    </row>
    <row r="60" ht="15.75">
      <c r="O60" s="107"/>
    </row>
    <row r="61" ht="15.75">
      <c r="O61" s="107"/>
    </row>
    <row r="62" ht="15.75">
      <c r="O62" s="107"/>
    </row>
    <row r="63" ht="15.75">
      <c r="O63" s="107"/>
    </row>
    <row r="64" ht="15.75">
      <c r="O64" s="107"/>
    </row>
    <row r="65" ht="15.75">
      <c r="O65" s="107"/>
    </row>
    <row r="66" ht="15.75">
      <c r="O66" s="107"/>
    </row>
    <row r="67" ht="15.75">
      <c r="O67" s="107"/>
    </row>
    <row r="68" ht="15.75">
      <c r="O68" s="107"/>
    </row>
    <row r="69" ht="15.75">
      <c r="O69" s="107"/>
    </row>
    <row r="70" ht="15.75">
      <c r="O70" s="107"/>
    </row>
    <row r="71" ht="15.75">
      <c r="O71" s="107"/>
    </row>
    <row r="72" ht="15.75">
      <c r="O72" s="107"/>
    </row>
    <row r="73" ht="15.75">
      <c r="O73" s="107"/>
    </row>
    <row r="74" ht="15.75">
      <c r="O74" s="107"/>
    </row>
    <row r="75" ht="15.75">
      <c r="O75" s="107"/>
    </row>
    <row r="76" ht="15.75">
      <c r="O76" s="107"/>
    </row>
    <row r="77" ht="15.75">
      <c r="O77" s="107"/>
    </row>
    <row r="78" ht="15.75">
      <c r="O78" s="107"/>
    </row>
    <row r="79" ht="15.75">
      <c r="O79" s="107"/>
    </row>
    <row r="80" ht="15.75">
      <c r="O80" s="107"/>
    </row>
    <row r="81" ht="15.75">
      <c r="O81" s="107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5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88.625" style="45" customWidth="1"/>
    <col min="2" max="3" width="27.875" style="45" customWidth="1"/>
    <col min="4" max="4" width="3.50390625" style="45" customWidth="1"/>
    <col min="5" max="16384" width="9.375" style="45" customWidth="1"/>
  </cols>
  <sheetData>
    <row r="1" spans="1:3" ht="47.25" customHeight="1">
      <c r="A1" s="511" t="s">
        <v>517</v>
      </c>
      <c r="B1" s="511"/>
      <c r="C1" s="511"/>
    </row>
    <row r="2" spans="1:3" ht="22.5" customHeight="1" thickBot="1">
      <c r="A2" s="303"/>
      <c r="B2" s="304" t="s">
        <v>9</v>
      </c>
      <c r="C2" s="304"/>
    </row>
    <row r="3" spans="1:3" s="46" customFormat="1" ht="24" customHeight="1" thickBot="1">
      <c r="A3" s="217" t="s">
        <v>46</v>
      </c>
      <c r="B3" s="302" t="s">
        <v>518</v>
      </c>
      <c r="C3" s="302" t="s">
        <v>543</v>
      </c>
    </row>
    <row r="4" spans="1:3" s="47" customFormat="1" ht="13.5" thickBot="1">
      <c r="A4" s="155" t="s">
        <v>435</v>
      </c>
      <c r="B4" s="156" t="s">
        <v>436</v>
      </c>
      <c r="C4" s="156" t="s">
        <v>436</v>
      </c>
    </row>
    <row r="5" spans="1:3" ht="12.75">
      <c r="A5" s="111" t="s">
        <v>190</v>
      </c>
      <c r="B5" s="332">
        <v>51698</v>
      </c>
      <c r="C5" s="332">
        <v>51699</v>
      </c>
    </row>
    <row r="6" spans="1:3" ht="12.75" customHeight="1">
      <c r="A6" s="112" t="s">
        <v>499</v>
      </c>
      <c r="B6" s="332">
        <v>69757</v>
      </c>
      <c r="C6" s="332">
        <v>69757</v>
      </c>
    </row>
    <row r="7" spans="1:3" ht="12.75">
      <c r="A7" s="112" t="s">
        <v>500</v>
      </c>
      <c r="B7" s="332">
        <v>47869</v>
      </c>
      <c r="C7" s="332">
        <v>49583</v>
      </c>
    </row>
    <row r="8" spans="1:3" ht="12.75">
      <c r="A8" s="112" t="s">
        <v>501</v>
      </c>
      <c r="B8" s="332">
        <v>3084</v>
      </c>
      <c r="C8" s="332">
        <v>3084</v>
      </c>
    </row>
    <row r="9" spans="1:3" ht="12.75">
      <c r="A9" s="112" t="s">
        <v>544</v>
      </c>
      <c r="B9" s="332"/>
      <c r="C9" s="332">
        <v>1460</v>
      </c>
    </row>
    <row r="10" spans="1:3" ht="12.75">
      <c r="A10" s="112"/>
      <c r="B10" s="332"/>
      <c r="C10" s="332"/>
    </row>
    <row r="11" spans="1:3" ht="12.75">
      <c r="A11" s="112"/>
      <c r="B11" s="332"/>
      <c r="C11" s="332"/>
    </row>
    <row r="12" spans="1:3" ht="12.75">
      <c r="A12" s="112"/>
      <c r="B12" s="332"/>
      <c r="C12" s="332"/>
    </row>
    <row r="13" spans="1:4" ht="12.75">
      <c r="A13" s="112"/>
      <c r="B13" s="332"/>
      <c r="C13" s="332"/>
      <c r="D13" s="510" t="s">
        <v>471</v>
      </c>
    </row>
    <row r="14" spans="1:4" ht="12.75">
      <c r="A14" s="112"/>
      <c r="B14" s="332"/>
      <c r="C14" s="332"/>
      <c r="D14" s="510"/>
    </row>
    <row r="15" spans="1:4" ht="12.75">
      <c r="A15" s="112"/>
      <c r="B15" s="332"/>
      <c r="C15" s="332"/>
      <c r="D15" s="510"/>
    </row>
    <row r="16" spans="1:4" ht="12.75">
      <c r="A16" s="112"/>
      <c r="B16" s="332"/>
      <c r="C16" s="332"/>
      <c r="D16" s="510"/>
    </row>
    <row r="17" spans="1:4" ht="12.75">
      <c r="A17" s="112"/>
      <c r="B17" s="332"/>
      <c r="C17" s="332"/>
      <c r="D17" s="510"/>
    </row>
    <row r="18" spans="1:4" ht="12.75">
      <c r="A18" s="112"/>
      <c r="B18" s="332"/>
      <c r="C18" s="332"/>
      <c r="D18" s="510"/>
    </row>
    <row r="19" spans="1:4" ht="12.75">
      <c r="A19" s="112"/>
      <c r="B19" s="332"/>
      <c r="C19" s="332"/>
      <c r="D19" s="510"/>
    </row>
    <row r="20" spans="1:4" ht="12.75">
      <c r="A20" s="112"/>
      <c r="B20" s="332"/>
      <c r="C20" s="332"/>
      <c r="D20" s="510"/>
    </row>
    <row r="21" spans="1:4" ht="12.75">
      <c r="A21" s="112"/>
      <c r="B21" s="332"/>
      <c r="C21" s="332"/>
      <c r="D21" s="510"/>
    </row>
    <row r="22" spans="1:4" ht="12.75">
      <c r="A22" s="112"/>
      <c r="B22" s="332"/>
      <c r="C22" s="332"/>
      <c r="D22" s="510"/>
    </row>
    <row r="23" spans="1:4" ht="12.75">
      <c r="A23" s="112"/>
      <c r="B23" s="332"/>
      <c r="C23" s="332"/>
      <c r="D23" s="510"/>
    </row>
    <row r="24" spans="1:4" ht="13.5" thickBot="1">
      <c r="A24" s="113"/>
      <c r="B24" s="332"/>
      <c r="C24" s="332"/>
      <c r="D24" s="510"/>
    </row>
    <row r="25" spans="1:4" s="49" customFormat="1" ht="19.5" customHeight="1" thickBot="1">
      <c r="A25" s="35" t="s">
        <v>47</v>
      </c>
      <c r="B25" s="48">
        <f>SUM(B5:B24)</f>
        <v>172408</v>
      </c>
      <c r="C25" s="48">
        <f>SUM(C5:C24)</f>
        <v>175583</v>
      </c>
      <c r="D25" s="510"/>
    </row>
  </sheetData>
  <sheetProtection/>
  <mergeCells count="2">
    <mergeCell ref="D13:D25"/>
    <mergeCell ref="A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9"/>
  <sheetViews>
    <sheetView zoomScale="110" zoomScaleNormal="110" zoomScaleSheetLayoutView="100" workbookViewId="0" topLeftCell="A76">
      <selection activeCell="B15" sqref="B15"/>
    </sheetView>
  </sheetViews>
  <sheetFormatPr defaultColWidth="9.00390625" defaultRowHeight="12.75"/>
  <cols>
    <col min="1" max="1" width="9.50390625" style="306" customWidth="1"/>
    <col min="2" max="2" width="91.625" style="306" customWidth="1"/>
    <col min="3" max="3" width="21.625" style="307" customWidth="1"/>
    <col min="4" max="4" width="13.125" style="340" customWidth="1"/>
    <col min="5" max="16384" width="9.375" style="340" customWidth="1"/>
  </cols>
  <sheetData>
    <row r="1" spans="1:3" ht="15.75" customHeight="1">
      <c r="A1" s="454" t="s">
        <v>10</v>
      </c>
      <c r="B1" s="454"/>
      <c r="C1" s="454"/>
    </row>
    <row r="2" spans="1:4" ht="15.75" customHeight="1" thickBot="1">
      <c r="A2" s="455" t="s">
        <v>118</v>
      </c>
      <c r="B2" s="455"/>
      <c r="C2" s="459" t="s">
        <v>165</v>
      </c>
      <c r="D2" s="459"/>
    </row>
    <row r="3" spans="1:4" ht="37.5" customHeight="1" thickBot="1">
      <c r="A3" s="23" t="s">
        <v>65</v>
      </c>
      <c r="B3" s="24" t="s">
        <v>12</v>
      </c>
      <c r="C3" s="38" t="s">
        <v>512</v>
      </c>
      <c r="D3" s="38" t="s">
        <v>522</v>
      </c>
    </row>
    <row r="4" spans="1:4" s="341" customFormat="1" ht="12" customHeight="1" thickBot="1">
      <c r="A4" s="335" t="s">
        <v>435</v>
      </c>
      <c r="B4" s="336" t="s">
        <v>436</v>
      </c>
      <c r="C4" s="337" t="s">
        <v>437</v>
      </c>
      <c r="D4" s="337" t="s">
        <v>439</v>
      </c>
    </row>
    <row r="5" spans="1:4" s="342" customFormat="1" ht="12" customHeight="1" thickBot="1">
      <c r="A5" s="20" t="s">
        <v>13</v>
      </c>
      <c r="B5" s="21" t="s">
        <v>189</v>
      </c>
      <c r="C5" s="223">
        <f>+C6+C7+C8+C9+C10+C11</f>
        <v>10898</v>
      </c>
      <c r="D5" s="223">
        <f>+D6+D7+D8+D9+D10+D11</f>
        <v>12242</v>
      </c>
    </row>
    <row r="6" spans="1:4" s="342" customFormat="1" ht="12" customHeight="1">
      <c r="A6" s="15" t="s">
        <v>92</v>
      </c>
      <c r="B6" s="343" t="s">
        <v>190</v>
      </c>
      <c r="C6" s="226"/>
      <c r="D6" s="226"/>
    </row>
    <row r="7" spans="1:4" s="342" customFormat="1" ht="12" customHeight="1">
      <c r="A7" s="14" t="s">
        <v>93</v>
      </c>
      <c r="B7" s="344" t="s">
        <v>191</v>
      </c>
      <c r="C7" s="225"/>
      <c r="D7" s="225"/>
    </row>
    <row r="8" spans="1:4" s="342" customFormat="1" ht="12" customHeight="1">
      <c r="A8" s="14" t="s">
        <v>94</v>
      </c>
      <c r="B8" s="344" t="s">
        <v>192</v>
      </c>
      <c r="C8" s="225">
        <v>10898</v>
      </c>
      <c r="D8" s="225">
        <v>12242</v>
      </c>
    </row>
    <row r="9" spans="1:4" s="342" customFormat="1" ht="12" customHeight="1">
      <c r="A9" s="14" t="s">
        <v>95</v>
      </c>
      <c r="B9" s="344" t="s">
        <v>193</v>
      </c>
      <c r="C9" s="225"/>
      <c r="D9" s="225"/>
    </row>
    <row r="10" spans="1:4" s="342" customFormat="1" ht="12" customHeight="1">
      <c r="A10" s="14" t="s">
        <v>115</v>
      </c>
      <c r="B10" s="219" t="s">
        <v>377</v>
      </c>
      <c r="C10" s="225"/>
      <c r="D10" s="225"/>
    </row>
    <row r="11" spans="1:4" s="342" customFormat="1" ht="12" customHeight="1" thickBot="1">
      <c r="A11" s="16" t="s">
        <v>96</v>
      </c>
      <c r="B11" s="220" t="s">
        <v>378</v>
      </c>
      <c r="C11" s="225"/>
      <c r="D11" s="225"/>
    </row>
    <row r="12" spans="1:4" s="342" customFormat="1" ht="12" customHeight="1" thickBot="1">
      <c r="A12" s="20" t="s">
        <v>14</v>
      </c>
      <c r="B12" s="218" t="s">
        <v>194</v>
      </c>
      <c r="C12" s="223">
        <f>+C13+C14+C15+C16+C17</f>
        <v>0</v>
      </c>
      <c r="D12" s="223">
        <f>+D13+D14+D15+D16+D17</f>
        <v>0</v>
      </c>
    </row>
    <row r="13" spans="1:4" s="342" customFormat="1" ht="12" customHeight="1">
      <c r="A13" s="15" t="s">
        <v>98</v>
      </c>
      <c r="B13" s="343" t="s">
        <v>195</v>
      </c>
      <c r="C13" s="226"/>
      <c r="D13" s="226"/>
    </row>
    <row r="14" spans="1:4" s="342" customFormat="1" ht="12" customHeight="1">
      <c r="A14" s="14" t="s">
        <v>99</v>
      </c>
      <c r="B14" s="344" t="s">
        <v>196</v>
      </c>
      <c r="C14" s="225"/>
      <c r="D14" s="225"/>
    </row>
    <row r="15" spans="1:4" s="342" customFormat="1" ht="12" customHeight="1">
      <c r="A15" s="14" t="s">
        <v>100</v>
      </c>
      <c r="B15" s="344" t="s">
        <v>367</v>
      </c>
      <c r="C15" s="225"/>
      <c r="D15" s="225"/>
    </row>
    <row r="16" spans="1:4" s="342" customFormat="1" ht="12" customHeight="1">
      <c r="A16" s="14" t="s">
        <v>101</v>
      </c>
      <c r="B16" s="344" t="s">
        <v>368</v>
      </c>
      <c r="C16" s="225"/>
      <c r="D16" s="225"/>
    </row>
    <row r="17" spans="1:4" s="342" customFormat="1" ht="12" customHeight="1">
      <c r="A17" s="14" t="s">
        <v>102</v>
      </c>
      <c r="B17" s="344" t="s">
        <v>197</v>
      </c>
      <c r="C17" s="225"/>
      <c r="D17" s="225"/>
    </row>
    <row r="18" spans="1:4" s="342" customFormat="1" ht="12" customHeight="1" thickBot="1">
      <c r="A18" s="16" t="s">
        <v>111</v>
      </c>
      <c r="B18" s="220" t="s">
        <v>198</v>
      </c>
      <c r="C18" s="227"/>
      <c r="D18" s="227"/>
    </row>
    <row r="19" spans="1:4" s="342" customFormat="1" ht="12" customHeight="1" thickBot="1">
      <c r="A19" s="20" t="s">
        <v>15</v>
      </c>
      <c r="B19" s="21" t="s">
        <v>199</v>
      </c>
      <c r="C19" s="223">
        <f>+C20+C21+C22+C23+C24</f>
        <v>0</v>
      </c>
      <c r="D19" s="223">
        <f>+D20+D21+D22+D23+D24</f>
        <v>0</v>
      </c>
    </row>
    <row r="20" spans="1:4" s="342" customFormat="1" ht="12" customHeight="1">
      <c r="A20" s="15" t="s">
        <v>81</v>
      </c>
      <c r="B20" s="343" t="s">
        <v>200</v>
      </c>
      <c r="C20" s="226"/>
      <c r="D20" s="226"/>
    </row>
    <row r="21" spans="1:4" s="342" customFormat="1" ht="12" customHeight="1">
      <c r="A21" s="14" t="s">
        <v>82</v>
      </c>
      <c r="B21" s="344" t="s">
        <v>201</v>
      </c>
      <c r="C21" s="225"/>
      <c r="D21" s="225"/>
    </row>
    <row r="22" spans="1:4" s="342" customFormat="1" ht="12" customHeight="1">
      <c r="A22" s="14" t="s">
        <v>83</v>
      </c>
      <c r="B22" s="344" t="s">
        <v>369</v>
      </c>
      <c r="C22" s="225"/>
      <c r="D22" s="225"/>
    </row>
    <row r="23" spans="1:4" s="342" customFormat="1" ht="12" customHeight="1">
      <c r="A23" s="14" t="s">
        <v>84</v>
      </c>
      <c r="B23" s="344" t="s">
        <v>370</v>
      </c>
      <c r="C23" s="225"/>
      <c r="D23" s="225"/>
    </row>
    <row r="24" spans="1:4" s="342" customFormat="1" ht="12" customHeight="1">
      <c r="A24" s="14" t="s">
        <v>127</v>
      </c>
      <c r="B24" s="344" t="s">
        <v>202</v>
      </c>
      <c r="C24" s="225"/>
      <c r="D24" s="225"/>
    </row>
    <row r="25" spans="1:4" s="342" customFormat="1" ht="12" customHeight="1" thickBot="1">
      <c r="A25" s="16" t="s">
        <v>128</v>
      </c>
      <c r="B25" s="345" t="s">
        <v>203</v>
      </c>
      <c r="C25" s="227"/>
      <c r="D25" s="227"/>
    </row>
    <row r="26" spans="1:4" s="342" customFormat="1" ht="12" customHeight="1" thickBot="1">
      <c r="A26" s="20" t="s">
        <v>129</v>
      </c>
      <c r="B26" s="21" t="s">
        <v>204</v>
      </c>
      <c r="C26" s="229">
        <f>+C27+C31+C32+C33</f>
        <v>5926</v>
      </c>
      <c r="D26" s="229">
        <f>+D27+D31+D32+D33</f>
        <v>5926</v>
      </c>
    </row>
    <row r="27" spans="1:4" s="342" customFormat="1" ht="12" customHeight="1">
      <c r="A27" s="15" t="s">
        <v>205</v>
      </c>
      <c r="B27" s="343" t="s">
        <v>384</v>
      </c>
      <c r="C27" s="338">
        <f>+C28+C29+C30</f>
        <v>5926</v>
      </c>
      <c r="D27" s="338">
        <f>+D28+D29+D30</f>
        <v>5926</v>
      </c>
    </row>
    <row r="28" spans="1:4" s="342" customFormat="1" ht="12" customHeight="1">
      <c r="A28" s="14" t="s">
        <v>206</v>
      </c>
      <c r="B28" s="344" t="s">
        <v>211</v>
      </c>
      <c r="C28" s="225"/>
      <c r="D28" s="225"/>
    </row>
    <row r="29" spans="1:4" s="342" customFormat="1" ht="12" customHeight="1">
      <c r="A29" s="14" t="s">
        <v>207</v>
      </c>
      <c r="B29" s="344" t="s">
        <v>212</v>
      </c>
      <c r="C29" s="225"/>
      <c r="D29" s="225"/>
    </row>
    <row r="30" spans="1:4" s="342" customFormat="1" ht="12" customHeight="1">
      <c r="A30" s="14" t="s">
        <v>382</v>
      </c>
      <c r="B30" s="414" t="s">
        <v>383</v>
      </c>
      <c r="C30" s="225">
        <v>5926</v>
      </c>
      <c r="D30" s="225">
        <v>5926</v>
      </c>
    </row>
    <row r="31" spans="1:4" s="342" customFormat="1" ht="12" customHeight="1">
      <c r="A31" s="14" t="s">
        <v>208</v>
      </c>
      <c r="B31" s="344" t="s">
        <v>213</v>
      </c>
      <c r="C31" s="225"/>
      <c r="D31" s="225"/>
    </row>
    <row r="32" spans="1:4" s="342" customFormat="1" ht="12" customHeight="1">
      <c r="A32" s="14" t="s">
        <v>209</v>
      </c>
      <c r="B32" s="344" t="s">
        <v>214</v>
      </c>
      <c r="C32" s="225"/>
      <c r="D32" s="225"/>
    </row>
    <row r="33" spans="1:4" s="342" customFormat="1" ht="12" customHeight="1" thickBot="1">
      <c r="A33" s="16" t="s">
        <v>210</v>
      </c>
      <c r="B33" s="345" t="s">
        <v>215</v>
      </c>
      <c r="C33" s="227"/>
      <c r="D33" s="227"/>
    </row>
    <row r="34" spans="1:4" s="342" customFormat="1" ht="12" customHeight="1" thickBot="1">
      <c r="A34" s="20" t="s">
        <v>17</v>
      </c>
      <c r="B34" s="21" t="s">
        <v>379</v>
      </c>
      <c r="C34" s="223">
        <f>SUM(C35:C45)</f>
        <v>856</v>
      </c>
      <c r="D34" s="223">
        <f>SUM(D35:D45)</f>
        <v>856</v>
      </c>
    </row>
    <row r="35" spans="1:4" s="342" customFormat="1" ht="12" customHeight="1">
      <c r="A35" s="15" t="s">
        <v>85</v>
      </c>
      <c r="B35" s="343" t="s">
        <v>218</v>
      </c>
      <c r="C35" s="226"/>
      <c r="D35" s="226"/>
    </row>
    <row r="36" spans="1:4" s="342" customFormat="1" ht="12" customHeight="1">
      <c r="A36" s="14" t="s">
        <v>86</v>
      </c>
      <c r="B36" s="344" t="s">
        <v>219</v>
      </c>
      <c r="C36" s="225"/>
      <c r="D36" s="225"/>
    </row>
    <row r="37" spans="1:4" s="342" customFormat="1" ht="12" customHeight="1">
      <c r="A37" s="14" t="s">
        <v>87</v>
      </c>
      <c r="B37" s="344" t="s">
        <v>220</v>
      </c>
      <c r="C37" s="225"/>
      <c r="D37" s="225"/>
    </row>
    <row r="38" spans="1:4" s="342" customFormat="1" ht="12" customHeight="1">
      <c r="A38" s="14" t="s">
        <v>131</v>
      </c>
      <c r="B38" s="344" t="s">
        <v>221</v>
      </c>
      <c r="C38" s="225"/>
      <c r="D38" s="225"/>
    </row>
    <row r="39" spans="1:4" s="342" customFormat="1" ht="12" customHeight="1">
      <c r="A39" s="14" t="s">
        <v>132</v>
      </c>
      <c r="B39" s="344" t="s">
        <v>222</v>
      </c>
      <c r="C39" s="225">
        <v>438</v>
      </c>
      <c r="D39" s="225">
        <v>438</v>
      </c>
    </row>
    <row r="40" spans="1:4" s="342" customFormat="1" ht="12" customHeight="1">
      <c r="A40" s="14" t="s">
        <v>133</v>
      </c>
      <c r="B40" s="344" t="s">
        <v>223</v>
      </c>
      <c r="C40" s="225">
        <v>118</v>
      </c>
      <c r="D40" s="225">
        <v>118</v>
      </c>
    </row>
    <row r="41" spans="1:4" s="342" customFormat="1" ht="12" customHeight="1">
      <c r="A41" s="14" t="s">
        <v>134</v>
      </c>
      <c r="B41" s="344" t="s">
        <v>224</v>
      </c>
      <c r="C41" s="225"/>
      <c r="D41" s="225"/>
    </row>
    <row r="42" spans="1:4" s="342" customFormat="1" ht="12" customHeight="1">
      <c r="A42" s="14" t="s">
        <v>135</v>
      </c>
      <c r="B42" s="344" t="s">
        <v>225</v>
      </c>
      <c r="C42" s="225">
        <v>300</v>
      </c>
      <c r="D42" s="225">
        <v>300</v>
      </c>
    </row>
    <row r="43" spans="1:4" s="342" customFormat="1" ht="12" customHeight="1">
      <c r="A43" s="14" t="s">
        <v>216</v>
      </c>
      <c r="B43" s="344" t="s">
        <v>226</v>
      </c>
      <c r="C43" s="228"/>
      <c r="D43" s="228"/>
    </row>
    <row r="44" spans="1:4" s="342" customFormat="1" ht="12" customHeight="1">
      <c r="A44" s="16" t="s">
        <v>217</v>
      </c>
      <c r="B44" s="345" t="s">
        <v>381</v>
      </c>
      <c r="C44" s="329"/>
      <c r="D44" s="329"/>
    </row>
    <row r="45" spans="1:4" s="342" customFormat="1" ht="12" customHeight="1" thickBot="1">
      <c r="A45" s="16" t="s">
        <v>380</v>
      </c>
      <c r="B45" s="220" t="s">
        <v>227</v>
      </c>
      <c r="C45" s="329"/>
      <c r="D45" s="329"/>
    </row>
    <row r="46" spans="1:4" s="342" customFormat="1" ht="12" customHeight="1" thickBot="1">
      <c r="A46" s="20" t="s">
        <v>18</v>
      </c>
      <c r="B46" s="21" t="s">
        <v>228</v>
      </c>
      <c r="C46" s="223">
        <f>SUM(C47:C51)</f>
        <v>0</v>
      </c>
      <c r="D46" s="223">
        <f>SUM(D47:D51)</f>
        <v>0</v>
      </c>
    </row>
    <row r="47" spans="1:4" s="342" customFormat="1" ht="12" customHeight="1">
      <c r="A47" s="15" t="s">
        <v>88</v>
      </c>
      <c r="B47" s="343" t="s">
        <v>232</v>
      </c>
      <c r="C47" s="389"/>
      <c r="D47" s="389"/>
    </row>
    <row r="48" spans="1:4" s="342" customFormat="1" ht="12" customHeight="1">
      <c r="A48" s="14" t="s">
        <v>89</v>
      </c>
      <c r="B48" s="344" t="s">
        <v>233</v>
      </c>
      <c r="C48" s="228"/>
      <c r="D48" s="228"/>
    </row>
    <row r="49" spans="1:4" s="342" customFormat="1" ht="12" customHeight="1">
      <c r="A49" s="14" t="s">
        <v>229</v>
      </c>
      <c r="B49" s="344" t="s">
        <v>234</v>
      </c>
      <c r="C49" s="228"/>
      <c r="D49" s="228"/>
    </row>
    <row r="50" spans="1:4" s="342" customFormat="1" ht="12" customHeight="1">
      <c r="A50" s="14" t="s">
        <v>230</v>
      </c>
      <c r="B50" s="344" t="s">
        <v>235</v>
      </c>
      <c r="C50" s="228"/>
      <c r="D50" s="228"/>
    </row>
    <row r="51" spans="1:4" s="342" customFormat="1" ht="12" customHeight="1" thickBot="1">
      <c r="A51" s="16" t="s">
        <v>231</v>
      </c>
      <c r="B51" s="220" t="s">
        <v>236</v>
      </c>
      <c r="C51" s="329"/>
      <c r="D51" s="329"/>
    </row>
    <row r="52" spans="1:4" s="342" customFormat="1" ht="12" customHeight="1" thickBot="1">
      <c r="A52" s="20" t="s">
        <v>136</v>
      </c>
      <c r="B52" s="21" t="s">
        <v>237</v>
      </c>
      <c r="C52" s="223">
        <f>SUM(C53:C55)</f>
        <v>0</v>
      </c>
      <c r="D52" s="223">
        <f>SUM(D53:D55)</f>
        <v>0</v>
      </c>
    </row>
    <row r="53" spans="1:4" s="342" customFormat="1" ht="12" customHeight="1">
      <c r="A53" s="15" t="s">
        <v>90</v>
      </c>
      <c r="B53" s="343" t="s">
        <v>238</v>
      </c>
      <c r="C53" s="226"/>
      <c r="D53" s="226"/>
    </row>
    <row r="54" spans="1:4" s="342" customFormat="1" ht="12" customHeight="1">
      <c r="A54" s="14" t="s">
        <v>91</v>
      </c>
      <c r="B54" s="344" t="s">
        <v>371</v>
      </c>
      <c r="C54" s="225"/>
      <c r="D54" s="225"/>
    </row>
    <row r="55" spans="1:4" s="342" customFormat="1" ht="12" customHeight="1">
      <c r="A55" s="14" t="s">
        <v>241</v>
      </c>
      <c r="B55" s="344" t="s">
        <v>239</v>
      </c>
      <c r="C55" s="225"/>
      <c r="D55" s="225"/>
    </row>
    <row r="56" spans="1:4" s="342" customFormat="1" ht="12" customHeight="1" thickBot="1">
      <c r="A56" s="16" t="s">
        <v>242</v>
      </c>
      <c r="B56" s="220" t="s">
        <v>240</v>
      </c>
      <c r="C56" s="227"/>
      <c r="D56" s="227"/>
    </row>
    <row r="57" spans="1:4" s="342" customFormat="1" ht="12" customHeight="1" thickBot="1">
      <c r="A57" s="20" t="s">
        <v>20</v>
      </c>
      <c r="B57" s="218" t="s">
        <v>243</v>
      </c>
      <c r="C57" s="223">
        <f>SUM(C58:C60)</f>
        <v>0</v>
      </c>
      <c r="D57" s="223">
        <f>SUM(D58:D60)</f>
        <v>0</v>
      </c>
    </row>
    <row r="58" spans="1:4" s="342" customFormat="1" ht="12" customHeight="1">
      <c r="A58" s="15" t="s">
        <v>137</v>
      </c>
      <c r="B58" s="343" t="s">
        <v>245</v>
      </c>
      <c r="C58" s="228"/>
      <c r="D58" s="228"/>
    </row>
    <row r="59" spans="1:4" s="342" customFormat="1" ht="12" customHeight="1">
      <c r="A59" s="14" t="s">
        <v>138</v>
      </c>
      <c r="B59" s="344" t="s">
        <v>372</v>
      </c>
      <c r="C59" s="228"/>
      <c r="D59" s="228"/>
    </row>
    <row r="60" spans="1:4" s="342" customFormat="1" ht="12" customHeight="1">
      <c r="A60" s="14" t="s">
        <v>166</v>
      </c>
      <c r="B60" s="344" t="s">
        <v>246</v>
      </c>
      <c r="C60" s="228"/>
      <c r="D60" s="228"/>
    </row>
    <row r="61" spans="1:4" s="342" customFormat="1" ht="12" customHeight="1" thickBot="1">
      <c r="A61" s="16" t="s">
        <v>244</v>
      </c>
      <c r="B61" s="220" t="s">
        <v>247</v>
      </c>
      <c r="C61" s="228"/>
      <c r="D61" s="228"/>
    </row>
    <row r="62" spans="1:4" s="342" customFormat="1" ht="12" customHeight="1" thickBot="1">
      <c r="A62" s="421" t="s">
        <v>424</v>
      </c>
      <c r="B62" s="21" t="s">
        <v>248</v>
      </c>
      <c r="C62" s="229">
        <f>+C5+C12+C19+C26+C34+C46+C52+C57</f>
        <v>17680</v>
      </c>
      <c r="D62" s="229">
        <f>+D5+D12+D19+D26+D34+D46+D52+D57</f>
        <v>19024</v>
      </c>
    </row>
    <row r="63" spans="1:4" s="342" customFormat="1" ht="12" customHeight="1" thickBot="1">
      <c r="A63" s="392" t="s">
        <v>249</v>
      </c>
      <c r="B63" s="218" t="s">
        <v>250</v>
      </c>
      <c r="C63" s="223">
        <f>SUM(C64:C66)</f>
        <v>0</v>
      </c>
      <c r="D63" s="223">
        <f>SUM(D64:D66)</f>
        <v>0</v>
      </c>
    </row>
    <row r="64" spans="1:4" s="342" customFormat="1" ht="12" customHeight="1">
      <c r="A64" s="15" t="s">
        <v>281</v>
      </c>
      <c r="B64" s="343" t="s">
        <v>251</v>
      </c>
      <c r="C64" s="228"/>
      <c r="D64" s="228"/>
    </row>
    <row r="65" spans="1:4" s="342" customFormat="1" ht="12" customHeight="1">
      <c r="A65" s="14" t="s">
        <v>290</v>
      </c>
      <c r="B65" s="344" t="s">
        <v>252</v>
      </c>
      <c r="C65" s="228"/>
      <c r="D65" s="228"/>
    </row>
    <row r="66" spans="1:4" s="342" customFormat="1" ht="12" customHeight="1" thickBot="1">
      <c r="A66" s="16" t="s">
        <v>291</v>
      </c>
      <c r="B66" s="415" t="s">
        <v>409</v>
      </c>
      <c r="C66" s="228"/>
      <c r="D66" s="228"/>
    </row>
    <row r="67" spans="1:4" s="342" customFormat="1" ht="12" customHeight="1" thickBot="1">
      <c r="A67" s="392" t="s">
        <v>254</v>
      </c>
      <c r="B67" s="218" t="s">
        <v>255</v>
      </c>
      <c r="C67" s="223">
        <f>SUM(C68:C71)</f>
        <v>0</v>
      </c>
      <c r="D67" s="223">
        <f>SUM(D68:D71)</f>
        <v>0</v>
      </c>
    </row>
    <row r="68" spans="1:4" s="342" customFormat="1" ht="12" customHeight="1">
      <c r="A68" s="15" t="s">
        <v>116</v>
      </c>
      <c r="B68" s="343" t="s">
        <v>256</v>
      </c>
      <c r="C68" s="228"/>
      <c r="D68" s="228"/>
    </row>
    <row r="69" spans="1:4" s="342" customFormat="1" ht="12" customHeight="1">
      <c r="A69" s="14" t="s">
        <v>117</v>
      </c>
      <c r="B69" s="344" t="s">
        <v>257</v>
      </c>
      <c r="C69" s="228"/>
      <c r="D69" s="228"/>
    </row>
    <row r="70" spans="1:4" s="342" customFormat="1" ht="12" customHeight="1">
      <c r="A70" s="14" t="s">
        <v>282</v>
      </c>
      <c r="B70" s="344" t="s">
        <v>258</v>
      </c>
      <c r="C70" s="228"/>
      <c r="D70" s="228"/>
    </row>
    <row r="71" spans="1:4" s="342" customFormat="1" ht="12" customHeight="1" thickBot="1">
      <c r="A71" s="16" t="s">
        <v>283</v>
      </c>
      <c r="B71" s="220" t="s">
        <v>259</v>
      </c>
      <c r="C71" s="228"/>
      <c r="D71" s="228"/>
    </row>
    <row r="72" spans="1:4" s="342" customFormat="1" ht="12" customHeight="1" thickBot="1">
      <c r="A72" s="392" t="s">
        <v>260</v>
      </c>
      <c r="B72" s="218" t="s">
        <v>261</v>
      </c>
      <c r="C72" s="223">
        <f>SUM(C73:C74)</f>
        <v>4698</v>
      </c>
      <c r="D72" s="223">
        <f>SUM(D73:D74)</f>
        <v>4698</v>
      </c>
    </row>
    <row r="73" spans="1:4" s="342" customFormat="1" ht="12" customHeight="1">
      <c r="A73" s="15" t="s">
        <v>284</v>
      </c>
      <c r="B73" s="343" t="s">
        <v>262</v>
      </c>
      <c r="C73" s="228">
        <v>4698</v>
      </c>
      <c r="D73" s="228">
        <v>4698</v>
      </c>
    </row>
    <row r="74" spans="1:4" s="342" customFormat="1" ht="12" customHeight="1" thickBot="1">
      <c r="A74" s="16" t="s">
        <v>285</v>
      </c>
      <c r="B74" s="220" t="s">
        <v>263</v>
      </c>
      <c r="C74" s="228"/>
      <c r="D74" s="228"/>
    </row>
    <row r="75" spans="1:4" s="342" customFormat="1" ht="12" customHeight="1" thickBot="1">
      <c r="A75" s="392" t="s">
        <v>264</v>
      </c>
      <c r="B75" s="218" t="s">
        <v>265</v>
      </c>
      <c r="C75" s="223">
        <f>SUM(C76:C78)</f>
        <v>0</v>
      </c>
      <c r="D75" s="223">
        <f>SUM(D76:D78)</f>
        <v>0</v>
      </c>
    </row>
    <row r="76" spans="1:4" s="342" customFormat="1" ht="12" customHeight="1">
      <c r="A76" s="15" t="s">
        <v>286</v>
      </c>
      <c r="B76" s="343" t="s">
        <v>266</v>
      </c>
      <c r="C76" s="228"/>
      <c r="D76" s="228"/>
    </row>
    <row r="77" spans="1:4" s="342" customFormat="1" ht="12" customHeight="1">
      <c r="A77" s="14" t="s">
        <v>287</v>
      </c>
      <c r="B77" s="344" t="s">
        <v>267</v>
      </c>
      <c r="C77" s="228"/>
      <c r="D77" s="228"/>
    </row>
    <row r="78" spans="1:4" s="342" customFormat="1" ht="12" customHeight="1" thickBot="1">
      <c r="A78" s="16" t="s">
        <v>288</v>
      </c>
      <c r="B78" s="220" t="s">
        <v>268</v>
      </c>
      <c r="C78" s="228"/>
      <c r="D78" s="228"/>
    </row>
    <row r="79" spans="1:4" s="342" customFormat="1" ht="12" customHeight="1" thickBot="1">
      <c r="A79" s="392" t="s">
        <v>269</v>
      </c>
      <c r="B79" s="218" t="s">
        <v>289</v>
      </c>
      <c r="C79" s="223">
        <f>SUM(C80:C83)</f>
        <v>0</v>
      </c>
      <c r="D79" s="223">
        <f>SUM(D80:D83)</f>
        <v>0</v>
      </c>
    </row>
    <row r="80" spans="1:4" s="342" customFormat="1" ht="12" customHeight="1">
      <c r="A80" s="347" t="s">
        <v>270</v>
      </c>
      <c r="B80" s="343" t="s">
        <v>271</v>
      </c>
      <c r="C80" s="228"/>
      <c r="D80" s="228"/>
    </row>
    <row r="81" spans="1:4" s="342" customFormat="1" ht="12" customHeight="1">
      <c r="A81" s="348" t="s">
        <v>272</v>
      </c>
      <c r="B81" s="344" t="s">
        <v>273</v>
      </c>
      <c r="C81" s="228"/>
      <c r="D81" s="228"/>
    </row>
    <row r="82" spans="1:4" s="342" customFormat="1" ht="12" customHeight="1">
      <c r="A82" s="348" t="s">
        <v>274</v>
      </c>
      <c r="B82" s="344" t="s">
        <v>275</v>
      </c>
      <c r="C82" s="228"/>
      <c r="D82" s="228"/>
    </row>
    <row r="83" spans="1:4" s="342" customFormat="1" ht="12" customHeight="1" thickBot="1">
      <c r="A83" s="349" t="s">
        <v>276</v>
      </c>
      <c r="B83" s="220" t="s">
        <v>277</v>
      </c>
      <c r="C83" s="228"/>
      <c r="D83" s="228"/>
    </row>
    <row r="84" spans="1:4" s="342" customFormat="1" ht="12" customHeight="1" thickBot="1">
      <c r="A84" s="392" t="s">
        <v>278</v>
      </c>
      <c r="B84" s="218" t="s">
        <v>423</v>
      </c>
      <c r="C84" s="390"/>
      <c r="D84" s="390"/>
    </row>
    <row r="85" spans="1:4" s="342" customFormat="1" ht="13.5" customHeight="1" thickBot="1">
      <c r="A85" s="392" t="s">
        <v>280</v>
      </c>
      <c r="B85" s="218" t="s">
        <v>279</v>
      </c>
      <c r="C85" s="390"/>
      <c r="D85" s="390"/>
    </row>
    <row r="86" spans="1:4" s="342" customFormat="1" ht="15.75" customHeight="1" thickBot="1">
      <c r="A86" s="392" t="s">
        <v>292</v>
      </c>
      <c r="B86" s="350" t="s">
        <v>426</v>
      </c>
      <c r="C86" s="229">
        <f>+C63+C67+C72+C75+C79+C85+C84</f>
        <v>4698</v>
      </c>
      <c r="D86" s="229">
        <f>+D63+D67+D72+D75+D79+D85+D84</f>
        <v>4698</v>
      </c>
    </row>
    <row r="87" spans="1:4" s="342" customFormat="1" ht="16.5" customHeight="1" thickBot="1">
      <c r="A87" s="393" t="s">
        <v>425</v>
      </c>
      <c r="B87" s="351" t="s">
        <v>427</v>
      </c>
      <c r="C87" s="229">
        <f>+C62+C86</f>
        <v>22378</v>
      </c>
      <c r="D87" s="229">
        <f>+D62+D86</f>
        <v>23722</v>
      </c>
    </row>
    <row r="88" spans="1:3" s="342" customFormat="1" ht="83.25" customHeight="1">
      <c r="A88" s="5"/>
      <c r="B88" s="6"/>
      <c r="C88" s="230"/>
    </row>
    <row r="89" spans="1:3" ht="16.5" customHeight="1">
      <c r="A89" s="454" t="s">
        <v>41</v>
      </c>
      <c r="B89" s="454"/>
      <c r="C89" s="454"/>
    </row>
    <row r="90" spans="1:4" s="352" customFormat="1" ht="16.5" customHeight="1" thickBot="1">
      <c r="A90" s="456" t="s">
        <v>119</v>
      </c>
      <c r="B90" s="456"/>
      <c r="C90" s="458" t="s">
        <v>165</v>
      </c>
      <c r="D90" s="458"/>
    </row>
    <row r="91" spans="1:4" ht="37.5" customHeight="1" thickBot="1">
      <c r="A91" s="23" t="s">
        <v>65</v>
      </c>
      <c r="B91" s="24" t="s">
        <v>42</v>
      </c>
      <c r="C91" s="38" t="str">
        <f>+C3</f>
        <v>2016. évi eredeti előirányzat</v>
      </c>
      <c r="D91" s="38" t="str">
        <f>+D3</f>
        <v>Módosított előirányzat</v>
      </c>
    </row>
    <row r="92" spans="1:4" s="341" customFormat="1" ht="12" customHeight="1" thickBot="1">
      <c r="A92" s="32" t="s">
        <v>435</v>
      </c>
      <c r="B92" s="33" t="s">
        <v>436</v>
      </c>
      <c r="C92" s="34" t="s">
        <v>437</v>
      </c>
      <c r="D92" s="34" t="s">
        <v>439</v>
      </c>
    </row>
    <row r="93" spans="1:4" ht="12" customHeight="1" thickBot="1">
      <c r="A93" s="22" t="s">
        <v>13</v>
      </c>
      <c r="B93" s="31" t="s">
        <v>385</v>
      </c>
      <c r="C93" s="222">
        <f>C94+C95+C96+C97+C98+C111</f>
        <v>22365</v>
      </c>
      <c r="D93" s="222">
        <f>D94+D95+D96+D97+D98+D111</f>
        <v>23709</v>
      </c>
    </row>
    <row r="94" spans="1:4" ht="12" customHeight="1">
      <c r="A94" s="17" t="s">
        <v>92</v>
      </c>
      <c r="B94" s="10" t="s">
        <v>43</v>
      </c>
      <c r="C94" s="224">
        <v>12202</v>
      </c>
      <c r="D94" s="224">
        <v>13270</v>
      </c>
    </row>
    <row r="95" spans="1:4" ht="12" customHeight="1">
      <c r="A95" s="14" t="s">
        <v>93</v>
      </c>
      <c r="B95" s="8" t="s">
        <v>139</v>
      </c>
      <c r="C95" s="225">
        <v>3302</v>
      </c>
      <c r="D95" s="225">
        <v>3578</v>
      </c>
    </row>
    <row r="96" spans="1:4" ht="12" customHeight="1">
      <c r="A96" s="14" t="s">
        <v>94</v>
      </c>
      <c r="B96" s="8" t="s">
        <v>114</v>
      </c>
      <c r="C96" s="227">
        <v>4561</v>
      </c>
      <c r="D96" s="227">
        <v>4561</v>
      </c>
    </row>
    <row r="97" spans="1:4" ht="12" customHeight="1">
      <c r="A97" s="14" t="s">
        <v>95</v>
      </c>
      <c r="B97" s="11" t="s">
        <v>140</v>
      </c>
      <c r="C97" s="227"/>
      <c r="D97" s="227"/>
    </row>
    <row r="98" spans="1:4" ht="12" customHeight="1">
      <c r="A98" s="14" t="s">
        <v>106</v>
      </c>
      <c r="B98" s="19" t="s">
        <v>141</v>
      </c>
      <c r="C98" s="227">
        <v>2300</v>
      </c>
      <c r="D98" s="227">
        <v>2300</v>
      </c>
    </row>
    <row r="99" spans="1:4" ht="12" customHeight="1">
      <c r="A99" s="14" t="s">
        <v>96</v>
      </c>
      <c r="B99" s="8" t="s">
        <v>390</v>
      </c>
      <c r="C99" s="227"/>
      <c r="D99" s="227"/>
    </row>
    <row r="100" spans="1:4" ht="12" customHeight="1">
      <c r="A100" s="14" t="s">
        <v>97</v>
      </c>
      <c r="B100" s="124" t="s">
        <v>389</v>
      </c>
      <c r="C100" s="227"/>
      <c r="D100" s="227"/>
    </row>
    <row r="101" spans="1:4" ht="12" customHeight="1">
      <c r="A101" s="14" t="s">
        <v>107</v>
      </c>
      <c r="B101" s="124" t="s">
        <v>388</v>
      </c>
      <c r="C101" s="227"/>
      <c r="D101" s="227"/>
    </row>
    <row r="102" spans="1:4" ht="12" customHeight="1">
      <c r="A102" s="14" t="s">
        <v>108</v>
      </c>
      <c r="B102" s="122" t="s">
        <v>295</v>
      </c>
      <c r="C102" s="227"/>
      <c r="D102" s="227"/>
    </row>
    <row r="103" spans="1:4" ht="12" customHeight="1">
      <c r="A103" s="14" t="s">
        <v>109</v>
      </c>
      <c r="B103" s="123" t="s">
        <v>296</v>
      </c>
      <c r="C103" s="227"/>
      <c r="D103" s="227"/>
    </row>
    <row r="104" spans="1:4" ht="12" customHeight="1">
      <c r="A104" s="14" t="s">
        <v>110</v>
      </c>
      <c r="B104" s="123" t="s">
        <v>297</v>
      </c>
      <c r="C104" s="227"/>
      <c r="D104" s="227"/>
    </row>
    <row r="105" spans="1:4" ht="12" customHeight="1">
      <c r="A105" s="14" t="s">
        <v>112</v>
      </c>
      <c r="B105" s="122" t="s">
        <v>298</v>
      </c>
      <c r="C105" s="227"/>
      <c r="D105" s="227"/>
    </row>
    <row r="106" spans="1:4" ht="12" customHeight="1">
      <c r="A106" s="14" t="s">
        <v>142</v>
      </c>
      <c r="B106" s="122" t="s">
        <v>299</v>
      </c>
      <c r="C106" s="227"/>
      <c r="D106" s="227"/>
    </row>
    <row r="107" spans="1:4" ht="12" customHeight="1">
      <c r="A107" s="14" t="s">
        <v>293</v>
      </c>
      <c r="B107" s="123" t="s">
        <v>300</v>
      </c>
      <c r="C107" s="227"/>
      <c r="D107" s="227"/>
    </row>
    <row r="108" spans="1:4" ht="12" customHeight="1">
      <c r="A108" s="13" t="s">
        <v>294</v>
      </c>
      <c r="B108" s="124" t="s">
        <v>301</v>
      </c>
      <c r="C108" s="227"/>
      <c r="D108" s="227"/>
    </row>
    <row r="109" spans="1:4" ht="12" customHeight="1">
      <c r="A109" s="14" t="s">
        <v>386</v>
      </c>
      <c r="B109" s="124" t="s">
        <v>302</v>
      </c>
      <c r="C109" s="227"/>
      <c r="D109" s="227"/>
    </row>
    <row r="110" spans="1:4" ht="12" customHeight="1">
      <c r="A110" s="16" t="s">
        <v>387</v>
      </c>
      <c r="B110" s="124" t="s">
        <v>303</v>
      </c>
      <c r="C110" s="227">
        <v>2300</v>
      </c>
      <c r="D110" s="227">
        <v>2300</v>
      </c>
    </row>
    <row r="111" spans="1:4" ht="12" customHeight="1">
      <c r="A111" s="14" t="s">
        <v>391</v>
      </c>
      <c r="B111" s="11" t="s">
        <v>44</v>
      </c>
      <c r="C111" s="225"/>
      <c r="D111" s="225"/>
    </row>
    <row r="112" spans="1:4" ht="12" customHeight="1">
      <c r="A112" s="14" t="s">
        <v>392</v>
      </c>
      <c r="B112" s="8" t="s">
        <v>394</v>
      </c>
      <c r="C112" s="225"/>
      <c r="D112" s="225"/>
    </row>
    <row r="113" spans="1:4" ht="12" customHeight="1" thickBot="1">
      <c r="A113" s="18" t="s">
        <v>393</v>
      </c>
      <c r="B113" s="419" t="s">
        <v>395</v>
      </c>
      <c r="C113" s="231"/>
      <c r="D113" s="231"/>
    </row>
    <row r="114" spans="1:4" ht="12" customHeight="1" thickBot="1">
      <c r="A114" s="416" t="s">
        <v>14</v>
      </c>
      <c r="B114" s="417" t="s">
        <v>304</v>
      </c>
      <c r="C114" s="418">
        <f>+C115+C117+C119</f>
        <v>13</v>
      </c>
      <c r="D114" s="418">
        <f>+D115+D117+D119</f>
        <v>13</v>
      </c>
    </row>
    <row r="115" spans="1:4" ht="12" customHeight="1">
      <c r="A115" s="15" t="s">
        <v>98</v>
      </c>
      <c r="B115" s="8" t="s">
        <v>164</v>
      </c>
      <c r="C115" s="226">
        <v>13</v>
      </c>
      <c r="D115" s="226">
        <v>13</v>
      </c>
    </row>
    <row r="116" spans="1:4" ht="12" customHeight="1">
      <c r="A116" s="15" t="s">
        <v>99</v>
      </c>
      <c r="B116" s="12" t="s">
        <v>308</v>
      </c>
      <c r="C116" s="226"/>
      <c r="D116" s="226"/>
    </row>
    <row r="117" spans="1:4" ht="12" customHeight="1">
      <c r="A117" s="15" t="s">
        <v>100</v>
      </c>
      <c r="B117" s="12" t="s">
        <v>143</v>
      </c>
      <c r="C117" s="225"/>
      <c r="D117" s="225"/>
    </row>
    <row r="118" spans="1:4" ht="12" customHeight="1">
      <c r="A118" s="15" t="s">
        <v>101</v>
      </c>
      <c r="B118" s="12" t="s">
        <v>309</v>
      </c>
      <c r="C118" s="193"/>
      <c r="D118" s="193"/>
    </row>
    <row r="119" spans="1:4" ht="12" customHeight="1">
      <c r="A119" s="15" t="s">
        <v>102</v>
      </c>
      <c r="B119" s="220" t="s">
        <v>167</v>
      </c>
      <c r="C119" s="193"/>
      <c r="D119" s="193"/>
    </row>
    <row r="120" spans="1:4" ht="12" customHeight="1">
      <c r="A120" s="15" t="s">
        <v>111</v>
      </c>
      <c r="B120" s="219" t="s">
        <v>373</v>
      </c>
      <c r="C120" s="193"/>
      <c r="D120" s="193"/>
    </row>
    <row r="121" spans="1:4" ht="12" customHeight="1">
      <c r="A121" s="15" t="s">
        <v>113</v>
      </c>
      <c r="B121" s="339" t="s">
        <v>314</v>
      </c>
      <c r="C121" s="193"/>
      <c r="D121" s="193"/>
    </row>
    <row r="122" spans="1:4" ht="15.75">
      <c r="A122" s="15" t="s">
        <v>144</v>
      </c>
      <c r="B122" s="123" t="s">
        <v>297</v>
      </c>
      <c r="C122" s="193"/>
      <c r="D122" s="193"/>
    </row>
    <row r="123" spans="1:4" ht="12" customHeight="1">
      <c r="A123" s="15" t="s">
        <v>145</v>
      </c>
      <c r="B123" s="123" t="s">
        <v>313</v>
      </c>
      <c r="C123" s="193"/>
      <c r="D123" s="193"/>
    </row>
    <row r="124" spans="1:4" ht="12" customHeight="1">
      <c r="A124" s="15" t="s">
        <v>146</v>
      </c>
      <c r="B124" s="123" t="s">
        <v>312</v>
      </c>
      <c r="C124" s="193"/>
      <c r="D124" s="193"/>
    </row>
    <row r="125" spans="1:4" ht="12" customHeight="1">
      <c r="A125" s="15" t="s">
        <v>305</v>
      </c>
      <c r="B125" s="123" t="s">
        <v>300</v>
      </c>
      <c r="C125" s="193"/>
      <c r="D125" s="193"/>
    </row>
    <row r="126" spans="1:4" ht="12" customHeight="1">
      <c r="A126" s="15" t="s">
        <v>306</v>
      </c>
      <c r="B126" s="123" t="s">
        <v>311</v>
      </c>
      <c r="C126" s="193"/>
      <c r="D126" s="193"/>
    </row>
    <row r="127" spans="1:4" ht="16.5" thickBot="1">
      <c r="A127" s="13" t="s">
        <v>307</v>
      </c>
      <c r="B127" s="123" t="s">
        <v>310</v>
      </c>
      <c r="C127" s="195"/>
      <c r="D127" s="195"/>
    </row>
    <row r="128" spans="1:4" ht="12" customHeight="1" thickBot="1">
      <c r="A128" s="20" t="s">
        <v>15</v>
      </c>
      <c r="B128" s="118" t="s">
        <v>396</v>
      </c>
      <c r="C128" s="223">
        <f>+C93+C114</f>
        <v>22378</v>
      </c>
      <c r="D128" s="223">
        <f>+D93+D114</f>
        <v>23722</v>
      </c>
    </row>
    <row r="129" spans="1:4" ht="12" customHeight="1" thickBot="1">
      <c r="A129" s="20" t="s">
        <v>16</v>
      </c>
      <c r="B129" s="118" t="s">
        <v>397</v>
      </c>
      <c r="C129" s="223">
        <f>+C130+C131+C132</f>
        <v>0</v>
      </c>
      <c r="D129" s="223">
        <f>+D130+D131+D132</f>
        <v>0</v>
      </c>
    </row>
    <row r="130" spans="1:4" ht="12" customHeight="1">
      <c r="A130" s="15" t="s">
        <v>205</v>
      </c>
      <c r="B130" s="12" t="s">
        <v>404</v>
      </c>
      <c r="C130" s="193"/>
      <c r="D130" s="193"/>
    </row>
    <row r="131" spans="1:4" ht="12" customHeight="1">
      <c r="A131" s="15" t="s">
        <v>208</v>
      </c>
      <c r="B131" s="12" t="s">
        <v>405</v>
      </c>
      <c r="C131" s="193"/>
      <c r="D131" s="193"/>
    </row>
    <row r="132" spans="1:4" ht="12" customHeight="1" thickBot="1">
      <c r="A132" s="13" t="s">
        <v>209</v>
      </c>
      <c r="B132" s="12" t="s">
        <v>406</v>
      </c>
      <c r="C132" s="193"/>
      <c r="D132" s="193"/>
    </row>
    <row r="133" spans="1:4" ht="12" customHeight="1" thickBot="1">
      <c r="A133" s="20" t="s">
        <v>17</v>
      </c>
      <c r="B133" s="118" t="s">
        <v>398</v>
      </c>
      <c r="C133" s="223">
        <f>SUM(C134:C139)</f>
        <v>0</v>
      </c>
      <c r="D133" s="223">
        <f>SUM(D134:D139)</f>
        <v>0</v>
      </c>
    </row>
    <row r="134" spans="1:4" ht="12" customHeight="1">
      <c r="A134" s="15" t="s">
        <v>85</v>
      </c>
      <c r="B134" s="9" t="s">
        <v>407</v>
      </c>
      <c r="C134" s="193"/>
      <c r="D134" s="193"/>
    </row>
    <row r="135" spans="1:4" ht="12" customHeight="1">
      <c r="A135" s="15" t="s">
        <v>86</v>
      </c>
      <c r="B135" s="9" t="s">
        <v>399</v>
      </c>
      <c r="C135" s="193"/>
      <c r="D135" s="193"/>
    </row>
    <row r="136" spans="1:4" ht="12" customHeight="1">
      <c r="A136" s="15" t="s">
        <v>87</v>
      </c>
      <c r="B136" s="9" t="s">
        <v>400</v>
      </c>
      <c r="C136" s="193"/>
      <c r="D136" s="193"/>
    </row>
    <row r="137" spans="1:4" ht="12" customHeight="1">
      <c r="A137" s="15" t="s">
        <v>131</v>
      </c>
      <c r="B137" s="9" t="s">
        <v>401</v>
      </c>
      <c r="C137" s="193"/>
      <c r="D137" s="193"/>
    </row>
    <row r="138" spans="1:4" ht="12" customHeight="1">
      <c r="A138" s="15" t="s">
        <v>132</v>
      </c>
      <c r="B138" s="9" t="s">
        <v>402</v>
      </c>
      <c r="C138" s="193"/>
      <c r="D138" s="193"/>
    </row>
    <row r="139" spans="1:4" ht="12" customHeight="1" thickBot="1">
      <c r="A139" s="13" t="s">
        <v>133</v>
      </c>
      <c r="B139" s="9" t="s">
        <v>403</v>
      </c>
      <c r="C139" s="193"/>
      <c r="D139" s="193"/>
    </row>
    <row r="140" spans="1:4" ht="12" customHeight="1" thickBot="1">
      <c r="A140" s="20" t="s">
        <v>18</v>
      </c>
      <c r="B140" s="118" t="s">
        <v>411</v>
      </c>
      <c r="C140" s="229">
        <f>+C141+C142+C143+C144</f>
        <v>0</v>
      </c>
      <c r="D140" s="229">
        <f>+D141+D142+D143+D144</f>
        <v>0</v>
      </c>
    </row>
    <row r="141" spans="1:4" ht="12" customHeight="1">
      <c r="A141" s="15" t="s">
        <v>88</v>
      </c>
      <c r="B141" s="9" t="s">
        <v>315</v>
      </c>
      <c r="C141" s="193"/>
      <c r="D141" s="193"/>
    </row>
    <row r="142" spans="1:4" ht="12" customHeight="1">
      <c r="A142" s="15" t="s">
        <v>89</v>
      </c>
      <c r="B142" s="9" t="s">
        <v>316</v>
      </c>
      <c r="C142" s="193"/>
      <c r="D142" s="193"/>
    </row>
    <row r="143" spans="1:4" ht="12" customHeight="1">
      <c r="A143" s="15" t="s">
        <v>229</v>
      </c>
      <c r="B143" s="9" t="s">
        <v>412</v>
      </c>
      <c r="C143" s="193"/>
      <c r="D143" s="193"/>
    </row>
    <row r="144" spans="1:4" ht="12" customHeight="1" thickBot="1">
      <c r="A144" s="13" t="s">
        <v>230</v>
      </c>
      <c r="B144" s="7" t="s">
        <v>335</v>
      </c>
      <c r="C144" s="193"/>
      <c r="D144" s="193"/>
    </row>
    <row r="145" spans="1:4" ht="12" customHeight="1" thickBot="1">
      <c r="A145" s="20" t="s">
        <v>19</v>
      </c>
      <c r="B145" s="118" t="s">
        <v>413</v>
      </c>
      <c r="C145" s="232">
        <f>SUM(C146:C150)</f>
        <v>0</v>
      </c>
      <c r="D145" s="232">
        <f>SUM(D146:D150)</f>
        <v>0</v>
      </c>
    </row>
    <row r="146" spans="1:4" ht="12" customHeight="1">
      <c r="A146" s="15" t="s">
        <v>90</v>
      </c>
      <c r="B146" s="9" t="s">
        <v>408</v>
      </c>
      <c r="C146" s="193"/>
      <c r="D146" s="193"/>
    </row>
    <row r="147" spans="1:4" ht="12" customHeight="1">
      <c r="A147" s="15" t="s">
        <v>91</v>
      </c>
      <c r="B147" s="9" t="s">
        <v>415</v>
      </c>
      <c r="C147" s="193"/>
      <c r="D147" s="193"/>
    </row>
    <row r="148" spans="1:4" ht="12" customHeight="1">
      <c r="A148" s="15" t="s">
        <v>241</v>
      </c>
      <c r="B148" s="9" t="s">
        <v>410</v>
      </c>
      <c r="C148" s="193"/>
      <c r="D148" s="193"/>
    </row>
    <row r="149" spans="1:4" ht="12" customHeight="1">
      <c r="A149" s="15" t="s">
        <v>242</v>
      </c>
      <c r="B149" s="9" t="s">
        <v>416</v>
      </c>
      <c r="C149" s="193"/>
      <c r="D149" s="193"/>
    </row>
    <row r="150" spans="1:4" ht="12" customHeight="1" thickBot="1">
      <c r="A150" s="15" t="s">
        <v>414</v>
      </c>
      <c r="B150" s="9" t="s">
        <v>417</v>
      </c>
      <c r="C150" s="193"/>
      <c r="D150" s="193"/>
    </row>
    <row r="151" spans="1:4" ht="12" customHeight="1" thickBot="1">
      <c r="A151" s="20" t="s">
        <v>20</v>
      </c>
      <c r="B151" s="118" t="s">
        <v>418</v>
      </c>
      <c r="C151" s="420"/>
      <c r="D151" s="420"/>
    </row>
    <row r="152" spans="1:4" ht="12" customHeight="1" thickBot="1">
      <c r="A152" s="20" t="s">
        <v>21</v>
      </c>
      <c r="B152" s="118" t="s">
        <v>419</v>
      </c>
      <c r="C152" s="420"/>
      <c r="D152" s="420"/>
    </row>
    <row r="153" spans="1:9" ht="15" customHeight="1" thickBot="1">
      <c r="A153" s="20" t="s">
        <v>22</v>
      </c>
      <c r="B153" s="118" t="s">
        <v>421</v>
      </c>
      <c r="C153" s="353">
        <f>+C129+C133+C140+C145+C151+C152</f>
        <v>0</v>
      </c>
      <c r="D153" s="353">
        <f>+D129+D133+D140+D145+D151+D152</f>
        <v>0</v>
      </c>
      <c r="F153" s="354"/>
      <c r="G153" s="355"/>
      <c r="H153" s="355"/>
      <c r="I153" s="355"/>
    </row>
    <row r="154" spans="1:4" s="342" customFormat="1" ht="12.75" customHeight="1" thickBot="1">
      <c r="A154" s="221" t="s">
        <v>23</v>
      </c>
      <c r="B154" s="305" t="s">
        <v>420</v>
      </c>
      <c r="C154" s="353">
        <f>+C128+C153</f>
        <v>22378</v>
      </c>
      <c r="D154" s="353">
        <f>+D128+D153</f>
        <v>23722</v>
      </c>
    </row>
    <row r="155" ht="7.5" customHeight="1"/>
    <row r="156" spans="1:3" ht="15.75">
      <c r="A156" s="457" t="s">
        <v>317</v>
      </c>
      <c r="B156" s="457"/>
      <c r="C156" s="457"/>
    </row>
    <row r="157" spans="1:4" ht="15" customHeight="1" thickBot="1">
      <c r="A157" s="455" t="s">
        <v>120</v>
      </c>
      <c r="B157" s="455"/>
      <c r="C157" s="459" t="s">
        <v>165</v>
      </c>
      <c r="D157" s="459"/>
    </row>
    <row r="158" spans="1:4" ht="13.5" customHeight="1" thickBot="1">
      <c r="A158" s="20">
        <v>1</v>
      </c>
      <c r="B158" s="30" t="s">
        <v>422</v>
      </c>
      <c r="C158" s="223">
        <f>+C62-C128</f>
        <v>-4698</v>
      </c>
      <c r="D158" s="223">
        <f>+D62-D128</f>
        <v>-4698</v>
      </c>
    </row>
    <row r="159" spans="1:4" ht="27.75" customHeight="1" thickBot="1">
      <c r="A159" s="20" t="s">
        <v>14</v>
      </c>
      <c r="B159" s="30" t="s">
        <v>428</v>
      </c>
      <c r="C159" s="223">
        <f>+C86-C153</f>
        <v>4698</v>
      </c>
      <c r="D159" s="223">
        <f>+D86-D153</f>
        <v>4698</v>
      </c>
    </row>
  </sheetData>
  <sheetProtection/>
  <mergeCells count="9">
    <mergeCell ref="A1:C1"/>
    <mergeCell ref="A2:B2"/>
    <mergeCell ref="A89:C89"/>
    <mergeCell ref="A90:B90"/>
    <mergeCell ref="A156:C156"/>
    <mergeCell ref="A157:B157"/>
    <mergeCell ref="C2:D2"/>
    <mergeCell ref="C90:D90"/>
    <mergeCell ref="C157:D157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77" r:id="rId1"/>
  <headerFooter alignWithMargins="0">
    <oddHeader>&amp;C&amp;"Times New Roman CE,Félkövér"&amp;12
Győrzámoly Község Önkormányzat
2016. ÉVI KÖLTSÉGVETÉS
ÖNKÉNT VÁLLALT FELADATAINAK MÉRLEGE
&amp;R&amp;"Times New Roman CE,Félkövér dőlt"&amp;11 1.3. melléklet a 12/2016. (XI. 30.)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10" zoomScaleNormal="110" zoomScaleSheetLayoutView="100" workbookViewId="0" topLeftCell="A91">
      <selection activeCell="E153" sqref="E153"/>
    </sheetView>
  </sheetViews>
  <sheetFormatPr defaultColWidth="9.00390625" defaultRowHeight="12.75"/>
  <cols>
    <col min="1" max="1" width="9.50390625" style="306" customWidth="1"/>
    <col min="2" max="2" width="91.625" style="306" customWidth="1"/>
    <col min="3" max="3" width="21.625" style="307" customWidth="1"/>
    <col min="4" max="4" width="13.50390625" style="340" customWidth="1"/>
    <col min="5" max="16384" width="9.375" style="340" customWidth="1"/>
  </cols>
  <sheetData>
    <row r="1" spans="1:3" ht="15.75" customHeight="1">
      <c r="A1" s="454" t="s">
        <v>10</v>
      </c>
      <c r="B1" s="454"/>
      <c r="C1" s="454"/>
    </row>
    <row r="2" spans="1:4" ht="15.75" customHeight="1" thickBot="1">
      <c r="A2" s="455" t="s">
        <v>118</v>
      </c>
      <c r="B2" s="455"/>
      <c r="C2" s="459" t="s">
        <v>165</v>
      </c>
      <c r="D2" s="459"/>
    </row>
    <row r="3" spans="1:4" ht="37.5" customHeight="1" thickBot="1">
      <c r="A3" s="23" t="s">
        <v>65</v>
      </c>
      <c r="B3" s="24" t="s">
        <v>12</v>
      </c>
      <c r="C3" s="38" t="s">
        <v>512</v>
      </c>
      <c r="D3" s="38" t="s">
        <v>522</v>
      </c>
    </row>
    <row r="4" spans="1:4" s="341" customFormat="1" ht="12" customHeight="1" thickBot="1">
      <c r="A4" s="335" t="s">
        <v>435</v>
      </c>
      <c r="B4" s="336" t="s">
        <v>436</v>
      </c>
      <c r="C4" s="337" t="s">
        <v>437</v>
      </c>
      <c r="D4" s="337" t="s">
        <v>439</v>
      </c>
    </row>
    <row r="5" spans="1:4" s="342" customFormat="1" ht="12" customHeight="1" thickBot="1">
      <c r="A5" s="20" t="s">
        <v>13</v>
      </c>
      <c r="B5" s="21" t="s">
        <v>189</v>
      </c>
      <c r="C5" s="223">
        <f>+C6+C7+C8+C9+C10+C11</f>
        <v>33937</v>
      </c>
      <c r="D5" s="223">
        <f>+D6+D7+D8+D9+D10+D11</f>
        <v>33937</v>
      </c>
    </row>
    <row r="6" spans="1:4" s="342" customFormat="1" ht="12" customHeight="1">
      <c r="A6" s="15" t="s">
        <v>92</v>
      </c>
      <c r="B6" s="343" t="s">
        <v>190</v>
      </c>
      <c r="C6" s="226">
        <v>33937</v>
      </c>
      <c r="D6" s="226">
        <v>33937</v>
      </c>
    </row>
    <row r="7" spans="1:4" s="342" customFormat="1" ht="12" customHeight="1">
      <c r="A7" s="14" t="s">
        <v>93</v>
      </c>
      <c r="B7" s="344" t="s">
        <v>191</v>
      </c>
      <c r="C7" s="225"/>
      <c r="D7" s="225"/>
    </row>
    <row r="8" spans="1:4" s="342" customFormat="1" ht="12" customHeight="1">
      <c r="A8" s="14" t="s">
        <v>94</v>
      </c>
      <c r="B8" s="344" t="s">
        <v>192</v>
      </c>
      <c r="C8" s="225"/>
      <c r="D8" s="225"/>
    </row>
    <row r="9" spans="1:4" s="342" customFormat="1" ht="12" customHeight="1">
      <c r="A9" s="14" t="s">
        <v>95</v>
      </c>
      <c r="B9" s="344" t="s">
        <v>193</v>
      </c>
      <c r="C9" s="225"/>
      <c r="D9" s="225"/>
    </row>
    <row r="10" spans="1:4" s="342" customFormat="1" ht="12" customHeight="1">
      <c r="A10" s="14" t="s">
        <v>115</v>
      </c>
      <c r="B10" s="219" t="s">
        <v>377</v>
      </c>
      <c r="C10" s="225"/>
      <c r="D10" s="225"/>
    </row>
    <row r="11" spans="1:4" s="342" customFormat="1" ht="12" customHeight="1" thickBot="1">
      <c r="A11" s="16" t="s">
        <v>96</v>
      </c>
      <c r="B11" s="220" t="s">
        <v>378</v>
      </c>
      <c r="C11" s="225"/>
      <c r="D11" s="225"/>
    </row>
    <row r="12" spans="1:4" s="342" customFormat="1" ht="12" customHeight="1" thickBot="1">
      <c r="A12" s="20" t="s">
        <v>14</v>
      </c>
      <c r="B12" s="218" t="s">
        <v>194</v>
      </c>
      <c r="C12" s="223">
        <f>+C13+C14+C15+C16+C17</f>
        <v>0</v>
      </c>
      <c r="D12" s="223">
        <f>+D13+D14+D15+D16+D17</f>
        <v>512</v>
      </c>
    </row>
    <row r="13" spans="1:4" s="342" customFormat="1" ht="12" customHeight="1">
      <c r="A13" s="15" t="s">
        <v>98</v>
      </c>
      <c r="B13" s="343" t="s">
        <v>195</v>
      </c>
      <c r="C13" s="226"/>
      <c r="D13" s="226"/>
    </row>
    <row r="14" spans="1:4" s="342" customFormat="1" ht="12" customHeight="1">
      <c r="A14" s="14" t="s">
        <v>99</v>
      </c>
      <c r="B14" s="344" t="s">
        <v>196</v>
      </c>
      <c r="C14" s="225"/>
      <c r="D14" s="225"/>
    </row>
    <row r="15" spans="1:4" s="342" customFormat="1" ht="12" customHeight="1">
      <c r="A15" s="14" t="s">
        <v>100</v>
      </c>
      <c r="B15" s="344" t="s">
        <v>367</v>
      </c>
      <c r="C15" s="225"/>
      <c r="D15" s="225"/>
    </row>
    <row r="16" spans="1:4" s="342" customFormat="1" ht="12" customHeight="1">
      <c r="A16" s="14" t="s">
        <v>101</v>
      </c>
      <c r="B16" s="344" t="s">
        <v>368</v>
      </c>
      <c r="C16" s="225"/>
      <c r="D16" s="225"/>
    </row>
    <row r="17" spans="1:4" s="342" customFormat="1" ht="12" customHeight="1">
      <c r="A17" s="14" t="s">
        <v>102</v>
      </c>
      <c r="B17" s="344" t="s">
        <v>197</v>
      </c>
      <c r="C17" s="225"/>
      <c r="D17" s="225">
        <v>512</v>
      </c>
    </row>
    <row r="18" spans="1:4" s="342" customFormat="1" ht="12" customHeight="1" thickBot="1">
      <c r="A18" s="16" t="s">
        <v>111</v>
      </c>
      <c r="B18" s="220" t="s">
        <v>198</v>
      </c>
      <c r="C18" s="227"/>
      <c r="D18" s="227"/>
    </row>
    <row r="19" spans="1:4" s="342" customFormat="1" ht="12" customHeight="1" thickBot="1">
      <c r="A19" s="20" t="s">
        <v>15</v>
      </c>
      <c r="B19" s="21" t="s">
        <v>199</v>
      </c>
      <c r="C19" s="223">
        <f>+C20+C21+C22+C23+C24</f>
        <v>0</v>
      </c>
      <c r="D19" s="223">
        <f>+D20+D21+D22+D23+D24</f>
        <v>0</v>
      </c>
    </row>
    <row r="20" spans="1:4" s="342" customFormat="1" ht="12" customHeight="1">
      <c r="A20" s="15" t="s">
        <v>81</v>
      </c>
      <c r="B20" s="343" t="s">
        <v>200</v>
      </c>
      <c r="C20" s="226"/>
      <c r="D20" s="226"/>
    </row>
    <row r="21" spans="1:4" s="342" customFormat="1" ht="12" customHeight="1">
      <c r="A21" s="14" t="s">
        <v>82</v>
      </c>
      <c r="B21" s="344" t="s">
        <v>201</v>
      </c>
      <c r="C21" s="225"/>
      <c r="D21" s="225"/>
    </row>
    <row r="22" spans="1:4" s="342" customFormat="1" ht="12" customHeight="1">
      <c r="A22" s="14" t="s">
        <v>83</v>
      </c>
      <c r="B22" s="344" t="s">
        <v>369</v>
      </c>
      <c r="C22" s="225"/>
      <c r="D22" s="225"/>
    </row>
    <row r="23" spans="1:4" s="342" customFormat="1" ht="12" customHeight="1">
      <c r="A23" s="14" t="s">
        <v>84</v>
      </c>
      <c r="B23" s="344" t="s">
        <v>370</v>
      </c>
      <c r="C23" s="225"/>
      <c r="D23" s="225"/>
    </row>
    <row r="24" spans="1:4" s="342" customFormat="1" ht="12" customHeight="1">
      <c r="A24" s="14" t="s">
        <v>127</v>
      </c>
      <c r="B24" s="344" t="s">
        <v>202</v>
      </c>
      <c r="C24" s="225"/>
      <c r="D24" s="225"/>
    </row>
    <row r="25" spans="1:4" s="342" customFormat="1" ht="12" customHeight="1" thickBot="1">
      <c r="A25" s="16" t="s">
        <v>128</v>
      </c>
      <c r="B25" s="345" t="s">
        <v>203</v>
      </c>
      <c r="C25" s="227"/>
      <c r="D25" s="227"/>
    </row>
    <row r="26" spans="1:4" s="342" customFormat="1" ht="12" customHeight="1" thickBot="1">
      <c r="A26" s="20" t="s">
        <v>129</v>
      </c>
      <c r="B26" s="21" t="s">
        <v>204</v>
      </c>
      <c r="C26" s="229">
        <v>79</v>
      </c>
      <c r="D26" s="229">
        <v>79</v>
      </c>
    </row>
    <row r="27" spans="1:4" s="342" customFormat="1" ht="12" customHeight="1">
      <c r="A27" s="15" t="s">
        <v>205</v>
      </c>
      <c r="B27" s="343" t="s">
        <v>384</v>
      </c>
      <c r="C27" s="338">
        <f>+C28+C29+C30</f>
        <v>0</v>
      </c>
      <c r="D27" s="338">
        <f>+D28+D29+D30</f>
        <v>0</v>
      </c>
    </row>
    <row r="28" spans="1:4" s="342" customFormat="1" ht="12" customHeight="1">
      <c r="A28" s="14" t="s">
        <v>206</v>
      </c>
      <c r="B28" s="344" t="s">
        <v>211</v>
      </c>
      <c r="C28" s="225"/>
      <c r="D28" s="225"/>
    </row>
    <row r="29" spans="1:4" s="342" customFormat="1" ht="12" customHeight="1">
      <c r="A29" s="14" t="s">
        <v>207</v>
      </c>
      <c r="B29" s="344" t="s">
        <v>212</v>
      </c>
      <c r="C29" s="225"/>
      <c r="D29" s="225"/>
    </row>
    <row r="30" spans="1:4" s="342" customFormat="1" ht="12" customHeight="1">
      <c r="A30" s="14" t="s">
        <v>382</v>
      </c>
      <c r="B30" s="414" t="s">
        <v>383</v>
      </c>
      <c r="C30" s="225"/>
      <c r="D30" s="225"/>
    </row>
    <row r="31" spans="1:4" s="342" customFormat="1" ht="12" customHeight="1">
      <c r="A31" s="14" t="s">
        <v>208</v>
      </c>
      <c r="B31" s="344" t="s">
        <v>213</v>
      </c>
      <c r="C31" s="225"/>
      <c r="D31" s="225"/>
    </row>
    <row r="32" spans="1:4" s="342" customFormat="1" ht="12" customHeight="1">
      <c r="A32" s="14" t="s">
        <v>209</v>
      </c>
      <c r="B32" s="344" t="s">
        <v>214</v>
      </c>
      <c r="C32" s="225"/>
      <c r="D32" s="225"/>
    </row>
    <row r="33" spans="1:4" s="342" customFormat="1" ht="12" customHeight="1" thickBot="1">
      <c r="A33" s="16" t="s">
        <v>210</v>
      </c>
      <c r="B33" s="345" t="s">
        <v>215</v>
      </c>
      <c r="C33" s="227"/>
      <c r="D33" s="227"/>
    </row>
    <row r="34" spans="1:4" s="342" customFormat="1" ht="12" customHeight="1" thickBot="1">
      <c r="A34" s="20" t="s">
        <v>17</v>
      </c>
      <c r="B34" s="21" t="s">
        <v>379</v>
      </c>
      <c r="C34" s="223">
        <f>SUM(C35:C45)</f>
        <v>0</v>
      </c>
      <c r="D34" s="223">
        <f>SUM(D35:D45)</f>
        <v>38</v>
      </c>
    </row>
    <row r="35" spans="1:4" s="342" customFormat="1" ht="12" customHeight="1">
      <c r="A35" s="15" t="s">
        <v>85</v>
      </c>
      <c r="B35" s="343" t="s">
        <v>218</v>
      </c>
      <c r="C35" s="226"/>
      <c r="D35" s="226"/>
    </row>
    <row r="36" spans="1:4" s="342" customFormat="1" ht="12" customHeight="1">
      <c r="A36" s="14" t="s">
        <v>86</v>
      </c>
      <c r="B36" s="344" t="s">
        <v>219</v>
      </c>
      <c r="C36" s="225"/>
      <c r="D36" s="225">
        <v>38</v>
      </c>
    </row>
    <row r="37" spans="1:4" s="342" customFormat="1" ht="12" customHeight="1">
      <c r="A37" s="14" t="s">
        <v>87</v>
      </c>
      <c r="B37" s="344" t="s">
        <v>220</v>
      </c>
      <c r="C37" s="225"/>
      <c r="D37" s="225"/>
    </row>
    <row r="38" spans="1:4" s="342" customFormat="1" ht="12" customHeight="1">
      <c r="A38" s="14" t="s">
        <v>131</v>
      </c>
      <c r="B38" s="344" t="s">
        <v>221</v>
      </c>
      <c r="C38" s="225"/>
      <c r="D38" s="225"/>
    </row>
    <row r="39" spans="1:4" s="342" customFormat="1" ht="12" customHeight="1">
      <c r="A39" s="14" t="s">
        <v>132</v>
      </c>
      <c r="B39" s="344" t="s">
        <v>222</v>
      </c>
      <c r="C39" s="225"/>
      <c r="D39" s="225"/>
    </row>
    <row r="40" spans="1:4" s="342" customFormat="1" ht="12" customHeight="1">
      <c r="A40" s="14" t="s">
        <v>133</v>
      </c>
      <c r="B40" s="344" t="s">
        <v>223</v>
      </c>
      <c r="C40" s="225"/>
      <c r="D40" s="225"/>
    </row>
    <row r="41" spans="1:4" s="342" customFormat="1" ht="12" customHeight="1">
      <c r="A41" s="14" t="s">
        <v>134</v>
      </c>
      <c r="B41" s="344" t="s">
        <v>224</v>
      </c>
      <c r="C41" s="225"/>
      <c r="D41" s="225"/>
    </row>
    <row r="42" spans="1:4" s="342" customFormat="1" ht="12" customHeight="1">
      <c r="A42" s="14" t="s">
        <v>135</v>
      </c>
      <c r="B42" s="344" t="s">
        <v>225</v>
      </c>
      <c r="C42" s="225"/>
      <c r="D42" s="225"/>
    </row>
    <row r="43" spans="1:4" s="342" customFormat="1" ht="12" customHeight="1">
      <c r="A43" s="14" t="s">
        <v>216</v>
      </c>
      <c r="B43" s="344" t="s">
        <v>226</v>
      </c>
      <c r="C43" s="228"/>
      <c r="D43" s="228"/>
    </row>
    <row r="44" spans="1:4" s="342" customFormat="1" ht="12" customHeight="1">
      <c r="A44" s="16" t="s">
        <v>217</v>
      </c>
      <c r="B44" s="345" t="s">
        <v>381</v>
      </c>
      <c r="C44" s="329"/>
      <c r="D44" s="329"/>
    </row>
    <row r="45" spans="1:4" s="342" customFormat="1" ht="12" customHeight="1" thickBot="1">
      <c r="A45" s="16" t="s">
        <v>380</v>
      </c>
      <c r="B45" s="220" t="s">
        <v>227</v>
      </c>
      <c r="C45" s="329"/>
      <c r="D45" s="329"/>
    </row>
    <row r="46" spans="1:4" s="342" customFormat="1" ht="12" customHeight="1" thickBot="1">
      <c r="A46" s="20" t="s">
        <v>18</v>
      </c>
      <c r="B46" s="21" t="s">
        <v>228</v>
      </c>
      <c r="C46" s="223">
        <f>SUM(C47:C51)</f>
        <v>0</v>
      </c>
      <c r="D46" s="223">
        <f>SUM(D47:D51)</f>
        <v>0</v>
      </c>
    </row>
    <row r="47" spans="1:4" s="342" customFormat="1" ht="12" customHeight="1">
      <c r="A47" s="15" t="s">
        <v>88</v>
      </c>
      <c r="B47" s="343" t="s">
        <v>232</v>
      </c>
      <c r="C47" s="389"/>
      <c r="D47" s="389"/>
    </row>
    <row r="48" spans="1:4" s="342" customFormat="1" ht="12" customHeight="1">
      <c r="A48" s="14" t="s">
        <v>89</v>
      </c>
      <c r="B48" s="344" t="s">
        <v>233</v>
      </c>
      <c r="C48" s="228"/>
      <c r="D48" s="228"/>
    </row>
    <row r="49" spans="1:4" s="342" customFormat="1" ht="12" customHeight="1">
      <c r="A49" s="14" t="s">
        <v>229</v>
      </c>
      <c r="B49" s="344" t="s">
        <v>234</v>
      </c>
      <c r="C49" s="228"/>
      <c r="D49" s="228"/>
    </row>
    <row r="50" spans="1:4" s="342" customFormat="1" ht="12" customHeight="1">
      <c r="A50" s="14" t="s">
        <v>230</v>
      </c>
      <c r="B50" s="344" t="s">
        <v>235</v>
      </c>
      <c r="C50" s="228"/>
      <c r="D50" s="228"/>
    </row>
    <row r="51" spans="1:4" s="342" customFormat="1" ht="12" customHeight="1" thickBot="1">
      <c r="A51" s="16" t="s">
        <v>231</v>
      </c>
      <c r="B51" s="220" t="s">
        <v>236</v>
      </c>
      <c r="C51" s="329"/>
      <c r="D51" s="329"/>
    </row>
    <row r="52" spans="1:4" s="342" customFormat="1" ht="12" customHeight="1" thickBot="1">
      <c r="A52" s="20" t="s">
        <v>136</v>
      </c>
      <c r="B52" s="21" t="s">
        <v>237</v>
      </c>
      <c r="C52" s="223">
        <f>SUM(C53:C55)</f>
        <v>0</v>
      </c>
      <c r="D52" s="223">
        <f>SUM(D53:D55)</f>
        <v>0</v>
      </c>
    </row>
    <row r="53" spans="1:4" s="342" customFormat="1" ht="12" customHeight="1">
      <c r="A53" s="15" t="s">
        <v>90</v>
      </c>
      <c r="B53" s="343" t="s">
        <v>238</v>
      </c>
      <c r="C53" s="226"/>
      <c r="D53" s="226"/>
    </row>
    <row r="54" spans="1:4" s="342" customFormat="1" ht="12" customHeight="1">
      <c r="A54" s="14" t="s">
        <v>91</v>
      </c>
      <c r="B54" s="344" t="s">
        <v>371</v>
      </c>
      <c r="C54" s="225"/>
      <c r="D54" s="225"/>
    </row>
    <row r="55" spans="1:4" s="342" customFormat="1" ht="12" customHeight="1">
      <c r="A55" s="14" t="s">
        <v>241</v>
      </c>
      <c r="B55" s="344" t="s">
        <v>239</v>
      </c>
      <c r="C55" s="225"/>
      <c r="D55" s="225"/>
    </row>
    <row r="56" spans="1:4" s="342" customFormat="1" ht="12" customHeight="1" thickBot="1">
      <c r="A56" s="16" t="s">
        <v>242</v>
      </c>
      <c r="B56" s="220" t="s">
        <v>240</v>
      </c>
      <c r="C56" s="227"/>
      <c r="D56" s="227"/>
    </row>
    <row r="57" spans="1:4" s="342" customFormat="1" ht="12" customHeight="1" thickBot="1">
      <c r="A57" s="20" t="s">
        <v>20</v>
      </c>
      <c r="B57" s="218" t="s">
        <v>243</v>
      </c>
      <c r="C57" s="223">
        <f>SUM(C58:C60)</f>
        <v>0</v>
      </c>
      <c r="D57" s="223">
        <f>SUM(D58:D60)</f>
        <v>0</v>
      </c>
    </row>
    <row r="58" spans="1:4" s="342" customFormat="1" ht="12" customHeight="1">
      <c r="A58" s="15" t="s">
        <v>137</v>
      </c>
      <c r="B58" s="343" t="s">
        <v>245</v>
      </c>
      <c r="C58" s="228"/>
      <c r="D58" s="228"/>
    </row>
    <row r="59" spans="1:4" s="342" customFormat="1" ht="12" customHeight="1">
      <c r="A59" s="14" t="s">
        <v>138</v>
      </c>
      <c r="B59" s="344" t="s">
        <v>372</v>
      </c>
      <c r="C59" s="228"/>
      <c r="D59" s="228"/>
    </row>
    <row r="60" spans="1:4" s="342" customFormat="1" ht="12" customHeight="1">
      <c r="A60" s="14" t="s">
        <v>166</v>
      </c>
      <c r="B60" s="344" t="s">
        <v>246</v>
      </c>
      <c r="C60" s="228"/>
      <c r="D60" s="228"/>
    </row>
    <row r="61" spans="1:4" s="342" customFormat="1" ht="12" customHeight="1" thickBot="1">
      <c r="A61" s="16" t="s">
        <v>244</v>
      </c>
      <c r="B61" s="220" t="s">
        <v>247</v>
      </c>
      <c r="C61" s="228"/>
      <c r="D61" s="228"/>
    </row>
    <row r="62" spans="1:4" s="342" customFormat="1" ht="12" customHeight="1" thickBot="1">
      <c r="A62" s="421" t="s">
        <v>424</v>
      </c>
      <c r="B62" s="21" t="s">
        <v>248</v>
      </c>
      <c r="C62" s="229">
        <f>+C5+C12+C19+C26+C34+C46+C52+C57</f>
        <v>34016</v>
      </c>
      <c r="D62" s="229">
        <f>+D5+D12+D19+D26+D34+D46+D52+D57</f>
        <v>34566</v>
      </c>
    </row>
    <row r="63" spans="1:4" s="342" customFormat="1" ht="12" customHeight="1" thickBot="1">
      <c r="A63" s="392" t="s">
        <v>249</v>
      </c>
      <c r="B63" s="218" t="s">
        <v>250</v>
      </c>
      <c r="C63" s="223">
        <f>SUM(C64:C66)</f>
        <v>0</v>
      </c>
      <c r="D63" s="223">
        <f>SUM(D64:D66)</f>
        <v>0</v>
      </c>
    </row>
    <row r="64" spans="1:4" s="342" customFormat="1" ht="12" customHeight="1">
      <c r="A64" s="15" t="s">
        <v>281</v>
      </c>
      <c r="B64" s="343" t="s">
        <v>251</v>
      </c>
      <c r="C64" s="228"/>
      <c r="D64" s="228"/>
    </row>
    <row r="65" spans="1:4" s="342" customFormat="1" ht="12" customHeight="1">
      <c r="A65" s="14" t="s">
        <v>290</v>
      </c>
      <c r="B65" s="344" t="s">
        <v>252</v>
      </c>
      <c r="C65" s="228"/>
      <c r="D65" s="228"/>
    </row>
    <row r="66" spans="1:4" s="342" customFormat="1" ht="12" customHeight="1" thickBot="1">
      <c r="A66" s="16" t="s">
        <v>291</v>
      </c>
      <c r="B66" s="415" t="s">
        <v>409</v>
      </c>
      <c r="C66" s="228"/>
      <c r="D66" s="228"/>
    </row>
    <row r="67" spans="1:4" s="342" customFormat="1" ht="12" customHeight="1" thickBot="1">
      <c r="A67" s="392" t="s">
        <v>254</v>
      </c>
      <c r="B67" s="218" t="s">
        <v>255</v>
      </c>
      <c r="C67" s="223">
        <f>SUM(C68:C71)</f>
        <v>0</v>
      </c>
      <c r="D67" s="223">
        <f>SUM(D68:D71)</f>
        <v>0</v>
      </c>
    </row>
    <row r="68" spans="1:4" s="342" customFormat="1" ht="12" customHeight="1">
      <c r="A68" s="15" t="s">
        <v>116</v>
      </c>
      <c r="B68" s="343" t="s">
        <v>256</v>
      </c>
      <c r="C68" s="228"/>
      <c r="D68" s="228"/>
    </row>
    <row r="69" spans="1:4" s="342" customFormat="1" ht="12" customHeight="1">
      <c r="A69" s="14" t="s">
        <v>117</v>
      </c>
      <c r="B69" s="344" t="s">
        <v>257</v>
      </c>
      <c r="C69" s="228"/>
      <c r="D69" s="228"/>
    </row>
    <row r="70" spans="1:4" s="342" customFormat="1" ht="12" customHeight="1">
      <c r="A70" s="14" t="s">
        <v>282</v>
      </c>
      <c r="B70" s="344" t="s">
        <v>258</v>
      </c>
      <c r="C70" s="228"/>
      <c r="D70" s="228"/>
    </row>
    <row r="71" spans="1:4" s="342" customFormat="1" ht="12" customHeight="1" thickBot="1">
      <c r="A71" s="16" t="s">
        <v>283</v>
      </c>
      <c r="B71" s="220" t="s">
        <v>259</v>
      </c>
      <c r="C71" s="228"/>
      <c r="D71" s="228"/>
    </row>
    <row r="72" spans="1:4" s="342" customFormat="1" ht="12" customHeight="1" thickBot="1">
      <c r="A72" s="392" t="s">
        <v>260</v>
      </c>
      <c r="B72" s="218" t="s">
        <v>261</v>
      </c>
      <c r="C72" s="223">
        <f>SUM(C73:C74)</f>
        <v>5216</v>
      </c>
      <c r="D72" s="223">
        <f>SUM(D73:D74)</f>
        <v>5296</v>
      </c>
    </row>
    <row r="73" spans="1:4" s="342" customFormat="1" ht="12" customHeight="1">
      <c r="A73" s="15" t="s">
        <v>284</v>
      </c>
      <c r="B73" s="343" t="s">
        <v>262</v>
      </c>
      <c r="C73" s="228">
        <v>5216</v>
      </c>
      <c r="D73" s="228">
        <v>5296</v>
      </c>
    </row>
    <row r="74" spans="1:4" s="342" customFormat="1" ht="12" customHeight="1" thickBot="1">
      <c r="A74" s="16" t="s">
        <v>285</v>
      </c>
      <c r="B74" s="220" t="s">
        <v>263</v>
      </c>
      <c r="C74" s="228"/>
      <c r="D74" s="228"/>
    </row>
    <row r="75" spans="1:4" s="342" customFormat="1" ht="12" customHeight="1" thickBot="1">
      <c r="A75" s="392" t="s">
        <v>264</v>
      </c>
      <c r="B75" s="218" t="s">
        <v>265</v>
      </c>
      <c r="C75" s="223">
        <f>SUM(C76:C78)</f>
        <v>0</v>
      </c>
      <c r="D75" s="223">
        <f>SUM(D76:D78)</f>
        <v>0</v>
      </c>
    </row>
    <row r="76" spans="1:4" s="342" customFormat="1" ht="12" customHeight="1">
      <c r="A76" s="15" t="s">
        <v>286</v>
      </c>
      <c r="B76" s="343" t="s">
        <v>266</v>
      </c>
      <c r="C76" s="228"/>
      <c r="D76" s="228"/>
    </row>
    <row r="77" spans="1:4" s="342" customFormat="1" ht="12" customHeight="1">
      <c r="A77" s="14" t="s">
        <v>287</v>
      </c>
      <c r="B77" s="344" t="s">
        <v>267</v>
      </c>
      <c r="C77" s="228"/>
      <c r="D77" s="228"/>
    </row>
    <row r="78" spans="1:4" s="342" customFormat="1" ht="12" customHeight="1" thickBot="1">
      <c r="A78" s="16" t="s">
        <v>288</v>
      </c>
      <c r="B78" s="220" t="s">
        <v>268</v>
      </c>
      <c r="C78" s="228"/>
      <c r="D78" s="228"/>
    </row>
    <row r="79" spans="1:4" s="342" customFormat="1" ht="12" customHeight="1" thickBot="1">
      <c r="A79" s="392" t="s">
        <v>269</v>
      </c>
      <c r="B79" s="218" t="s">
        <v>289</v>
      </c>
      <c r="C79" s="223">
        <f>SUM(C80:C83)</f>
        <v>0</v>
      </c>
      <c r="D79" s="223">
        <f>SUM(D80:D83)</f>
        <v>0</v>
      </c>
    </row>
    <row r="80" spans="1:4" s="342" customFormat="1" ht="12" customHeight="1">
      <c r="A80" s="347" t="s">
        <v>270</v>
      </c>
      <c r="B80" s="343" t="s">
        <v>271</v>
      </c>
      <c r="C80" s="228"/>
      <c r="D80" s="228"/>
    </row>
    <row r="81" spans="1:4" s="342" customFormat="1" ht="12" customHeight="1">
      <c r="A81" s="348" t="s">
        <v>272</v>
      </c>
      <c r="B81" s="344" t="s">
        <v>273</v>
      </c>
      <c r="C81" s="228"/>
      <c r="D81" s="228"/>
    </row>
    <row r="82" spans="1:4" s="342" customFormat="1" ht="12" customHeight="1">
      <c r="A82" s="348" t="s">
        <v>274</v>
      </c>
      <c r="B82" s="344" t="s">
        <v>275</v>
      </c>
      <c r="C82" s="228"/>
      <c r="D82" s="228"/>
    </row>
    <row r="83" spans="1:4" s="342" customFormat="1" ht="12" customHeight="1" thickBot="1">
      <c r="A83" s="349" t="s">
        <v>276</v>
      </c>
      <c r="B83" s="220" t="s">
        <v>277</v>
      </c>
      <c r="C83" s="228"/>
      <c r="D83" s="228"/>
    </row>
    <row r="84" spans="1:4" s="342" customFormat="1" ht="12" customHeight="1" thickBot="1">
      <c r="A84" s="392" t="s">
        <v>278</v>
      </c>
      <c r="B84" s="218" t="s">
        <v>423</v>
      </c>
      <c r="C84" s="390"/>
      <c r="D84" s="390"/>
    </row>
    <row r="85" spans="1:4" s="342" customFormat="1" ht="13.5" customHeight="1" thickBot="1">
      <c r="A85" s="392" t="s">
        <v>280</v>
      </c>
      <c r="B85" s="218" t="s">
        <v>279</v>
      </c>
      <c r="C85" s="390"/>
      <c r="D85" s="390"/>
    </row>
    <row r="86" spans="1:4" s="342" customFormat="1" ht="15.75" customHeight="1" thickBot="1">
      <c r="A86" s="392" t="s">
        <v>292</v>
      </c>
      <c r="B86" s="350" t="s">
        <v>426</v>
      </c>
      <c r="C86" s="229">
        <f>+C63+C67+C72+C75+C79+C85+C84</f>
        <v>5216</v>
      </c>
      <c r="D86" s="229">
        <f>+D63+D67+D72+D75+D79+D85+D84</f>
        <v>5296</v>
      </c>
    </row>
    <row r="87" spans="1:4" s="342" customFormat="1" ht="16.5" customHeight="1" thickBot="1">
      <c r="A87" s="393" t="s">
        <v>425</v>
      </c>
      <c r="B87" s="351" t="s">
        <v>427</v>
      </c>
      <c r="C87" s="229">
        <f>+C62+C86</f>
        <v>39232</v>
      </c>
      <c r="D87" s="229">
        <f>+D62+D86</f>
        <v>39862</v>
      </c>
    </row>
    <row r="88" spans="1:3" s="342" customFormat="1" ht="83.25" customHeight="1">
      <c r="A88" s="5"/>
      <c r="B88" s="6"/>
      <c r="C88" s="230"/>
    </row>
    <row r="89" spans="1:3" ht="16.5" customHeight="1">
      <c r="A89" s="454" t="s">
        <v>41</v>
      </c>
      <c r="B89" s="454"/>
      <c r="C89" s="454"/>
    </row>
    <row r="90" spans="1:4" s="352" customFormat="1" ht="16.5" customHeight="1" thickBot="1">
      <c r="A90" s="456" t="s">
        <v>119</v>
      </c>
      <c r="B90" s="456"/>
      <c r="C90" s="458" t="s">
        <v>165</v>
      </c>
      <c r="D90" s="458"/>
    </row>
    <row r="91" spans="1:4" ht="37.5" customHeight="1" thickBot="1">
      <c r="A91" s="23" t="s">
        <v>65</v>
      </c>
      <c r="B91" s="24" t="s">
        <v>42</v>
      </c>
      <c r="C91" s="38" t="str">
        <f>+C3</f>
        <v>2016. évi eredeti előirányzat</v>
      </c>
      <c r="D91" s="38" t="str">
        <f>+D3</f>
        <v>Módosított előirányzat</v>
      </c>
    </row>
    <row r="92" spans="1:4" s="341" customFormat="1" ht="12" customHeight="1" thickBot="1">
      <c r="A92" s="32" t="s">
        <v>435</v>
      </c>
      <c r="B92" s="33" t="s">
        <v>436</v>
      </c>
      <c r="C92" s="34" t="s">
        <v>437</v>
      </c>
      <c r="D92" s="34" t="s">
        <v>439</v>
      </c>
    </row>
    <row r="93" spans="1:4" ht="12" customHeight="1" thickBot="1">
      <c r="A93" s="22" t="s">
        <v>13</v>
      </c>
      <c r="B93" s="31" t="s">
        <v>385</v>
      </c>
      <c r="C93" s="222">
        <f>C94+C95+C96+C97+C98+C111</f>
        <v>38597</v>
      </c>
      <c r="D93" s="222">
        <f>D94+D95+D96+D97+D98+D111</f>
        <v>39227</v>
      </c>
    </row>
    <row r="94" spans="1:4" ht="12" customHeight="1">
      <c r="A94" s="17" t="s">
        <v>92</v>
      </c>
      <c r="B94" s="10" t="s">
        <v>43</v>
      </c>
      <c r="C94" s="224">
        <v>24566</v>
      </c>
      <c r="D94" s="224">
        <v>24990</v>
      </c>
    </row>
    <row r="95" spans="1:4" ht="12" customHeight="1">
      <c r="A95" s="14" t="s">
        <v>93</v>
      </c>
      <c r="B95" s="8" t="s">
        <v>139</v>
      </c>
      <c r="C95" s="225">
        <v>6607</v>
      </c>
      <c r="D95" s="225">
        <v>6715</v>
      </c>
    </row>
    <row r="96" spans="1:4" ht="12" customHeight="1">
      <c r="A96" s="14" t="s">
        <v>94</v>
      </c>
      <c r="B96" s="8" t="s">
        <v>114</v>
      </c>
      <c r="C96" s="227">
        <v>7424</v>
      </c>
      <c r="D96" s="227">
        <v>7522</v>
      </c>
    </row>
    <row r="97" spans="1:4" ht="12" customHeight="1">
      <c r="A97" s="14" t="s">
        <v>95</v>
      </c>
      <c r="B97" s="11" t="s">
        <v>140</v>
      </c>
      <c r="C97" s="227"/>
      <c r="D97" s="227"/>
    </row>
    <row r="98" spans="1:4" ht="12" customHeight="1">
      <c r="A98" s="14" t="s">
        <v>106</v>
      </c>
      <c r="B98" s="19" t="s">
        <v>141</v>
      </c>
      <c r="C98" s="227"/>
      <c r="D98" s="227"/>
    </row>
    <row r="99" spans="1:4" ht="12" customHeight="1">
      <c r="A99" s="14" t="s">
        <v>96</v>
      </c>
      <c r="B99" s="8" t="s">
        <v>390</v>
      </c>
      <c r="C99" s="227"/>
      <c r="D99" s="227"/>
    </row>
    <row r="100" spans="1:4" ht="12" customHeight="1">
      <c r="A100" s="14" t="s">
        <v>97</v>
      </c>
      <c r="B100" s="124" t="s">
        <v>389</v>
      </c>
      <c r="C100" s="227"/>
      <c r="D100" s="227"/>
    </row>
    <row r="101" spans="1:4" ht="12" customHeight="1">
      <c r="A101" s="14" t="s">
        <v>107</v>
      </c>
      <c r="B101" s="124" t="s">
        <v>388</v>
      </c>
      <c r="C101" s="227"/>
      <c r="D101" s="227"/>
    </row>
    <row r="102" spans="1:4" ht="12" customHeight="1">
      <c r="A102" s="14" t="s">
        <v>108</v>
      </c>
      <c r="B102" s="122" t="s">
        <v>295</v>
      </c>
      <c r="C102" s="227"/>
      <c r="D102" s="227"/>
    </row>
    <row r="103" spans="1:4" ht="12" customHeight="1">
      <c r="A103" s="14" t="s">
        <v>109</v>
      </c>
      <c r="B103" s="123" t="s">
        <v>296</v>
      </c>
      <c r="C103" s="227"/>
      <c r="D103" s="227"/>
    </row>
    <row r="104" spans="1:4" ht="12" customHeight="1">
      <c r="A104" s="14" t="s">
        <v>110</v>
      </c>
      <c r="B104" s="123" t="s">
        <v>297</v>
      </c>
      <c r="C104" s="227"/>
      <c r="D104" s="227"/>
    </row>
    <row r="105" spans="1:4" ht="12" customHeight="1">
      <c r="A105" s="14" t="s">
        <v>112</v>
      </c>
      <c r="B105" s="122" t="s">
        <v>298</v>
      </c>
      <c r="C105" s="227"/>
      <c r="D105" s="227"/>
    </row>
    <row r="106" spans="1:4" ht="12" customHeight="1">
      <c r="A106" s="14" t="s">
        <v>142</v>
      </c>
      <c r="B106" s="122" t="s">
        <v>299</v>
      </c>
      <c r="C106" s="227"/>
      <c r="D106" s="227"/>
    </row>
    <row r="107" spans="1:4" ht="12" customHeight="1">
      <c r="A107" s="14" t="s">
        <v>293</v>
      </c>
      <c r="B107" s="123" t="s">
        <v>300</v>
      </c>
      <c r="C107" s="227"/>
      <c r="D107" s="227"/>
    </row>
    <row r="108" spans="1:4" ht="12" customHeight="1">
      <c r="A108" s="13" t="s">
        <v>294</v>
      </c>
      <c r="B108" s="124" t="s">
        <v>301</v>
      </c>
      <c r="C108" s="227"/>
      <c r="D108" s="227"/>
    </row>
    <row r="109" spans="1:4" ht="12" customHeight="1">
      <c r="A109" s="14" t="s">
        <v>386</v>
      </c>
      <c r="B109" s="124" t="s">
        <v>302</v>
      </c>
      <c r="C109" s="227"/>
      <c r="D109" s="227"/>
    </row>
    <row r="110" spans="1:4" ht="12" customHeight="1">
      <c r="A110" s="16" t="s">
        <v>387</v>
      </c>
      <c r="B110" s="124" t="s">
        <v>303</v>
      </c>
      <c r="C110" s="227"/>
      <c r="D110" s="227"/>
    </row>
    <row r="111" spans="1:4" ht="12" customHeight="1">
      <c r="A111" s="14" t="s">
        <v>391</v>
      </c>
      <c r="B111" s="11" t="s">
        <v>44</v>
      </c>
      <c r="C111" s="225"/>
      <c r="D111" s="225"/>
    </row>
    <row r="112" spans="1:4" ht="12" customHeight="1">
      <c r="A112" s="14" t="s">
        <v>392</v>
      </c>
      <c r="B112" s="8" t="s">
        <v>394</v>
      </c>
      <c r="C112" s="225"/>
      <c r="D112" s="225"/>
    </row>
    <row r="113" spans="1:4" ht="12" customHeight="1" thickBot="1">
      <c r="A113" s="18" t="s">
        <v>393</v>
      </c>
      <c r="B113" s="419" t="s">
        <v>395</v>
      </c>
      <c r="C113" s="231"/>
      <c r="D113" s="231"/>
    </row>
    <row r="114" spans="1:4" ht="12" customHeight="1" thickBot="1">
      <c r="A114" s="416" t="s">
        <v>14</v>
      </c>
      <c r="B114" s="417" t="s">
        <v>304</v>
      </c>
      <c r="C114" s="418">
        <f>+C115+C117+C119</f>
        <v>635</v>
      </c>
      <c r="D114" s="418">
        <f>+D115+D117+D119</f>
        <v>635</v>
      </c>
    </row>
    <row r="115" spans="1:4" ht="12" customHeight="1">
      <c r="A115" s="15" t="s">
        <v>98</v>
      </c>
      <c r="B115" s="8" t="s">
        <v>164</v>
      </c>
      <c r="C115" s="226">
        <v>635</v>
      </c>
      <c r="D115" s="226">
        <v>635</v>
      </c>
    </row>
    <row r="116" spans="1:4" ht="12" customHeight="1">
      <c r="A116" s="15" t="s">
        <v>99</v>
      </c>
      <c r="B116" s="12" t="s">
        <v>308</v>
      </c>
      <c r="C116" s="226"/>
      <c r="D116" s="226"/>
    </row>
    <row r="117" spans="1:4" ht="12" customHeight="1">
      <c r="A117" s="15" t="s">
        <v>100</v>
      </c>
      <c r="B117" s="12" t="s">
        <v>143</v>
      </c>
      <c r="C117" s="225"/>
      <c r="D117" s="225"/>
    </row>
    <row r="118" spans="1:4" ht="12" customHeight="1">
      <c r="A118" s="15" t="s">
        <v>101</v>
      </c>
      <c r="B118" s="12" t="s">
        <v>309</v>
      </c>
      <c r="C118" s="193"/>
      <c r="D118" s="193"/>
    </row>
    <row r="119" spans="1:4" ht="12" customHeight="1">
      <c r="A119" s="15" t="s">
        <v>102</v>
      </c>
      <c r="B119" s="220" t="s">
        <v>167</v>
      </c>
      <c r="C119" s="193"/>
      <c r="D119" s="193"/>
    </row>
    <row r="120" spans="1:4" ht="12" customHeight="1">
      <c r="A120" s="15" t="s">
        <v>111</v>
      </c>
      <c r="B120" s="219" t="s">
        <v>373</v>
      </c>
      <c r="C120" s="193"/>
      <c r="D120" s="193"/>
    </row>
    <row r="121" spans="1:4" ht="12" customHeight="1">
      <c r="A121" s="15" t="s">
        <v>113</v>
      </c>
      <c r="B121" s="339" t="s">
        <v>314</v>
      </c>
      <c r="C121" s="193"/>
      <c r="D121" s="193"/>
    </row>
    <row r="122" spans="1:4" ht="15.75">
      <c r="A122" s="15" t="s">
        <v>144</v>
      </c>
      <c r="B122" s="123" t="s">
        <v>297</v>
      </c>
      <c r="C122" s="193"/>
      <c r="D122" s="193"/>
    </row>
    <row r="123" spans="1:4" ht="12" customHeight="1">
      <c r="A123" s="15" t="s">
        <v>145</v>
      </c>
      <c r="B123" s="123" t="s">
        <v>313</v>
      </c>
      <c r="C123" s="193"/>
      <c r="D123" s="193"/>
    </row>
    <row r="124" spans="1:4" ht="12" customHeight="1">
      <c r="A124" s="15" t="s">
        <v>146</v>
      </c>
      <c r="B124" s="123" t="s">
        <v>312</v>
      </c>
      <c r="C124" s="193"/>
      <c r="D124" s="193"/>
    </row>
    <row r="125" spans="1:4" ht="12" customHeight="1">
      <c r="A125" s="15" t="s">
        <v>305</v>
      </c>
      <c r="B125" s="123" t="s">
        <v>300</v>
      </c>
      <c r="C125" s="193"/>
      <c r="D125" s="193"/>
    </row>
    <row r="126" spans="1:4" ht="12" customHeight="1">
      <c r="A126" s="15" t="s">
        <v>306</v>
      </c>
      <c r="B126" s="123" t="s">
        <v>311</v>
      </c>
      <c r="C126" s="193"/>
      <c r="D126" s="193"/>
    </row>
    <row r="127" spans="1:4" ht="16.5" thickBot="1">
      <c r="A127" s="13" t="s">
        <v>307</v>
      </c>
      <c r="B127" s="123" t="s">
        <v>310</v>
      </c>
      <c r="C127" s="195"/>
      <c r="D127" s="195"/>
    </row>
    <row r="128" spans="1:4" ht="12" customHeight="1" thickBot="1">
      <c r="A128" s="20" t="s">
        <v>15</v>
      </c>
      <c r="B128" s="118" t="s">
        <v>396</v>
      </c>
      <c r="C128" s="223">
        <f>+C93+C114</f>
        <v>39232</v>
      </c>
      <c r="D128" s="223">
        <f>+D93+D114</f>
        <v>39862</v>
      </c>
    </row>
    <row r="129" spans="1:4" ht="12" customHeight="1" thickBot="1">
      <c r="A129" s="20" t="s">
        <v>16</v>
      </c>
      <c r="B129" s="118" t="s">
        <v>397</v>
      </c>
      <c r="C129" s="223">
        <f>+C130+C131+C132</f>
        <v>0</v>
      </c>
      <c r="D129" s="223">
        <f>+D130+D131+D132</f>
        <v>0</v>
      </c>
    </row>
    <row r="130" spans="1:4" ht="12" customHeight="1">
      <c r="A130" s="15" t="s">
        <v>205</v>
      </c>
      <c r="B130" s="12" t="s">
        <v>404</v>
      </c>
      <c r="C130" s="193"/>
      <c r="D130" s="193"/>
    </row>
    <row r="131" spans="1:4" ht="12" customHeight="1">
      <c r="A131" s="15" t="s">
        <v>208</v>
      </c>
      <c r="B131" s="12" t="s">
        <v>405</v>
      </c>
      <c r="C131" s="193"/>
      <c r="D131" s="193"/>
    </row>
    <row r="132" spans="1:4" ht="12" customHeight="1" thickBot="1">
      <c r="A132" s="13" t="s">
        <v>209</v>
      </c>
      <c r="B132" s="12" t="s">
        <v>406</v>
      </c>
      <c r="C132" s="193"/>
      <c r="D132" s="193"/>
    </row>
    <row r="133" spans="1:4" ht="12" customHeight="1" thickBot="1">
      <c r="A133" s="20" t="s">
        <v>17</v>
      </c>
      <c r="B133" s="118" t="s">
        <v>398</v>
      </c>
      <c r="C133" s="223">
        <f>SUM(C134:C139)</f>
        <v>0</v>
      </c>
      <c r="D133" s="223">
        <f>SUM(D134:D139)</f>
        <v>0</v>
      </c>
    </row>
    <row r="134" spans="1:4" ht="12" customHeight="1">
      <c r="A134" s="15" t="s">
        <v>85</v>
      </c>
      <c r="B134" s="9" t="s">
        <v>407</v>
      </c>
      <c r="C134" s="193"/>
      <c r="D134" s="193"/>
    </row>
    <row r="135" spans="1:4" ht="12" customHeight="1">
      <c r="A135" s="15" t="s">
        <v>86</v>
      </c>
      <c r="B135" s="9" t="s">
        <v>399</v>
      </c>
      <c r="C135" s="193"/>
      <c r="D135" s="193"/>
    </row>
    <row r="136" spans="1:4" ht="12" customHeight="1">
      <c r="A136" s="15" t="s">
        <v>87</v>
      </c>
      <c r="B136" s="9" t="s">
        <v>400</v>
      </c>
      <c r="C136" s="193"/>
      <c r="D136" s="193"/>
    </row>
    <row r="137" spans="1:4" ht="12" customHeight="1">
      <c r="A137" s="15" t="s">
        <v>131</v>
      </c>
      <c r="B137" s="9" t="s">
        <v>401</v>
      </c>
      <c r="C137" s="193"/>
      <c r="D137" s="193"/>
    </row>
    <row r="138" spans="1:4" ht="12" customHeight="1">
      <c r="A138" s="15" t="s">
        <v>132</v>
      </c>
      <c r="B138" s="9" t="s">
        <v>402</v>
      </c>
      <c r="C138" s="193"/>
      <c r="D138" s="193"/>
    </row>
    <row r="139" spans="1:4" ht="12" customHeight="1" thickBot="1">
      <c r="A139" s="13" t="s">
        <v>133</v>
      </c>
      <c r="B139" s="9" t="s">
        <v>403</v>
      </c>
      <c r="C139" s="193"/>
      <c r="D139" s="193"/>
    </row>
    <row r="140" spans="1:4" ht="12" customHeight="1" thickBot="1">
      <c r="A140" s="20" t="s">
        <v>18</v>
      </c>
      <c r="B140" s="118" t="s">
        <v>411</v>
      </c>
      <c r="C140" s="229">
        <f>+C141+C142+C143+C144</f>
        <v>0</v>
      </c>
      <c r="D140" s="229">
        <f>+D141+D142+D143+D144</f>
        <v>0</v>
      </c>
    </row>
    <row r="141" spans="1:4" ht="12" customHeight="1">
      <c r="A141" s="15" t="s">
        <v>88</v>
      </c>
      <c r="B141" s="9" t="s">
        <v>315</v>
      </c>
      <c r="C141" s="193"/>
      <c r="D141" s="193"/>
    </row>
    <row r="142" spans="1:4" ht="12" customHeight="1">
      <c r="A142" s="15" t="s">
        <v>89</v>
      </c>
      <c r="B142" s="9" t="s">
        <v>316</v>
      </c>
      <c r="C142" s="193"/>
      <c r="D142" s="193"/>
    </row>
    <row r="143" spans="1:4" ht="12" customHeight="1">
      <c r="A143" s="15" t="s">
        <v>229</v>
      </c>
      <c r="B143" s="9" t="s">
        <v>412</v>
      </c>
      <c r="C143" s="193"/>
      <c r="D143" s="193"/>
    </row>
    <row r="144" spans="1:4" ht="12" customHeight="1" thickBot="1">
      <c r="A144" s="13" t="s">
        <v>230</v>
      </c>
      <c r="B144" s="7" t="s">
        <v>335</v>
      </c>
      <c r="C144" s="193"/>
      <c r="D144" s="193"/>
    </row>
    <row r="145" spans="1:4" ht="12" customHeight="1" thickBot="1">
      <c r="A145" s="20" t="s">
        <v>19</v>
      </c>
      <c r="B145" s="118" t="s">
        <v>413</v>
      </c>
      <c r="C145" s="232">
        <f>SUM(C146:C150)</f>
        <v>0</v>
      </c>
      <c r="D145" s="232">
        <f>SUM(D146:D150)</f>
        <v>0</v>
      </c>
    </row>
    <row r="146" spans="1:4" ht="12" customHeight="1">
      <c r="A146" s="15" t="s">
        <v>90</v>
      </c>
      <c r="B146" s="9" t="s">
        <v>408</v>
      </c>
      <c r="C146" s="193"/>
      <c r="D146" s="193"/>
    </row>
    <row r="147" spans="1:4" ht="12" customHeight="1">
      <c r="A147" s="15" t="s">
        <v>91</v>
      </c>
      <c r="B147" s="9" t="s">
        <v>415</v>
      </c>
      <c r="C147" s="193"/>
      <c r="D147" s="193"/>
    </row>
    <row r="148" spans="1:4" ht="12" customHeight="1">
      <c r="A148" s="15" t="s">
        <v>241</v>
      </c>
      <c r="B148" s="9" t="s">
        <v>410</v>
      </c>
      <c r="C148" s="193"/>
      <c r="D148" s="193"/>
    </row>
    <row r="149" spans="1:4" ht="12" customHeight="1">
      <c r="A149" s="15" t="s">
        <v>242</v>
      </c>
      <c r="B149" s="9" t="s">
        <v>416</v>
      </c>
      <c r="C149" s="193"/>
      <c r="D149" s="193"/>
    </row>
    <row r="150" spans="1:4" ht="12" customHeight="1" thickBot="1">
      <c r="A150" s="15" t="s">
        <v>414</v>
      </c>
      <c r="B150" s="9" t="s">
        <v>417</v>
      </c>
      <c r="C150" s="193"/>
      <c r="D150" s="193"/>
    </row>
    <row r="151" spans="1:4" ht="12" customHeight="1" thickBot="1">
      <c r="A151" s="20" t="s">
        <v>20</v>
      </c>
      <c r="B151" s="118" t="s">
        <v>418</v>
      </c>
      <c r="C151" s="420"/>
      <c r="D151" s="420"/>
    </row>
    <row r="152" spans="1:4" ht="12" customHeight="1" thickBot="1">
      <c r="A152" s="20" t="s">
        <v>21</v>
      </c>
      <c r="B152" s="118" t="s">
        <v>419</v>
      </c>
      <c r="C152" s="420"/>
      <c r="D152" s="420"/>
    </row>
    <row r="153" spans="1:9" ht="15" customHeight="1" thickBot="1">
      <c r="A153" s="20" t="s">
        <v>22</v>
      </c>
      <c r="B153" s="118" t="s">
        <v>421</v>
      </c>
      <c r="C153" s="353">
        <f>+C129+C133+C140+C145+C151+C152</f>
        <v>0</v>
      </c>
      <c r="D153" s="353">
        <f>+D129+D133+D140+D145+D151+D152</f>
        <v>0</v>
      </c>
      <c r="F153" s="354"/>
      <c r="G153" s="355"/>
      <c r="H153" s="355"/>
      <c r="I153" s="355"/>
    </row>
    <row r="154" spans="1:4" s="342" customFormat="1" ht="12.75" customHeight="1" thickBot="1">
      <c r="A154" s="221" t="s">
        <v>23</v>
      </c>
      <c r="B154" s="305" t="s">
        <v>420</v>
      </c>
      <c r="C154" s="353">
        <f>+C128+C153</f>
        <v>39232</v>
      </c>
      <c r="D154" s="353">
        <f>+D128+D153</f>
        <v>39862</v>
      </c>
    </row>
    <row r="155" ht="7.5" customHeight="1"/>
    <row r="156" spans="1:3" ht="15.75">
      <c r="A156" s="457" t="s">
        <v>317</v>
      </c>
      <c r="B156" s="457"/>
      <c r="C156" s="457"/>
    </row>
    <row r="157" spans="1:4" ht="15" customHeight="1" thickBot="1">
      <c r="A157" s="455" t="s">
        <v>120</v>
      </c>
      <c r="B157" s="455"/>
      <c r="C157" s="459" t="s">
        <v>165</v>
      </c>
      <c r="D157" s="459"/>
    </row>
    <row r="158" spans="1:4" ht="13.5" customHeight="1" thickBot="1">
      <c r="A158" s="20">
        <v>1</v>
      </c>
      <c r="B158" s="30" t="s">
        <v>422</v>
      </c>
      <c r="C158" s="223">
        <f>+C62-C128</f>
        <v>-5216</v>
      </c>
      <c r="D158" s="223">
        <f>+D62-D128</f>
        <v>-5296</v>
      </c>
    </row>
    <row r="159" spans="1:4" ht="27.75" customHeight="1" thickBot="1">
      <c r="A159" s="20" t="s">
        <v>14</v>
      </c>
      <c r="B159" s="30" t="s">
        <v>428</v>
      </c>
      <c r="C159" s="223">
        <f>+C86-C153</f>
        <v>5216</v>
      </c>
      <c r="D159" s="223">
        <f>+D86-D153</f>
        <v>5296</v>
      </c>
    </row>
  </sheetData>
  <sheetProtection/>
  <mergeCells count="9">
    <mergeCell ref="A1:C1"/>
    <mergeCell ref="A2:B2"/>
    <mergeCell ref="A89:C89"/>
    <mergeCell ref="A90:B90"/>
    <mergeCell ref="A156:C156"/>
    <mergeCell ref="A157:B157"/>
    <mergeCell ref="C90:D90"/>
    <mergeCell ref="C2:D2"/>
    <mergeCell ref="C157:D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2016. ÉVI KÖLTSÉGVETÉS
ÁLLAMI (ÁLLAMIGAZGATÁSI) FELADATOK MÉRLEGE
&amp;R&amp;"Times New Roman CE,Félkövér dőlt"&amp;11 1.4. melléklet a 12/2016. (XI. 30.)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="115" zoomScaleNormal="115" zoomScaleSheetLayoutView="100" workbookViewId="0" topLeftCell="A1">
      <selection activeCell="D31" sqref="D31"/>
    </sheetView>
  </sheetViews>
  <sheetFormatPr defaultColWidth="9.00390625" defaultRowHeight="12.75"/>
  <cols>
    <col min="1" max="1" width="6.875" style="55" customWidth="1"/>
    <col min="2" max="2" width="55.125" style="157" customWidth="1"/>
    <col min="3" max="4" width="16.375" style="55" customWidth="1"/>
    <col min="5" max="5" width="55.125" style="55" customWidth="1"/>
    <col min="6" max="7" width="16.375" style="55" customWidth="1"/>
    <col min="8" max="8" width="4.875" style="55" customWidth="1"/>
    <col min="9" max="16384" width="9.375" style="55" customWidth="1"/>
  </cols>
  <sheetData>
    <row r="1" spans="2:8" ht="39.75" customHeight="1">
      <c r="B1" s="245" t="s">
        <v>123</v>
      </c>
      <c r="C1" s="246"/>
      <c r="D1" s="246"/>
      <c r="E1" s="246"/>
      <c r="F1" s="246"/>
      <c r="G1" s="246"/>
      <c r="H1" s="462" t="s">
        <v>537</v>
      </c>
    </row>
    <row r="2" spans="6:8" ht="14.25" thickBot="1">
      <c r="F2" s="464" t="s">
        <v>57</v>
      </c>
      <c r="G2" s="464"/>
      <c r="H2" s="462"/>
    </row>
    <row r="3" spans="1:8" ht="18" customHeight="1" thickBot="1">
      <c r="A3" s="460" t="s">
        <v>65</v>
      </c>
      <c r="B3" s="247" t="s">
        <v>52</v>
      </c>
      <c r="C3" s="248"/>
      <c r="D3" s="447"/>
      <c r="E3" s="247" t="s">
        <v>53</v>
      </c>
      <c r="F3" s="249"/>
      <c r="G3" s="249"/>
      <c r="H3" s="462"/>
    </row>
    <row r="4" spans="1:8" s="250" customFormat="1" ht="35.25" customHeight="1" thickBot="1">
      <c r="A4" s="461"/>
      <c r="B4" s="158" t="s">
        <v>58</v>
      </c>
      <c r="C4" s="159" t="str">
        <f>+'1.1.sz.mell.'!C3</f>
        <v>2016. évi előirányzat</v>
      </c>
      <c r="D4" s="159" t="str">
        <f>+'1.1.sz.mell.'!D3</f>
        <v>Módosított előirányzat</v>
      </c>
      <c r="E4" s="158" t="s">
        <v>58</v>
      </c>
      <c r="F4" s="51" t="str">
        <f>+C4</f>
        <v>2016. évi előirányzat</v>
      </c>
      <c r="G4" s="51" t="s">
        <v>522</v>
      </c>
      <c r="H4" s="462"/>
    </row>
    <row r="5" spans="1:8" s="255" customFormat="1" ht="12" customHeight="1" thickBot="1">
      <c r="A5" s="251" t="s">
        <v>435</v>
      </c>
      <c r="B5" s="252" t="s">
        <v>436</v>
      </c>
      <c r="C5" s="253" t="s">
        <v>437</v>
      </c>
      <c r="D5" s="253" t="s">
        <v>439</v>
      </c>
      <c r="E5" s="252" t="s">
        <v>438</v>
      </c>
      <c r="F5" s="254" t="s">
        <v>440</v>
      </c>
      <c r="G5" s="254" t="s">
        <v>441</v>
      </c>
      <c r="H5" s="462"/>
    </row>
    <row r="6" spans="1:8" ht="12.75" customHeight="1">
      <c r="A6" s="256" t="s">
        <v>13</v>
      </c>
      <c r="B6" s="257" t="s">
        <v>318</v>
      </c>
      <c r="C6" s="234">
        <v>172408</v>
      </c>
      <c r="D6" s="234">
        <v>175583</v>
      </c>
      <c r="E6" s="257" t="s">
        <v>59</v>
      </c>
      <c r="F6" s="240">
        <v>123936</v>
      </c>
      <c r="G6" s="240">
        <v>126745</v>
      </c>
      <c r="H6" s="462"/>
    </row>
    <row r="7" spans="1:8" ht="12.75" customHeight="1">
      <c r="A7" s="258" t="s">
        <v>14</v>
      </c>
      <c r="B7" s="259" t="s">
        <v>319</v>
      </c>
      <c r="C7" s="235">
        <v>10708</v>
      </c>
      <c r="D7" s="235">
        <v>11220</v>
      </c>
      <c r="E7" s="259" t="s">
        <v>139</v>
      </c>
      <c r="F7" s="241">
        <v>32730</v>
      </c>
      <c r="G7" s="241">
        <v>33428</v>
      </c>
      <c r="H7" s="462"/>
    </row>
    <row r="8" spans="1:8" ht="12.75" customHeight="1">
      <c r="A8" s="258" t="s">
        <v>15</v>
      </c>
      <c r="B8" s="259" t="s">
        <v>340</v>
      </c>
      <c r="C8" s="235"/>
      <c r="D8" s="235"/>
      <c r="E8" s="259" t="s">
        <v>169</v>
      </c>
      <c r="F8" s="241">
        <v>117047</v>
      </c>
      <c r="G8" s="241">
        <v>117145</v>
      </c>
      <c r="H8" s="462"/>
    </row>
    <row r="9" spans="1:8" ht="12.75" customHeight="1">
      <c r="A9" s="258" t="s">
        <v>16</v>
      </c>
      <c r="B9" s="259" t="s">
        <v>130</v>
      </c>
      <c r="C9" s="235">
        <v>49079</v>
      </c>
      <c r="D9" s="235">
        <v>49079</v>
      </c>
      <c r="E9" s="259" t="s">
        <v>140</v>
      </c>
      <c r="F9" s="241">
        <v>4256</v>
      </c>
      <c r="G9" s="241">
        <v>4256</v>
      </c>
      <c r="H9" s="462"/>
    </row>
    <row r="10" spans="1:8" ht="12.75" customHeight="1">
      <c r="A10" s="258" t="s">
        <v>17</v>
      </c>
      <c r="B10" s="260" t="s">
        <v>366</v>
      </c>
      <c r="C10" s="235">
        <v>52734</v>
      </c>
      <c r="D10" s="235">
        <v>59821</v>
      </c>
      <c r="E10" s="259" t="s">
        <v>141</v>
      </c>
      <c r="F10" s="241">
        <v>2989</v>
      </c>
      <c r="G10" s="241">
        <v>4410</v>
      </c>
      <c r="H10" s="462"/>
    </row>
    <row r="11" spans="1:8" ht="12.75" customHeight="1">
      <c r="A11" s="258" t="s">
        <v>18</v>
      </c>
      <c r="B11" s="259" t="s">
        <v>320</v>
      </c>
      <c r="C11" s="236">
        <v>1851</v>
      </c>
      <c r="D11" s="236">
        <v>1960</v>
      </c>
      <c r="E11" s="259" t="s">
        <v>44</v>
      </c>
      <c r="F11" s="241">
        <v>10520</v>
      </c>
      <c r="G11" s="241">
        <v>31576</v>
      </c>
      <c r="H11" s="462"/>
    </row>
    <row r="12" spans="1:8" ht="12.75" customHeight="1">
      <c r="A12" s="258" t="s">
        <v>19</v>
      </c>
      <c r="B12" s="259" t="s">
        <v>429</v>
      </c>
      <c r="C12" s="235"/>
      <c r="D12" s="235"/>
      <c r="E12" s="44"/>
      <c r="F12" s="241"/>
      <c r="G12" s="241"/>
      <c r="H12" s="462"/>
    </row>
    <row r="13" spans="1:8" ht="12.75" customHeight="1">
      <c r="A13" s="258" t="s">
        <v>20</v>
      </c>
      <c r="B13" s="44"/>
      <c r="C13" s="235"/>
      <c r="D13" s="235"/>
      <c r="E13" s="44"/>
      <c r="F13" s="241"/>
      <c r="G13" s="241"/>
      <c r="H13" s="462"/>
    </row>
    <row r="14" spans="1:8" ht="12.75" customHeight="1">
      <c r="A14" s="258" t="s">
        <v>21</v>
      </c>
      <c r="B14" s="356"/>
      <c r="C14" s="236"/>
      <c r="D14" s="236"/>
      <c r="E14" s="44"/>
      <c r="F14" s="241"/>
      <c r="G14" s="241"/>
      <c r="H14" s="462"/>
    </row>
    <row r="15" spans="1:8" ht="12.75" customHeight="1">
      <c r="A15" s="258" t="s">
        <v>22</v>
      </c>
      <c r="B15" s="44"/>
      <c r="C15" s="235"/>
      <c r="D15" s="235"/>
      <c r="E15" s="44"/>
      <c r="F15" s="241"/>
      <c r="G15" s="241"/>
      <c r="H15" s="462"/>
    </row>
    <row r="16" spans="1:8" ht="12.75" customHeight="1">
      <c r="A16" s="258" t="s">
        <v>23</v>
      </c>
      <c r="B16" s="44"/>
      <c r="C16" s="235"/>
      <c r="D16" s="235"/>
      <c r="E16" s="44"/>
      <c r="F16" s="241"/>
      <c r="G16" s="241"/>
      <c r="H16" s="462"/>
    </row>
    <row r="17" spans="1:8" ht="12.75" customHeight="1" thickBot="1">
      <c r="A17" s="258" t="s">
        <v>24</v>
      </c>
      <c r="B17" s="57"/>
      <c r="C17" s="237"/>
      <c r="D17" s="237"/>
      <c r="E17" s="44"/>
      <c r="F17" s="242"/>
      <c r="G17" s="242"/>
      <c r="H17" s="462"/>
    </row>
    <row r="18" spans="1:8" ht="15.75" customHeight="1" thickBot="1">
      <c r="A18" s="261" t="s">
        <v>25</v>
      </c>
      <c r="B18" s="119" t="s">
        <v>430</v>
      </c>
      <c r="C18" s="238">
        <f>SUM(C6:C17)</f>
        <v>286780</v>
      </c>
      <c r="D18" s="238">
        <f>SUM(D6:D17)</f>
        <v>297663</v>
      </c>
      <c r="E18" s="119" t="s">
        <v>326</v>
      </c>
      <c r="F18" s="243">
        <f>SUM(F6:F17)</f>
        <v>291478</v>
      </c>
      <c r="G18" s="243">
        <f>SUM(G6:G17)</f>
        <v>317560</v>
      </c>
      <c r="H18" s="462"/>
    </row>
    <row r="19" spans="1:8" ht="12.75" customHeight="1">
      <c r="A19" s="262" t="s">
        <v>26</v>
      </c>
      <c r="B19" s="263" t="s">
        <v>323</v>
      </c>
      <c r="C19" s="422">
        <f>+C20+C21+C22+C23</f>
        <v>4698</v>
      </c>
      <c r="D19" s="422">
        <f>+D20+D21+D22+D23</f>
        <v>19897</v>
      </c>
      <c r="E19" s="264" t="s">
        <v>147</v>
      </c>
      <c r="F19" s="244"/>
      <c r="G19" s="244"/>
      <c r="H19" s="462"/>
    </row>
    <row r="20" spans="1:8" ht="12.75" customHeight="1">
      <c r="A20" s="265" t="s">
        <v>27</v>
      </c>
      <c r="B20" s="264" t="s">
        <v>162</v>
      </c>
      <c r="C20" s="78">
        <v>4698</v>
      </c>
      <c r="D20" s="78">
        <v>19897</v>
      </c>
      <c r="E20" s="264" t="s">
        <v>325</v>
      </c>
      <c r="F20" s="79"/>
      <c r="G20" s="79"/>
      <c r="H20" s="462"/>
    </row>
    <row r="21" spans="1:8" ht="12.75" customHeight="1">
      <c r="A21" s="265" t="s">
        <v>28</v>
      </c>
      <c r="B21" s="264" t="s">
        <v>163</v>
      </c>
      <c r="C21" s="78"/>
      <c r="D21" s="78"/>
      <c r="E21" s="264" t="s">
        <v>121</v>
      </c>
      <c r="F21" s="79"/>
      <c r="G21" s="79">
        <v>5929</v>
      </c>
      <c r="H21" s="462"/>
    </row>
    <row r="22" spans="1:8" ht="12.75" customHeight="1">
      <c r="A22" s="265" t="s">
        <v>29</v>
      </c>
      <c r="B22" s="264" t="s">
        <v>168</v>
      </c>
      <c r="C22" s="78"/>
      <c r="D22" s="78"/>
      <c r="E22" s="264" t="s">
        <v>122</v>
      </c>
      <c r="F22" s="79"/>
      <c r="G22" s="79"/>
      <c r="H22" s="462"/>
    </row>
    <row r="23" spans="1:8" ht="12.75" customHeight="1">
      <c r="A23" s="265" t="s">
        <v>30</v>
      </c>
      <c r="B23" s="264" t="s">
        <v>498</v>
      </c>
      <c r="C23" s="78"/>
      <c r="D23" s="78"/>
      <c r="E23" s="263" t="s">
        <v>170</v>
      </c>
      <c r="F23" s="79"/>
      <c r="G23" s="79"/>
      <c r="H23" s="462"/>
    </row>
    <row r="24" spans="1:8" ht="12.75" customHeight="1">
      <c r="A24" s="265" t="s">
        <v>31</v>
      </c>
      <c r="B24" s="264" t="s">
        <v>324</v>
      </c>
      <c r="C24" s="266">
        <f>+C25+C26</f>
        <v>0</v>
      </c>
      <c r="D24" s="266">
        <f>+D25+D26</f>
        <v>0</v>
      </c>
      <c r="E24" s="264" t="s">
        <v>148</v>
      </c>
      <c r="F24" s="79"/>
      <c r="G24" s="79"/>
      <c r="H24" s="462"/>
    </row>
    <row r="25" spans="1:8" ht="12.75" customHeight="1">
      <c r="A25" s="262" t="s">
        <v>32</v>
      </c>
      <c r="B25" s="263" t="s">
        <v>321</v>
      </c>
      <c r="C25" s="239"/>
      <c r="D25" s="239"/>
      <c r="E25" s="257" t="s">
        <v>412</v>
      </c>
      <c r="F25" s="244"/>
      <c r="G25" s="244"/>
      <c r="H25" s="462"/>
    </row>
    <row r="26" spans="1:8" ht="12.75" customHeight="1">
      <c r="A26" s="265" t="s">
        <v>33</v>
      </c>
      <c r="B26" s="264" t="s">
        <v>322</v>
      </c>
      <c r="C26" s="78"/>
      <c r="D26" s="78"/>
      <c r="E26" s="259" t="s">
        <v>418</v>
      </c>
      <c r="F26" s="79"/>
      <c r="G26" s="79"/>
      <c r="H26" s="462"/>
    </row>
    <row r="27" spans="1:8" ht="12.75" customHeight="1">
      <c r="A27" s="258" t="s">
        <v>34</v>
      </c>
      <c r="B27" s="264" t="s">
        <v>423</v>
      </c>
      <c r="C27" s="78"/>
      <c r="D27" s="78"/>
      <c r="E27" s="259" t="s">
        <v>419</v>
      </c>
      <c r="F27" s="79"/>
      <c r="G27" s="79"/>
      <c r="H27" s="462"/>
    </row>
    <row r="28" spans="1:8" ht="12.75" customHeight="1" thickBot="1">
      <c r="A28" s="319" t="s">
        <v>35</v>
      </c>
      <c r="B28" s="263" t="s">
        <v>279</v>
      </c>
      <c r="C28" s="239"/>
      <c r="D28" s="239"/>
      <c r="E28" s="358" t="s">
        <v>316</v>
      </c>
      <c r="F28" s="244">
        <v>5850</v>
      </c>
      <c r="G28" s="244">
        <v>5850</v>
      </c>
      <c r="H28" s="462"/>
    </row>
    <row r="29" spans="1:8" ht="15.75" customHeight="1" thickBot="1">
      <c r="A29" s="261" t="s">
        <v>36</v>
      </c>
      <c r="B29" s="119" t="s">
        <v>431</v>
      </c>
      <c r="C29" s="238">
        <f>+C19+C24+C27+C28</f>
        <v>4698</v>
      </c>
      <c r="D29" s="238">
        <f>+D19+D24+D27+D28</f>
        <v>19897</v>
      </c>
      <c r="E29" s="119" t="s">
        <v>433</v>
      </c>
      <c r="F29" s="243">
        <f>SUM(F19:F28)</f>
        <v>5850</v>
      </c>
      <c r="G29" s="243">
        <f>SUM(G19:G28)</f>
        <v>11779</v>
      </c>
      <c r="H29" s="462"/>
    </row>
    <row r="30" spans="1:8" ht="13.5" thickBot="1">
      <c r="A30" s="261" t="s">
        <v>37</v>
      </c>
      <c r="B30" s="267" t="s">
        <v>432</v>
      </c>
      <c r="C30" s="268">
        <f>+C18+C29</f>
        <v>291478</v>
      </c>
      <c r="D30" s="268">
        <f>+D18+D29</f>
        <v>317560</v>
      </c>
      <c r="E30" s="267" t="s">
        <v>434</v>
      </c>
      <c r="F30" s="268">
        <f>+F18+F29</f>
        <v>297328</v>
      </c>
      <c r="G30" s="268">
        <f>+G18+G29</f>
        <v>329339</v>
      </c>
      <c r="H30" s="462"/>
    </row>
    <row r="31" spans="1:8" ht="13.5" thickBot="1">
      <c r="A31" s="261" t="s">
        <v>38</v>
      </c>
      <c r="B31" s="267" t="s">
        <v>125</v>
      </c>
      <c r="C31" s="268">
        <f>IF(C18-F18&lt;0,F18-C18,"-")</f>
        <v>4698</v>
      </c>
      <c r="D31" s="268">
        <f>IF(D18-G18&lt;0,G18-D18,"-")</f>
        <v>19897</v>
      </c>
      <c r="E31" s="267" t="s">
        <v>126</v>
      </c>
      <c r="F31" s="268" t="str">
        <f>IF(C18-F18&gt;0,C18-F18,"-")</f>
        <v>-</v>
      </c>
      <c r="G31" s="268" t="str">
        <f>IF(D18-G18&gt;0,D18-G18,"-")</f>
        <v>-</v>
      </c>
      <c r="H31" s="462"/>
    </row>
    <row r="32" spans="1:8" ht="13.5" thickBot="1">
      <c r="A32" s="261" t="s">
        <v>39</v>
      </c>
      <c r="B32" s="267" t="s">
        <v>171</v>
      </c>
      <c r="C32" s="268">
        <f>IF(C18+C29-F30&lt;0,F30-(C18+C29),"-")</f>
        <v>5850</v>
      </c>
      <c r="D32" s="268">
        <f>IF(D18+D29-G30&lt;0,G30-(D18+D29),"-")</f>
        <v>11779</v>
      </c>
      <c r="E32" s="267" t="s">
        <v>172</v>
      </c>
      <c r="F32" s="268" t="str">
        <f>IF(C18+C29-F30&gt;0,C18+C29-F30,"-")</f>
        <v>-</v>
      </c>
      <c r="G32" s="268" t="str">
        <f>IF(D18+D29-G30&gt;0,D18+D29-G30,"-")</f>
        <v>-</v>
      </c>
      <c r="H32" s="462"/>
    </row>
    <row r="33" spans="2:5" ht="18.75">
      <c r="B33" s="463"/>
      <c r="C33" s="463"/>
      <c r="D33" s="463"/>
      <c r="E33" s="463"/>
    </row>
  </sheetData>
  <sheetProtection/>
  <mergeCells count="4">
    <mergeCell ref="A3:A4"/>
    <mergeCell ref="H1:H32"/>
    <mergeCell ref="B33:E33"/>
    <mergeCell ref="F2:G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&amp;CGyőrzámoly Község Önkormányzata&amp;R&amp;"Times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SheetLayoutView="115" workbookViewId="0" topLeftCell="A1">
      <selection activeCell="D19" sqref="D19"/>
    </sheetView>
  </sheetViews>
  <sheetFormatPr defaultColWidth="9.00390625" defaultRowHeight="12.75"/>
  <cols>
    <col min="1" max="1" width="6.875" style="55" customWidth="1"/>
    <col min="2" max="2" width="55.125" style="157" customWidth="1"/>
    <col min="3" max="4" width="16.375" style="55" customWidth="1"/>
    <col min="5" max="5" width="55.125" style="55" customWidth="1"/>
    <col min="6" max="7" width="16.375" style="55" customWidth="1"/>
    <col min="8" max="8" width="4.875" style="55" customWidth="1"/>
    <col min="9" max="16384" width="9.375" style="55" customWidth="1"/>
  </cols>
  <sheetData>
    <row r="1" spans="2:8" ht="31.5">
      <c r="B1" s="245" t="s">
        <v>124</v>
      </c>
      <c r="C1" s="246"/>
      <c r="D1" s="246"/>
      <c r="E1" s="246"/>
      <c r="F1" s="246"/>
      <c r="G1" s="246"/>
      <c r="H1" s="462" t="s">
        <v>538</v>
      </c>
    </row>
    <row r="2" spans="6:8" ht="14.25" thickBot="1">
      <c r="F2" s="464" t="s">
        <v>57</v>
      </c>
      <c r="G2" s="464"/>
      <c r="H2" s="462"/>
    </row>
    <row r="3" spans="1:8" ht="13.5" thickBot="1">
      <c r="A3" s="465" t="s">
        <v>65</v>
      </c>
      <c r="B3" s="247" t="s">
        <v>52</v>
      </c>
      <c r="C3" s="248"/>
      <c r="D3" s="447"/>
      <c r="E3" s="247" t="s">
        <v>53</v>
      </c>
      <c r="F3" s="249"/>
      <c r="G3" s="249"/>
      <c r="H3" s="462"/>
    </row>
    <row r="4" spans="1:8" s="250" customFormat="1" ht="24.75" thickBot="1">
      <c r="A4" s="466"/>
      <c r="B4" s="158" t="s">
        <v>58</v>
      </c>
      <c r="C4" s="159" t="str">
        <f>+'2.1.sz.mell  '!C4</f>
        <v>2016. évi előirányzat</v>
      </c>
      <c r="D4" s="159" t="str">
        <f>+'2.1.sz.mell  '!D4</f>
        <v>Módosított előirányzat</v>
      </c>
      <c r="E4" s="158" t="s">
        <v>58</v>
      </c>
      <c r="F4" s="159" t="str">
        <f>+'2.1.sz.mell  '!C4</f>
        <v>2016. évi előirányzat</v>
      </c>
      <c r="G4" s="159" t="str">
        <f>+'2.1.sz.mell  '!D4</f>
        <v>Módosított előirányzat</v>
      </c>
      <c r="H4" s="462"/>
    </row>
    <row r="5" spans="1:8" s="250" customFormat="1" ht="13.5" thickBot="1">
      <c r="A5" s="251" t="s">
        <v>435</v>
      </c>
      <c r="B5" s="252" t="s">
        <v>436</v>
      </c>
      <c r="C5" s="253" t="s">
        <v>437</v>
      </c>
      <c r="D5" s="253" t="s">
        <v>439</v>
      </c>
      <c r="E5" s="252" t="s">
        <v>438</v>
      </c>
      <c r="F5" s="254" t="s">
        <v>440</v>
      </c>
      <c r="G5" s="254" t="s">
        <v>441</v>
      </c>
      <c r="H5" s="462"/>
    </row>
    <row r="6" spans="1:8" ht="12.75" customHeight="1">
      <c r="A6" s="256" t="s">
        <v>13</v>
      </c>
      <c r="B6" s="257" t="s">
        <v>327</v>
      </c>
      <c r="C6" s="234"/>
      <c r="D6" s="234">
        <v>28443</v>
      </c>
      <c r="E6" s="257" t="s">
        <v>164</v>
      </c>
      <c r="F6" s="240">
        <v>230256</v>
      </c>
      <c r="G6" s="240">
        <v>256915</v>
      </c>
      <c r="H6" s="462"/>
    </row>
    <row r="7" spans="1:8" ht="12.75">
      <c r="A7" s="258" t="s">
        <v>14</v>
      </c>
      <c r="B7" s="259" t="s">
        <v>328</v>
      </c>
      <c r="C7" s="235"/>
      <c r="D7" s="235"/>
      <c r="E7" s="259" t="s">
        <v>333</v>
      </c>
      <c r="F7" s="241"/>
      <c r="G7" s="241"/>
      <c r="H7" s="462"/>
    </row>
    <row r="8" spans="1:8" ht="12.75" customHeight="1">
      <c r="A8" s="258" t="s">
        <v>15</v>
      </c>
      <c r="B8" s="259" t="s">
        <v>5</v>
      </c>
      <c r="C8" s="235">
        <v>92756</v>
      </c>
      <c r="D8" s="235">
        <v>118948</v>
      </c>
      <c r="E8" s="259" t="s">
        <v>143</v>
      </c>
      <c r="F8" s="241">
        <v>29099</v>
      </c>
      <c r="G8" s="241">
        <v>29099</v>
      </c>
      <c r="H8" s="462"/>
    </row>
    <row r="9" spans="1:8" ht="12.75" customHeight="1">
      <c r="A9" s="258" t="s">
        <v>16</v>
      </c>
      <c r="B9" s="259" t="s">
        <v>329</v>
      </c>
      <c r="C9" s="235">
        <v>5580</v>
      </c>
      <c r="D9" s="235">
        <v>5580</v>
      </c>
      <c r="E9" s="259" t="s">
        <v>334</v>
      </c>
      <c r="F9" s="241"/>
      <c r="G9" s="241"/>
      <c r="H9" s="462"/>
    </row>
    <row r="10" spans="1:8" ht="12.75" customHeight="1">
      <c r="A10" s="258" t="s">
        <v>17</v>
      </c>
      <c r="B10" s="259" t="s">
        <v>330</v>
      </c>
      <c r="C10" s="235"/>
      <c r="D10" s="235"/>
      <c r="E10" s="259" t="s">
        <v>167</v>
      </c>
      <c r="F10" s="241"/>
      <c r="G10" s="241"/>
      <c r="H10" s="462"/>
    </row>
    <row r="11" spans="1:8" ht="12.75" customHeight="1">
      <c r="A11" s="258" t="s">
        <v>18</v>
      </c>
      <c r="B11" s="259" t="s">
        <v>331</v>
      </c>
      <c r="C11" s="236"/>
      <c r="D11" s="236"/>
      <c r="E11" s="359"/>
      <c r="F11" s="241"/>
      <c r="G11" s="241"/>
      <c r="H11" s="462"/>
    </row>
    <row r="12" spans="1:8" ht="12.75" customHeight="1">
      <c r="A12" s="258" t="s">
        <v>19</v>
      </c>
      <c r="B12" s="44"/>
      <c r="C12" s="235"/>
      <c r="D12" s="235"/>
      <c r="E12" s="359"/>
      <c r="F12" s="241"/>
      <c r="G12" s="241"/>
      <c r="H12" s="462"/>
    </row>
    <row r="13" spans="1:8" ht="12.75" customHeight="1">
      <c r="A13" s="258" t="s">
        <v>20</v>
      </c>
      <c r="B13" s="44"/>
      <c r="C13" s="235"/>
      <c r="D13" s="235"/>
      <c r="E13" s="360"/>
      <c r="F13" s="241"/>
      <c r="G13" s="241"/>
      <c r="H13" s="462"/>
    </row>
    <row r="14" spans="1:9" ht="12.75" customHeight="1">
      <c r="A14" s="258" t="s">
        <v>21</v>
      </c>
      <c r="B14" s="357"/>
      <c r="C14" s="236"/>
      <c r="D14" s="236"/>
      <c r="E14" s="359"/>
      <c r="F14" s="241"/>
      <c r="G14" s="241"/>
      <c r="H14" s="462"/>
      <c r="I14" s="55" t="s">
        <v>491</v>
      </c>
    </row>
    <row r="15" spans="1:8" ht="12.75">
      <c r="A15" s="258" t="s">
        <v>22</v>
      </c>
      <c r="B15" s="44"/>
      <c r="C15" s="236"/>
      <c r="D15" s="236"/>
      <c r="E15" s="359"/>
      <c r="F15" s="241"/>
      <c r="G15" s="241"/>
      <c r="H15" s="462"/>
    </row>
    <row r="16" spans="1:8" ht="12.75" customHeight="1" thickBot="1">
      <c r="A16" s="319" t="s">
        <v>23</v>
      </c>
      <c r="B16" s="358"/>
      <c r="C16" s="321"/>
      <c r="D16" s="321"/>
      <c r="E16" s="320" t="s">
        <v>44</v>
      </c>
      <c r="F16" s="288"/>
      <c r="G16" s="288"/>
      <c r="H16" s="462"/>
    </row>
    <row r="17" spans="1:8" ht="15.75" customHeight="1" thickBot="1">
      <c r="A17" s="261" t="s">
        <v>24</v>
      </c>
      <c r="B17" s="119" t="s">
        <v>341</v>
      </c>
      <c r="C17" s="238">
        <f>+C6+C8+C9+C11+C12+C13+C14+C15+C16</f>
        <v>98336</v>
      </c>
      <c r="D17" s="238">
        <f>+D6+D8+D9+D11+D12+D13+D14+D15+D16</f>
        <v>152971</v>
      </c>
      <c r="E17" s="119" t="s">
        <v>342</v>
      </c>
      <c r="F17" s="243">
        <f>+F6+F8+F10+F11+F12+F13+F14+F15+F16</f>
        <v>259355</v>
      </c>
      <c r="G17" s="243">
        <f>+G6+G8+G10+G11+G12+G13+G14+G15+G16</f>
        <v>286014</v>
      </c>
      <c r="H17" s="462"/>
    </row>
    <row r="18" spans="1:8" ht="12.75" customHeight="1">
      <c r="A18" s="256" t="s">
        <v>25</v>
      </c>
      <c r="B18" s="271" t="s">
        <v>184</v>
      </c>
      <c r="C18" s="278">
        <f>+C19+C20+C21+C22+C23</f>
        <v>109098</v>
      </c>
      <c r="D18" s="278">
        <f>+D19+D20+D21+D22+D23</f>
        <v>88043</v>
      </c>
      <c r="E18" s="264" t="s">
        <v>147</v>
      </c>
      <c r="F18" s="77"/>
      <c r="G18" s="77"/>
      <c r="H18" s="462"/>
    </row>
    <row r="19" spans="1:8" ht="12.75" customHeight="1">
      <c r="A19" s="258" t="s">
        <v>26</v>
      </c>
      <c r="B19" s="272" t="s">
        <v>173</v>
      </c>
      <c r="C19" s="78">
        <v>109098</v>
      </c>
      <c r="D19" s="78">
        <v>88043</v>
      </c>
      <c r="E19" s="264" t="s">
        <v>150</v>
      </c>
      <c r="F19" s="79"/>
      <c r="G19" s="79"/>
      <c r="H19" s="462"/>
    </row>
    <row r="20" spans="1:8" ht="12.75" customHeight="1">
      <c r="A20" s="256" t="s">
        <v>27</v>
      </c>
      <c r="B20" s="272" t="s">
        <v>174</v>
      </c>
      <c r="C20" s="78"/>
      <c r="D20" s="78"/>
      <c r="E20" s="264" t="s">
        <v>121</v>
      </c>
      <c r="F20" s="79"/>
      <c r="G20" s="79"/>
      <c r="H20" s="462"/>
    </row>
    <row r="21" spans="1:8" ht="12.75" customHeight="1">
      <c r="A21" s="258" t="s">
        <v>28</v>
      </c>
      <c r="B21" s="272" t="s">
        <v>175</v>
      </c>
      <c r="C21" s="78"/>
      <c r="D21" s="78"/>
      <c r="E21" s="264" t="s">
        <v>122</v>
      </c>
      <c r="F21" s="79"/>
      <c r="G21" s="79"/>
      <c r="H21" s="462"/>
    </row>
    <row r="22" spans="1:8" ht="12.75" customHeight="1">
      <c r="A22" s="256" t="s">
        <v>29</v>
      </c>
      <c r="B22" s="272" t="s">
        <v>176</v>
      </c>
      <c r="C22" s="78"/>
      <c r="D22" s="78"/>
      <c r="E22" s="263" t="s">
        <v>170</v>
      </c>
      <c r="F22" s="79"/>
      <c r="G22" s="79"/>
      <c r="H22" s="462"/>
    </row>
    <row r="23" spans="1:8" ht="12.75" customHeight="1">
      <c r="A23" s="258" t="s">
        <v>30</v>
      </c>
      <c r="B23" s="273" t="s">
        <v>177</v>
      </c>
      <c r="C23" s="78"/>
      <c r="D23" s="78"/>
      <c r="E23" s="264" t="s">
        <v>151</v>
      </c>
      <c r="F23" s="79"/>
      <c r="G23" s="79"/>
      <c r="H23" s="462"/>
    </row>
    <row r="24" spans="1:8" ht="12.75" customHeight="1">
      <c r="A24" s="256" t="s">
        <v>31</v>
      </c>
      <c r="B24" s="274" t="s">
        <v>178</v>
      </c>
      <c r="C24" s="266">
        <f>+C25+C26+C27+C28+C29</f>
        <v>51921</v>
      </c>
      <c r="D24" s="266">
        <f>+D25+D26+D27+D28+D29</f>
        <v>45000</v>
      </c>
      <c r="E24" s="275" t="s">
        <v>149</v>
      </c>
      <c r="F24" s="79"/>
      <c r="G24" s="79"/>
      <c r="H24" s="462"/>
    </row>
    <row r="25" spans="1:8" ht="12.75" customHeight="1">
      <c r="A25" s="258" t="s">
        <v>32</v>
      </c>
      <c r="B25" s="273" t="s">
        <v>179</v>
      </c>
      <c r="C25" s="78"/>
      <c r="D25" s="78"/>
      <c r="E25" s="275" t="s">
        <v>335</v>
      </c>
      <c r="F25" s="79"/>
      <c r="G25" s="79"/>
      <c r="H25" s="462"/>
    </row>
    <row r="26" spans="1:8" ht="12.75" customHeight="1">
      <c r="A26" s="256" t="s">
        <v>33</v>
      </c>
      <c r="B26" s="273" t="s">
        <v>180</v>
      </c>
      <c r="C26" s="78"/>
      <c r="D26" s="78"/>
      <c r="E26" s="270"/>
      <c r="F26" s="79"/>
      <c r="G26" s="79"/>
      <c r="H26" s="462"/>
    </row>
    <row r="27" spans="1:8" ht="12.75" customHeight="1">
      <c r="A27" s="258" t="s">
        <v>34</v>
      </c>
      <c r="B27" s="272" t="s">
        <v>181</v>
      </c>
      <c r="C27" s="78">
        <v>51921</v>
      </c>
      <c r="D27" s="78">
        <v>45000</v>
      </c>
      <c r="E27" s="117"/>
      <c r="F27" s="79"/>
      <c r="G27" s="79"/>
      <c r="H27" s="462"/>
    </row>
    <row r="28" spans="1:8" ht="12.75" customHeight="1">
      <c r="A28" s="256" t="s">
        <v>35</v>
      </c>
      <c r="B28" s="276" t="s">
        <v>182</v>
      </c>
      <c r="C28" s="78"/>
      <c r="D28" s="78"/>
      <c r="E28" s="44"/>
      <c r="F28" s="79"/>
      <c r="G28" s="79"/>
      <c r="H28" s="462"/>
    </row>
    <row r="29" spans="1:8" ht="12.75" customHeight="1" thickBot="1">
      <c r="A29" s="258" t="s">
        <v>36</v>
      </c>
      <c r="B29" s="277" t="s">
        <v>183</v>
      </c>
      <c r="C29" s="78"/>
      <c r="D29" s="78"/>
      <c r="E29" s="117"/>
      <c r="F29" s="79"/>
      <c r="G29" s="79"/>
      <c r="H29" s="462"/>
    </row>
    <row r="30" spans="1:8" ht="21.75" customHeight="1" thickBot="1">
      <c r="A30" s="261" t="s">
        <v>37</v>
      </c>
      <c r="B30" s="119" t="s">
        <v>332</v>
      </c>
      <c r="C30" s="238">
        <f>+C18+C24</f>
        <v>161019</v>
      </c>
      <c r="D30" s="238">
        <f>+D18+D24</f>
        <v>133043</v>
      </c>
      <c r="E30" s="119" t="s">
        <v>336</v>
      </c>
      <c r="F30" s="243">
        <f>SUM(F18:F29)</f>
        <v>0</v>
      </c>
      <c r="G30" s="243">
        <f>SUM(G18:G29)</f>
        <v>0</v>
      </c>
      <c r="H30" s="462"/>
    </row>
    <row r="31" spans="1:8" ht="13.5" thickBot="1">
      <c r="A31" s="261" t="s">
        <v>38</v>
      </c>
      <c r="B31" s="267" t="s">
        <v>337</v>
      </c>
      <c r="C31" s="268">
        <f>+C17+C30</f>
        <v>259355</v>
      </c>
      <c r="D31" s="268">
        <f>+D17+D30</f>
        <v>286014</v>
      </c>
      <c r="E31" s="267" t="s">
        <v>338</v>
      </c>
      <c r="F31" s="268">
        <f>+F17+F30</f>
        <v>259355</v>
      </c>
      <c r="G31" s="268">
        <f>+G17+G30</f>
        <v>286014</v>
      </c>
      <c r="H31" s="462"/>
    </row>
    <row r="32" spans="1:8" ht="13.5" thickBot="1">
      <c r="A32" s="261" t="s">
        <v>39</v>
      </c>
      <c r="B32" s="267" t="s">
        <v>125</v>
      </c>
      <c r="C32" s="268">
        <f>IF(C17-F17&lt;0,F17-C17,"-")</f>
        <v>161019</v>
      </c>
      <c r="D32" s="268">
        <f>IF(D17-G17&lt;0,G17-D17,"-")</f>
        <v>133043</v>
      </c>
      <c r="E32" s="267" t="s">
        <v>126</v>
      </c>
      <c r="F32" s="268" t="str">
        <f>IF(C17-F17&gt;0,C17-F17,"-")</f>
        <v>-</v>
      </c>
      <c r="G32" s="268" t="str">
        <f>IF(D17-G17&gt;0,D17-G17,"-")</f>
        <v>-</v>
      </c>
      <c r="H32" s="462"/>
    </row>
    <row r="33" spans="1:8" ht="13.5" thickBot="1">
      <c r="A33" s="261" t="s">
        <v>40</v>
      </c>
      <c r="B33" s="267" t="s">
        <v>171</v>
      </c>
      <c r="C33" s="268" t="str">
        <f>IF(C17+C30-F26&lt;0,F26-(C17+C30),"-")</f>
        <v>-</v>
      </c>
      <c r="D33" s="268" t="str">
        <f>IF(D17+D30-G26&lt;0,G26-(D17+D30),"-")</f>
        <v>-</v>
      </c>
      <c r="E33" s="267" t="s">
        <v>172</v>
      </c>
      <c r="F33" s="268">
        <f>IF(C17+C30-F26&gt;0,C17+C30-F26,"-")</f>
        <v>259355</v>
      </c>
      <c r="G33" s="268">
        <f>IF(D17+D30-G26&gt;0,D17+D30-G26,"-")</f>
        <v>286014</v>
      </c>
      <c r="H33" s="462"/>
    </row>
  </sheetData>
  <sheetProtection/>
  <mergeCells count="3">
    <mergeCell ref="A3:A4"/>
    <mergeCell ref="H1:H33"/>
    <mergeCell ref="F2:G2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E18" sqref="E18"/>
    </sheetView>
  </sheetViews>
  <sheetFormatPr defaultColWidth="9.00390625" defaultRowHeight="12.75"/>
  <cols>
    <col min="1" max="1" width="5.625" style="126" customWidth="1"/>
    <col min="2" max="2" width="35.625" style="126" customWidth="1"/>
    <col min="3" max="6" width="14.00390625" style="126" customWidth="1"/>
    <col min="7" max="16384" width="9.375" style="126" customWidth="1"/>
  </cols>
  <sheetData>
    <row r="1" spans="1:6" ht="33" customHeight="1">
      <c r="A1" s="467" t="s">
        <v>481</v>
      </c>
      <c r="B1" s="467"/>
      <c r="C1" s="467"/>
      <c r="D1" s="467"/>
      <c r="E1" s="467"/>
      <c r="F1" s="467"/>
    </row>
    <row r="2" spans="1:7" ht="15.75" customHeight="1" thickBot="1">
      <c r="A2" s="127"/>
      <c r="B2" s="127"/>
      <c r="C2" s="468"/>
      <c r="D2" s="468"/>
      <c r="E2" s="475" t="s">
        <v>49</v>
      </c>
      <c r="F2" s="475"/>
      <c r="G2" s="133"/>
    </row>
    <row r="3" spans="1:6" ht="63" customHeight="1">
      <c r="A3" s="471" t="s">
        <v>11</v>
      </c>
      <c r="B3" s="473" t="s">
        <v>153</v>
      </c>
      <c r="C3" s="473" t="s">
        <v>188</v>
      </c>
      <c r="D3" s="473"/>
      <c r="E3" s="473"/>
      <c r="F3" s="469" t="s">
        <v>443</v>
      </c>
    </row>
    <row r="4" spans="1:6" ht="15.75" thickBot="1">
      <c r="A4" s="472"/>
      <c r="B4" s="474"/>
      <c r="C4" s="413" t="s">
        <v>478</v>
      </c>
      <c r="D4" s="413" t="s">
        <v>479</v>
      </c>
      <c r="E4" s="413" t="s">
        <v>480</v>
      </c>
      <c r="F4" s="470"/>
    </row>
    <row r="5" spans="1:6" ht="15.75" thickBot="1">
      <c r="A5" s="130" t="s">
        <v>435</v>
      </c>
      <c r="B5" s="131" t="s">
        <v>436</v>
      </c>
      <c r="C5" s="131" t="s">
        <v>437</v>
      </c>
      <c r="D5" s="131" t="s">
        <v>439</v>
      </c>
      <c r="E5" s="131" t="s">
        <v>438</v>
      </c>
      <c r="F5" s="132" t="s">
        <v>440</v>
      </c>
    </row>
    <row r="6" spans="1:6" ht="15">
      <c r="A6" s="129" t="s">
        <v>13</v>
      </c>
      <c r="B6" s="139" t="s">
        <v>511</v>
      </c>
      <c r="C6" s="140"/>
      <c r="D6" s="140">
        <v>28000</v>
      </c>
      <c r="E6" s="140">
        <v>17000</v>
      </c>
      <c r="F6" s="136">
        <f>SUM(C6:E6)</f>
        <v>45000</v>
      </c>
    </row>
    <row r="7" spans="1:6" ht="15">
      <c r="A7" s="128" t="s">
        <v>14</v>
      </c>
      <c r="B7" s="141"/>
      <c r="C7" s="142"/>
      <c r="D7" s="142"/>
      <c r="E7" s="142"/>
      <c r="F7" s="137">
        <f>SUM(C7:E7)</f>
        <v>0</v>
      </c>
    </row>
    <row r="8" spans="1:6" ht="15">
      <c r="A8" s="128" t="s">
        <v>15</v>
      </c>
      <c r="B8" s="141"/>
      <c r="C8" s="142"/>
      <c r="D8" s="142"/>
      <c r="E8" s="142"/>
      <c r="F8" s="137">
        <f>SUM(C8:E8)</f>
        <v>0</v>
      </c>
    </row>
    <row r="9" spans="1:6" ht="15">
      <c r="A9" s="128" t="s">
        <v>16</v>
      </c>
      <c r="B9" s="141"/>
      <c r="C9" s="142"/>
      <c r="D9" s="142"/>
      <c r="E9" s="142"/>
      <c r="F9" s="137">
        <f>SUM(C9:E9)</f>
        <v>0</v>
      </c>
    </row>
    <row r="10" spans="1:6" ht="15.75" thickBot="1">
      <c r="A10" s="134" t="s">
        <v>17</v>
      </c>
      <c r="B10" s="143"/>
      <c r="C10" s="144"/>
      <c r="D10" s="144"/>
      <c r="E10" s="144"/>
      <c r="F10" s="137">
        <f>SUM(C10:E10)</f>
        <v>0</v>
      </c>
    </row>
    <row r="11" spans="1:6" s="399" customFormat="1" ht="15" thickBot="1">
      <c r="A11" s="396" t="s">
        <v>18</v>
      </c>
      <c r="B11" s="135" t="s">
        <v>154</v>
      </c>
      <c r="C11" s="397">
        <f>SUM(C6:C10)</f>
        <v>0</v>
      </c>
      <c r="D11" s="397">
        <f>SUM(D6:D10)</f>
        <v>28000</v>
      </c>
      <c r="E11" s="397">
        <f>SUM(E6:E10)</f>
        <v>17000</v>
      </c>
      <c r="F11" s="398">
        <f>SUM(F6:F10)</f>
        <v>45000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12/2016. (XI. 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D8" sqref="D8"/>
    </sheetView>
  </sheetViews>
  <sheetFormatPr defaultColWidth="9.00390625" defaultRowHeight="12.75"/>
  <cols>
    <col min="1" max="1" width="5.625" style="126" customWidth="1"/>
    <col min="2" max="2" width="68.625" style="126" customWidth="1"/>
    <col min="3" max="3" width="19.50390625" style="126" customWidth="1"/>
    <col min="4" max="4" width="12.00390625" style="126" customWidth="1"/>
    <col min="5" max="16384" width="9.375" style="126" customWidth="1"/>
  </cols>
  <sheetData>
    <row r="1" spans="1:3" ht="33" customHeight="1">
      <c r="A1" s="467" t="s">
        <v>482</v>
      </c>
      <c r="B1" s="467"/>
      <c r="C1" s="467"/>
    </row>
    <row r="2" spans="1:4" ht="15.75" customHeight="1" thickBot="1">
      <c r="A2" s="127"/>
      <c r="B2" s="127"/>
      <c r="C2" s="479" t="s">
        <v>49</v>
      </c>
      <c r="D2" s="479"/>
    </row>
    <row r="3" spans="1:4" ht="26.25" customHeight="1" thickBot="1">
      <c r="A3" s="145" t="s">
        <v>11</v>
      </c>
      <c r="B3" s="146" t="s">
        <v>152</v>
      </c>
      <c r="C3" s="147" t="s">
        <v>502</v>
      </c>
      <c r="D3" s="147" t="s">
        <v>522</v>
      </c>
    </row>
    <row r="4" spans="1:4" ht="15.75" thickBot="1">
      <c r="A4" s="148" t="s">
        <v>435</v>
      </c>
      <c r="B4" s="149" t="s">
        <v>436</v>
      </c>
      <c r="C4" s="150" t="s">
        <v>437</v>
      </c>
      <c r="D4" s="150" t="s">
        <v>437</v>
      </c>
    </row>
    <row r="5" spans="1:4" ht="15">
      <c r="A5" s="151" t="s">
        <v>13</v>
      </c>
      <c r="B5" s="282" t="s">
        <v>444</v>
      </c>
      <c r="C5" s="279">
        <v>48700</v>
      </c>
      <c r="D5" s="279">
        <v>41200</v>
      </c>
    </row>
    <row r="6" spans="1:4" ht="24.75">
      <c r="A6" s="152" t="s">
        <v>14</v>
      </c>
      <c r="B6" s="310" t="s">
        <v>185</v>
      </c>
      <c r="C6" s="280">
        <v>93082</v>
      </c>
      <c r="D6" s="280">
        <v>119274</v>
      </c>
    </row>
    <row r="7" spans="1:4" ht="15">
      <c r="A7" s="152" t="s">
        <v>15</v>
      </c>
      <c r="B7" s="311" t="s">
        <v>445</v>
      </c>
      <c r="C7" s="280"/>
      <c r="D7" s="280"/>
    </row>
    <row r="8" spans="1:4" ht="24.75">
      <c r="A8" s="152" t="s">
        <v>16</v>
      </c>
      <c r="B8" s="311" t="s">
        <v>187</v>
      </c>
      <c r="C8" s="280"/>
      <c r="D8" s="280"/>
    </row>
    <row r="9" spans="1:4" ht="15">
      <c r="A9" s="153" t="s">
        <v>17</v>
      </c>
      <c r="B9" s="311" t="s">
        <v>186</v>
      </c>
      <c r="C9" s="281">
        <v>300</v>
      </c>
      <c r="D9" s="281">
        <v>300</v>
      </c>
    </row>
    <row r="10" spans="1:4" ht="15.75" thickBot="1">
      <c r="A10" s="152" t="s">
        <v>18</v>
      </c>
      <c r="B10" s="312" t="s">
        <v>446</v>
      </c>
      <c r="C10" s="280"/>
      <c r="D10" s="280"/>
    </row>
    <row r="11" spans="1:4" ht="15.75" thickBot="1">
      <c r="A11" s="476" t="s">
        <v>155</v>
      </c>
      <c r="B11" s="477"/>
      <c r="C11" s="154">
        <f>SUM(C5:C10)</f>
        <v>142082</v>
      </c>
      <c r="D11" s="154">
        <f>SUM(D5:D10)</f>
        <v>160774</v>
      </c>
    </row>
    <row r="12" spans="1:3" ht="23.25" customHeight="1">
      <c r="A12" s="478" t="s">
        <v>161</v>
      </c>
      <c r="B12" s="478"/>
      <c r="C12" s="478"/>
    </row>
  </sheetData>
  <sheetProtection/>
  <mergeCells count="4">
    <mergeCell ref="A1:C1"/>
    <mergeCell ref="A11:B11"/>
    <mergeCell ref="A12:C12"/>
    <mergeCell ref="C2:D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3/2016. (II. 24.)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F19" sqref="F19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6" width="16.625" style="41" customWidth="1"/>
    <col min="7" max="7" width="18.875" style="55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5.5" customHeight="1">
      <c r="A1" s="480" t="s">
        <v>0</v>
      </c>
      <c r="B1" s="480"/>
      <c r="C1" s="480"/>
      <c r="D1" s="480"/>
      <c r="E1" s="480"/>
      <c r="F1" s="480"/>
      <c r="G1" s="480"/>
    </row>
    <row r="2" spans="1:7" ht="22.5" customHeight="1" thickBot="1">
      <c r="A2" s="157"/>
      <c r="B2" s="55"/>
      <c r="C2" s="55"/>
      <c r="D2" s="55"/>
      <c r="E2" s="55"/>
      <c r="F2" s="55"/>
      <c r="G2" s="50" t="s">
        <v>57</v>
      </c>
    </row>
    <row r="3" spans="1:7" s="43" customFormat="1" ht="44.25" customHeight="1" thickBot="1">
      <c r="A3" s="158" t="s">
        <v>61</v>
      </c>
      <c r="B3" s="159" t="s">
        <v>62</v>
      </c>
      <c r="C3" s="159" t="s">
        <v>63</v>
      </c>
      <c r="D3" s="159" t="s">
        <v>503</v>
      </c>
      <c r="E3" s="159" t="s">
        <v>502</v>
      </c>
      <c r="F3" s="159" t="s">
        <v>522</v>
      </c>
      <c r="G3" s="51" t="s">
        <v>504</v>
      </c>
    </row>
    <row r="4" spans="1:7" s="55" customFormat="1" ht="12" customHeight="1" thickBot="1">
      <c r="A4" s="52" t="s">
        <v>435</v>
      </c>
      <c r="B4" s="53" t="s">
        <v>436</v>
      </c>
      <c r="C4" s="53" t="s">
        <v>437</v>
      </c>
      <c r="D4" s="53" t="s">
        <v>439</v>
      </c>
      <c r="E4" s="53" t="s">
        <v>438</v>
      </c>
      <c r="F4" s="53" t="s">
        <v>440</v>
      </c>
      <c r="G4" s="54" t="s">
        <v>523</v>
      </c>
    </row>
    <row r="5" spans="1:7" ht="15.75" customHeight="1">
      <c r="A5" s="437" t="s">
        <v>483</v>
      </c>
      <c r="B5" s="438">
        <v>3810</v>
      </c>
      <c r="C5" s="439" t="s">
        <v>478</v>
      </c>
      <c r="D5" s="438"/>
      <c r="E5" s="438">
        <v>3810</v>
      </c>
      <c r="F5" s="438">
        <v>3810</v>
      </c>
      <c r="G5" s="440">
        <f aca="true" t="shared" si="0" ref="G5:G23">B5-D5-E5</f>
        <v>0</v>
      </c>
    </row>
    <row r="6" spans="1:7" ht="15.75" customHeight="1">
      <c r="A6" s="437" t="s">
        <v>505</v>
      </c>
      <c r="B6" s="445">
        <v>218165</v>
      </c>
      <c r="C6" s="439" t="s">
        <v>478</v>
      </c>
      <c r="D6" s="438"/>
      <c r="E6" s="445">
        <v>218165</v>
      </c>
      <c r="F6" s="445">
        <v>198975</v>
      </c>
      <c r="G6" s="56">
        <f t="shared" si="0"/>
        <v>0</v>
      </c>
    </row>
    <row r="7" spans="1:7" ht="33.75" customHeight="1">
      <c r="A7" s="437" t="s">
        <v>545</v>
      </c>
      <c r="B7" s="445">
        <v>43028</v>
      </c>
      <c r="C7" s="439" t="s">
        <v>478</v>
      </c>
      <c r="D7" s="438"/>
      <c r="E7" s="445"/>
      <c r="F7" s="445">
        <v>43028</v>
      </c>
      <c r="G7" s="56"/>
    </row>
    <row r="8" spans="1:7" ht="15.75" customHeight="1">
      <c r="A8" s="437" t="s">
        <v>484</v>
      </c>
      <c r="B8" s="438">
        <v>1698</v>
      </c>
      <c r="C8" s="439" t="s">
        <v>478</v>
      </c>
      <c r="D8" s="438"/>
      <c r="E8" s="438">
        <v>1698</v>
      </c>
      <c r="F8" s="438">
        <v>1698</v>
      </c>
      <c r="G8" s="56">
        <f t="shared" si="0"/>
        <v>0</v>
      </c>
    </row>
    <row r="9" spans="1:7" ht="15.75" customHeight="1">
      <c r="A9" s="441" t="s">
        <v>485</v>
      </c>
      <c r="B9" s="438">
        <v>3556</v>
      </c>
      <c r="C9" s="439" t="s">
        <v>486</v>
      </c>
      <c r="D9" s="438">
        <v>1397</v>
      </c>
      <c r="E9" s="438">
        <v>2159</v>
      </c>
      <c r="F9" s="438">
        <v>2504</v>
      </c>
      <c r="G9" s="56">
        <f t="shared" si="0"/>
        <v>0</v>
      </c>
    </row>
    <row r="10" spans="1:7" ht="15.75" customHeight="1">
      <c r="A10" s="437" t="s">
        <v>506</v>
      </c>
      <c r="B10" s="438">
        <v>1270</v>
      </c>
      <c r="C10" s="439" t="s">
        <v>478</v>
      </c>
      <c r="D10" s="438"/>
      <c r="E10" s="438">
        <v>1270</v>
      </c>
      <c r="F10" s="438">
        <v>1270</v>
      </c>
      <c r="G10" s="56">
        <f t="shared" si="0"/>
        <v>0</v>
      </c>
    </row>
    <row r="11" spans="1:7" ht="34.5" customHeight="1">
      <c r="A11" s="446" t="s">
        <v>507</v>
      </c>
      <c r="B11" s="438">
        <v>400</v>
      </c>
      <c r="C11" s="439" t="s">
        <v>478</v>
      </c>
      <c r="D11" s="438"/>
      <c r="E11" s="438">
        <v>400</v>
      </c>
      <c r="F11" s="438">
        <v>400</v>
      </c>
      <c r="G11" s="56">
        <f t="shared" si="0"/>
        <v>0</v>
      </c>
    </row>
    <row r="12" spans="1:7" ht="15.75" customHeight="1">
      <c r="A12" s="437" t="s">
        <v>487</v>
      </c>
      <c r="B12" s="438">
        <v>1842</v>
      </c>
      <c r="C12" s="439" t="s">
        <v>478</v>
      </c>
      <c r="D12" s="438"/>
      <c r="E12" s="438">
        <v>1842</v>
      </c>
      <c r="F12" s="438">
        <v>4318</v>
      </c>
      <c r="G12" s="56">
        <f t="shared" si="0"/>
        <v>0</v>
      </c>
    </row>
    <row r="13" spans="1:7" ht="15.75" customHeight="1">
      <c r="A13" s="437" t="s">
        <v>508</v>
      </c>
      <c r="B13" s="438">
        <v>635</v>
      </c>
      <c r="C13" s="439" t="s">
        <v>478</v>
      </c>
      <c r="D13" s="438"/>
      <c r="E13" s="438">
        <v>635</v>
      </c>
      <c r="F13" s="438">
        <v>635</v>
      </c>
      <c r="G13" s="56">
        <f t="shared" si="0"/>
        <v>0</v>
      </c>
    </row>
    <row r="14" spans="1:7" ht="15.75" customHeight="1">
      <c r="A14" s="437" t="s">
        <v>488</v>
      </c>
      <c r="B14" s="438">
        <v>86</v>
      </c>
      <c r="C14" s="439" t="s">
        <v>478</v>
      </c>
      <c r="D14" s="438"/>
      <c r="E14" s="438">
        <v>86</v>
      </c>
      <c r="F14" s="438">
        <v>86</v>
      </c>
      <c r="G14" s="56">
        <f>B14-D14-E14</f>
        <v>0</v>
      </c>
    </row>
    <row r="15" spans="1:7" ht="15.75" customHeight="1">
      <c r="A15" s="437" t="s">
        <v>509</v>
      </c>
      <c r="B15" s="438">
        <v>191</v>
      </c>
      <c r="C15" s="439" t="s">
        <v>478</v>
      </c>
      <c r="D15" s="438"/>
      <c r="E15" s="438">
        <v>191</v>
      </c>
      <c r="F15" s="438">
        <v>191</v>
      </c>
      <c r="G15" s="56">
        <f t="shared" si="0"/>
        <v>0</v>
      </c>
    </row>
    <row r="16" spans="1:7" ht="15.75" customHeight="1">
      <c r="A16" s="437"/>
      <c r="B16" s="438"/>
      <c r="C16" s="439"/>
      <c r="D16" s="438"/>
      <c r="E16" s="438"/>
      <c r="F16" s="438"/>
      <c r="G16" s="56">
        <f t="shared" si="0"/>
        <v>0</v>
      </c>
    </row>
    <row r="17" spans="1:7" ht="15.75" customHeight="1">
      <c r="A17" s="437"/>
      <c r="B17" s="438"/>
      <c r="C17" s="439"/>
      <c r="D17" s="438"/>
      <c r="E17" s="438"/>
      <c r="F17" s="438"/>
      <c r="G17" s="56">
        <f t="shared" si="0"/>
        <v>0</v>
      </c>
    </row>
    <row r="18" spans="1:7" ht="15.75" customHeight="1">
      <c r="A18" s="437"/>
      <c r="B18" s="438"/>
      <c r="C18" s="439"/>
      <c r="D18" s="438"/>
      <c r="E18" s="438"/>
      <c r="F18" s="438"/>
      <c r="G18" s="56">
        <f t="shared" si="0"/>
        <v>0</v>
      </c>
    </row>
    <row r="19" spans="1:7" ht="15.75" customHeight="1">
      <c r="A19" s="400"/>
      <c r="B19" s="28"/>
      <c r="C19" s="401"/>
      <c r="D19" s="28"/>
      <c r="E19" s="28"/>
      <c r="F19" s="28"/>
      <c r="G19" s="56">
        <f t="shared" si="0"/>
        <v>0</v>
      </c>
    </row>
    <row r="20" spans="1:7" ht="15.75" customHeight="1">
      <c r="A20" s="400"/>
      <c r="B20" s="28"/>
      <c r="C20" s="401"/>
      <c r="D20" s="28"/>
      <c r="E20" s="28"/>
      <c r="F20" s="28"/>
      <c r="G20" s="56">
        <f t="shared" si="0"/>
        <v>0</v>
      </c>
    </row>
    <row r="21" spans="1:7" ht="15.75" customHeight="1">
      <c r="A21" s="400"/>
      <c r="B21" s="28"/>
      <c r="C21" s="401"/>
      <c r="D21" s="28"/>
      <c r="E21" s="28"/>
      <c r="F21" s="28"/>
      <c r="G21" s="56">
        <f t="shared" si="0"/>
        <v>0</v>
      </c>
    </row>
    <row r="22" spans="1:7" ht="15.75" customHeight="1">
      <c r="A22" s="400"/>
      <c r="B22" s="28"/>
      <c r="C22" s="401"/>
      <c r="D22" s="28"/>
      <c r="E22" s="28"/>
      <c r="F22" s="28"/>
      <c r="G22" s="56">
        <f t="shared" si="0"/>
        <v>0</v>
      </c>
    </row>
    <row r="23" spans="1:7" ht="15.75" customHeight="1" thickBot="1">
      <c r="A23" s="57"/>
      <c r="B23" s="29"/>
      <c r="C23" s="402"/>
      <c r="D23" s="29"/>
      <c r="E23" s="29"/>
      <c r="F23" s="29"/>
      <c r="G23" s="58">
        <f t="shared" si="0"/>
        <v>0</v>
      </c>
    </row>
    <row r="24" spans="1:7" s="61" customFormat="1" ht="18" customHeight="1" thickBot="1">
      <c r="A24" s="160" t="s">
        <v>60</v>
      </c>
      <c r="B24" s="59">
        <f>SUM(B5:B23)</f>
        <v>274681</v>
      </c>
      <c r="C24" s="114"/>
      <c r="D24" s="59">
        <f>SUM(D5:D23)</f>
        <v>1397</v>
      </c>
      <c r="E24" s="59">
        <f>SUM(E5:E23)</f>
        <v>230256</v>
      </c>
      <c r="F24" s="59">
        <f>SUM(F5:F23)</f>
        <v>256915</v>
      </c>
      <c r="G24" s="60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12/2016. (XI.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Horváthné Cseri Szilvia</cp:lastModifiedBy>
  <cp:lastPrinted>2016-11-24T12:20:55Z</cp:lastPrinted>
  <dcterms:created xsi:type="dcterms:W3CDTF">1999-10-30T10:30:45Z</dcterms:created>
  <dcterms:modified xsi:type="dcterms:W3CDTF">2016-11-25T08:31:36Z</dcterms:modified>
  <cp:category/>
  <cp:version/>
  <cp:contentType/>
  <cp:contentStatus/>
</cp:coreProperties>
</file>