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A57EEC6A-CB25-4D40-8F74-9B094858D1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1. melléklet" sheetId="1" r:id="rId1"/>
  </sheets>
  <definedNames>
    <definedName name="_xlnm.Print_Titles" localSheetId="0">'1.1. 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9" i="1"/>
  <c r="H10" i="1"/>
  <c r="H11" i="1"/>
  <c r="H15" i="1"/>
  <c r="H17" i="1"/>
  <c r="H18" i="1"/>
  <c r="H22" i="1"/>
  <c r="H23" i="1"/>
  <c r="H24" i="1"/>
  <c r="H27" i="1"/>
  <c r="H28" i="1"/>
  <c r="H30" i="1"/>
  <c r="H31" i="1"/>
  <c r="H32" i="1"/>
  <c r="H33" i="1"/>
  <c r="H35" i="1"/>
  <c r="H36" i="1"/>
  <c r="H41" i="1"/>
  <c r="H43" i="1"/>
  <c r="H45" i="1"/>
  <c r="H55" i="1"/>
  <c r="H58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80" i="1"/>
  <c r="H82" i="1"/>
  <c r="H84" i="1"/>
  <c r="H85" i="1"/>
  <c r="H87" i="1"/>
  <c r="H88" i="1"/>
  <c r="H89" i="1"/>
  <c r="H90" i="1"/>
  <c r="H91" i="1"/>
  <c r="H92" i="1"/>
  <c r="H93" i="1"/>
  <c r="H94" i="1"/>
  <c r="H95" i="1"/>
  <c r="H3" i="1"/>
  <c r="G96" i="1"/>
  <c r="H96" i="1" s="1"/>
  <c r="F96" i="1"/>
  <c r="G86" i="1"/>
  <c r="F86" i="1"/>
  <c r="G81" i="1"/>
  <c r="F81" i="1"/>
  <c r="G61" i="1"/>
  <c r="G73" i="1" s="1"/>
  <c r="F61" i="1"/>
  <c r="F73" i="1" s="1"/>
  <c r="G56" i="1"/>
  <c r="F56" i="1"/>
  <c r="G46" i="1"/>
  <c r="F46" i="1"/>
  <c r="G40" i="1"/>
  <c r="F40" i="1"/>
  <c r="G37" i="1"/>
  <c r="F37" i="1"/>
  <c r="G29" i="1"/>
  <c r="F29" i="1"/>
  <c r="G26" i="1"/>
  <c r="F26" i="1"/>
  <c r="G20" i="1"/>
  <c r="F20" i="1"/>
  <c r="G16" i="1"/>
  <c r="G21" i="1" s="1"/>
  <c r="F16" i="1"/>
  <c r="H20" i="1" l="1"/>
  <c r="H86" i="1"/>
  <c r="H81" i="1"/>
  <c r="H73" i="1"/>
  <c r="H61" i="1"/>
  <c r="H56" i="1"/>
  <c r="H46" i="1"/>
  <c r="H37" i="1"/>
  <c r="H29" i="1"/>
  <c r="G47" i="1"/>
  <c r="G97" i="1" s="1"/>
  <c r="H26" i="1"/>
  <c r="F47" i="1"/>
  <c r="F21" i="1"/>
  <c r="H21" i="1" s="1"/>
  <c r="H16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H47" i="1" l="1"/>
  <c r="F97" i="1"/>
  <c r="H97" i="1" s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<sst xmlns="http://schemas.openxmlformats.org/spreadsheetml/2006/main" count="253" uniqueCount="253">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</sst>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9" fontId="5" fillId="0" borderId="1" xfId="1" applyNumberFormat="1" applyFont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9" fontId="7" fillId="4" borderId="1" xfId="1" applyNumberFormat="1" applyFont="1" applyFill="1" applyBorder="1" applyAlignment="1">
      <alignment horizontal="center" vertical="center"/>
    </xf>
    <xf numFmtId="9" fontId="7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topLeftCell="A43" zoomScaleNormal="100" zoomScaleSheetLayoutView="100" workbookViewId="0">
      <selection activeCell="E97" sqref="E97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7" width="12.28515625" style="10" customWidth="1"/>
    <col min="8" max="8" width="9.7109375" style="10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4" t="s">
        <v>0</v>
      </c>
      <c r="C1" s="34"/>
      <c r="D1" s="34"/>
      <c r="E1" s="34"/>
      <c r="F1" s="34"/>
      <c r="G1" s="34"/>
      <c r="H1" s="34"/>
    </row>
    <row r="2" spans="2:8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  <c r="H2" s="16" t="s">
        <v>252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24458118</v>
      </c>
      <c r="F3" s="17">
        <v>35698118</v>
      </c>
      <c r="G3" s="17">
        <v>34285350</v>
      </c>
      <c r="H3" s="30">
        <f>G3/F3</f>
        <v>0.96042458036583334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30"/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1255000</v>
      </c>
      <c r="G5" s="17">
        <v>1251957</v>
      </c>
      <c r="H5" s="30">
        <f t="shared" ref="H5:H67" si="0">G5/F5</f>
        <v>0.99757529880478091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30"/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30"/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30"/>
    </row>
    <row r="9" spans="2:8" x14ac:dyDescent="0.25">
      <c r="B9" s="3" t="s">
        <v>22</v>
      </c>
      <c r="C9" s="4" t="s">
        <v>23</v>
      </c>
      <c r="D9" s="18" t="s">
        <v>24</v>
      </c>
      <c r="E9" s="17">
        <v>299000</v>
      </c>
      <c r="F9" s="17">
        <v>299000</v>
      </c>
      <c r="G9" s="17">
        <v>0</v>
      </c>
      <c r="H9" s="30">
        <f t="shared" si="0"/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100000</v>
      </c>
      <c r="F10" s="17">
        <v>100000</v>
      </c>
      <c r="G10" s="17">
        <v>0</v>
      </c>
      <c r="H10" s="30">
        <f t="shared" si="0"/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100000</v>
      </c>
      <c r="F11" s="17">
        <v>171350</v>
      </c>
      <c r="G11" s="17">
        <v>134280</v>
      </c>
      <c r="H11" s="30">
        <f t="shared" si="0"/>
        <v>0.78365917712284794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  <c r="H12" s="30"/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30"/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30"/>
    </row>
    <row r="15" spans="2:8" x14ac:dyDescent="0.25">
      <c r="B15" s="3" t="s">
        <v>40</v>
      </c>
      <c r="C15" s="4" t="s">
        <v>41</v>
      </c>
      <c r="D15" s="18" t="s">
        <v>42</v>
      </c>
      <c r="E15" s="17">
        <v>300000</v>
      </c>
      <c r="F15" s="17">
        <v>580000</v>
      </c>
      <c r="G15" s="17">
        <v>275752</v>
      </c>
      <c r="H15" s="30">
        <f t="shared" si="0"/>
        <v>0.47543448275862071</v>
      </c>
    </row>
    <row r="16" spans="2:8" x14ac:dyDescent="0.25">
      <c r="B16" s="19" t="s">
        <v>43</v>
      </c>
      <c r="C16" s="20" t="s">
        <v>44</v>
      </c>
      <c r="D16" s="21" t="s">
        <v>45</v>
      </c>
      <c r="E16" s="31">
        <f>SUM(E3:E15)</f>
        <v>25257118</v>
      </c>
      <c r="F16" s="31">
        <f t="shared" ref="F16:G16" si="1">SUM(F3:F15)</f>
        <v>38103468</v>
      </c>
      <c r="G16" s="31">
        <f t="shared" si="1"/>
        <v>35947339</v>
      </c>
      <c r="H16" s="32">
        <f t="shared" si="0"/>
        <v>0.94341383834143389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7514000</v>
      </c>
      <c r="F17" s="17">
        <v>9304000</v>
      </c>
      <c r="G17" s="17">
        <v>8412561</v>
      </c>
      <c r="H17" s="30">
        <f t="shared" si="0"/>
        <v>0.90418755374032678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4015000</v>
      </c>
      <c r="F18" s="17">
        <v>4320000</v>
      </c>
      <c r="G18" s="17">
        <v>3837904</v>
      </c>
      <c r="H18" s="30">
        <f t="shared" si="0"/>
        <v>0.8884037037037037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30"/>
    </row>
    <row r="20" spans="2:8" x14ac:dyDescent="0.25">
      <c r="B20" s="19" t="s">
        <v>55</v>
      </c>
      <c r="C20" s="20" t="s">
        <v>56</v>
      </c>
      <c r="D20" s="21" t="s">
        <v>57</v>
      </c>
      <c r="E20" s="31">
        <f>SUM(E17:E19)</f>
        <v>11529000</v>
      </c>
      <c r="F20" s="31">
        <f t="shared" ref="F20:G20" si="2">SUM(F17:F19)</f>
        <v>13624000</v>
      </c>
      <c r="G20" s="31">
        <f t="shared" si="2"/>
        <v>12250465</v>
      </c>
      <c r="H20" s="32">
        <f t="shared" si="0"/>
        <v>0.89918269230769232</v>
      </c>
    </row>
    <row r="21" spans="2:8" x14ac:dyDescent="0.25">
      <c r="B21" s="22" t="s">
        <v>58</v>
      </c>
      <c r="C21" s="23" t="s">
        <v>59</v>
      </c>
      <c r="D21" s="24" t="s">
        <v>60</v>
      </c>
      <c r="E21" s="25">
        <f>E16+E20</f>
        <v>36786118</v>
      </c>
      <c r="F21" s="25">
        <f t="shared" ref="F21:G21" si="3">F16+F20</f>
        <v>51727468</v>
      </c>
      <c r="G21" s="25">
        <f t="shared" si="3"/>
        <v>48197804</v>
      </c>
      <c r="H21" s="33">
        <f t="shared" si="0"/>
        <v>0.93176422244367341</v>
      </c>
    </row>
    <row r="22" spans="2:8" s="11" customFormat="1" ht="22.5" customHeight="1" x14ac:dyDescent="0.25">
      <c r="B22" s="22" t="s">
        <v>61</v>
      </c>
      <c r="C22" s="23" t="s">
        <v>62</v>
      </c>
      <c r="D22" s="24" t="s">
        <v>63</v>
      </c>
      <c r="E22" s="26">
        <v>5740071</v>
      </c>
      <c r="F22" s="26">
        <v>9755071</v>
      </c>
      <c r="G22" s="26">
        <v>7283936</v>
      </c>
      <c r="H22" s="33">
        <f t="shared" si="0"/>
        <v>0.74668200774756022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0</v>
      </c>
      <c r="F23" s="17">
        <v>10836</v>
      </c>
      <c r="G23" s="17">
        <v>10836</v>
      </c>
      <c r="H23" s="30">
        <f t="shared" si="0"/>
        <v>1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7730000</v>
      </c>
      <c r="F24" s="17">
        <v>9874093</v>
      </c>
      <c r="G24" s="17">
        <v>9874093</v>
      </c>
      <c r="H24" s="30">
        <f t="shared" si="0"/>
        <v>1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30"/>
    </row>
    <row r="26" spans="2:8" x14ac:dyDescent="0.25">
      <c r="B26" s="19" t="s">
        <v>73</v>
      </c>
      <c r="C26" s="20" t="s">
        <v>74</v>
      </c>
      <c r="D26" s="21" t="s">
        <v>75</v>
      </c>
      <c r="E26" s="31">
        <f>SUM(E23:E25)</f>
        <v>7730000</v>
      </c>
      <c r="F26" s="31">
        <f t="shared" ref="F26:G26" si="4">SUM(F23:F25)</f>
        <v>9884929</v>
      </c>
      <c r="G26" s="31">
        <f t="shared" si="4"/>
        <v>9884929</v>
      </c>
      <c r="H26" s="32">
        <f t="shared" si="0"/>
        <v>1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200000</v>
      </c>
      <c r="F27" s="17">
        <v>364995</v>
      </c>
      <c r="G27" s="17">
        <v>364995</v>
      </c>
      <c r="H27" s="30">
        <f t="shared" si="0"/>
        <v>1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727000</v>
      </c>
      <c r="F28" s="17">
        <v>727000</v>
      </c>
      <c r="G28" s="17">
        <v>511319</v>
      </c>
      <c r="H28" s="30">
        <f t="shared" si="0"/>
        <v>0.70332737276478674</v>
      </c>
    </row>
    <row r="29" spans="2:8" x14ac:dyDescent="0.25">
      <c r="B29" s="19" t="s">
        <v>82</v>
      </c>
      <c r="C29" s="20" t="s">
        <v>83</v>
      </c>
      <c r="D29" s="21" t="s">
        <v>84</v>
      </c>
      <c r="E29" s="31">
        <f>SUM(E27:E28)</f>
        <v>927000</v>
      </c>
      <c r="F29" s="31">
        <f t="shared" ref="F29:G29" si="5">SUM(F27:F28)</f>
        <v>1091995</v>
      </c>
      <c r="G29" s="31">
        <f t="shared" si="5"/>
        <v>876314</v>
      </c>
      <c r="H29" s="32">
        <f t="shared" si="0"/>
        <v>0.80248902238563369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4870000</v>
      </c>
      <c r="F30" s="17">
        <v>4870000</v>
      </c>
      <c r="G30" s="17">
        <v>3943703</v>
      </c>
      <c r="H30" s="30">
        <f t="shared" si="0"/>
        <v>0.80979527720739219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6332935</v>
      </c>
      <c r="F31" s="17">
        <v>7821431</v>
      </c>
      <c r="G31" s="17">
        <v>7511431</v>
      </c>
      <c r="H31" s="30">
        <f t="shared" si="0"/>
        <v>0.96036530911031492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880000</v>
      </c>
      <c r="F32" s="17">
        <v>880000</v>
      </c>
      <c r="G32" s="17">
        <v>859103</v>
      </c>
      <c r="H32" s="30">
        <f t="shared" si="0"/>
        <v>0.97625340909090907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2100000</v>
      </c>
      <c r="F33" s="17">
        <v>2100000</v>
      </c>
      <c r="G33" s="17">
        <v>718896</v>
      </c>
      <c r="H33" s="30">
        <f t="shared" si="0"/>
        <v>0.34233142857142856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30"/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200000</v>
      </c>
      <c r="G35" s="17">
        <v>134600</v>
      </c>
      <c r="H35" s="30">
        <f t="shared" si="0"/>
        <v>0.67300000000000004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8980000</v>
      </c>
      <c r="F36" s="17">
        <v>9180421</v>
      </c>
      <c r="G36" s="17">
        <v>8065715</v>
      </c>
      <c r="H36" s="30">
        <f t="shared" si="0"/>
        <v>0.87857789964098598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31">
        <f>SUM(E30:E36)</f>
        <v>23362935</v>
      </c>
      <c r="F37" s="31">
        <f t="shared" ref="F37:G37" si="6">SUM(F30:F36)</f>
        <v>25051852</v>
      </c>
      <c r="G37" s="31">
        <f t="shared" si="6"/>
        <v>21233448</v>
      </c>
      <c r="H37" s="32">
        <f t="shared" si="0"/>
        <v>0.84757997133305751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30"/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30"/>
    </row>
    <row r="40" spans="2:8" x14ac:dyDescent="0.25">
      <c r="B40" s="19" t="s">
        <v>115</v>
      </c>
      <c r="C40" s="20" t="s">
        <v>116</v>
      </c>
      <c r="D40" s="21" t="s">
        <v>117</v>
      </c>
      <c r="E40" s="31">
        <f>E38+E39</f>
        <v>0</v>
      </c>
      <c r="F40" s="31">
        <f t="shared" ref="F40:G40" si="7">F38+F39</f>
        <v>0</v>
      </c>
      <c r="G40" s="31">
        <f t="shared" si="7"/>
        <v>0</v>
      </c>
      <c r="H40" s="32"/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8520283</v>
      </c>
      <c r="F41" s="17">
        <v>9087573</v>
      </c>
      <c r="G41" s="17">
        <v>6409161</v>
      </c>
      <c r="H41" s="30">
        <f t="shared" si="0"/>
        <v>0.70526652165545189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30"/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6893</v>
      </c>
      <c r="G43" s="17">
        <v>6893</v>
      </c>
      <c r="H43" s="30">
        <f t="shared" si="0"/>
        <v>1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30"/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86948</v>
      </c>
      <c r="F45" s="17">
        <v>86948</v>
      </c>
      <c r="G45" s="17">
        <v>89</v>
      </c>
      <c r="H45" s="30">
        <f t="shared" si="0"/>
        <v>1.0236003128306574E-3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31">
        <f>SUM(E41:E45)</f>
        <v>8607231</v>
      </c>
      <c r="F46" s="31">
        <f t="shared" ref="F46:G46" si="8">SUM(F41:F45)</f>
        <v>9181414</v>
      </c>
      <c r="G46" s="31">
        <f t="shared" si="8"/>
        <v>6416143</v>
      </c>
      <c r="H46" s="32">
        <f t="shared" si="0"/>
        <v>0.69881861334212791</v>
      </c>
    </row>
    <row r="47" spans="2:8" x14ac:dyDescent="0.25">
      <c r="B47" s="22" t="s">
        <v>136</v>
      </c>
      <c r="C47" s="23" t="s">
        <v>137</v>
      </c>
      <c r="D47" s="24" t="s">
        <v>138</v>
      </c>
      <c r="E47" s="25">
        <f>E26+E29+E37+E40+E46</f>
        <v>40627166</v>
      </c>
      <c r="F47" s="25">
        <f t="shared" ref="F47:G47" si="9">F26+F29+F37+F40+F46</f>
        <v>45210190</v>
      </c>
      <c r="G47" s="25">
        <f t="shared" si="9"/>
        <v>38410834</v>
      </c>
      <c r="H47" s="33">
        <f t="shared" si="0"/>
        <v>0.84960567518075014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30"/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30"/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30"/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30"/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30"/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30"/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30"/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11900000</v>
      </c>
      <c r="F55" s="17">
        <v>10280000</v>
      </c>
      <c r="G55" s="17">
        <v>4957477</v>
      </c>
      <c r="H55" s="30">
        <f t="shared" si="0"/>
        <v>0.48224484435797665</v>
      </c>
    </row>
    <row r="56" spans="2:8" x14ac:dyDescent="0.25">
      <c r="B56" s="22" t="s">
        <v>163</v>
      </c>
      <c r="C56" s="27" t="s">
        <v>164</v>
      </c>
      <c r="D56" s="24" t="s">
        <v>165</v>
      </c>
      <c r="E56" s="25">
        <f>SUM(E48:E55)</f>
        <v>11900000</v>
      </c>
      <c r="F56" s="25">
        <f t="shared" ref="F56:G56" si="10">SUM(F48:F55)</f>
        <v>10280000</v>
      </c>
      <c r="G56" s="25">
        <f t="shared" si="10"/>
        <v>4957477</v>
      </c>
      <c r="H56" s="33">
        <f t="shared" si="0"/>
        <v>0.48224484435797665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30"/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858748</v>
      </c>
      <c r="G58" s="17">
        <v>850574</v>
      </c>
      <c r="H58" s="30">
        <f t="shared" si="0"/>
        <v>0.99048149165995147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30"/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92783</v>
      </c>
      <c r="G60" s="17">
        <v>92783</v>
      </c>
      <c r="H60" s="30">
        <f t="shared" si="0"/>
        <v>1</v>
      </c>
    </row>
    <row r="61" spans="2:8" x14ac:dyDescent="0.25">
      <c r="B61" s="19">
        <v>59</v>
      </c>
      <c r="C61" s="28" t="s">
        <v>175</v>
      </c>
      <c r="D61" s="21" t="s">
        <v>176</v>
      </c>
      <c r="E61" s="31">
        <f>SUM(E58:E60)</f>
        <v>0</v>
      </c>
      <c r="F61" s="31">
        <f t="shared" ref="F61:G61" si="11">SUM(F58:F60)</f>
        <v>951531</v>
      </c>
      <c r="G61" s="31">
        <f t="shared" si="11"/>
        <v>943357</v>
      </c>
      <c r="H61" s="32">
        <f t="shared" si="0"/>
        <v>0.9914096335274416</v>
      </c>
    </row>
    <row r="62" spans="2:8" ht="31.5" hidden="1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30" t="e">
        <f t="shared" si="0"/>
        <v>#DIV/0!</v>
      </c>
    </row>
    <row r="63" spans="2:8" ht="31.5" hidden="1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30" t="e">
        <f t="shared" si="0"/>
        <v>#DIV/0!</v>
      </c>
    </row>
    <row r="64" spans="2:8" ht="31.5" hidden="1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30" t="e">
        <f t="shared" si="0"/>
        <v>#DIV/0!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7316360</v>
      </c>
      <c r="F65" s="17">
        <v>9095467</v>
      </c>
      <c r="G65" s="17">
        <v>7659466</v>
      </c>
      <c r="H65" s="30">
        <f t="shared" si="0"/>
        <v>0.84211904677351912</v>
      </c>
    </row>
    <row r="66" spans="2:8" ht="31.5" hidden="1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30" t="e">
        <f t="shared" si="0"/>
        <v>#DIV/0!</v>
      </c>
    </row>
    <row r="67" spans="2:8" ht="31.5" hidden="1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30" t="e">
        <f t="shared" si="0"/>
        <v>#DIV/0!</v>
      </c>
    </row>
    <row r="68" spans="2:8" hidden="1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30" t="e">
        <f t="shared" ref="H68:H97" si="12">G68/F68</f>
        <v>#DIV/0!</v>
      </c>
    </row>
    <row r="69" spans="2:8" hidden="1" x14ac:dyDescent="0.25">
      <c r="B69" s="3">
        <v>67</v>
      </c>
      <c r="C69" s="29" t="s">
        <v>191</v>
      </c>
      <c r="D69" s="18" t="s">
        <v>192</v>
      </c>
      <c r="E69" s="17">
        <v>0</v>
      </c>
      <c r="F69" s="17">
        <v>0</v>
      </c>
      <c r="G69" s="17">
        <v>0</v>
      </c>
      <c r="H69" s="30" t="e">
        <f t="shared" si="12"/>
        <v>#DIV/0!</v>
      </c>
    </row>
    <row r="70" spans="2:8" hidden="1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30" t="e">
        <f t="shared" si="12"/>
        <v>#DIV/0!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2792580</v>
      </c>
      <c r="G71" s="17">
        <v>2792580</v>
      </c>
      <c r="H71" s="30">
        <f t="shared" si="12"/>
        <v>1</v>
      </c>
    </row>
    <row r="72" spans="2:8" x14ac:dyDescent="0.25">
      <c r="B72" s="3">
        <v>70</v>
      </c>
      <c r="C72" s="29" t="s">
        <v>197</v>
      </c>
      <c r="D72" s="18" t="s">
        <v>198</v>
      </c>
      <c r="E72" s="17">
        <v>200000</v>
      </c>
      <c r="F72" s="17">
        <v>200000</v>
      </c>
      <c r="G72" s="17">
        <v>0</v>
      </c>
      <c r="H72" s="30">
        <f t="shared" si="12"/>
        <v>0</v>
      </c>
    </row>
    <row r="73" spans="2:8" x14ac:dyDescent="0.25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7516360</v>
      </c>
      <c r="F73" s="25">
        <f t="shared" ref="F73:G73" si="13">F57+F61+F62+F63+F64+F65+F66+F67+F68+F69+F70+F71+F72</f>
        <v>13039578</v>
      </c>
      <c r="G73" s="25">
        <f t="shared" si="13"/>
        <v>11395403</v>
      </c>
      <c r="H73" s="33">
        <f t="shared" si="12"/>
        <v>0.87390887956650132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1575000</v>
      </c>
      <c r="F74" s="17">
        <v>1575000</v>
      </c>
      <c r="G74" s="17">
        <v>0</v>
      </c>
      <c r="H74" s="30">
        <f t="shared" si="12"/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350000</v>
      </c>
      <c r="G75" s="17">
        <v>350000</v>
      </c>
      <c r="H75" s="30">
        <f t="shared" si="12"/>
        <v>1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200000</v>
      </c>
      <c r="F76" s="17">
        <v>200000</v>
      </c>
      <c r="G76" s="17">
        <v>119292</v>
      </c>
      <c r="H76" s="30">
        <f t="shared" si="12"/>
        <v>0.59645999999999999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300000</v>
      </c>
      <c r="F77" s="17">
        <v>1095507</v>
      </c>
      <c r="G77" s="17">
        <v>1095507</v>
      </c>
      <c r="H77" s="30">
        <f t="shared" si="12"/>
        <v>1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30"/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30"/>
    </row>
    <row r="80" spans="2:8" x14ac:dyDescent="0.25">
      <c r="B80" s="3">
        <v>78</v>
      </c>
      <c r="C80" s="5" t="s">
        <v>213</v>
      </c>
      <c r="D80" s="18" t="s">
        <v>214</v>
      </c>
      <c r="E80" s="17">
        <v>560000</v>
      </c>
      <c r="F80" s="17">
        <v>560000</v>
      </c>
      <c r="G80" s="17">
        <v>401165</v>
      </c>
      <c r="H80" s="30">
        <f t="shared" si="12"/>
        <v>0.71636607142857145</v>
      </c>
    </row>
    <row r="81" spans="2:8" s="11" customFormat="1" x14ac:dyDescent="0.25">
      <c r="B81" s="22">
        <v>79</v>
      </c>
      <c r="C81" s="14" t="s">
        <v>215</v>
      </c>
      <c r="D81" s="24" t="s">
        <v>216</v>
      </c>
      <c r="E81" s="25">
        <f>SUM(E74:E80)</f>
        <v>2635000</v>
      </c>
      <c r="F81" s="25">
        <f t="shared" ref="F81:G81" si="14">SUM(F74:F80)</f>
        <v>3780507</v>
      </c>
      <c r="G81" s="25">
        <f t="shared" si="14"/>
        <v>1965964</v>
      </c>
      <c r="H81" s="33">
        <f t="shared" si="12"/>
        <v>0.5200265467039209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28448429</v>
      </c>
      <c r="F82" s="17">
        <v>31901987</v>
      </c>
      <c r="G82" s="17">
        <v>31901987</v>
      </c>
      <c r="H82" s="30">
        <f t="shared" si="12"/>
        <v>1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30"/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1317902</v>
      </c>
      <c r="G84" s="17">
        <v>1317902</v>
      </c>
      <c r="H84" s="30">
        <f t="shared" si="12"/>
        <v>1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7681076</v>
      </c>
      <c r="F85" s="17">
        <v>8951037</v>
      </c>
      <c r="G85" s="17">
        <v>8951037</v>
      </c>
      <c r="H85" s="30">
        <f t="shared" si="12"/>
        <v>1</v>
      </c>
    </row>
    <row r="86" spans="2:8" s="11" customFormat="1" x14ac:dyDescent="0.25">
      <c r="B86" s="22">
        <v>84</v>
      </c>
      <c r="C86" s="27" t="s">
        <v>225</v>
      </c>
      <c r="D86" s="24" t="s">
        <v>226</v>
      </c>
      <c r="E86" s="25">
        <f>SUM(E82:E85)</f>
        <v>36129505</v>
      </c>
      <c r="F86" s="25">
        <f t="shared" ref="F86:G86" si="15">SUM(F82:F85)</f>
        <v>42170926</v>
      </c>
      <c r="G86" s="25">
        <f t="shared" si="15"/>
        <v>42170926</v>
      </c>
      <c r="H86" s="33">
        <f t="shared" si="12"/>
        <v>1</v>
      </c>
    </row>
    <row r="87" spans="2:8" ht="31.5" hidden="1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30" t="e">
        <f t="shared" si="12"/>
        <v>#DIV/0!</v>
      </c>
    </row>
    <row r="88" spans="2:8" ht="31.5" hidden="1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30" t="e">
        <f t="shared" si="12"/>
        <v>#DIV/0!</v>
      </c>
    </row>
    <row r="89" spans="2:8" ht="31.5" hidden="1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30" t="e">
        <f t="shared" si="12"/>
        <v>#DIV/0!</v>
      </c>
    </row>
    <row r="90" spans="2:8" hidden="1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30" t="e">
        <f t="shared" si="12"/>
        <v>#DIV/0!</v>
      </c>
    </row>
    <row r="91" spans="2:8" ht="31.5" hidden="1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30" t="e">
        <f t="shared" si="12"/>
        <v>#DIV/0!</v>
      </c>
    </row>
    <row r="92" spans="2:8" ht="31.5" hidden="1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30" t="e">
        <f t="shared" si="12"/>
        <v>#DIV/0!</v>
      </c>
    </row>
    <row r="93" spans="2:8" hidden="1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30" t="e">
        <f t="shared" si="12"/>
        <v>#DIV/0!</v>
      </c>
    </row>
    <row r="94" spans="2:8" hidden="1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30" t="e">
        <f t="shared" si="12"/>
        <v>#DIV/0!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30000</v>
      </c>
      <c r="G95" s="17">
        <v>0</v>
      </c>
      <c r="H95" s="30">
        <f t="shared" si="12"/>
        <v>0</v>
      </c>
    </row>
    <row r="96" spans="2:8" x14ac:dyDescent="0.25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:G96" si="16">SUM(F87:F95)</f>
        <v>30000</v>
      </c>
      <c r="G96" s="25">
        <f t="shared" si="16"/>
        <v>0</v>
      </c>
      <c r="H96" s="33">
        <f t="shared" si="12"/>
        <v>0</v>
      </c>
    </row>
    <row r="97" spans="2:8" s="11" customFormat="1" ht="19.5" customHeight="1" x14ac:dyDescent="0.25">
      <c r="B97" s="22">
        <v>95</v>
      </c>
      <c r="C97" s="14" t="s">
        <v>247</v>
      </c>
      <c r="D97" s="24" t="s">
        <v>248</v>
      </c>
      <c r="E97" s="25">
        <f>E21+E22+E47+E56+E73+E81+E86+E96</f>
        <v>141334220</v>
      </c>
      <c r="F97" s="25">
        <f t="shared" ref="F97:G97" si="17">F21+F22+F47+F56+F73+F81+F86+F96</f>
        <v>175993740</v>
      </c>
      <c r="G97" s="25">
        <f t="shared" si="17"/>
        <v>154382344</v>
      </c>
      <c r="H97" s="33">
        <f t="shared" si="12"/>
        <v>0.87720360962838795</v>
      </c>
    </row>
  </sheetData>
  <mergeCells count="1">
    <mergeCell ref="B1:H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9" fitToHeight="0" orientation="portrait" r:id="rId1"/>
  <headerFooter alignWithMargins="0">
    <oddHeader>&amp;C&amp;"Times New Roman,Normál"&amp;13 1.1. melléklet
a 7/2020. (VII.08.)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melléklet</vt:lpstr>
      <vt:lpstr>'1.1.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2020-07-07T11:49:03Z</cp:lastPrinted>
  <dcterms:created xsi:type="dcterms:W3CDTF">2019-02-06T16:32:14Z</dcterms:created>
  <dcterms:modified xsi:type="dcterms:W3CDTF">2020-07-07T11:49:04Z</dcterms:modified>
</cp:coreProperties>
</file>