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7400" windowHeight="11310" activeTab="0"/>
  </bookViews>
  <sheets>
    <sheet name="1. melléklet" sheetId="1" r:id="rId1"/>
    <sheet name="2.melléklet" sheetId="2" r:id="rId2"/>
    <sheet name="3.melléklet" sheetId="3" r:id="rId3"/>
    <sheet name="4.melléklet" sheetId="4" r:id="rId4"/>
    <sheet name="5.melléklet" sheetId="5" r:id="rId5"/>
    <sheet name="6.melléklet" sheetId="6" r:id="rId6"/>
    <sheet name="7.melléklet" sheetId="7" r:id="rId7"/>
    <sheet name="8.melléklet" sheetId="8" r:id="rId8"/>
    <sheet name="9.melléklet" sheetId="9" r:id="rId9"/>
    <sheet name="Munka1" sheetId="10" r:id="rId10"/>
  </sheets>
  <definedNames/>
  <calcPr fullCalcOnLoad="1"/>
</workbook>
</file>

<file path=xl/sharedStrings.xml><?xml version="1.0" encoding="utf-8"?>
<sst xmlns="http://schemas.openxmlformats.org/spreadsheetml/2006/main" count="706" uniqueCount="485">
  <si>
    <t>A</t>
  </si>
  <si>
    <t>B</t>
  </si>
  <si>
    <t>C</t>
  </si>
  <si>
    <t>D</t>
  </si>
  <si>
    <t>E</t>
  </si>
  <si>
    <t>F</t>
  </si>
  <si>
    <t>G</t>
  </si>
  <si>
    <t>Jogcím</t>
  </si>
  <si>
    <t>mennyiségi egység</t>
  </si>
  <si>
    <t>mutató</t>
  </si>
  <si>
    <t>Fajlagos összeg(Ft)</t>
  </si>
  <si>
    <t>Támogatás (Ft)</t>
  </si>
  <si>
    <t>Beszámítás (Ft)</t>
  </si>
  <si>
    <t>Támoagtás beszámítás után (Ft)</t>
  </si>
  <si>
    <t>7=(5-6)</t>
  </si>
  <si>
    <t xml:space="preserve">1. Helyi Önkormányzatok működésének általános támogatása </t>
  </si>
  <si>
    <t>I.1. Önkormányzati Hivatal működésének támogatása elismert 
hivatali létszám alapján</t>
  </si>
  <si>
    <t>fő</t>
  </si>
  <si>
    <t>I. ba) zöldterület-gazdálkodással 
kapcsolatos feladatok ellátásának támogatása</t>
  </si>
  <si>
    <t>I. 1.bb) Közvilágítás fenntartásának
támogatása</t>
  </si>
  <si>
    <t>I.1.bc) köztemető fenntartásával
kapcsolatos feladatok támogatása</t>
  </si>
  <si>
    <t>I.1. bd) Közutak fenntartásának 
támogatása</t>
  </si>
  <si>
    <t>I.1. c) Egyéb önkormányzati feladatok
támogatása</t>
  </si>
  <si>
    <t>III. A települési Önkormányzatok szociális és gyermekjóléti feladatainak támogatása</t>
  </si>
  <si>
    <t>III. 2. Hozzájárulás a pénzbeli szocális
ellátásokhoz</t>
  </si>
  <si>
    <t>IV. A települési Önkormányzatok kulturális feladatainak támogatása</t>
  </si>
  <si>
    <t>IV. Települési önkormányzatok támogatása
a nyilvános könyvtári és közművelődési
feladatokhoz</t>
  </si>
  <si>
    <t>III.3.e. Falugondnoki szolgáltatás</t>
  </si>
  <si>
    <t>Mindösszesen</t>
  </si>
  <si>
    <t>Bevételek</t>
  </si>
  <si>
    <t>szám</t>
  </si>
  <si>
    <t>Megnevezés</t>
  </si>
  <si>
    <t>Kötelező feladatok</t>
  </si>
  <si>
    <t>Önként vállalt feladatok</t>
  </si>
  <si>
    <t>Állami, államigazgatási
feladatok</t>
  </si>
  <si>
    <t>Összesen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</si>
  <si>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</si>
  <si>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</si>
  <si>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</si>
  <si>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</si>
  <si>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</si>
  <si>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</si>
  <si>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</si>
  <si>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</si>
  <si>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</si>
  <si>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</si>
  <si>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</si>
  <si>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</si>
  <si>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</si>
  <si>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</si>
  <si>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</si>
  <si>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</si>
  <si>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</si>
  <si>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</si>
  <si>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</si>
  <si>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Működési bevételek</t>
  </si>
  <si>
    <t>Közhatalmi bevételek</t>
  </si>
  <si>
    <t>Működési célú támogatások államháztartáson belülről</t>
  </si>
  <si>
    <t>Működési célú péneszköz-átvétel</t>
  </si>
  <si>
    <t>MŰKÖDÉSI BEVÉTELEK (1.+…+5)</t>
  </si>
  <si>
    <t>Felhalmozási bevételek</t>
  </si>
  <si>
    <t>Felhalmozási célú központi támogatás</t>
  </si>
  <si>
    <t>Felhalmozási célú támogatások államháztartáson belülről</t>
  </si>
  <si>
    <t>Felhalmozási célú pénzeszköz-átvétel</t>
  </si>
  <si>
    <t>FELHALMOZÁSI BEVÉTELEK (7+…+10)</t>
  </si>
  <si>
    <t>KÖLTSÉGVETÉSI BEVÉTELEK ÖSSZESEN (6+11)</t>
  </si>
  <si>
    <t>Maradvány igénybevétele működési célú</t>
  </si>
  <si>
    <t>Maradvány igénybevétele felhalmozási célú</t>
  </si>
  <si>
    <t>MARADVÁNY IGÉNYBEVÉTELE (13+14)</t>
  </si>
  <si>
    <t>Működési célú finanszírozási bevételek</t>
  </si>
  <si>
    <t>Felhalmozási célú finanszírozási bevételek</t>
  </si>
  <si>
    <t>FINANSZÍROZÁSI BEVÉTELEK (16+17)</t>
  </si>
  <si>
    <t>Kiadások</t>
  </si>
  <si>
    <t>Személyi juttatások</t>
  </si>
  <si>
    <t>Munkaadót terhelő járulékok és szociális hozzájárulási adó</t>
  </si>
  <si>
    <t>Dologi kiadások</t>
  </si>
  <si>
    <t>Egyéb működési célú kiadások</t>
  </si>
  <si>
    <t>Ellátottak pénzbeli juttatásai</t>
  </si>
  <si>
    <t>MŰKÖDÉSI KIADÁSOK (1+….+5)</t>
  </si>
  <si>
    <t>Intézményi beruházási kidások</t>
  </si>
  <si>
    <t>Felújítások</t>
  </si>
  <si>
    <t>Egyéb felhalmozási célú kiadások</t>
  </si>
  <si>
    <t>FELHALMOZÁSI KIADÁSOK (7+..+9)</t>
  </si>
  <si>
    <t>KÖLTSÉGVETÉSI SZERVEK FINANSZÍROZÁS</t>
  </si>
  <si>
    <t>KÖLTSÉGVETÉSI KIADÁSOK ÖSSZESEN (6+….+11)</t>
  </si>
  <si>
    <t>Működési célú finanszírozási kiadások</t>
  </si>
  <si>
    <t>Felhalmozási célú finanszírozási kiadások</t>
  </si>
  <si>
    <t>FINANSZÍROZÁSI KIADÁSOK (13+14)</t>
  </si>
  <si>
    <t>KIADÁSOK ÖSSZESEN (12+15)</t>
  </si>
  <si>
    <t>BEVÉTELEK ÖSSZESEN (12+15+18)</t>
  </si>
  <si>
    <t>önkormányzati rendelethez</t>
  </si>
  <si>
    <t>Állami, állam
igazgatási feladatok</t>
  </si>
  <si>
    <t>Felhalmozási kiadások</t>
  </si>
  <si>
    <t>Beruházási feladatok</t>
  </si>
  <si>
    <t>Összeg</t>
  </si>
  <si>
    <t>Átvett összeg</t>
  </si>
  <si>
    <t>Pályázat</t>
  </si>
  <si>
    <t>Saját erő</t>
  </si>
  <si>
    <t xml:space="preserve">1. </t>
  </si>
  <si>
    <t>ezer Ft</t>
  </si>
  <si>
    <t>Ft</t>
  </si>
  <si>
    <t xml:space="preserve">2. </t>
  </si>
  <si>
    <t xml:space="preserve">3. </t>
  </si>
  <si>
    <t xml:space="preserve">4. </t>
  </si>
  <si>
    <t>Felújítási feladatok célonként</t>
  </si>
  <si>
    <t xml:space="preserve">Összeg </t>
  </si>
  <si>
    <t xml:space="preserve">Pályázat </t>
  </si>
  <si>
    <t>Megjegyzés</t>
  </si>
  <si>
    <t>Közalkalmazott</t>
  </si>
  <si>
    <t>Sor-
szám</t>
  </si>
  <si>
    <t>01</t>
  </si>
  <si>
    <t>Helyi önkormányzatok működésének általános támogatása</t>
  </si>
  <si>
    <t>02</t>
  </si>
  <si>
    <t>Települési önkormányzatok egyes köznevelési feladatainak támogatása</t>
  </si>
  <si>
    <t>03</t>
  </si>
  <si>
    <t>Települési önkormányzatok szociális gyermekjóléti és gyermekétkeztetési feladatainak támogatása</t>
  </si>
  <si>
    <t>04</t>
  </si>
  <si>
    <t>Települési önkormányzatok kulturális feladatainak támogatása</t>
  </si>
  <si>
    <t>05</t>
  </si>
  <si>
    <t>Működési célú központosított előirányzatok</t>
  </si>
  <si>
    <t>06</t>
  </si>
  <si>
    <t>Helyi önkormányzatok kiegészítő támogatásai</t>
  </si>
  <si>
    <t>07</t>
  </si>
  <si>
    <t>Önkormányzatok működési támogatásai (=01+…+06)</t>
  </si>
  <si>
    <t>08</t>
  </si>
  <si>
    <t>Elvonások és befizetések bevételei</t>
  </si>
  <si>
    <t>09</t>
  </si>
  <si>
    <t>Működési célú garancia- és kezességvállalásból származó megtérülések államháztartáson belülről</t>
  </si>
  <si>
    <t>10</t>
  </si>
  <si>
    <t>Működési célú visszatérítendő támogatások, kölcsönök visszatérülése államháztartáson belülről</t>
  </si>
  <si>
    <t>11</t>
  </si>
  <si>
    <t>Működési célú visszatérítendő támogatások, kölcsönök igénybevétele államháztartáson belülről</t>
  </si>
  <si>
    <t>12</t>
  </si>
  <si>
    <t>Egyéb működési célú támogatások bevételei államháztartáson belülről</t>
  </si>
  <si>
    <t>13</t>
  </si>
  <si>
    <t>Működési célú támogatások államháztartáson belülről (=07+…+12)</t>
  </si>
  <si>
    <t>14</t>
  </si>
  <si>
    <t>Felhalmozási célú önkormányzati támogatások</t>
  </si>
  <si>
    <t>15</t>
  </si>
  <si>
    <t>Felhalmozási célú garancia- és kezességvállalásból származó megtérülések államháztartáson belülről</t>
  </si>
  <si>
    <t>16</t>
  </si>
  <si>
    <t>Felhalmozási célú visszatérítendő támogatások, kölcsönök visszatérülése államháztartáson belülről</t>
  </si>
  <si>
    <t>17</t>
  </si>
  <si>
    <t>Felhalmozási célú visszatérítendő támogatások, kölcsönök igénybevétele államháztartáson belülről</t>
  </si>
  <si>
    <t>18</t>
  </si>
  <si>
    <t>Egyéb felhalmozási célú támogatások bevételei államháztartáson belülről</t>
  </si>
  <si>
    <t>19</t>
  </si>
  <si>
    <t>Felhalmozási célú támogatások államháztartáson belülről (=14+…+18)</t>
  </si>
  <si>
    <t>20</t>
  </si>
  <si>
    <t>Magánszemélyek jövedelemadói</t>
  </si>
  <si>
    <t>21</t>
  </si>
  <si>
    <t xml:space="preserve">Társaságok jövedelemadói </t>
  </si>
  <si>
    <t>22</t>
  </si>
  <si>
    <t>Jövedelemadók (=20+21)</t>
  </si>
  <si>
    <t>23</t>
  </si>
  <si>
    <t>Szociális hozzájárulási adó és járulékok</t>
  </si>
  <si>
    <t>24</t>
  </si>
  <si>
    <t>Bérhez és foglalkoztatáshoz kapcsolódó adók</t>
  </si>
  <si>
    <t>25</t>
  </si>
  <si>
    <t xml:space="preserve">Vagyoni tipusú adók </t>
  </si>
  <si>
    <t>26</t>
  </si>
  <si>
    <t xml:space="preserve">Értékesítési és forgalmi adók </t>
  </si>
  <si>
    <t>27</t>
  </si>
  <si>
    <t xml:space="preserve">Fogyasztási adók </t>
  </si>
  <si>
    <t>28</t>
  </si>
  <si>
    <t xml:space="preserve">Pénzügyi monopóliumok nyereségét terhelő adók </t>
  </si>
  <si>
    <t>29</t>
  </si>
  <si>
    <t>Gépjárműadók</t>
  </si>
  <si>
    <t>30</t>
  </si>
  <si>
    <t xml:space="preserve">Egyéb áruhasználati és szolgáltatási adók </t>
  </si>
  <si>
    <t>31</t>
  </si>
  <si>
    <t xml:space="preserve">Termékek és szolgáltatások adói (=26+…+30) </t>
  </si>
  <si>
    <t>32</t>
  </si>
  <si>
    <t xml:space="preserve">Egyéb közhatalmi bevételek </t>
  </si>
  <si>
    <t>33</t>
  </si>
  <si>
    <t>Közhatalmi bevételek (=22+...+25+31+32)</t>
  </si>
  <si>
    <t>34</t>
  </si>
  <si>
    <t>Készletértékesítés ellenértéke</t>
  </si>
  <si>
    <t>35</t>
  </si>
  <si>
    <t>Szolgáltatások ellenértéke</t>
  </si>
  <si>
    <t>36</t>
  </si>
  <si>
    <t>Közvetített szolgáltatások ellenértéke</t>
  </si>
  <si>
    <t>37</t>
  </si>
  <si>
    <t>Tulajdonosi bevételek</t>
  </si>
  <si>
    <t>38</t>
  </si>
  <si>
    <t>Ellátási díjak</t>
  </si>
  <si>
    <t>39</t>
  </si>
  <si>
    <t>Kiszámlázott általános forgalmi adó</t>
  </si>
  <si>
    <t>40</t>
  </si>
  <si>
    <t>Általános forgalmi adó visszatérítése</t>
  </si>
  <si>
    <t>41</t>
  </si>
  <si>
    <t>Kamatbevételek</t>
  </si>
  <si>
    <t>42</t>
  </si>
  <si>
    <t>Egyéb pénzügyi műveletek bevételei</t>
  </si>
  <si>
    <t>43</t>
  </si>
  <si>
    <t>Egyéb működési bevételek</t>
  </si>
  <si>
    <t>44</t>
  </si>
  <si>
    <t>Működési bevételek (=34+…+43)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</si>
  <si>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</si>
  <si>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</si>
  <si>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</si>
  <si>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</si>
  <si>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</si>
  <si>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Felhalmozási bevételek (=45+…+49)</t>
  </si>
  <si>
    <t>Működési célú garancia- és kezességvállalásból származó megtérülések államháztartáson kívülről</t>
  </si>
  <si>
    <t>Működési célú visszatérítendő támogatások, kölcsönök visszatérülése államháztartáson kívülről</t>
  </si>
  <si>
    <t>Egyéb működési célú átvett pénzeszközök</t>
  </si>
  <si>
    <t>Működési célú átvett pénzeszközök (=51+52+53)</t>
  </si>
  <si>
    <t>Felhalmozási célú garancia- és kezességvállalásból származó megtérülések államháztartáson kívülről</t>
  </si>
  <si>
    <t>Felhalmozási célú visszatérítendő támogatások, kölcsönök visszatérülése államháztartáson kívülről</t>
  </si>
  <si>
    <t>Egyéb felhalmozási célú átvett pénzeszközök</t>
  </si>
  <si>
    <t>Felhalmozási célú átvett pénzeszközök (=55+56+57)</t>
  </si>
  <si>
    <t>Költségvetési bevételek (=13+19+33+44+50+54+58)</t>
  </si>
  <si>
    <t xml:space="preserve">Hosszú lejáratú hitelek, kölcsönök felvétele </t>
  </si>
  <si>
    <t>Likviditási célú hitelek, kölcsönök felvétele pénzügyi vállalkozástól</t>
  </si>
  <si>
    <t xml:space="preserve">Rövid lejáratú hitelek, kölcsönök felvétele  </t>
  </si>
  <si>
    <t>Hitel-, kölcsönfelvétel államháztartáson kívülről (=01+02+03)</t>
  </si>
  <si>
    <t>Forgatási célú belföldi értékpapírok beváltása,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</si>
  <si>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</si>
  <si>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</si>
  <si>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</si>
  <si>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>Belföldi értékpapírok bevételei (=05+..+08)</t>
  </si>
  <si>
    <t>Előző év költségvetési maradványának igénybevétele</t>
  </si>
  <si>
    <t>Előző év vállalkozási maradványának igénybevétele</t>
  </si>
  <si>
    <t>Maradvány igénybevétele (=10+11)</t>
  </si>
  <si>
    <t>Államháztartáson belüli megelőlegezések</t>
  </si>
  <si>
    <t>Államháztartáson belüli megelőlegezések törlesztése</t>
  </si>
  <si>
    <t>Központi, irányító szervi támogatás</t>
  </si>
  <si>
    <t>Betétek megszüntetése</t>
  </si>
  <si>
    <t>Központi költségvetés sajátos finanszírozási bevételei</t>
  </si>
  <si>
    <t>Belföldi finanszírozás bevételei (=04+09+12+…+17)</t>
  </si>
  <si>
    <t>Forgatási célú külföldi értékpapírok beváltása,  értékesítése</t>
  </si>
  <si>
    <t>Befektetési célú külföldi értékpapírok beváltása, értékesítése</t>
  </si>
  <si>
    <t>Külföldi értékpapírok kibocsátása</t>
  </si>
  <si>
    <t xml:space="preserve">Külföldi hitelek, kölcsönök felvétele </t>
  </si>
  <si>
    <t>Külföldi finanszírozás bevételei (=19+…+22)</t>
  </si>
  <si>
    <t>Adóssághoz nem kapcsolódó származékos ügyletek bevételei</t>
  </si>
  <si>
    <t>Finanszírozási bevételek (=18+23+24)</t>
  </si>
  <si>
    <t xml:space="preserve">Működési bevételek </t>
  </si>
  <si>
    <t xml:space="preserve">Finanszírozási bevételek </t>
  </si>
  <si>
    <t>Bevételek összesen</t>
  </si>
  <si>
    <t>Törvény szerinti illetmények, munkabérek</t>
  </si>
  <si>
    <t>Normatív jutalmak</t>
  </si>
  <si>
    <t>Céljuttatás, projektprémium</t>
  </si>
  <si>
    <t>Készenléti, ügyeleti, helyettesítési díj, túlóra, túlszolgálat</t>
  </si>
  <si>
    <t>Végkielégítés</t>
  </si>
  <si>
    <t>Jubileumi jutalom</t>
  </si>
  <si>
    <t>Béren kívüli juttatások</t>
  </si>
  <si>
    <t>Ruházati költségtérítés</t>
  </si>
  <si>
    <t>Közlekedési költségtérítés</t>
  </si>
  <si>
    <t>Egyéb költségtérítések</t>
  </si>
  <si>
    <t>Lakhatási támogatások</t>
  </si>
  <si>
    <t>Szociális támogatások</t>
  </si>
  <si>
    <t>Foglalkoztatottak egyéb személyi juttatásai</t>
  </si>
  <si>
    <t>Foglalkoztatottak személyi juttatásai (=01+…+13)</t>
  </si>
  <si>
    <t>Választott tisztségviselők juttatásai</t>
  </si>
  <si>
    <t>Munkavégzésre irányuló egyéb jogviszonyban nem saját foglalkoztatottnak fizetett juttatások</t>
  </si>
  <si>
    <t>Egyéb külső személyi juttatások</t>
  </si>
  <si>
    <t>Külső személyi juttatások (=15+16+17)</t>
  </si>
  <si>
    <t>Személyi juttatások (=14+18)</t>
  </si>
  <si>
    <t xml:space="preserve">Munkaadókat terhelő járulékok és szociális hozzájárulási adó                                                                            </t>
  </si>
  <si>
    <t>Szakmai anyagok beszerzése</t>
  </si>
  <si>
    <t>Üzemeltetési anyagok beszerzése</t>
  </si>
  <si>
    <t>Árubeszerzés</t>
  </si>
  <si>
    <t>Készletbeszerzés (=21+22+23)</t>
  </si>
  <si>
    <t>Informatikai szolgáltatások igénybevétele</t>
  </si>
  <si>
    <t>Egyéb kommunikációs szolgáltatások</t>
  </si>
  <si>
    <t>Kommunikációs szolgáltatások (=25+26)</t>
  </si>
  <si>
    <t>Közüzemi díjak</t>
  </si>
  <si>
    <t>Vásárolt élelmezés</t>
  </si>
  <si>
    <t>Bérleti és lízing díjak</t>
  </si>
  <si>
    <t>Karbantartási, kisjavítási szolgáltatások</t>
  </si>
  <si>
    <t>Közvetített szolgáltatások</t>
  </si>
  <si>
    <t xml:space="preserve">Szakmai tevékenységet segítő szolgáltatások </t>
  </si>
  <si>
    <t>Egyéb szolgáltatások</t>
  </si>
  <si>
    <t>Szolgáltatási kiadások (=28+…+34)</t>
  </si>
  <si>
    <t>Kiküldetések kiadásai</t>
  </si>
  <si>
    <t>Reklám- és propagandakiadások</t>
  </si>
  <si>
    <t>Kiküldetések, reklám- és propagandakiadások (=36+37)</t>
  </si>
  <si>
    <t>Működési célú előzetesen felszámított általános forgalmi adó</t>
  </si>
  <si>
    <t xml:space="preserve">Fizetendő általános forgalmi adó </t>
  </si>
  <si>
    <t xml:space="preserve">Kamatkiadások </t>
  </si>
  <si>
    <t>Egyéb pénzügyi műveletek kiadásai</t>
  </si>
  <si>
    <t>Egyéb dologi kiadások</t>
  </si>
  <si>
    <t>Különféle befizetések és egyéb dologi kiadások (=39+…+43)</t>
  </si>
  <si>
    <t>45</t>
  </si>
  <si>
    <t>Dologi kiadások (=24+27+35+38+44)</t>
  </si>
  <si>
    <t>46</t>
  </si>
  <si>
    <t>Társadalombiztosítási ellátások</t>
  </si>
  <si>
    <t>47</t>
  </si>
  <si>
    <t>Családi támogatások</t>
  </si>
  <si>
    <t>48</t>
  </si>
  <si>
    <t>Pénzbeli kárpótlások, kártérítések</t>
  </si>
  <si>
    <t>49</t>
  </si>
  <si>
    <t>Betegséggel kapcsolatos (nem társadalombiztosítási) ellátások</t>
  </si>
  <si>
    <t>50</t>
  </si>
  <si>
    <t>Foglalkoztatással, munkanélküliséggel kapcsolatos ellátások</t>
  </si>
  <si>
    <t>51</t>
  </si>
  <si>
    <t>Lakhatással kapcsolatos ellátások</t>
  </si>
  <si>
    <t>52</t>
  </si>
  <si>
    <t>Intézményi ellátottak pénzbeli juttatásai</t>
  </si>
  <si>
    <t>53</t>
  </si>
  <si>
    <t>Egyéb nem intézményi ellátások</t>
  </si>
  <si>
    <t>54</t>
  </si>
  <si>
    <t>Ellátottak pénzbeli juttatásai (=46+...+53)</t>
  </si>
  <si>
    <t>55</t>
  </si>
  <si>
    <t>Nemzetközi kötelezettségek</t>
  </si>
  <si>
    <t>56</t>
  </si>
  <si>
    <t>Elvonások és befizetések</t>
  </si>
  <si>
    <t>57</t>
  </si>
  <si>
    <t>Működési célú garancia- és kezességvállalásból származó kifizetés államháztartáson belülre</t>
  </si>
  <si>
    <t>58</t>
  </si>
  <si>
    <t>Működési célú visszatérítendő támogatások, kölcsönök nyújtása államháztartáson belülre</t>
  </si>
  <si>
    <t>59</t>
  </si>
  <si>
    <t>Működési célú visszatérítendő támogatások, kölcsönök törlesztése államháztartáson belülre</t>
  </si>
  <si>
    <t>60</t>
  </si>
  <si>
    <t>Egyéb működési célú támogatások államháztartáson belülre</t>
  </si>
  <si>
    <t>61</t>
  </si>
  <si>
    <t>Működési célú garancia- és kezességvállalásból származó kifizetés államháztartáson kívülre</t>
  </si>
  <si>
    <t>62</t>
  </si>
  <si>
    <t>Működési célú visszatérítendő támogatások, kölcsönök nyújtása államháztartáson kívülre</t>
  </si>
  <si>
    <t>63</t>
  </si>
  <si>
    <t>Árkiegészítések, ártámogatások</t>
  </si>
  <si>
    <t>64</t>
  </si>
  <si>
    <t>Kamattámogatások</t>
  </si>
  <si>
    <t>65</t>
  </si>
  <si>
    <t>Egyéb működési célú támogatások államháztartáson kívülre</t>
  </si>
  <si>
    <t>66</t>
  </si>
  <si>
    <t>Tartalékok</t>
  </si>
  <si>
    <t>67</t>
  </si>
  <si>
    <t>Egyéb működési célú kiadások (=55+…+66)</t>
  </si>
  <si>
    <t>68</t>
  </si>
  <si>
    <t>Immateriális javak beszerzése, létesítése</t>
  </si>
  <si>
    <t>69</t>
  </si>
  <si>
    <t>Ingatlanok beszerzése, létesítése</t>
  </si>
  <si>
    <t>70</t>
  </si>
  <si>
    <t>Informatikai eszközök beszerzése, létesítése</t>
  </si>
  <si>
    <t>71</t>
  </si>
  <si>
    <t>Egyéb tárgyi eszközök beszerzése, létesítése</t>
  </si>
  <si>
    <t>72</t>
  </si>
  <si>
    <t>Részesedések beszerzése</t>
  </si>
  <si>
    <t>73</t>
  </si>
  <si>
    <t>Meglévő részesedések növeléséhez kapcsolódó kiadások</t>
  </si>
  <si>
    <t>74</t>
  </si>
  <si>
    <t>Beruházási célú előzetesen felszámított általános forgalmi adó</t>
  </si>
  <si>
    <t>75</t>
  </si>
  <si>
    <t>Beruházások (=68+…+74)</t>
  </si>
  <si>
    <t>76</t>
  </si>
  <si>
    <t>Ingatlanok felújítása</t>
  </si>
  <si>
    <t>77</t>
  </si>
  <si>
    <t>Informatikai eszközök felújítása</t>
  </si>
  <si>
    <t>78</t>
  </si>
  <si>
    <t xml:space="preserve">Egyéb tárgyi eszközök felújítása </t>
  </si>
  <si>
    <t>79</t>
  </si>
  <si>
    <t>Felújítási célú előzetesen felszámított általános forgalmi adó</t>
  </si>
  <si>
    <t>80</t>
  </si>
  <si>
    <t>Felújítások (=76+...+79)</t>
  </si>
  <si>
    <t>81</t>
  </si>
  <si>
    <t>Felhalmozási célú garancia- és kezességvállalásból származó kifizetés államháztartáson belülre</t>
  </si>
  <si>
    <t>82</t>
  </si>
  <si>
    <t>Felhalmozási célú visszatérítendő támogatások, kölcsönök nyújtása államháztartáson belülre</t>
  </si>
  <si>
    <t>83</t>
  </si>
  <si>
    <t>Felhalmozási célú visszatérítendő támogatások, kölcsönök törlesztése államháztartáson belülre</t>
  </si>
  <si>
    <t>84</t>
  </si>
  <si>
    <t>Egyéb felhalmozási célú támogatások államháztartáson belülre</t>
  </si>
  <si>
    <t>85</t>
  </si>
  <si>
    <t>Felhalmozási célú garancia- és kezességvállalásból származó kifizetés államháztartáson kívülre</t>
  </si>
  <si>
    <t>86</t>
  </si>
  <si>
    <t>Felhalmozási célú visszatérítendő támogatások, kölcsönök nyújtása államháztartáson kívülre</t>
  </si>
  <si>
    <t>87</t>
  </si>
  <si>
    <t>Lakástámogatás</t>
  </si>
  <si>
    <t>88</t>
  </si>
  <si>
    <t xml:space="preserve">Egyéb felhalmozási célú támogatások államháztartáson kívülre </t>
  </si>
  <si>
    <t>89</t>
  </si>
  <si>
    <t>Egyéb felhalmozási célú kiadások (=81+…+88)</t>
  </si>
  <si>
    <t>90</t>
  </si>
  <si>
    <t>Költségvetési kiadások (=19+20+45+54+67+75+80+89)</t>
  </si>
  <si>
    <t xml:space="preserve">Költségvetési kiadások </t>
  </si>
  <si>
    <t xml:space="preserve">Hosszú lejáratú hitelek, kölcsönök törlesztése </t>
  </si>
  <si>
    <t>Likviditási célú hitelek, kölcsönök törlesztése pénzügyi vállalkozásnak</t>
  </si>
  <si>
    <t xml:space="preserve">Rövid lejáratú hitelek, kölcsönök törlesztése </t>
  </si>
  <si>
    <t>Hitel-, kölcsöntörlesztés államháztartáson kívülre (=01+02+03)</t>
  </si>
  <si>
    <t>Forgatási célú belföldi értékpapírok vásárlása</t>
  </si>
  <si>
    <t>Forgatási célú belföldi értékpapírok beváltása</t>
  </si>
  <si>
    <t>Befektetési célú belföldi értékpapírok vásárlása</t>
  </si>
  <si>
    <t>Befektetési célú belföldi értékpapírok beváltása</t>
  </si>
  <si>
    <t>Belföldi értékpapírok kiadásai (=05+…+08)</t>
  </si>
  <si>
    <t>Államháztartáson belüli megelőlegezések folyósítása</t>
  </si>
  <si>
    <t>Államháztartáson belüli megelőlegezések visszafizetése</t>
  </si>
  <si>
    <t>Központi, irányító szervi támogatások folyósítása</t>
  </si>
  <si>
    <t>Pénzeszközök betétként elhelyezése</t>
  </si>
  <si>
    <t>Pénzügyi lízing kiadásai</t>
  </si>
  <si>
    <t>Központi költségvetés sajátos finanszírozási kiadásai</t>
  </si>
  <si>
    <t>Belföldi finanszírozás kiadásai (=04+09+…+15)</t>
  </si>
  <si>
    <t>Forgatási célú külföldi értékpapírok vásárlása</t>
  </si>
  <si>
    <t>Befektetési célú külföldi értékpapírok vásárlása</t>
  </si>
  <si>
    <t>Külföldi értékpapírok beváltása</t>
  </si>
  <si>
    <t>Külföldi hitelek, kölcsönök törlesztése</t>
  </si>
  <si>
    <t>Külföldi finanszírozás kiadásai (=17+…+20)</t>
  </si>
  <si>
    <t>Adóssághoz nem kapcsolódó származékos ügyletek kiadásai</t>
  </si>
  <si>
    <t>Finanszírozási kiadások (=16+21+22)</t>
  </si>
  <si>
    <t xml:space="preserve">Finanszírozási kiadások </t>
  </si>
  <si>
    <t>Kötelező
feladatok</t>
  </si>
  <si>
    <t>Önként vállalt
feladatok</t>
  </si>
  <si>
    <t>Kiadások összesen</t>
  </si>
  <si>
    <t>Költségvetési kiadások és költségvetési bevételek összesített egyenlege</t>
  </si>
  <si>
    <t>Kvtv.3. számú melléklet alapján: Lakott külterülettel kapcsolatos feladatok támogatása</t>
  </si>
  <si>
    <t>Kisvásárhely község Önkormányzatánál  foglalkoztatottak
éves létszámkerete</t>
  </si>
  <si>
    <t>MT hatálya alá tartozó/
alkalmazott</t>
  </si>
  <si>
    <t>Kisvásárhely község Önkormányzata</t>
  </si>
  <si>
    <t>Falupajta tervezése, építése</t>
  </si>
  <si>
    <t>Kisvásárhely Község Önkormányzat bevételek és kiadások</t>
  </si>
  <si>
    <t>Előirányzat felhasználási ütemterv</t>
  </si>
  <si>
    <t>Sorszám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</si>
  <si>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</si>
  <si>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</si>
  <si>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</si>
  <si>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</si>
  <si>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</si>
  <si>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</si>
  <si>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</si>
  <si>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</si>
  <si>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</si>
  <si>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</si>
  <si>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</si>
  <si>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</si>
  <si>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 xml:space="preserve">Bevételek </t>
  </si>
  <si>
    <t>Saját bevétel (működési és felhalmozási)</t>
  </si>
  <si>
    <t>Támogatások áht. Belülről és kivülről</t>
  </si>
  <si>
    <t>Önkormányzat működési és felhalmozási támogatása</t>
  </si>
  <si>
    <t>Finanszírozási bevételek</t>
  </si>
  <si>
    <t>Maradvány felhasználása</t>
  </si>
  <si>
    <t>Bevételek összesen (1+….+5)</t>
  </si>
  <si>
    <t>Működési kiadások</t>
  </si>
  <si>
    <t>Adósságszolgálat (hitel+kamat)</t>
  </si>
  <si>
    <t>Kiadások összesen (1+..+3)</t>
  </si>
  <si>
    <t>Egyenleg</t>
  </si>
  <si>
    <t>Helyi önkormányzat mérlege közgazdasági tagolásban</t>
  </si>
  <si>
    <t>Felhalmozási célú támogatások áht. Belülről</t>
  </si>
  <si>
    <t>Működési célú támogatások áht. Belülről</t>
  </si>
  <si>
    <t>Felhalmozási célú pénzeszköz átvétel</t>
  </si>
  <si>
    <t>Működési célú pénzeszköz átvétel</t>
  </si>
  <si>
    <t>Felhalmozási célú maradvány</t>
  </si>
  <si>
    <t>Működési célú maradvány</t>
  </si>
  <si>
    <t>Működési célú bevételek összesen</t>
  </si>
  <si>
    <t>Felhalmozási célú bevételek összesen</t>
  </si>
  <si>
    <t>Személyi juttatás</t>
  </si>
  <si>
    <t>Munkaadót terhelő járulékoko és szoc. Hozzájárulási adó</t>
  </si>
  <si>
    <t>Felújítási feladatok</t>
  </si>
  <si>
    <t>Egyéb működési kiadások</t>
  </si>
  <si>
    <t>Működési célú kiadások összesen</t>
  </si>
  <si>
    <t>Felhalmozási kiadások összesen</t>
  </si>
  <si>
    <t>A költségevtési évet követő három év tervezett előirányzatainak keretszámai főbb csoportokban</t>
  </si>
  <si>
    <t>2016. évi tervezet</t>
  </si>
  <si>
    <t>2017. évi tervezet</t>
  </si>
  <si>
    <t>BEVÉTELEK ÖSSZESEN</t>
  </si>
  <si>
    <t>Felhalmozási célú kiadások összesen</t>
  </si>
  <si>
    <t>KIADÁSOK ÖSSZESEN</t>
  </si>
  <si>
    <t>eFt</t>
  </si>
  <si>
    <t>Kisértékű tárgyi eszköz</t>
  </si>
  <si>
    <t>Közfoglakoztatott</t>
  </si>
  <si>
    <t>2018. évi tervezet</t>
  </si>
  <si>
    <t xml:space="preserve"> Ft</t>
  </si>
  <si>
    <t>I.6. A 2015. évről áthúzódó bérkompenzáció támogatása</t>
  </si>
  <si>
    <t>ZALAVÍZ</t>
  </si>
  <si>
    <t>2019. évi tervezet</t>
  </si>
  <si>
    <t>1. melléklet a 1 /2017. (III.14.) önkormányzati rendelethez</t>
  </si>
  <si>
    <t>Kisvásárhely község Önkormányzatának bevételei és kiadásai 2017. év</t>
  </si>
  <si>
    <t>Önkormányzatok működési támogatása</t>
  </si>
  <si>
    <t>2. melléket a 1/2017. (III.14.)</t>
  </si>
  <si>
    <t>Kimutatás Kisvásárhelyközség Önkormányzata 
2017. évi központi támogatásainak összegéről</t>
  </si>
  <si>
    <t>3. melléklet a  1/2017.(III.14.)                                            Önkormányzati rendelethez</t>
  </si>
  <si>
    <t>Start ingatlan (ház) vásárlás</t>
  </si>
  <si>
    <t xml:space="preserve">4. melléklet a 1/2017. (III.14.)                                 </t>
  </si>
  <si>
    <t>Termőföld vásárlás (03/24)</t>
  </si>
  <si>
    <t>Orvosi rendelő, szoc. Helyiség</t>
  </si>
  <si>
    <t xml:space="preserve">5. </t>
  </si>
  <si>
    <t>ingatlan vásárlás</t>
  </si>
  <si>
    <t xml:space="preserve">5. melléklet a 1/2017.(III.14.)                        </t>
  </si>
  <si>
    <t>2017.01.01. engedélyezett álláshely</t>
  </si>
  <si>
    <t>6. melléklet a 1/2017.(III.17.)</t>
  </si>
  <si>
    <t xml:space="preserve">7. melléklet a 1/2017.(III.14.)                                    </t>
  </si>
  <si>
    <t>2020. évi tervezet</t>
  </si>
  <si>
    <t xml:space="preserve">8. melléklet a 1/2017. (III.14.)                                 </t>
  </si>
  <si>
    <t xml:space="preserve">9. melléklet a 1/2017.(III.14.)                          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</si>
</sst>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00"/>
    <numFmt numFmtId="173" formatCode="0__"/>
    <numFmt numFmtId="174" formatCode="_-* #,##0.000\ _F_t_-;\-* #,##0.000\ _F_t_-;_-* &quot;-&quot;??\ _F_t_-;_-@_-"/>
    <numFmt numFmtId="175" formatCode="_-* #,##0.0\ _F_t_-;\-* #,##0.0\ _F_t_-;_-* &quot;-&quot;??\ _F_t_-;_-@_-"/>
    <numFmt numFmtId="176" formatCode="_-* #,##0\ _F_t_-;\-* #,##0\ _F_t_-;_-* &quot;-&quot;??\ _F_t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Times New Roman CE"/>
      <family val="0"/>
    </font>
    <font>
      <b/>
      <sz val="10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1"/>
      <name val="Times New Roman CE"/>
      <family val="0"/>
    </font>
    <font>
      <sz val="6"/>
      <name val="Arial"/>
      <family val="2"/>
    </font>
    <font>
      <sz val="6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8"/>
      <name val="Calibri"/>
      <family val="2"/>
    </font>
    <font>
      <sz val="9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7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1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7"/>
      <color theme="1"/>
      <name val="Calibri"/>
      <family val="2"/>
    </font>
    <font>
      <sz val="10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0" fillId="22" borderId="7" applyNumberFormat="0" applyFont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8" applyNumberFormat="0" applyAlignment="0" applyProtection="0"/>
    <xf numFmtId="0" fontId="4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" fillId="0" borderId="0">
      <alignment/>
      <protection/>
    </xf>
    <xf numFmtId="0" fontId="4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0" fontId="52" fillId="30" borderId="1" applyNumberFormat="0" applyAlignment="0" applyProtection="0"/>
    <xf numFmtId="9" fontId="0" fillId="0" borderId="0" applyFont="0" applyFill="0" applyBorder="0" applyAlignment="0" applyProtection="0"/>
  </cellStyleXfs>
  <cellXfs count="13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49" fillId="0" borderId="10" xfId="0" applyFont="1" applyBorder="1" applyAlignment="1">
      <alignment horizontal="center"/>
    </xf>
    <xf numFmtId="0" fontId="49" fillId="33" borderId="10" xfId="0" applyFont="1" applyFill="1" applyBorder="1" applyAlignment="1">
      <alignment wrapText="1"/>
    </xf>
    <xf numFmtId="0" fontId="49" fillId="33" borderId="10" xfId="0" applyFont="1" applyFill="1" applyBorder="1" applyAlignment="1">
      <alignment/>
    </xf>
    <xf numFmtId="0" fontId="49" fillId="0" borderId="10" xfId="0" applyFont="1" applyBorder="1" applyAlignment="1">
      <alignment horizontal="center"/>
    </xf>
    <xf numFmtId="0" fontId="49" fillId="0" borderId="10" xfId="0" applyFont="1" applyBorder="1" applyAlignment="1">
      <alignment/>
    </xf>
    <xf numFmtId="0" fontId="49" fillId="0" borderId="10" xfId="0" applyFont="1" applyBorder="1" applyAlignment="1">
      <alignment wrapText="1"/>
    </xf>
    <xf numFmtId="0" fontId="0" fillId="0" borderId="0" xfId="0" applyAlignment="1">
      <alignment horizontal="right"/>
    </xf>
    <xf numFmtId="0" fontId="49" fillId="34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0" borderId="0" xfId="0" applyBorder="1" applyAlignment="1">
      <alignment/>
    </xf>
    <xf numFmtId="0" fontId="53" fillId="0" borderId="10" xfId="0" applyFont="1" applyBorder="1" applyAlignment="1">
      <alignment horizontal="center"/>
    </xf>
    <xf numFmtId="0" fontId="49" fillId="35" borderId="10" xfId="0" applyFont="1" applyFill="1" applyBorder="1" applyAlignment="1">
      <alignment/>
    </xf>
    <xf numFmtId="0" fontId="0" fillId="36" borderId="10" xfId="0" applyFill="1" applyBorder="1" applyAlignment="1">
      <alignment/>
    </xf>
    <xf numFmtId="0" fontId="49" fillId="36" borderId="10" xfId="0" applyFont="1" applyFill="1" applyBorder="1" applyAlignment="1">
      <alignment/>
    </xf>
    <xf numFmtId="0" fontId="49" fillId="37" borderId="0" xfId="0" applyFont="1" applyFill="1" applyBorder="1" applyAlignment="1">
      <alignment/>
    </xf>
    <xf numFmtId="0" fontId="0" fillId="36" borderId="0" xfId="0" applyFill="1" applyAlignment="1">
      <alignment/>
    </xf>
    <xf numFmtId="0" fontId="0" fillId="0" borderId="11" xfId="0" applyBorder="1" applyAlignment="1">
      <alignment horizontal="center"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 horizontal="center"/>
    </xf>
    <xf numFmtId="3" fontId="49" fillId="0" borderId="10" xfId="0" applyNumberFormat="1" applyFont="1" applyBorder="1" applyAlignment="1">
      <alignment horizontal="center"/>
    </xf>
    <xf numFmtId="3" fontId="0" fillId="0" borderId="10" xfId="0" applyNumberFormat="1" applyBorder="1" applyAlignment="1">
      <alignment/>
    </xf>
    <xf numFmtId="3" fontId="49" fillId="33" borderId="10" xfId="0" applyNumberFormat="1" applyFont="1" applyFill="1" applyBorder="1" applyAlignment="1">
      <alignment/>
    </xf>
    <xf numFmtId="3" fontId="49" fillId="0" borderId="10" xfId="0" applyNumberFormat="1" applyFont="1" applyBorder="1" applyAlignment="1">
      <alignment/>
    </xf>
    <xf numFmtId="3" fontId="49" fillId="0" borderId="10" xfId="0" applyNumberFormat="1" applyFont="1" applyBorder="1" applyAlignment="1">
      <alignment wrapText="1"/>
    </xf>
    <xf numFmtId="3" fontId="49" fillId="35" borderId="10" xfId="0" applyNumberFormat="1" applyFont="1" applyFill="1" applyBorder="1" applyAlignment="1">
      <alignment/>
    </xf>
    <xf numFmtId="3" fontId="49" fillId="36" borderId="10" xfId="0" applyNumberFormat="1" applyFont="1" applyFill="1" applyBorder="1" applyAlignment="1">
      <alignment/>
    </xf>
    <xf numFmtId="3" fontId="0" fillId="0" borderId="0" xfId="0" applyNumberFormat="1" applyAlignment="1">
      <alignment wrapText="1"/>
    </xf>
    <xf numFmtId="3" fontId="54" fillId="38" borderId="10" xfId="0" applyNumberFormat="1" applyFont="1" applyFill="1" applyBorder="1" applyAlignment="1">
      <alignment wrapText="1"/>
    </xf>
    <xf numFmtId="3" fontId="0" fillId="38" borderId="10" xfId="0" applyNumberFormat="1" applyFill="1" applyBorder="1" applyAlignment="1">
      <alignment/>
    </xf>
    <xf numFmtId="3" fontId="0" fillId="36" borderId="0" xfId="0" applyNumberFormat="1" applyFill="1" applyAlignment="1">
      <alignment/>
    </xf>
    <xf numFmtId="3" fontId="0" fillId="0" borderId="0" xfId="0" applyNumberFormat="1" applyAlignment="1">
      <alignment horizontal="right"/>
    </xf>
    <xf numFmtId="3" fontId="49" fillId="34" borderId="10" xfId="0" applyNumberFormat="1" applyFont="1" applyFill="1" applyBorder="1" applyAlignment="1">
      <alignment/>
    </xf>
    <xf numFmtId="0" fontId="55" fillId="36" borderId="10" xfId="0" applyFont="1" applyFill="1" applyBorder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7" fillId="36" borderId="0" xfId="0" applyFont="1" applyFill="1" applyAlignment="1">
      <alignment/>
    </xf>
    <xf numFmtId="0" fontId="8" fillId="0" borderId="0" xfId="56">
      <alignment/>
      <protection/>
    </xf>
    <xf numFmtId="0" fontId="9" fillId="0" borderId="0" xfId="56" applyFont="1">
      <alignment/>
      <protection/>
    </xf>
    <xf numFmtId="0" fontId="8" fillId="0" borderId="10" xfId="56" applyBorder="1">
      <alignment/>
      <protection/>
    </xf>
    <xf numFmtId="0" fontId="9" fillId="0" borderId="10" xfId="56" applyFont="1" applyBorder="1">
      <alignment/>
      <protection/>
    </xf>
    <xf numFmtId="0" fontId="9" fillId="35" borderId="10" xfId="56" applyFont="1" applyFill="1" applyBorder="1">
      <alignment/>
      <protection/>
    </xf>
    <xf numFmtId="3" fontId="9" fillId="0" borderId="0" xfId="56" applyNumberFormat="1" applyFont="1">
      <alignment/>
      <protection/>
    </xf>
    <xf numFmtId="3" fontId="8" fillId="0" borderId="0" xfId="56" applyNumberFormat="1">
      <alignment/>
      <protection/>
    </xf>
    <xf numFmtId="0" fontId="9" fillId="0" borderId="10" xfId="56" applyFont="1" applyBorder="1" applyAlignment="1">
      <alignment horizontal="center"/>
      <protection/>
    </xf>
    <xf numFmtId="3" fontId="9" fillId="0" borderId="10" xfId="56" applyNumberFormat="1" applyFont="1" applyBorder="1" applyAlignment="1">
      <alignment horizontal="center"/>
      <protection/>
    </xf>
    <xf numFmtId="3" fontId="8" fillId="0" borderId="10" xfId="56" applyNumberFormat="1" applyBorder="1">
      <alignment/>
      <protection/>
    </xf>
    <xf numFmtId="3" fontId="9" fillId="35" borderId="10" xfId="56" applyNumberFormat="1" applyFont="1" applyFill="1" applyBorder="1">
      <alignment/>
      <protection/>
    </xf>
    <xf numFmtId="0" fontId="8" fillId="0" borderId="12" xfId="56" applyBorder="1">
      <alignment/>
      <protection/>
    </xf>
    <xf numFmtId="3" fontId="8" fillId="0" borderId="13" xfId="56" applyNumberFormat="1" applyBorder="1">
      <alignment/>
      <protection/>
    </xf>
    <xf numFmtId="3" fontId="8" fillId="0" borderId="14" xfId="56" applyNumberFormat="1" applyBorder="1">
      <alignment/>
      <protection/>
    </xf>
    <xf numFmtId="0" fontId="8" fillId="0" borderId="15" xfId="56" applyFont="1" applyBorder="1" applyAlignment="1">
      <alignment horizontal="left" vertical="center"/>
      <protection/>
    </xf>
    <xf numFmtId="3" fontId="8" fillId="0" borderId="10" xfId="56" applyNumberFormat="1" applyFont="1" applyBorder="1" applyAlignment="1">
      <alignment horizontal="right" vertical="center"/>
      <protection/>
    </xf>
    <xf numFmtId="0" fontId="8" fillId="0" borderId="15" xfId="56" applyBorder="1">
      <alignment/>
      <protection/>
    </xf>
    <xf numFmtId="3" fontId="8" fillId="0" borderId="16" xfId="56" applyNumberFormat="1" applyBorder="1">
      <alignment/>
      <protection/>
    </xf>
    <xf numFmtId="0" fontId="9" fillId="0" borderId="15" xfId="56" applyFont="1" applyBorder="1">
      <alignment/>
      <protection/>
    </xf>
    <xf numFmtId="3" fontId="9" fillId="0" borderId="10" xfId="56" applyNumberFormat="1" applyFont="1" applyBorder="1">
      <alignment/>
      <protection/>
    </xf>
    <xf numFmtId="0" fontId="9" fillId="35" borderId="15" xfId="56" applyFont="1" applyFill="1" applyBorder="1">
      <alignment/>
      <protection/>
    </xf>
    <xf numFmtId="3" fontId="12" fillId="35" borderId="10" xfId="56" applyNumberFormat="1" applyFont="1" applyFill="1" applyBorder="1">
      <alignment/>
      <protection/>
    </xf>
    <xf numFmtId="0" fontId="12" fillId="35" borderId="15" xfId="56" applyFont="1" applyFill="1" applyBorder="1">
      <alignment/>
      <protection/>
    </xf>
    <xf numFmtId="3" fontId="12" fillId="35" borderId="17" xfId="56" applyNumberFormat="1" applyFont="1" applyFill="1" applyBorder="1">
      <alignment/>
      <protection/>
    </xf>
    <xf numFmtId="0" fontId="0" fillId="0" borderId="0" xfId="0" applyAlignment="1">
      <alignment wrapText="1"/>
    </xf>
    <xf numFmtId="0" fontId="49" fillId="0" borderId="10" xfId="0" applyFont="1" applyBorder="1" applyAlignment="1">
      <alignment horizontal="center" wrapText="1"/>
    </xf>
    <xf numFmtId="3" fontId="49" fillId="0" borderId="10" xfId="0" applyNumberFormat="1" applyFont="1" applyBorder="1" applyAlignment="1">
      <alignment horizontal="center" wrapText="1"/>
    </xf>
    <xf numFmtId="3" fontId="58" fillId="0" borderId="0" xfId="0" applyNumberFormat="1" applyFont="1" applyAlignment="1">
      <alignment horizontal="right"/>
    </xf>
    <xf numFmtId="176" fontId="0" fillId="0" borderId="10" xfId="40" applyNumberFormat="1" applyFont="1" applyBorder="1" applyAlignment="1">
      <alignment/>
    </xf>
    <xf numFmtId="176" fontId="49" fillId="34" borderId="10" xfId="40" applyNumberFormat="1" applyFont="1" applyFill="1" applyBorder="1" applyAlignment="1">
      <alignment/>
    </xf>
    <xf numFmtId="3" fontId="8" fillId="0" borderId="0" xfId="56" applyNumberFormat="1" applyAlignment="1">
      <alignment horizontal="right"/>
      <protection/>
    </xf>
    <xf numFmtId="0" fontId="49" fillId="36" borderId="18" xfId="0" applyFont="1" applyFill="1" applyBorder="1" applyAlignment="1">
      <alignment/>
    </xf>
    <xf numFmtId="0" fontId="49" fillId="36" borderId="19" xfId="0" applyFont="1" applyFill="1" applyBorder="1" applyAlignment="1">
      <alignment/>
    </xf>
    <xf numFmtId="0" fontId="55" fillId="36" borderId="11" xfId="0" applyFont="1" applyFill="1" applyBorder="1" applyAlignment="1">
      <alignment/>
    </xf>
    <xf numFmtId="0" fontId="55" fillId="36" borderId="18" xfId="0" applyFont="1" applyFill="1" applyBorder="1" applyAlignment="1">
      <alignment/>
    </xf>
    <xf numFmtId="0" fontId="55" fillId="36" borderId="19" xfId="0" applyFont="1" applyFill="1" applyBorder="1" applyAlignment="1">
      <alignment/>
    </xf>
    <xf numFmtId="0" fontId="49" fillId="0" borderId="0" xfId="0" applyFont="1" applyAlignment="1">
      <alignment horizontal="center"/>
    </xf>
    <xf numFmtId="0" fontId="49" fillId="34" borderId="11" xfId="0" applyFont="1" applyFill="1" applyBorder="1" applyAlignment="1">
      <alignment horizontal="center" vertical="center"/>
    </xf>
    <xf numFmtId="0" fontId="49" fillId="34" borderId="18" xfId="0" applyFont="1" applyFill="1" applyBorder="1" applyAlignment="1">
      <alignment horizontal="center" vertical="center"/>
    </xf>
    <xf numFmtId="0" fontId="49" fillId="34" borderId="19" xfId="0" applyFont="1" applyFill="1" applyBorder="1" applyAlignment="1">
      <alignment horizontal="center" vertical="center"/>
    </xf>
    <xf numFmtId="0" fontId="4" fillId="0" borderId="11" xfId="0" applyFont="1" applyFill="1" applyBorder="1" applyAlignment="1" quotePrefix="1">
      <alignment horizontal="center" vertical="center"/>
    </xf>
    <xf numFmtId="0" fontId="4" fillId="0" borderId="18" xfId="0" applyFont="1" applyFill="1" applyBorder="1" applyAlignment="1" quotePrefix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0" fontId="5" fillId="38" borderId="11" xfId="0" applyFont="1" applyFill="1" applyBorder="1" applyAlignment="1" quotePrefix="1">
      <alignment horizontal="center" vertical="center"/>
    </xf>
    <xf numFmtId="0" fontId="5" fillId="38" borderId="18" xfId="0" applyFont="1" applyFill="1" applyBorder="1" applyAlignment="1" quotePrefix="1">
      <alignment horizontal="center" vertical="center"/>
    </xf>
    <xf numFmtId="0" fontId="7" fillId="38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7" fillId="38" borderId="10" xfId="0" applyFont="1" applyFill="1" applyBorder="1" applyAlignment="1">
      <alignment horizontal="left" vertical="center" wrapText="1"/>
    </xf>
    <xf numFmtId="1" fontId="4" fillId="0" borderId="11" xfId="0" applyNumberFormat="1" applyFont="1" applyFill="1" applyBorder="1" applyAlignment="1">
      <alignment horizontal="center" vertical="center"/>
    </xf>
    <xf numFmtId="1" fontId="4" fillId="0" borderId="18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72" fontId="5" fillId="38" borderId="11" xfId="0" applyNumberFormat="1" applyFont="1" applyFill="1" applyBorder="1" applyAlignment="1" quotePrefix="1">
      <alignment horizontal="center" vertical="center"/>
    </xf>
    <xf numFmtId="172" fontId="5" fillId="38" borderId="18" xfId="0" applyNumberFormat="1" applyFont="1" applyFill="1" applyBorder="1" applyAlignment="1" quotePrefix="1">
      <alignment horizontal="center" vertical="center"/>
    </xf>
    <xf numFmtId="0" fontId="5" fillId="38" borderId="10" xfId="0" applyFont="1" applyFill="1" applyBorder="1" applyAlignment="1">
      <alignment horizontal="left" vertical="center"/>
    </xf>
    <xf numFmtId="172" fontId="5" fillId="38" borderId="10" xfId="0" applyNumberFormat="1" applyFont="1" applyFill="1" applyBorder="1" applyAlignment="1">
      <alignment horizontal="center" vertical="center" wrapText="1"/>
    </xf>
    <xf numFmtId="0" fontId="7" fillId="38" borderId="11" xfId="0" applyFont="1" applyFill="1" applyBorder="1" applyAlignment="1">
      <alignment horizontal="center" vertical="center" wrapText="1"/>
    </xf>
    <xf numFmtId="0" fontId="5" fillId="38" borderId="10" xfId="0" applyFont="1" applyFill="1" applyBorder="1" applyAlignment="1">
      <alignment horizontal="center" vertical="center"/>
    </xf>
    <xf numFmtId="0" fontId="7" fillId="38" borderId="10" xfId="0" applyFont="1" applyFill="1" applyBorder="1" applyAlignment="1">
      <alignment horizontal="center" vertical="center"/>
    </xf>
    <xf numFmtId="172" fontId="4" fillId="0" borderId="11" xfId="0" applyNumberFormat="1" applyFont="1" applyFill="1" applyBorder="1" applyAlignment="1" quotePrefix="1">
      <alignment horizontal="center" vertical="center"/>
    </xf>
    <xf numFmtId="172" fontId="4" fillId="0" borderId="18" xfId="0" applyNumberFormat="1" applyFont="1" applyFill="1" applyBorder="1" applyAlignment="1" quotePrefix="1">
      <alignment horizontal="center" vertical="center"/>
    </xf>
    <xf numFmtId="0" fontId="1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173" fontId="4" fillId="0" borderId="10" xfId="0" applyNumberFormat="1" applyFont="1" applyFill="1" applyBorder="1" applyAlignment="1">
      <alignment horizontal="left" vertical="center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/>
    </xf>
    <xf numFmtId="0" fontId="13" fillId="0" borderId="10" xfId="0" applyFont="1" applyFill="1" applyBorder="1" applyAlignment="1">
      <alignment vertical="center" wrapText="1"/>
    </xf>
    <xf numFmtId="0" fontId="6" fillId="39" borderId="10" xfId="0" applyFont="1" applyFill="1" applyBorder="1" applyAlignment="1">
      <alignment horizontal="left" vertical="center" wrapText="1"/>
    </xf>
    <xf numFmtId="0" fontId="5" fillId="38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39" borderId="10" xfId="0" applyFont="1" applyFill="1" applyBorder="1" applyAlignment="1">
      <alignment horizontal="left" vertical="center" wrapText="1"/>
    </xf>
    <xf numFmtId="0" fontId="5" fillId="38" borderId="10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/>
    </xf>
    <xf numFmtId="172" fontId="5" fillId="37" borderId="10" xfId="0" applyNumberFormat="1" applyFont="1" applyFill="1" applyBorder="1" applyAlignment="1">
      <alignment horizontal="center" vertical="center" wrapText="1"/>
    </xf>
    <xf numFmtId="0" fontId="7" fillId="37" borderId="11" xfId="0" applyFont="1" applyFill="1" applyBorder="1" applyAlignment="1">
      <alignment horizontal="center" vertical="center" wrapText="1"/>
    </xf>
    <xf numFmtId="172" fontId="5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5" fillId="38" borderId="18" xfId="0" applyFont="1" applyFill="1" applyBorder="1" applyAlignment="1">
      <alignment horizontal="center" vertical="center"/>
    </xf>
    <xf numFmtId="0" fontId="2" fillId="38" borderId="10" xfId="0" applyFont="1" applyFill="1" applyBorder="1" applyAlignment="1">
      <alignment horizontal="center" vertical="center"/>
    </xf>
    <xf numFmtId="0" fontId="3" fillId="38" borderId="10" xfId="0" applyFont="1" applyFill="1" applyBorder="1" applyAlignment="1">
      <alignment horizontal="center" vertical="center"/>
    </xf>
    <xf numFmtId="0" fontId="49" fillId="35" borderId="10" xfId="0" applyFont="1" applyFill="1" applyBorder="1" applyAlignment="1">
      <alignment horizontal="center"/>
    </xf>
    <xf numFmtId="0" fontId="49" fillId="35" borderId="11" xfId="0" applyFont="1" applyFill="1" applyBorder="1" applyAlignment="1">
      <alignment horizontal="center"/>
    </xf>
    <xf numFmtId="0" fontId="49" fillId="35" borderId="18" xfId="0" applyFont="1" applyFill="1" applyBorder="1" applyAlignment="1">
      <alignment horizontal="center"/>
    </xf>
    <xf numFmtId="0" fontId="49" fillId="35" borderId="19" xfId="0" applyFont="1" applyFill="1" applyBorder="1" applyAlignment="1">
      <alignment horizontal="center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 horizontal="center" wrapText="1"/>
    </xf>
    <xf numFmtId="0" fontId="9" fillId="0" borderId="15" xfId="56" applyFont="1" applyBorder="1" applyAlignment="1">
      <alignment horizontal="center" vertical="center"/>
      <protection/>
    </xf>
    <xf numFmtId="0" fontId="9" fillId="0" borderId="10" xfId="56" applyFont="1" applyBorder="1" applyAlignment="1">
      <alignment horizontal="center" vertical="center"/>
      <protection/>
    </xf>
    <xf numFmtId="0" fontId="9" fillId="0" borderId="16" xfId="56" applyFont="1" applyBorder="1" applyAlignment="1">
      <alignment horizontal="center" vertical="center"/>
      <protection/>
    </xf>
    <xf numFmtId="0" fontId="9" fillId="0" borderId="11" xfId="56" applyNumberFormat="1" applyFont="1" applyBorder="1" applyAlignment="1">
      <alignment horizontal="center"/>
      <protection/>
    </xf>
    <xf numFmtId="0" fontId="9" fillId="0" borderId="19" xfId="56" applyNumberFormat="1" applyFont="1" applyBorder="1" applyAlignment="1">
      <alignment horizontal="center"/>
      <protection/>
    </xf>
    <xf numFmtId="0" fontId="9" fillId="0" borderId="11" xfId="56" applyFont="1" applyBorder="1" applyAlignment="1">
      <alignment horizontal="center"/>
      <protection/>
    </xf>
    <xf numFmtId="0" fontId="9" fillId="0" borderId="19" xfId="56" applyFont="1" applyBorder="1" applyAlignment="1">
      <alignment horizontal="center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Már látott hiperhivatkozás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5"/>
  <sheetViews>
    <sheetView tabSelected="1" zoomScalePageLayoutView="0" workbookViewId="0" topLeftCell="A25">
      <selection activeCell="G47" sqref="G47:G48"/>
    </sheetView>
  </sheetViews>
  <sheetFormatPr defaultColWidth="9.140625" defaultRowHeight="15"/>
  <cols>
    <col min="1" max="1" width="6.8515625" style="0" customWidth="1"/>
    <col min="3" max="3" width="51.140625" style="0" customWidth="1"/>
    <col min="4" max="4" width="18.00390625" style="21" bestFit="1" customWidth="1"/>
    <col min="5" max="5" width="15.57421875" style="21" customWidth="1"/>
    <col min="6" max="6" width="12.57421875" style="21" customWidth="1"/>
    <col min="7" max="7" width="11.8515625" style="21" customWidth="1"/>
  </cols>
  <sheetData>
    <row r="2" ht="15">
      <c r="B2" t="s">
        <v>466</v>
      </c>
    </row>
    <row r="4" spans="1:7" ht="15">
      <c r="A4" s="76" t="s">
        <v>467</v>
      </c>
      <c r="B4" s="76"/>
      <c r="C4" s="76"/>
      <c r="D4" s="76"/>
      <c r="E4" s="76"/>
      <c r="F4" s="76"/>
      <c r="G4" s="76"/>
    </row>
    <row r="5" ht="15">
      <c r="G5" s="34" t="s">
        <v>462</v>
      </c>
    </row>
    <row r="6" spans="1:7" ht="15">
      <c r="A6" s="77" t="s">
        <v>29</v>
      </c>
      <c r="B6" s="78"/>
      <c r="C6" s="78"/>
      <c r="D6" s="78"/>
      <c r="E6" s="78"/>
      <c r="F6" s="78"/>
      <c r="G6" s="79"/>
    </row>
    <row r="7" spans="1:7" ht="15">
      <c r="A7" s="1"/>
      <c r="B7" s="4" t="s">
        <v>0</v>
      </c>
      <c r="C7" s="4" t="s">
        <v>1</v>
      </c>
      <c r="D7" s="23" t="s">
        <v>2</v>
      </c>
      <c r="E7" s="23" t="s">
        <v>3</v>
      </c>
      <c r="F7" s="23" t="s">
        <v>4</v>
      </c>
      <c r="G7" s="23" t="s">
        <v>5</v>
      </c>
    </row>
    <row r="8" spans="1:7" ht="63" customHeight="1">
      <c r="A8" s="1"/>
      <c r="B8" s="1" t="s">
        <v>30</v>
      </c>
      <c r="C8" s="1" t="s">
        <v>31</v>
      </c>
      <c r="D8" s="26" t="s">
        <v>32</v>
      </c>
      <c r="E8" s="26" t="s">
        <v>33</v>
      </c>
      <c r="F8" s="27" t="s">
        <v>34</v>
      </c>
      <c r="G8" s="26" t="s">
        <v>35</v>
      </c>
    </row>
    <row r="9" spans="1:7" ht="15">
      <c r="A9" s="1"/>
      <c r="B9" s="1" t="s">
        <v>36</v>
      </c>
      <c r="C9" s="1" t="s">
        <v>55</v>
      </c>
      <c r="D9" s="24">
        <v>980000</v>
      </c>
      <c r="E9" s="24"/>
      <c r="F9" s="24"/>
      <c r="G9" s="24">
        <f>SUM(D9:F9)</f>
        <v>980000</v>
      </c>
    </row>
    <row r="10" spans="1:7" ht="15">
      <c r="A10" s="1"/>
      <c r="B10" s="1" t="s">
        <v>37</v>
      </c>
      <c r="C10" s="1" t="s">
        <v>56</v>
      </c>
      <c r="D10" s="24">
        <v>1661992</v>
      </c>
      <c r="E10" s="24">
        <v>118000</v>
      </c>
      <c r="F10" s="24"/>
      <c r="G10" s="24">
        <f aca="true" t="shared" si="0" ref="G10:G27">SUM(D10:F10)</f>
        <v>1779992</v>
      </c>
    </row>
    <row r="11" spans="1:7" ht="15">
      <c r="A11" s="1"/>
      <c r="B11" s="1" t="s">
        <v>38</v>
      </c>
      <c r="C11" s="1" t="s">
        <v>468</v>
      </c>
      <c r="D11" s="24">
        <v>14209248</v>
      </c>
      <c r="E11" s="24"/>
      <c r="F11" s="24"/>
      <c r="G11" s="24">
        <f t="shared" si="0"/>
        <v>14209248</v>
      </c>
    </row>
    <row r="12" spans="1:7" ht="15">
      <c r="A12" s="1"/>
      <c r="B12" s="1" t="s">
        <v>39</v>
      </c>
      <c r="C12" s="1" t="s">
        <v>57</v>
      </c>
      <c r="D12" s="24">
        <v>13024000</v>
      </c>
      <c r="E12" s="24"/>
      <c r="F12" s="24"/>
      <c r="G12" s="24">
        <f t="shared" si="0"/>
        <v>13024000</v>
      </c>
    </row>
    <row r="13" spans="1:7" ht="15">
      <c r="A13" s="1"/>
      <c r="B13" s="1" t="s">
        <v>40</v>
      </c>
      <c r="C13" s="1" t="s">
        <v>58</v>
      </c>
      <c r="D13" s="24">
        <v>60000</v>
      </c>
      <c r="E13" s="24"/>
      <c r="F13" s="24"/>
      <c r="G13" s="24">
        <f t="shared" si="0"/>
        <v>60000</v>
      </c>
    </row>
    <row r="14" spans="1:7" ht="15">
      <c r="A14" s="12"/>
      <c r="B14" s="15" t="s">
        <v>41</v>
      </c>
      <c r="C14" s="15" t="s">
        <v>59</v>
      </c>
      <c r="D14" s="28">
        <f>SUM(D9:D13)</f>
        <v>29935240</v>
      </c>
      <c r="E14" s="28">
        <f>SUM(E9:E13)</f>
        <v>118000</v>
      </c>
      <c r="F14" s="28">
        <f>SUM(F9:F13)</f>
        <v>0</v>
      </c>
      <c r="G14" s="28">
        <f t="shared" si="0"/>
        <v>30053240</v>
      </c>
    </row>
    <row r="15" spans="1:7" ht="15">
      <c r="A15" s="1"/>
      <c r="B15" s="1" t="s">
        <v>42</v>
      </c>
      <c r="C15" s="1" t="s">
        <v>60</v>
      </c>
      <c r="D15" s="24"/>
      <c r="E15" s="24"/>
      <c r="F15" s="24"/>
      <c r="G15" s="24">
        <f t="shared" si="0"/>
        <v>0</v>
      </c>
    </row>
    <row r="16" spans="1:7" ht="15">
      <c r="A16" s="1"/>
      <c r="B16" s="1" t="s">
        <v>43</v>
      </c>
      <c r="C16" s="1" t="s">
        <v>61</v>
      </c>
      <c r="D16" s="24"/>
      <c r="E16" s="24"/>
      <c r="F16" s="24"/>
      <c r="G16" s="24">
        <f t="shared" si="0"/>
        <v>0</v>
      </c>
    </row>
    <row r="17" spans="1:7" ht="15">
      <c r="A17" s="1"/>
      <c r="B17" s="1" t="s">
        <v>44</v>
      </c>
      <c r="C17" s="1" t="s">
        <v>62</v>
      </c>
      <c r="D17" s="24"/>
      <c r="E17" s="24"/>
      <c r="F17" s="24"/>
      <c r="G17" s="24">
        <f t="shared" si="0"/>
        <v>0</v>
      </c>
    </row>
    <row r="18" spans="1:7" ht="15">
      <c r="A18" s="1"/>
      <c r="B18" s="1" t="s">
        <v>45</v>
      </c>
      <c r="C18" s="1" t="s">
        <v>63</v>
      </c>
      <c r="D18" s="24"/>
      <c r="E18" s="24"/>
      <c r="F18" s="24"/>
      <c r="G18" s="24">
        <f t="shared" si="0"/>
        <v>0</v>
      </c>
    </row>
    <row r="19" spans="1:7" ht="15">
      <c r="A19" s="12"/>
      <c r="B19" s="15" t="s">
        <v>46</v>
      </c>
      <c r="C19" s="15" t="s">
        <v>64</v>
      </c>
      <c r="D19" s="28">
        <f>SUM(D15:D18)</f>
        <v>0</v>
      </c>
      <c r="E19" s="28">
        <f>SUM(E15:E18)</f>
        <v>0</v>
      </c>
      <c r="F19" s="28">
        <f>SUM(F15:F18)</f>
        <v>0</v>
      </c>
      <c r="G19" s="28">
        <f t="shared" si="0"/>
        <v>0</v>
      </c>
    </row>
    <row r="20" spans="1:7" ht="15">
      <c r="A20" s="12"/>
      <c r="B20" s="15" t="s">
        <v>47</v>
      </c>
      <c r="C20" s="15" t="s">
        <v>65</v>
      </c>
      <c r="D20" s="28"/>
      <c r="E20" s="28"/>
      <c r="F20" s="28"/>
      <c r="G20" s="28">
        <f t="shared" si="0"/>
        <v>0</v>
      </c>
    </row>
    <row r="21" spans="1:7" ht="15">
      <c r="A21" s="1"/>
      <c r="B21" s="1" t="s">
        <v>48</v>
      </c>
      <c r="C21" s="1" t="s">
        <v>66</v>
      </c>
      <c r="D21" s="24">
        <v>5946760</v>
      </c>
      <c r="E21" s="24"/>
      <c r="F21" s="24"/>
      <c r="G21" s="24">
        <f t="shared" si="0"/>
        <v>5946760</v>
      </c>
    </row>
    <row r="22" spans="1:7" ht="15">
      <c r="A22" s="1"/>
      <c r="B22" s="1" t="s">
        <v>49</v>
      </c>
      <c r="C22" s="1" t="s">
        <v>67</v>
      </c>
      <c r="D22" s="24"/>
      <c r="E22" s="24"/>
      <c r="F22" s="24"/>
      <c r="G22" s="24">
        <f t="shared" si="0"/>
        <v>0</v>
      </c>
    </row>
    <row r="23" spans="1:7" ht="15">
      <c r="A23" s="12"/>
      <c r="B23" s="15" t="s">
        <v>50</v>
      </c>
      <c r="C23" s="15" t="s">
        <v>68</v>
      </c>
      <c r="D23" s="28">
        <f>SUM(D21:D22)</f>
        <v>5946760</v>
      </c>
      <c r="E23" s="28">
        <f>SUM(E21:E22)</f>
        <v>0</v>
      </c>
      <c r="F23" s="28">
        <f>SUM(F21:F22)</f>
        <v>0</v>
      </c>
      <c r="G23" s="28">
        <f t="shared" si="0"/>
        <v>5946760</v>
      </c>
    </row>
    <row r="24" spans="1:7" ht="15">
      <c r="A24" s="1"/>
      <c r="B24" s="1" t="s">
        <v>51</v>
      </c>
      <c r="C24" s="1" t="s">
        <v>69</v>
      </c>
      <c r="D24" s="24"/>
      <c r="E24" s="24"/>
      <c r="F24" s="24"/>
      <c r="G24" s="24">
        <f t="shared" si="0"/>
        <v>0</v>
      </c>
    </row>
    <row r="25" spans="1:7" ht="15">
      <c r="A25" s="1"/>
      <c r="B25" s="1" t="s">
        <v>52</v>
      </c>
      <c r="C25" s="1" t="s">
        <v>70</v>
      </c>
      <c r="D25" s="24"/>
      <c r="E25" s="24"/>
      <c r="F25" s="24"/>
      <c r="G25" s="24">
        <f t="shared" si="0"/>
        <v>0</v>
      </c>
    </row>
    <row r="26" spans="1:7" ht="15">
      <c r="A26" s="12"/>
      <c r="B26" s="15" t="s">
        <v>53</v>
      </c>
      <c r="C26" s="15" t="s">
        <v>71</v>
      </c>
      <c r="D26" s="28">
        <f>SUM(D24:D25)</f>
        <v>0</v>
      </c>
      <c r="E26" s="28">
        <f>SUM(E24:E25)</f>
        <v>0</v>
      </c>
      <c r="F26" s="28">
        <f>SUM(F24:F25)</f>
        <v>0</v>
      </c>
      <c r="G26" s="28">
        <f t="shared" si="0"/>
        <v>0</v>
      </c>
    </row>
    <row r="27" spans="1:7" ht="15">
      <c r="A27" s="16"/>
      <c r="B27" s="16" t="s">
        <v>54</v>
      </c>
      <c r="C27" s="17" t="s">
        <v>89</v>
      </c>
      <c r="D27" s="29">
        <f>SUM(D14,D19,D26,D23)</f>
        <v>35882000</v>
      </c>
      <c r="E27" s="29">
        <f>SUM(E14,E19,E26,E23)</f>
        <v>118000</v>
      </c>
      <c r="F27" s="29">
        <f>SUM(F14,F19,F26,F23)</f>
        <v>0</v>
      </c>
      <c r="G27" s="29">
        <f t="shared" si="0"/>
        <v>36000000</v>
      </c>
    </row>
    <row r="28" spans="1:7" ht="15">
      <c r="A28" s="1"/>
      <c r="B28" s="1"/>
      <c r="C28" s="1"/>
      <c r="D28" s="24"/>
      <c r="E28" s="24"/>
      <c r="F28" s="24"/>
      <c r="G28" s="24"/>
    </row>
    <row r="29" spans="1:7" ht="15">
      <c r="A29" s="77" t="s">
        <v>72</v>
      </c>
      <c r="B29" s="78"/>
      <c r="C29" s="78"/>
      <c r="D29" s="78"/>
      <c r="E29" s="78"/>
      <c r="F29" s="78"/>
      <c r="G29" s="79"/>
    </row>
    <row r="30" spans="1:7" ht="15">
      <c r="A30" s="1"/>
      <c r="B30" s="1" t="s">
        <v>36</v>
      </c>
      <c r="C30" s="1" t="s">
        <v>73</v>
      </c>
      <c r="D30" s="24">
        <v>13704000</v>
      </c>
      <c r="E30" s="24"/>
      <c r="F30" s="24"/>
      <c r="G30" s="24">
        <f>SUM(D30:F30)</f>
        <v>13704000</v>
      </c>
    </row>
    <row r="31" spans="1:7" ht="15">
      <c r="A31" s="1"/>
      <c r="B31" s="1" t="s">
        <v>37</v>
      </c>
      <c r="C31" s="1" t="s">
        <v>74</v>
      </c>
      <c r="D31" s="24">
        <v>2200000</v>
      </c>
      <c r="E31" s="24"/>
      <c r="F31" s="24"/>
      <c r="G31" s="24">
        <f aca="true" t="shared" si="1" ref="G31:G45">SUM(D31:F31)</f>
        <v>2200000</v>
      </c>
    </row>
    <row r="32" spans="1:7" ht="15">
      <c r="A32" s="1"/>
      <c r="B32" s="1" t="s">
        <v>38</v>
      </c>
      <c r="C32" s="1" t="s">
        <v>75</v>
      </c>
      <c r="D32" s="24">
        <v>10563200</v>
      </c>
      <c r="E32" s="24"/>
      <c r="F32" s="24"/>
      <c r="G32" s="24">
        <f t="shared" si="1"/>
        <v>10563200</v>
      </c>
    </row>
    <row r="33" spans="1:7" ht="15">
      <c r="A33" s="1"/>
      <c r="B33" s="1" t="s">
        <v>39</v>
      </c>
      <c r="C33" s="1" t="s">
        <v>76</v>
      </c>
      <c r="D33" s="24">
        <v>410000</v>
      </c>
      <c r="E33" s="24">
        <v>88000</v>
      </c>
      <c r="F33" s="24"/>
      <c r="G33" s="24">
        <f t="shared" si="1"/>
        <v>498000</v>
      </c>
    </row>
    <row r="34" spans="1:7" ht="15">
      <c r="A34" s="1"/>
      <c r="B34" s="1" t="s">
        <v>40</v>
      </c>
      <c r="C34" s="1" t="s">
        <v>77</v>
      </c>
      <c r="D34" s="24">
        <v>1254000</v>
      </c>
      <c r="E34" s="24"/>
      <c r="F34" s="24"/>
      <c r="G34" s="24">
        <f t="shared" si="1"/>
        <v>1254000</v>
      </c>
    </row>
    <row r="35" spans="1:7" ht="15">
      <c r="A35" s="12"/>
      <c r="B35" s="15" t="s">
        <v>41</v>
      </c>
      <c r="C35" s="15" t="s">
        <v>78</v>
      </c>
      <c r="D35" s="28">
        <f>SUM(D30:D34)</f>
        <v>28131200</v>
      </c>
      <c r="E35" s="28">
        <f>SUM(E30:E34)</f>
        <v>88000</v>
      </c>
      <c r="F35" s="28">
        <f>SUM(F30:F34)</f>
        <v>0</v>
      </c>
      <c r="G35" s="28">
        <f t="shared" si="1"/>
        <v>28219200</v>
      </c>
    </row>
    <row r="36" spans="1:7" ht="15">
      <c r="A36" s="1"/>
      <c r="B36" s="1" t="s">
        <v>42</v>
      </c>
      <c r="C36" s="1" t="s">
        <v>79</v>
      </c>
      <c r="D36" s="24">
        <v>5370000</v>
      </c>
      <c r="E36" s="24"/>
      <c r="F36" s="24"/>
      <c r="G36" s="24">
        <f t="shared" si="1"/>
        <v>5370000</v>
      </c>
    </row>
    <row r="37" spans="1:7" ht="15">
      <c r="A37" s="1"/>
      <c r="B37" s="1" t="s">
        <v>43</v>
      </c>
      <c r="C37" s="1" t="s">
        <v>80</v>
      </c>
      <c r="D37" s="24">
        <v>1950000</v>
      </c>
      <c r="E37" s="24"/>
      <c r="F37" s="24"/>
      <c r="G37" s="24">
        <f t="shared" si="1"/>
        <v>1950000</v>
      </c>
    </row>
    <row r="38" spans="1:7" ht="15">
      <c r="A38" s="1"/>
      <c r="B38" s="1" t="s">
        <v>44</v>
      </c>
      <c r="C38" s="1" t="s">
        <v>81</v>
      </c>
      <c r="D38" s="24"/>
      <c r="E38" s="24">
        <v>30000</v>
      </c>
      <c r="F38" s="24"/>
      <c r="G38" s="24">
        <f t="shared" si="1"/>
        <v>30000</v>
      </c>
    </row>
    <row r="39" spans="1:7" ht="15">
      <c r="A39" s="12"/>
      <c r="B39" s="15" t="s">
        <v>45</v>
      </c>
      <c r="C39" s="15" t="s">
        <v>82</v>
      </c>
      <c r="D39" s="28">
        <f>SUM(D36:D38)</f>
        <v>7320000</v>
      </c>
      <c r="E39" s="28">
        <f>SUM(E36:E38)</f>
        <v>30000</v>
      </c>
      <c r="F39" s="28">
        <f>SUM(F36:F38)</f>
        <v>0</v>
      </c>
      <c r="G39" s="28">
        <f t="shared" si="1"/>
        <v>7350000</v>
      </c>
    </row>
    <row r="40" spans="1:7" ht="15">
      <c r="A40" s="12"/>
      <c r="B40" s="15" t="s">
        <v>46</v>
      </c>
      <c r="C40" s="15" t="s">
        <v>83</v>
      </c>
      <c r="D40" s="28"/>
      <c r="E40" s="28"/>
      <c r="F40" s="28"/>
      <c r="G40" s="28">
        <f t="shared" si="1"/>
        <v>0</v>
      </c>
    </row>
    <row r="41" spans="1:7" ht="15">
      <c r="A41" s="12"/>
      <c r="B41" s="15" t="s">
        <v>47</v>
      </c>
      <c r="C41" s="15" t="s">
        <v>84</v>
      </c>
      <c r="D41" s="28">
        <f>SUM(D39,D35)</f>
        <v>35451200</v>
      </c>
      <c r="E41" s="28">
        <f>SUM(E39,E35)</f>
        <v>118000</v>
      </c>
      <c r="F41" s="28">
        <f>SUM(F39,F35)</f>
        <v>0</v>
      </c>
      <c r="G41" s="28">
        <f t="shared" si="1"/>
        <v>35569200</v>
      </c>
    </row>
    <row r="42" spans="1:7" ht="15">
      <c r="A42" s="1"/>
      <c r="B42" s="1" t="s">
        <v>48</v>
      </c>
      <c r="C42" s="1" t="s">
        <v>85</v>
      </c>
      <c r="D42" s="24">
        <v>430800</v>
      </c>
      <c r="E42" s="24"/>
      <c r="F42" s="24"/>
      <c r="G42" s="24">
        <f t="shared" si="1"/>
        <v>430800</v>
      </c>
    </row>
    <row r="43" spans="1:7" ht="15">
      <c r="A43" s="1"/>
      <c r="B43" s="1" t="s">
        <v>49</v>
      </c>
      <c r="C43" s="1" t="s">
        <v>86</v>
      </c>
      <c r="D43" s="24"/>
      <c r="E43" s="24"/>
      <c r="F43" s="24"/>
      <c r="G43" s="24">
        <f t="shared" si="1"/>
        <v>0</v>
      </c>
    </row>
    <row r="44" spans="1:7" ht="15">
      <c r="A44" s="12"/>
      <c r="B44" s="15" t="s">
        <v>50</v>
      </c>
      <c r="C44" s="15" t="s">
        <v>87</v>
      </c>
      <c r="D44" s="28">
        <f>SUM(D42:D43)</f>
        <v>430800</v>
      </c>
      <c r="E44" s="28">
        <f>SUM(E42:E43)</f>
        <v>0</v>
      </c>
      <c r="F44" s="28">
        <f>SUM(F42:F43)</f>
        <v>0</v>
      </c>
      <c r="G44" s="28">
        <f t="shared" si="1"/>
        <v>430800</v>
      </c>
    </row>
    <row r="45" spans="1:7" ht="15">
      <c r="A45" s="16"/>
      <c r="B45" s="16" t="s">
        <v>51</v>
      </c>
      <c r="C45" s="17" t="s">
        <v>88</v>
      </c>
      <c r="D45" s="29">
        <f>SUM(D41,D44)</f>
        <v>35882000</v>
      </c>
      <c r="E45" s="29">
        <f>SUM(E41,E44)</f>
        <v>118000</v>
      </c>
      <c r="F45" s="29">
        <f>SUM(F41,F44)</f>
        <v>0</v>
      </c>
      <c r="G45" s="29">
        <f t="shared" si="1"/>
        <v>36000000</v>
      </c>
    </row>
  </sheetData>
  <sheetProtection/>
  <mergeCells count="3">
    <mergeCell ref="A4:G4"/>
    <mergeCell ref="A6:G6"/>
    <mergeCell ref="A29:G2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216"/>
  <sheetViews>
    <sheetView zoomScalePageLayoutView="0" workbookViewId="0" topLeftCell="A196">
      <selection activeCell="AC177" sqref="AC177"/>
    </sheetView>
  </sheetViews>
  <sheetFormatPr defaultColWidth="9.140625" defaultRowHeight="15"/>
  <cols>
    <col min="1" max="1" width="2.421875" style="0" customWidth="1"/>
    <col min="2" max="2" width="3.28125" style="0" customWidth="1"/>
    <col min="3" max="7" width="9.140625" style="38" customWidth="1"/>
    <col min="8" max="8" width="6.7109375" style="38" customWidth="1"/>
    <col min="9" max="9" width="2.140625" style="38" customWidth="1"/>
    <col min="10" max="10" width="2.57421875" style="38" customWidth="1"/>
    <col min="11" max="11" width="9.00390625" style="0" hidden="1" customWidth="1"/>
    <col min="12" max="12" width="1.421875" style="0" hidden="1" customWidth="1"/>
    <col min="13" max="13" width="9.140625" style="0" hidden="1" customWidth="1"/>
    <col min="14" max="14" width="0.13671875" style="0" hidden="1" customWidth="1"/>
    <col min="15" max="21" width="9.140625" style="0" hidden="1" customWidth="1"/>
    <col min="22" max="22" width="7.28125" style="0" hidden="1" customWidth="1"/>
    <col min="23" max="28" width="9.140625" style="0" hidden="1" customWidth="1"/>
    <col min="29" max="29" width="9.57421875" style="21" customWidth="1"/>
    <col min="30" max="31" width="8.7109375" style="21" customWidth="1"/>
    <col min="32" max="32" width="9.8515625" style="21" customWidth="1"/>
  </cols>
  <sheetData>
    <row r="1" ht="15">
      <c r="A1" t="s">
        <v>469</v>
      </c>
    </row>
    <row r="2" ht="15">
      <c r="A2" t="s">
        <v>90</v>
      </c>
    </row>
    <row r="4" spans="1:32" ht="15">
      <c r="A4" s="76" t="s">
        <v>411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</row>
    <row r="7" spans="31:32" ht="10.5" customHeight="1">
      <c r="AE7" s="30"/>
      <c r="AF7" s="67" t="s">
        <v>462</v>
      </c>
    </row>
    <row r="8" ht="5.25" customHeight="1" hidden="1"/>
    <row r="9" spans="1:32" ht="54" customHeight="1">
      <c r="A9" s="116" t="s">
        <v>109</v>
      </c>
      <c r="B9" s="117"/>
      <c r="C9" s="120" t="s">
        <v>238</v>
      </c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31" t="s">
        <v>402</v>
      </c>
      <c r="AD9" s="31" t="s">
        <v>403</v>
      </c>
      <c r="AE9" s="31" t="s">
        <v>91</v>
      </c>
      <c r="AF9" s="31" t="s">
        <v>35</v>
      </c>
    </row>
    <row r="10" spans="1:32" ht="15" customHeight="1">
      <c r="A10" s="80" t="s">
        <v>110</v>
      </c>
      <c r="B10" s="118"/>
      <c r="C10" s="112" t="s">
        <v>111</v>
      </c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24">
        <v>6020248</v>
      </c>
      <c r="AD10" s="24"/>
      <c r="AE10" s="24"/>
      <c r="AF10" s="24">
        <f>SUM(AC10:AE10)</f>
        <v>6020248</v>
      </c>
    </row>
    <row r="11" spans="1:32" ht="15" customHeight="1">
      <c r="A11" s="80" t="s">
        <v>112</v>
      </c>
      <c r="B11" s="118"/>
      <c r="C11" s="108" t="s">
        <v>113</v>
      </c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24"/>
      <c r="AD11" s="24"/>
      <c r="AE11" s="24"/>
      <c r="AF11" s="24">
        <f aca="true" t="shared" si="0" ref="AF11:AF74">SUM(AC11:AE11)</f>
        <v>0</v>
      </c>
    </row>
    <row r="12" spans="1:32" ht="15" customHeight="1">
      <c r="A12" s="80" t="s">
        <v>114</v>
      </c>
      <c r="B12" s="118"/>
      <c r="C12" s="111" t="s">
        <v>115</v>
      </c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24">
        <v>3566000</v>
      </c>
      <c r="AD12" s="24"/>
      <c r="AE12" s="24"/>
      <c r="AF12" s="24">
        <f t="shared" si="0"/>
        <v>3566000</v>
      </c>
    </row>
    <row r="13" spans="1:32" ht="15" customHeight="1">
      <c r="A13" s="80" t="s">
        <v>116</v>
      </c>
      <c r="B13" s="118"/>
      <c r="C13" s="108" t="s">
        <v>117</v>
      </c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24">
        <v>1200000</v>
      </c>
      <c r="AD13" s="24"/>
      <c r="AE13" s="24"/>
      <c r="AF13" s="24">
        <f t="shared" si="0"/>
        <v>1200000</v>
      </c>
    </row>
    <row r="14" spans="1:32" ht="15" customHeight="1">
      <c r="A14" s="80" t="s">
        <v>118</v>
      </c>
      <c r="B14" s="118"/>
      <c r="C14" s="108" t="s">
        <v>119</v>
      </c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24">
        <v>0</v>
      </c>
      <c r="AD14" s="24"/>
      <c r="AE14" s="24"/>
      <c r="AF14" s="24">
        <f t="shared" si="0"/>
        <v>0</v>
      </c>
    </row>
    <row r="15" spans="1:32" ht="15" customHeight="1">
      <c r="A15" s="80" t="s">
        <v>120</v>
      </c>
      <c r="B15" s="118"/>
      <c r="C15" s="108" t="s">
        <v>121</v>
      </c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24">
        <v>3423000</v>
      </c>
      <c r="AD15" s="24"/>
      <c r="AE15" s="24"/>
      <c r="AF15" s="24">
        <f t="shared" si="0"/>
        <v>3423000</v>
      </c>
    </row>
    <row r="16" spans="1:32" ht="15" customHeight="1">
      <c r="A16" s="83" t="s">
        <v>122</v>
      </c>
      <c r="B16" s="119"/>
      <c r="C16" s="107" t="s">
        <v>123</v>
      </c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32">
        <f>SUM(AC10:AC15)</f>
        <v>14209248</v>
      </c>
      <c r="AD16" s="32">
        <f>SUM(AD10:AD15)</f>
        <v>0</v>
      </c>
      <c r="AE16" s="32">
        <f>SUM(AE10:AE15)</f>
        <v>0</v>
      </c>
      <c r="AF16" s="24">
        <f t="shared" si="0"/>
        <v>14209248</v>
      </c>
    </row>
    <row r="17" spans="1:32" ht="15" customHeight="1">
      <c r="A17" s="80" t="s">
        <v>124</v>
      </c>
      <c r="B17" s="118"/>
      <c r="C17" s="108" t="s">
        <v>125</v>
      </c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24"/>
      <c r="AD17" s="24"/>
      <c r="AE17" s="24"/>
      <c r="AF17" s="24">
        <f t="shared" si="0"/>
        <v>0</v>
      </c>
    </row>
    <row r="18" spans="1:32" ht="15" customHeight="1">
      <c r="A18" s="80" t="s">
        <v>126</v>
      </c>
      <c r="B18" s="118"/>
      <c r="C18" s="111" t="s">
        <v>127</v>
      </c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24"/>
      <c r="AD18" s="24"/>
      <c r="AE18" s="24"/>
      <c r="AF18" s="24">
        <f t="shared" si="0"/>
        <v>0</v>
      </c>
    </row>
    <row r="19" spans="1:32" ht="15" customHeight="1">
      <c r="A19" s="80" t="s">
        <v>128</v>
      </c>
      <c r="B19" s="118"/>
      <c r="C19" s="111" t="s">
        <v>129</v>
      </c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24"/>
      <c r="AD19" s="24"/>
      <c r="AE19" s="24"/>
      <c r="AF19" s="24">
        <f t="shared" si="0"/>
        <v>0</v>
      </c>
    </row>
    <row r="20" spans="1:32" ht="15" customHeight="1">
      <c r="A20" s="80" t="s">
        <v>130</v>
      </c>
      <c r="B20" s="118"/>
      <c r="C20" s="111" t="s">
        <v>131</v>
      </c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24"/>
      <c r="AD20" s="24"/>
      <c r="AE20" s="24"/>
      <c r="AF20" s="24">
        <f t="shared" si="0"/>
        <v>0</v>
      </c>
    </row>
    <row r="21" spans="1:32" ht="15" customHeight="1">
      <c r="A21" s="80" t="s">
        <v>132</v>
      </c>
      <c r="B21" s="118"/>
      <c r="C21" s="108" t="s">
        <v>133</v>
      </c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24">
        <v>13024000</v>
      </c>
      <c r="AD21" s="24"/>
      <c r="AE21" s="24"/>
      <c r="AF21" s="24">
        <f t="shared" si="0"/>
        <v>13024000</v>
      </c>
    </row>
    <row r="22" spans="1:32" ht="15" customHeight="1">
      <c r="A22" s="83" t="s">
        <v>134</v>
      </c>
      <c r="B22" s="119"/>
      <c r="C22" s="107" t="s">
        <v>135</v>
      </c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32">
        <f>SUM(AC16,AC17,AC18,AC19,AC20,AC21)</f>
        <v>27233248</v>
      </c>
      <c r="AD22" s="32">
        <f>SUM(AD17:AD21)</f>
        <v>0</v>
      </c>
      <c r="AE22" s="32">
        <f>SUM(AE17:AE21)</f>
        <v>0</v>
      </c>
      <c r="AF22" s="24">
        <f t="shared" si="0"/>
        <v>27233248</v>
      </c>
    </row>
    <row r="23" spans="1:32" ht="15" customHeight="1">
      <c r="A23" s="80" t="s">
        <v>136</v>
      </c>
      <c r="B23" s="118"/>
      <c r="C23" s="108" t="s">
        <v>137</v>
      </c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24"/>
      <c r="AD23" s="24"/>
      <c r="AE23" s="24"/>
      <c r="AF23" s="24">
        <f t="shared" si="0"/>
        <v>0</v>
      </c>
    </row>
    <row r="24" spans="1:32" ht="15" customHeight="1">
      <c r="A24" s="80" t="s">
        <v>138</v>
      </c>
      <c r="B24" s="118"/>
      <c r="C24" s="111" t="s">
        <v>139</v>
      </c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24"/>
      <c r="AD24" s="24"/>
      <c r="AE24" s="24"/>
      <c r="AF24" s="24">
        <f t="shared" si="0"/>
        <v>0</v>
      </c>
    </row>
    <row r="25" spans="1:32" ht="15" customHeight="1">
      <c r="A25" s="80" t="s">
        <v>140</v>
      </c>
      <c r="B25" s="118"/>
      <c r="C25" s="111" t="s">
        <v>141</v>
      </c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24"/>
      <c r="AD25" s="24"/>
      <c r="AE25" s="24"/>
      <c r="AF25" s="24">
        <f t="shared" si="0"/>
        <v>0</v>
      </c>
    </row>
    <row r="26" spans="1:32" ht="15" customHeight="1">
      <c r="A26" s="80" t="s">
        <v>142</v>
      </c>
      <c r="B26" s="118"/>
      <c r="C26" s="111" t="s">
        <v>143</v>
      </c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24"/>
      <c r="AD26" s="24"/>
      <c r="AE26" s="24"/>
      <c r="AF26" s="24">
        <f t="shared" si="0"/>
        <v>0</v>
      </c>
    </row>
    <row r="27" spans="1:32" ht="15" customHeight="1">
      <c r="A27" s="80" t="s">
        <v>144</v>
      </c>
      <c r="B27" s="118"/>
      <c r="C27" s="108" t="s">
        <v>145</v>
      </c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24"/>
      <c r="AD27" s="24"/>
      <c r="AE27" s="24"/>
      <c r="AF27" s="24">
        <f t="shared" si="0"/>
        <v>0</v>
      </c>
    </row>
    <row r="28" spans="1:32" ht="15" customHeight="1">
      <c r="A28" s="83" t="s">
        <v>146</v>
      </c>
      <c r="B28" s="119"/>
      <c r="C28" s="107" t="s">
        <v>147</v>
      </c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32">
        <f>SUM(AC23:AC27)</f>
        <v>0</v>
      </c>
      <c r="AD28" s="32"/>
      <c r="AE28" s="32"/>
      <c r="AF28" s="24">
        <f t="shared" si="0"/>
        <v>0</v>
      </c>
    </row>
    <row r="29" spans="1:32" ht="15" customHeight="1">
      <c r="A29" s="80" t="s">
        <v>148</v>
      </c>
      <c r="B29" s="118"/>
      <c r="C29" s="108" t="s">
        <v>149</v>
      </c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24"/>
      <c r="AD29" s="24"/>
      <c r="AE29" s="24"/>
      <c r="AF29" s="24">
        <f t="shared" si="0"/>
        <v>0</v>
      </c>
    </row>
    <row r="30" spans="1:32" ht="15" customHeight="1">
      <c r="A30" s="80" t="s">
        <v>150</v>
      </c>
      <c r="B30" s="118"/>
      <c r="C30" s="108" t="s">
        <v>151</v>
      </c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24"/>
      <c r="AD30" s="24"/>
      <c r="AE30" s="24"/>
      <c r="AF30" s="24">
        <f t="shared" si="0"/>
        <v>0</v>
      </c>
    </row>
    <row r="31" spans="1:32" ht="15" customHeight="1">
      <c r="A31" s="83" t="s">
        <v>152</v>
      </c>
      <c r="B31" s="119"/>
      <c r="C31" s="107" t="s">
        <v>153</v>
      </c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32"/>
      <c r="AD31" s="32"/>
      <c r="AE31" s="32"/>
      <c r="AF31" s="24">
        <f t="shared" si="0"/>
        <v>0</v>
      </c>
    </row>
    <row r="32" spans="1:32" ht="15" customHeight="1">
      <c r="A32" s="80" t="s">
        <v>154</v>
      </c>
      <c r="B32" s="118"/>
      <c r="C32" s="108" t="s">
        <v>155</v>
      </c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24"/>
      <c r="AD32" s="24"/>
      <c r="AE32" s="24"/>
      <c r="AF32" s="24">
        <f t="shared" si="0"/>
        <v>0</v>
      </c>
    </row>
    <row r="33" spans="1:32" ht="15" customHeight="1">
      <c r="A33" s="80" t="s">
        <v>156</v>
      </c>
      <c r="B33" s="118"/>
      <c r="C33" s="108" t="s">
        <v>157</v>
      </c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24"/>
      <c r="AD33" s="24"/>
      <c r="AE33" s="24"/>
      <c r="AF33" s="24">
        <f t="shared" si="0"/>
        <v>0</v>
      </c>
    </row>
    <row r="34" spans="1:32" ht="15" customHeight="1">
      <c r="A34" s="80" t="s">
        <v>158</v>
      </c>
      <c r="B34" s="118"/>
      <c r="C34" s="108" t="s">
        <v>159</v>
      </c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24">
        <v>560000</v>
      </c>
      <c r="AD34" s="24"/>
      <c r="AE34" s="24"/>
      <c r="AF34" s="24">
        <f t="shared" si="0"/>
        <v>560000</v>
      </c>
    </row>
    <row r="35" spans="1:32" ht="15" customHeight="1">
      <c r="A35" s="80" t="s">
        <v>160</v>
      </c>
      <c r="B35" s="118"/>
      <c r="C35" s="108" t="s">
        <v>161</v>
      </c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24">
        <v>882000</v>
      </c>
      <c r="AD35" s="24">
        <v>118000</v>
      </c>
      <c r="AE35" s="24"/>
      <c r="AF35" s="24">
        <f t="shared" si="0"/>
        <v>1000000</v>
      </c>
    </row>
    <row r="36" spans="1:32" ht="15" customHeight="1">
      <c r="A36" s="80" t="s">
        <v>162</v>
      </c>
      <c r="B36" s="118"/>
      <c r="C36" s="108" t="s">
        <v>163</v>
      </c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24"/>
      <c r="AD36" s="24"/>
      <c r="AE36" s="24"/>
      <c r="AF36" s="24">
        <f t="shared" si="0"/>
        <v>0</v>
      </c>
    </row>
    <row r="37" spans="1:32" ht="15" customHeight="1">
      <c r="A37" s="80" t="s">
        <v>164</v>
      </c>
      <c r="B37" s="118"/>
      <c r="C37" s="108" t="s">
        <v>165</v>
      </c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24"/>
      <c r="AD37" s="24"/>
      <c r="AE37" s="24"/>
      <c r="AF37" s="24">
        <f t="shared" si="0"/>
        <v>0</v>
      </c>
    </row>
    <row r="38" spans="1:32" ht="15" customHeight="1">
      <c r="A38" s="80" t="s">
        <v>166</v>
      </c>
      <c r="B38" s="118"/>
      <c r="C38" s="108" t="s">
        <v>167</v>
      </c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24">
        <v>200000</v>
      </c>
      <c r="AD38" s="24"/>
      <c r="AE38" s="24"/>
      <c r="AF38" s="24">
        <f t="shared" si="0"/>
        <v>200000</v>
      </c>
    </row>
    <row r="39" spans="1:32" ht="15" customHeight="1">
      <c r="A39" s="80" t="s">
        <v>168</v>
      </c>
      <c r="B39" s="118"/>
      <c r="C39" s="108" t="s">
        <v>169</v>
      </c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24"/>
      <c r="AD39" s="24"/>
      <c r="AE39" s="24"/>
      <c r="AF39" s="24">
        <f t="shared" si="0"/>
        <v>0</v>
      </c>
    </row>
    <row r="40" spans="1:32" ht="15" customHeight="1">
      <c r="A40" s="83" t="s">
        <v>170</v>
      </c>
      <c r="B40" s="119"/>
      <c r="C40" s="107" t="s">
        <v>171</v>
      </c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32">
        <f>SUM(AC32:AC39)</f>
        <v>1642000</v>
      </c>
      <c r="AD40" s="32">
        <f>SUM(AD32:AD39)</f>
        <v>118000</v>
      </c>
      <c r="AE40" s="32">
        <f>SUM(AE32:AE39)</f>
        <v>0</v>
      </c>
      <c r="AF40" s="32">
        <f>SUM(AF32:AF39)</f>
        <v>1760000</v>
      </c>
    </row>
    <row r="41" spans="1:32" ht="15" customHeight="1">
      <c r="A41" s="80" t="s">
        <v>172</v>
      </c>
      <c r="B41" s="118"/>
      <c r="C41" s="108" t="s">
        <v>173</v>
      </c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24">
        <v>19992</v>
      </c>
      <c r="AD41" s="24"/>
      <c r="AE41" s="24"/>
      <c r="AF41" s="24">
        <f t="shared" si="0"/>
        <v>19992</v>
      </c>
    </row>
    <row r="42" spans="1:32" ht="15" customHeight="1">
      <c r="A42" s="83" t="s">
        <v>174</v>
      </c>
      <c r="B42" s="119"/>
      <c r="C42" s="107" t="s">
        <v>175</v>
      </c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32">
        <f>SUM(AC41,AC31,AC32,AC33,AC34,AC35,AC36,AC37,AC38,AC39)</f>
        <v>1661992</v>
      </c>
      <c r="AD42" s="32">
        <f>SUM(AD41,AD31,AD32,AD33,AD34,AD35,AD36,AD37,AD38,AD39)</f>
        <v>118000</v>
      </c>
      <c r="AE42" s="32">
        <f>SUM(AE41,AE31,AE32,AE33,AE34,AE35,AE36,AE37,AE38,AE39)</f>
        <v>0</v>
      </c>
      <c r="AF42" s="24">
        <f t="shared" si="0"/>
        <v>1779992</v>
      </c>
    </row>
    <row r="43" spans="1:32" ht="15" customHeight="1">
      <c r="A43" s="80" t="s">
        <v>176</v>
      </c>
      <c r="B43" s="118"/>
      <c r="C43" s="86" t="s">
        <v>177</v>
      </c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24">
        <v>200000</v>
      </c>
      <c r="AD43" s="24"/>
      <c r="AE43" s="24"/>
      <c r="AF43" s="24">
        <f t="shared" si="0"/>
        <v>200000</v>
      </c>
    </row>
    <row r="44" spans="1:32" ht="15" customHeight="1">
      <c r="A44" s="80" t="s">
        <v>178</v>
      </c>
      <c r="B44" s="118"/>
      <c r="C44" s="86" t="s">
        <v>179</v>
      </c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24">
        <v>530000</v>
      </c>
      <c r="AD44" s="24"/>
      <c r="AE44" s="24"/>
      <c r="AF44" s="24">
        <f t="shared" si="0"/>
        <v>530000</v>
      </c>
    </row>
    <row r="45" spans="1:32" ht="15" customHeight="1">
      <c r="A45" s="80" t="s">
        <v>180</v>
      </c>
      <c r="B45" s="118"/>
      <c r="C45" s="86" t="s">
        <v>181</v>
      </c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24"/>
      <c r="AD45" s="24"/>
      <c r="AE45" s="24"/>
      <c r="AF45" s="24">
        <f t="shared" si="0"/>
        <v>0</v>
      </c>
    </row>
    <row r="46" spans="1:32" ht="15" customHeight="1">
      <c r="A46" s="80" t="s">
        <v>182</v>
      </c>
      <c r="B46" s="118"/>
      <c r="C46" s="86" t="s">
        <v>183</v>
      </c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24">
        <v>250000</v>
      </c>
      <c r="AD46" s="24"/>
      <c r="AE46" s="24"/>
      <c r="AF46" s="24">
        <f t="shared" si="0"/>
        <v>250000</v>
      </c>
    </row>
    <row r="47" spans="1:32" ht="15" customHeight="1">
      <c r="A47" s="80" t="s">
        <v>184</v>
      </c>
      <c r="B47" s="118"/>
      <c r="C47" s="86" t="s">
        <v>185</v>
      </c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24"/>
      <c r="AD47" s="24"/>
      <c r="AE47" s="24"/>
      <c r="AF47" s="24">
        <f t="shared" si="0"/>
        <v>0</v>
      </c>
    </row>
    <row r="48" spans="1:32" ht="15" customHeight="1">
      <c r="A48" s="80" t="s">
        <v>186</v>
      </c>
      <c r="B48" s="118"/>
      <c r="C48" s="86" t="s">
        <v>187</v>
      </c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24"/>
      <c r="AD48" s="24"/>
      <c r="AE48" s="24"/>
      <c r="AF48" s="24">
        <f t="shared" si="0"/>
        <v>0</v>
      </c>
    </row>
    <row r="49" spans="1:32" ht="15" customHeight="1">
      <c r="A49" s="80" t="s">
        <v>188</v>
      </c>
      <c r="B49" s="118"/>
      <c r="C49" s="86" t="s">
        <v>189</v>
      </c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24"/>
      <c r="AD49" s="24"/>
      <c r="AE49" s="24"/>
      <c r="AF49" s="24">
        <f t="shared" si="0"/>
        <v>0</v>
      </c>
    </row>
    <row r="50" spans="1:32" ht="15" customHeight="1">
      <c r="A50" s="80" t="s">
        <v>190</v>
      </c>
      <c r="B50" s="118"/>
      <c r="C50" s="86" t="s">
        <v>191</v>
      </c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24">
        <v>0</v>
      </c>
      <c r="AD50" s="24"/>
      <c r="AE50" s="24"/>
      <c r="AF50" s="24">
        <f t="shared" si="0"/>
        <v>0</v>
      </c>
    </row>
    <row r="51" spans="1:32" ht="15" customHeight="1">
      <c r="A51" s="80" t="s">
        <v>192</v>
      </c>
      <c r="B51" s="118"/>
      <c r="C51" s="86" t="s">
        <v>193</v>
      </c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24"/>
      <c r="AD51" s="24"/>
      <c r="AE51" s="24"/>
      <c r="AF51" s="24">
        <f t="shared" si="0"/>
        <v>0</v>
      </c>
    </row>
    <row r="52" spans="1:32" ht="15" customHeight="1">
      <c r="A52" s="80" t="s">
        <v>194</v>
      </c>
      <c r="B52" s="118"/>
      <c r="C52" s="86" t="s">
        <v>195</v>
      </c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24"/>
      <c r="AD52" s="24"/>
      <c r="AE52" s="24"/>
      <c r="AF52" s="24">
        <f t="shared" si="0"/>
        <v>0</v>
      </c>
    </row>
    <row r="53" spans="1:32" ht="15" customHeight="1">
      <c r="A53" s="83" t="s">
        <v>196</v>
      </c>
      <c r="B53" s="119"/>
      <c r="C53" s="87" t="s">
        <v>197</v>
      </c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32">
        <f>SUM(AC43:AC52)</f>
        <v>980000</v>
      </c>
      <c r="AD53" s="32"/>
      <c r="AE53" s="32"/>
      <c r="AF53" s="24">
        <f t="shared" si="0"/>
        <v>980000</v>
      </c>
    </row>
    <row r="54" spans="1:32" ht="15" customHeight="1">
      <c r="A54" s="80">
        <v>45</v>
      </c>
      <c r="B54" s="81"/>
      <c r="C54" s="86" t="s">
        <v>198</v>
      </c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24"/>
      <c r="AD54" s="24"/>
      <c r="AE54" s="24"/>
      <c r="AF54" s="24">
        <f t="shared" si="0"/>
        <v>0</v>
      </c>
    </row>
    <row r="55" spans="1:32" ht="15" customHeight="1">
      <c r="A55" s="80">
        <v>46</v>
      </c>
      <c r="B55" s="81"/>
      <c r="C55" s="86" t="s">
        <v>199</v>
      </c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24"/>
      <c r="AD55" s="24"/>
      <c r="AE55" s="24"/>
      <c r="AF55" s="24">
        <f t="shared" si="0"/>
        <v>0</v>
      </c>
    </row>
    <row r="56" spans="1:32" ht="15" customHeight="1">
      <c r="A56" s="80">
        <v>47</v>
      </c>
      <c r="B56" s="81"/>
      <c r="C56" s="86" t="s">
        <v>200</v>
      </c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24"/>
      <c r="AD56" s="24"/>
      <c r="AE56" s="24"/>
      <c r="AF56" s="24">
        <f t="shared" si="0"/>
        <v>0</v>
      </c>
    </row>
    <row r="57" spans="1:32" ht="15" customHeight="1">
      <c r="A57" s="80">
        <v>48</v>
      </c>
      <c r="B57" s="81"/>
      <c r="C57" s="86" t="s">
        <v>201</v>
      </c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24"/>
      <c r="AD57" s="24"/>
      <c r="AE57" s="24"/>
      <c r="AF57" s="24">
        <f t="shared" si="0"/>
        <v>0</v>
      </c>
    </row>
    <row r="58" spans="1:32" ht="15" customHeight="1">
      <c r="A58" s="80">
        <v>49</v>
      </c>
      <c r="B58" s="81"/>
      <c r="C58" s="86" t="s">
        <v>202</v>
      </c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24"/>
      <c r="AD58" s="24"/>
      <c r="AE58" s="24"/>
      <c r="AF58" s="24">
        <f t="shared" si="0"/>
        <v>0</v>
      </c>
    </row>
    <row r="59" spans="1:32" ht="15" customHeight="1">
      <c r="A59" s="83">
        <v>50</v>
      </c>
      <c r="B59" s="84"/>
      <c r="C59" s="107" t="s">
        <v>203</v>
      </c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32">
        <f>SUM(AC54:AC58)</f>
        <v>0</v>
      </c>
      <c r="AD59" s="32">
        <f>SUM(AD54:AD58)</f>
        <v>0</v>
      </c>
      <c r="AE59" s="32">
        <f>SUM(AE54:AE58)</f>
        <v>0</v>
      </c>
      <c r="AF59" s="24">
        <f t="shared" si="0"/>
        <v>0</v>
      </c>
    </row>
    <row r="60" spans="1:32" ht="15" customHeight="1">
      <c r="A60" s="80">
        <v>51</v>
      </c>
      <c r="B60" s="81"/>
      <c r="C60" s="100" t="s">
        <v>204</v>
      </c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24"/>
      <c r="AD60" s="24"/>
      <c r="AE60" s="24"/>
      <c r="AF60" s="24">
        <f t="shared" si="0"/>
        <v>0</v>
      </c>
    </row>
    <row r="61" spans="1:32" ht="15" customHeight="1">
      <c r="A61" s="80">
        <v>52</v>
      </c>
      <c r="B61" s="81"/>
      <c r="C61" s="111" t="s">
        <v>205</v>
      </c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  <c r="AB61" s="111"/>
      <c r="AC61" s="24"/>
      <c r="AD61" s="24"/>
      <c r="AE61" s="24"/>
      <c r="AF61" s="24">
        <f t="shared" si="0"/>
        <v>0</v>
      </c>
    </row>
    <row r="62" spans="1:32" ht="15" customHeight="1">
      <c r="A62" s="80">
        <v>53</v>
      </c>
      <c r="B62" s="81"/>
      <c r="C62" s="86" t="s">
        <v>206</v>
      </c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6"/>
      <c r="AB62" s="86"/>
      <c r="AC62" s="24">
        <v>60000</v>
      </c>
      <c r="AD62" s="24"/>
      <c r="AE62" s="24"/>
      <c r="AF62" s="24">
        <f t="shared" si="0"/>
        <v>60000</v>
      </c>
    </row>
    <row r="63" spans="1:32" ht="15" customHeight="1">
      <c r="A63" s="83">
        <v>54</v>
      </c>
      <c r="B63" s="84"/>
      <c r="C63" s="107" t="s">
        <v>207</v>
      </c>
      <c r="D63" s="107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32">
        <f>SUM(AC60:AC62)</f>
        <v>60000</v>
      </c>
      <c r="AD63" s="32">
        <f>SUM(AD60:AD62)</f>
        <v>0</v>
      </c>
      <c r="AE63" s="32">
        <f>SUM(AE60:AE62)</f>
        <v>0</v>
      </c>
      <c r="AF63" s="24">
        <f t="shared" si="0"/>
        <v>60000</v>
      </c>
    </row>
    <row r="64" spans="1:32" ht="15" customHeight="1">
      <c r="A64" s="80">
        <v>55</v>
      </c>
      <c r="B64" s="81"/>
      <c r="C64" s="100" t="s">
        <v>208</v>
      </c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  <c r="AA64" s="100"/>
      <c r="AB64" s="100"/>
      <c r="AC64" s="24"/>
      <c r="AD64" s="24"/>
      <c r="AE64" s="24"/>
      <c r="AF64" s="24">
        <f t="shared" si="0"/>
        <v>0</v>
      </c>
    </row>
    <row r="65" spans="1:32" ht="15" customHeight="1">
      <c r="A65" s="80">
        <v>56</v>
      </c>
      <c r="B65" s="81"/>
      <c r="C65" s="111" t="s">
        <v>209</v>
      </c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1"/>
      <c r="Z65" s="111"/>
      <c r="AA65" s="111"/>
      <c r="AB65" s="111"/>
      <c r="AC65" s="24"/>
      <c r="AD65" s="24"/>
      <c r="AE65" s="24"/>
      <c r="AF65" s="24">
        <f t="shared" si="0"/>
        <v>0</v>
      </c>
    </row>
    <row r="66" spans="1:32" ht="15" customHeight="1">
      <c r="A66" s="80">
        <v>57</v>
      </c>
      <c r="B66" s="81"/>
      <c r="C66" s="86" t="s">
        <v>210</v>
      </c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86"/>
      <c r="W66" s="86"/>
      <c r="X66" s="86"/>
      <c r="Y66" s="86"/>
      <c r="Z66" s="86"/>
      <c r="AA66" s="86"/>
      <c r="AB66" s="86"/>
      <c r="AC66" s="24"/>
      <c r="AD66" s="24"/>
      <c r="AE66" s="24"/>
      <c r="AF66" s="24">
        <f t="shared" si="0"/>
        <v>0</v>
      </c>
    </row>
    <row r="67" spans="1:32" ht="15" customHeight="1">
      <c r="A67" s="83">
        <v>58</v>
      </c>
      <c r="B67" s="84"/>
      <c r="C67" s="107" t="s">
        <v>211</v>
      </c>
      <c r="D67" s="107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32">
        <f>SUM(AC64:AC66)</f>
        <v>0</v>
      </c>
      <c r="AD67" s="32">
        <f>SUM(AD64:AD66)</f>
        <v>0</v>
      </c>
      <c r="AE67" s="32">
        <f>SUM(AE64:AE66)</f>
        <v>0</v>
      </c>
      <c r="AF67" s="24">
        <f t="shared" si="0"/>
        <v>0</v>
      </c>
    </row>
    <row r="68" spans="1:32" ht="15" customHeight="1">
      <c r="A68" s="83">
        <v>59</v>
      </c>
      <c r="B68" s="84"/>
      <c r="C68" s="87" t="s">
        <v>212</v>
      </c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  <c r="AA68" s="87"/>
      <c r="AB68" s="87"/>
      <c r="AC68" s="32">
        <f>SUM(AC22,AC28,AC42,AC53,AC59,AC63,AC67)</f>
        <v>29935240</v>
      </c>
      <c r="AD68" s="32">
        <f>SUM(AD22,AD28,AD42,AD53,AD59,AD63,AD67)</f>
        <v>118000</v>
      </c>
      <c r="AE68" s="32">
        <f>SUM(AE22,AE28,AE42,AE53,AE59,AE63,AE67)</f>
        <v>0</v>
      </c>
      <c r="AF68" s="24">
        <f t="shared" si="0"/>
        <v>30053240</v>
      </c>
    </row>
    <row r="69" spans="1:32" ht="15" customHeight="1">
      <c r="A69" s="116" t="s">
        <v>109</v>
      </c>
      <c r="B69" s="117"/>
      <c r="C69" s="96" t="s">
        <v>239</v>
      </c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32"/>
      <c r="AD69" s="32"/>
      <c r="AE69" s="32"/>
      <c r="AF69" s="24">
        <f t="shared" si="0"/>
        <v>0</v>
      </c>
    </row>
    <row r="70" spans="1:32" ht="15" customHeight="1">
      <c r="A70" s="88" t="s">
        <v>36</v>
      </c>
      <c r="B70" s="89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  <c r="X70" s="90"/>
      <c r="Y70" s="90"/>
      <c r="Z70" s="90"/>
      <c r="AA70" s="90"/>
      <c r="AB70" s="90"/>
      <c r="AC70" s="24"/>
      <c r="AD70" s="24"/>
      <c r="AE70" s="24"/>
      <c r="AF70" s="24">
        <f t="shared" si="0"/>
        <v>0</v>
      </c>
    </row>
    <row r="71" spans="1:32" ht="15" customHeight="1">
      <c r="A71" s="80" t="s">
        <v>110</v>
      </c>
      <c r="B71" s="81"/>
      <c r="C71" s="82" t="s">
        <v>213</v>
      </c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24"/>
      <c r="AD71" s="24"/>
      <c r="AE71" s="24"/>
      <c r="AF71" s="24">
        <f t="shared" si="0"/>
        <v>0</v>
      </c>
    </row>
    <row r="72" spans="1:32" ht="15" customHeight="1">
      <c r="A72" s="80" t="s">
        <v>112</v>
      </c>
      <c r="B72" s="81"/>
      <c r="C72" s="86" t="s">
        <v>214</v>
      </c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  <c r="W72" s="86"/>
      <c r="X72" s="86"/>
      <c r="Y72" s="86"/>
      <c r="Z72" s="86"/>
      <c r="AA72" s="86"/>
      <c r="AB72" s="86"/>
      <c r="AC72" s="24"/>
      <c r="AD72" s="24"/>
      <c r="AE72" s="24"/>
      <c r="AF72" s="24">
        <f t="shared" si="0"/>
        <v>0</v>
      </c>
    </row>
    <row r="73" spans="1:32" ht="15" customHeight="1">
      <c r="A73" s="80" t="s">
        <v>114</v>
      </c>
      <c r="B73" s="81"/>
      <c r="C73" s="82" t="s">
        <v>215</v>
      </c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24"/>
      <c r="AD73" s="24"/>
      <c r="AE73" s="24"/>
      <c r="AF73" s="24">
        <f t="shared" si="0"/>
        <v>0</v>
      </c>
    </row>
    <row r="74" spans="1:32" ht="15" customHeight="1">
      <c r="A74" s="83" t="s">
        <v>116</v>
      </c>
      <c r="B74" s="84"/>
      <c r="C74" s="87" t="s">
        <v>216</v>
      </c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  <c r="AB74" s="87"/>
      <c r="AC74" s="32">
        <f>SUM(AC71:AC73)</f>
        <v>0</v>
      </c>
      <c r="AD74" s="32">
        <f>SUM(AD71:AD73)</f>
        <v>0</v>
      </c>
      <c r="AE74" s="32">
        <f>SUM(AE71:AE73)</f>
        <v>0</v>
      </c>
      <c r="AF74" s="24">
        <f t="shared" si="0"/>
        <v>0</v>
      </c>
    </row>
    <row r="75" spans="1:32" ht="15" customHeight="1">
      <c r="A75" s="80" t="s">
        <v>118</v>
      </c>
      <c r="B75" s="81"/>
      <c r="C75" s="86" t="s">
        <v>217</v>
      </c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  <c r="T75" s="86"/>
      <c r="U75" s="86"/>
      <c r="V75" s="86"/>
      <c r="W75" s="86"/>
      <c r="X75" s="86"/>
      <c r="Y75" s="86"/>
      <c r="Z75" s="86"/>
      <c r="AA75" s="86"/>
      <c r="AB75" s="86"/>
      <c r="AC75" s="24"/>
      <c r="AD75" s="24"/>
      <c r="AE75" s="24"/>
      <c r="AF75" s="24">
        <f aca="true" t="shared" si="1" ref="AF75:AF138">SUM(AC75:AE75)</f>
        <v>0</v>
      </c>
    </row>
    <row r="76" spans="1:32" ht="15" customHeight="1">
      <c r="A76" s="80" t="s">
        <v>120</v>
      </c>
      <c r="B76" s="81"/>
      <c r="C76" s="82" t="s">
        <v>218</v>
      </c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/>
      <c r="P76" s="82"/>
      <c r="Q76" s="82"/>
      <c r="R76" s="82"/>
      <c r="S76" s="82"/>
      <c r="T76" s="82"/>
      <c r="U76" s="82"/>
      <c r="V76" s="82"/>
      <c r="W76" s="82"/>
      <c r="X76" s="82"/>
      <c r="Y76" s="82"/>
      <c r="Z76" s="82"/>
      <c r="AA76" s="82"/>
      <c r="AB76" s="82"/>
      <c r="AC76" s="24"/>
      <c r="AD76" s="24"/>
      <c r="AE76" s="24"/>
      <c r="AF76" s="24">
        <f t="shared" si="1"/>
        <v>0</v>
      </c>
    </row>
    <row r="77" spans="1:32" ht="15" customHeight="1">
      <c r="A77" s="80" t="s">
        <v>122</v>
      </c>
      <c r="B77" s="81"/>
      <c r="C77" s="86" t="s">
        <v>219</v>
      </c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  <c r="U77" s="86"/>
      <c r="V77" s="86"/>
      <c r="W77" s="86"/>
      <c r="X77" s="86"/>
      <c r="Y77" s="86"/>
      <c r="Z77" s="86"/>
      <c r="AA77" s="86"/>
      <c r="AB77" s="86"/>
      <c r="AC77" s="24"/>
      <c r="AD77" s="24"/>
      <c r="AE77" s="24"/>
      <c r="AF77" s="24">
        <f t="shared" si="1"/>
        <v>0</v>
      </c>
    </row>
    <row r="78" spans="1:32" ht="15" customHeight="1">
      <c r="A78" s="80" t="s">
        <v>124</v>
      </c>
      <c r="B78" s="81"/>
      <c r="C78" s="82" t="s">
        <v>220</v>
      </c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2"/>
      <c r="Q78" s="82"/>
      <c r="R78" s="82"/>
      <c r="S78" s="82"/>
      <c r="T78" s="82"/>
      <c r="U78" s="82"/>
      <c r="V78" s="82"/>
      <c r="W78" s="82"/>
      <c r="X78" s="82"/>
      <c r="Y78" s="82"/>
      <c r="Z78" s="82"/>
      <c r="AA78" s="82"/>
      <c r="AB78" s="82"/>
      <c r="AC78" s="24"/>
      <c r="AD78" s="24"/>
      <c r="AE78" s="24"/>
      <c r="AF78" s="24">
        <f t="shared" si="1"/>
        <v>0</v>
      </c>
    </row>
    <row r="79" spans="1:32" ht="15" customHeight="1">
      <c r="A79" s="83" t="s">
        <v>126</v>
      </c>
      <c r="B79" s="84"/>
      <c r="C79" s="85" t="s">
        <v>221</v>
      </c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85"/>
      <c r="Y79" s="85"/>
      <c r="Z79" s="85"/>
      <c r="AA79" s="85"/>
      <c r="AB79" s="85"/>
      <c r="AC79" s="32"/>
      <c r="AD79" s="32"/>
      <c r="AE79" s="32"/>
      <c r="AF79" s="24">
        <f t="shared" si="1"/>
        <v>0</v>
      </c>
    </row>
    <row r="80" spans="1:32" ht="15" customHeight="1">
      <c r="A80" s="80" t="s">
        <v>128</v>
      </c>
      <c r="B80" s="81"/>
      <c r="C80" s="108" t="s">
        <v>222</v>
      </c>
      <c r="D80" s="108"/>
      <c r="E80" s="108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8"/>
      <c r="V80" s="108"/>
      <c r="W80" s="108"/>
      <c r="X80" s="108"/>
      <c r="Y80" s="108"/>
      <c r="Z80" s="108"/>
      <c r="AA80" s="108"/>
      <c r="AB80" s="108"/>
      <c r="AC80" s="24">
        <v>5946760</v>
      </c>
      <c r="AD80" s="24"/>
      <c r="AE80" s="24"/>
      <c r="AF80" s="24">
        <f t="shared" si="1"/>
        <v>5946760</v>
      </c>
    </row>
    <row r="81" spans="1:32" ht="15" customHeight="1">
      <c r="A81" s="80" t="s">
        <v>130</v>
      </c>
      <c r="B81" s="81"/>
      <c r="C81" s="108" t="s">
        <v>223</v>
      </c>
      <c r="D81" s="108"/>
      <c r="E81" s="108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8"/>
      <c r="X81" s="108"/>
      <c r="Y81" s="108"/>
      <c r="Z81" s="108"/>
      <c r="AA81" s="108"/>
      <c r="AB81" s="108"/>
      <c r="AC81" s="24"/>
      <c r="AD81" s="24"/>
      <c r="AE81" s="24"/>
      <c r="AF81" s="24">
        <f t="shared" si="1"/>
        <v>0</v>
      </c>
    </row>
    <row r="82" spans="1:32" ht="15" customHeight="1">
      <c r="A82" s="83" t="s">
        <v>132</v>
      </c>
      <c r="B82" s="84"/>
      <c r="C82" s="107" t="s">
        <v>224</v>
      </c>
      <c r="D82" s="107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7"/>
      <c r="Z82" s="107"/>
      <c r="AA82" s="107"/>
      <c r="AB82" s="107"/>
      <c r="AC82" s="32">
        <f>SUM(AC80:AC81)</f>
        <v>5946760</v>
      </c>
      <c r="AD82" s="32">
        <f>SUM(AD80:AD81)</f>
        <v>0</v>
      </c>
      <c r="AE82" s="32">
        <f>SUM(AE80:AE81)</f>
        <v>0</v>
      </c>
      <c r="AF82" s="24">
        <f t="shared" si="1"/>
        <v>5946760</v>
      </c>
    </row>
    <row r="83" spans="1:32" ht="15" customHeight="1">
      <c r="A83" s="80" t="s">
        <v>134</v>
      </c>
      <c r="B83" s="81"/>
      <c r="C83" s="82" t="s">
        <v>225</v>
      </c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2"/>
      <c r="Z83" s="82"/>
      <c r="AA83" s="82"/>
      <c r="AB83" s="82"/>
      <c r="AC83" s="24"/>
      <c r="AD83" s="24"/>
      <c r="AE83" s="24"/>
      <c r="AF83" s="24">
        <f t="shared" si="1"/>
        <v>0</v>
      </c>
    </row>
    <row r="84" spans="1:32" ht="15" customHeight="1">
      <c r="A84" s="80" t="s">
        <v>136</v>
      </c>
      <c r="B84" s="81"/>
      <c r="C84" s="82" t="s">
        <v>226</v>
      </c>
      <c r="D84" s="82"/>
      <c r="E84" s="82"/>
      <c r="F84" s="82"/>
      <c r="G84" s="82"/>
      <c r="H84" s="82"/>
      <c r="I84" s="82"/>
      <c r="J84" s="82"/>
      <c r="K84" s="82"/>
      <c r="L84" s="82"/>
      <c r="M84" s="82"/>
      <c r="N84" s="82"/>
      <c r="O84" s="82"/>
      <c r="P84" s="82"/>
      <c r="Q84" s="82"/>
      <c r="R84" s="82"/>
      <c r="S84" s="82"/>
      <c r="T84" s="82"/>
      <c r="U84" s="82"/>
      <c r="V84" s="82"/>
      <c r="W84" s="82"/>
      <c r="X84" s="82"/>
      <c r="Y84" s="82"/>
      <c r="Z84" s="82"/>
      <c r="AA84" s="82"/>
      <c r="AB84" s="82"/>
      <c r="AC84" s="24"/>
      <c r="AD84" s="24"/>
      <c r="AE84" s="24"/>
      <c r="AF84" s="24">
        <f t="shared" si="1"/>
        <v>0</v>
      </c>
    </row>
    <row r="85" spans="1:32" ht="15" customHeight="1">
      <c r="A85" s="80" t="s">
        <v>138</v>
      </c>
      <c r="B85" s="81"/>
      <c r="C85" s="82" t="s">
        <v>227</v>
      </c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2"/>
      <c r="Y85" s="82"/>
      <c r="Z85" s="82"/>
      <c r="AA85" s="82"/>
      <c r="AB85" s="82"/>
      <c r="AC85" s="24"/>
      <c r="AD85" s="24"/>
      <c r="AE85" s="24"/>
      <c r="AF85" s="24">
        <f t="shared" si="1"/>
        <v>0</v>
      </c>
    </row>
    <row r="86" spans="1:32" ht="15" customHeight="1">
      <c r="A86" s="80" t="s">
        <v>140</v>
      </c>
      <c r="B86" s="81"/>
      <c r="C86" s="82" t="s">
        <v>228</v>
      </c>
      <c r="D86" s="82"/>
      <c r="E86" s="82"/>
      <c r="F86" s="82"/>
      <c r="G86" s="82"/>
      <c r="H86" s="82"/>
      <c r="I86" s="82"/>
      <c r="J86" s="82"/>
      <c r="K86" s="82"/>
      <c r="L86" s="82"/>
      <c r="M86" s="82"/>
      <c r="N86" s="82"/>
      <c r="O86" s="82"/>
      <c r="P86" s="82"/>
      <c r="Q86" s="82"/>
      <c r="R86" s="82"/>
      <c r="S86" s="82"/>
      <c r="T86" s="82"/>
      <c r="U86" s="82"/>
      <c r="V86" s="82"/>
      <c r="W86" s="82"/>
      <c r="X86" s="82"/>
      <c r="Y86" s="82"/>
      <c r="Z86" s="82"/>
      <c r="AA86" s="82"/>
      <c r="AB86" s="82"/>
      <c r="AC86" s="24"/>
      <c r="AD86" s="24"/>
      <c r="AE86" s="24"/>
      <c r="AF86" s="24">
        <f t="shared" si="1"/>
        <v>0</v>
      </c>
    </row>
    <row r="87" spans="1:32" ht="15" customHeight="1">
      <c r="A87" s="80" t="s">
        <v>142</v>
      </c>
      <c r="B87" s="81"/>
      <c r="C87" s="86" t="s">
        <v>229</v>
      </c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86"/>
      <c r="S87" s="86"/>
      <c r="T87" s="86"/>
      <c r="U87" s="86"/>
      <c r="V87" s="86"/>
      <c r="W87" s="86"/>
      <c r="X87" s="86"/>
      <c r="Y87" s="86"/>
      <c r="Z87" s="86"/>
      <c r="AA87" s="86"/>
      <c r="AB87" s="86"/>
      <c r="AC87" s="24"/>
      <c r="AD87" s="24"/>
      <c r="AE87" s="24"/>
      <c r="AF87" s="24">
        <f t="shared" si="1"/>
        <v>0</v>
      </c>
    </row>
    <row r="88" spans="1:32" ht="15" customHeight="1">
      <c r="A88" s="83" t="s">
        <v>144</v>
      </c>
      <c r="B88" s="84"/>
      <c r="C88" s="87" t="s">
        <v>230</v>
      </c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7"/>
      <c r="Y88" s="87"/>
      <c r="Z88" s="87"/>
      <c r="AA88" s="87"/>
      <c r="AB88" s="87"/>
      <c r="AC88" s="32">
        <f>SUM(AC74,AC79,AC82,AC83,AC84,AC85,AC86,AC87)</f>
        <v>5946760</v>
      </c>
      <c r="AD88" s="32">
        <f>SUM(AD74,AD79,AD82,AD83,AD84,AD85,AD86,AD87)</f>
        <v>0</v>
      </c>
      <c r="AE88" s="32">
        <f>SUM(AE74,AE79,AE82,AE83,AE84,AE85,AE86,AE87)</f>
        <v>0</v>
      </c>
      <c r="AF88" s="24">
        <f t="shared" si="1"/>
        <v>5946760</v>
      </c>
    </row>
    <row r="89" spans="1:32" ht="15" customHeight="1">
      <c r="A89" s="80" t="s">
        <v>146</v>
      </c>
      <c r="B89" s="81"/>
      <c r="C89" s="86" t="s">
        <v>231</v>
      </c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  <c r="R89" s="86"/>
      <c r="S89" s="86"/>
      <c r="T89" s="86"/>
      <c r="U89" s="86"/>
      <c r="V89" s="86"/>
      <c r="W89" s="86"/>
      <c r="X89" s="86"/>
      <c r="Y89" s="86"/>
      <c r="Z89" s="86"/>
      <c r="AA89" s="86"/>
      <c r="AB89" s="86"/>
      <c r="AC89" s="24"/>
      <c r="AD89" s="24"/>
      <c r="AE89" s="24"/>
      <c r="AF89" s="24">
        <f t="shared" si="1"/>
        <v>0</v>
      </c>
    </row>
    <row r="90" spans="1:32" ht="15" customHeight="1">
      <c r="A90" s="80" t="s">
        <v>148</v>
      </c>
      <c r="B90" s="81"/>
      <c r="C90" s="86" t="s">
        <v>232</v>
      </c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6"/>
      <c r="S90" s="86"/>
      <c r="T90" s="86"/>
      <c r="U90" s="86"/>
      <c r="V90" s="86"/>
      <c r="W90" s="86"/>
      <c r="X90" s="86"/>
      <c r="Y90" s="86"/>
      <c r="Z90" s="86"/>
      <c r="AA90" s="86"/>
      <c r="AB90" s="86"/>
      <c r="AC90" s="24"/>
      <c r="AD90" s="24"/>
      <c r="AE90" s="24"/>
      <c r="AF90" s="24">
        <f t="shared" si="1"/>
        <v>0</v>
      </c>
    </row>
    <row r="91" spans="1:32" ht="15" customHeight="1">
      <c r="A91" s="80" t="s">
        <v>150</v>
      </c>
      <c r="B91" s="81"/>
      <c r="C91" s="82" t="s">
        <v>233</v>
      </c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82"/>
      <c r="V91" s="82"/>
      <c r="W91" s="82"/>
      <c r="X91" s="82"/>
      <c r="Y91" s="82"/>
      <c r="Z91" s="82"/>
      <c r="AA91" s="82"/>
      <c r="AB91" s="82"/>
      <c r="AC91" s="24"/>
      <c r="AD91" s="24"/>
      <c r="AE91" s="24"/>
      <c r="AF91" s="24">
        <f t="shared" si="1"/>
        <v>0</v>
      </c>
    </row>
    <row r="92" spans="1:32" ht="15" customHeight="1">
      <c r="A92" s="80" t="s">
        <v>152</v>
      </c>
      <c r="B92" s="81"/>
      <c r="C92" s="82" t="s">
        <v>234</v>
      </c>
      <c r="D92" s="82"/>
      <c r="E92" s="82"/>
      <c r="F92" s="82"/>
      <c r="G92" s="82"/>
      <c r="H92" s="82"/>
      <c r="I92" s="82"/>
      <c r="J92" s="82"/>
      <c r="K92" s="82"/>
      <c r="L92" s="82"/>
      <c r="M92" s="82"/>
      <c r="N92" s="82"/>
      <c r="O92" s="82"/>
      <c r="P92" s="82"/>
      <c r="Q92" s="82"/>
      <c r="R92" s="82"/>
      <c r="S92" s="82"/>
      <c r="T92" s="82"/>
      <c r="U92" s="82"/>
      <c r="V92" s="82"/>
      <c r="W92" s="82"/>
      <c r="X92" s="82"/>
      <c r="Y92" s="82"/>
      <c r="Z92" s="82"/>
      <c r="AA92" s="82"/>
      <c r="AB92" s="82"/>
      <c r="AC92" s="24"/>
      <c r="AD92" s="24"/>
      <c r="AE92" s="24"/>
      <c r="AF92" s="24">
        <f t="shared" si="1"/>
        <v>0</v>
      </c>
    </row>
    <row r="93" spans="1:32" ht="15" customHeight="1">
      <c r="A93" s="83" t="s">
        <v>154</v>
      </c>
      <c r="B93" s="84"/>
      <c r="C93" s="85" t="s">
        <v>235</v>
      </c>
      <c r="D93" s="85"/>
      <c r="E93" s="85"/>
      <c r="F93" s="85"/>
      <c r="G93" s="85"/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5"/>
      <c r="S93" s="85"/>
      <c r="T93" s="85"/>
      <c r="U93" s="85"/>
      <c r="V93" s="85"/>
      <c r="W93" s="85"/>
      <c r="X93" s="85"/>
      <c r="Y93" s="85"/>
      <c r="Z93" s="85"/>
      <c r="AA93" s="85"/>
      <c r="AB93" s="85"/>
      <c r="AC93" s="32"/>
      <c r="AD93" s="32"/>
      <c r="AE93" s="32"/>
      <c r="AF93" s="24">
        <f t="shared" si="1"/>
        <v>0</v>
      </c>
    </row>
    <row r="94" spans="1:32" ht="15" customHeight="1">
      <c r="A94" s="80" t="s">
        <v>156</v>
      </c>
      <c r="B94" s="81"/>
      <c r="C94" s="86" t="s">
        <v>236</v>
      </c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  <c r="R94" s="86"/>
      <c r="S94" s="86"/>
      <c r="T94" s="86"/>
      <c r="U94" s="86"/>
      <c r="V94" s="86"/>
      <c r="W94" s="86"/>
      <c r="X94" s="86"/>
      <c r="Y94" s="86"/>
      <c r="Z94" s="86"/>
      <c r="AA94" s="86"/>
      <c r="AB94" s="86"/>
      <c r="AC94" s="24"/>
      <c r="AD94" s="24"/>
      <c r="AE94" s="24"/>
      <c r="AF94" s="24">
        <f t="shared" si="1"/>
        <v>0</v>
      </c>
    </row>
    <row r="95" spans="1:32" ht="15" customHeight="1">
      <c r="A95" s="83" t="s">
        <v>158</v>
      </c>
      <c r="B95" s="84"/>
      <c r="C95" s="85" t="s">
        <v>237</v>
      </c>
      <c r="D95" s="85"/>
      <c r="E95" s="85"/>
      <c r="F95" s="85"/>
      <c r="G95" s="85"/>
      <c r="H95" s="85"/>
      <c r="I95" s="85"/>
      <c r="J95" s="85"/>
      <c r="K95" s="85"/>
      <c r="L95" s="85"/>
      <c r="M95" s="85"/>
      <c r="N95" s="85"/>
      <c r="O95" s="85"/>
      <c r="P95" s="85"/>
      <c r="Q95" s="85"/>
      <c r="R95" s="85"/>
      <c r="S95" s="85"/>
      <c r="T95" s="85"/>
      <c r="U95" s="85"/>
      <c r="V95" s="85"/>
      <c r="W95" s="85"/>
      <c r="X95" s="85"/>
      <c r="Y95" s="85"/>
      <c r="Z95" s="85"/>
      <c r="AA95" s="85"/>
      <c r="AB95" s="85"/>
      <c r="AC95" s="32">
        <f>SUM(AC88,AC93,AC94)</f>
        <v>5946760</v>
      </c>
      <c r="AD95" s="32">
        <f>SUM(AD88,AD93,AD94)</f>
        <v>0</v>
      </c>
      <c r="AE95" s="32">
        <f>SUM(AE88,AE93,AE94)</f>
        <v>0</v>
      </c>
      <c r="AF95" s="32">
        <f>SUM(AF88,AF93,AF94)</f>
        <v>5946760</v>
      </c>
    </row>
    <row r="96" spans="1:32" ht="15" customHeight="1">
      <c r="A96" s="74" t="s">
        <v>240</v>
      </c>
      <c r="B96" s="75"/>
      <c r="C96" s="73"/>
      <c r="D96" s="74"/>
      <c r="E96" s="74"/>
      <c r="F96" s="74"/>
      <c r="G96" s="74"/>
      <c r="H96" s="74"/>
      <c r="I96" s="74"/>
      <c r="J96" s="74"/>
      <c r="K96" s="75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29">
        <f>SUM(AC68,AC95)</f>
        <v>35882000</v>
      </c>
      <c r="AD96" s="29">
        <f>SUM(AD68,AD95)</f>
        <v>118000</v>
      </c>
      <c r="AE96" s="29">
        <f>SUM(AE68,AE95)</f>
        <v>0</v>
      </c>
      <c r="AF96" s="24">
        <f t="shared" si="1"/>
        <v>36000000</v>
      </c>
    </row>
    <row r="97" spans="1:32" ht="15" customHeight="1">
      <c r="A97" s="114" t="s">
        <v>109</v>
      </c>
      <c r="B97" s="115"/>
      <c r="C97" s="96" t="s">
        <v>377</v>
      </c>
      <c r="D97" s="97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97"/>
      <c r="AB97" s="97"/>
      <c r="AC97" s="32"/>
      <c r="AD97" s="32"/>
      <c r="AE97" s="32"/>
      <c r="AF97" s="24">
        <f t="shared" si="1"/>
        <v>0</v>
      </c>
    </row>
    <row r="98" spans="1:32" ht="15" customHeight="1">
      <c r="A98" s="88" t="s">
        <v>36</v>
      </c>
      <c r="B98" s="89"/>
      <c r="C98" s="90"/>
      <c r="D98" s="90"/>
      <c r="E98" s="90"/>
      <c r="F98" s="90"/>
      <c r="G98" s="90"/>
      <c r="H98" s="90"/>
      <c r="I98" s="90"/>
      <c r="J98" s="90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  <c r="V98" s="90"/>
      <c r="W98" s="90"/>
      <c r="X98" s="90"/>
      <c r="Y98" s="90"/>
      <c r="Z98" s="90"/>
      <c r="AA98" s="90"/>
      <c r="AB98" s="90"/>
      <c r="AC98" s="24"/>
      <c r="AD98" s="24"/>
      <c r="AE98" s="24"/>
      <c r="AF98" s="24">
        <f t="shared" si="1"/>
        <v>0</v>
      </c>
    </row>
    <row r="99" spans="1:32" ht="15" customHeight="1">
      <c r="A99" s="98" t="s">
        <v>110</v>
      </c>
      <c r="B99" s="99"/>
      <c r="C99" s="113" t="s">
        <v>241</v>
      </c>
      <c r="D99" s="113"/>
      <c r="E99" s="113"/>
      <c r="F99" s="113"/>
      <c r="G99" s="113"/>
      <c r="H99" s="113"/>
      <c r="I99" s="113"/>
      <c r="J99" s="113"/>
      <c r="K99" s="113"/>
      <c r="L99" s="113"/>
      <c r="M99" s="113"/>
      <c r="N99" s="113"/>
      <c r="O99" s="113"/>
      <c r="P99" s="113"/>
      <c r="Q99" s="113"/>
      <c r="R99" s="113"/>
      <c r="S99" s="113"/>
      <c r="T99" s="113"/>
      <c r="U99" s="113"/>
      <c r="V99" s="113"/>
      <c r="W99" s="113"/>
      <c r="X99" s="113"/>
      <c r="Y99" s="113"/>
      <c r="Z99" s="113"/>
      <c r="AA99" s="113"/>
      <c r="AB99" s="113"/>
      <c r="AC99" s="24">
        <v>9696000</v>
      </c>
      <c r="AD99" s="24"/>
      <c r="AE99" s="24"/>
      <c r="AF99" s="24">
        <f t="shared" si="1"/>
        <v>9696000</v>
      </c>
    </row>
    <row r="100" spans="1:32" ht="15" customHeight="1">
      <c r="A100" s="98" t="s">
        <v>112</v>
      </c>
      <c r="B100" s="99"/>
      <c r="C100" s="113" t="s">
        <v>242</v>
      </c>
      <c r="D100" s="113"/>
      <c r="E100" s="113"/>
      <c r="F100" s="113"/>
      <c r="G100" s="113"/>
      <c r="H100" s="113"/>
      <c r="I100" s="113"/>
      <c r="J100" s="113"/>
      <c r="K100" s="113"/>
      <c r="L100" s="113"/>
      <c r="M100" s="113"/>
      <c r="N100" s="113"/>
      <c r="O100" s="113"/>
      <c r="P100" s="113"/>
      <c r="Q100" s="113"/>
      <c r="R100" s="113"/>
      <c r="S100" s="113"/>
      <c r="T100" s="113"/>
      <c r="U100" s="113"/>
      <c r="V100" s="113"/>
      <c r="W100" s="113"/>
      <c r="X100" s="113"/>
      <c r="Y100" s="113"/>
      <c r="Z100" s="113"/>
      <c r="AA100" s="113"/>
      <c r="AB100" s="113"/>
      <c r="AC100" s="24"/>
      <c r="AD100" s="24"/>
      <c r="AE100" s="24"/>
      <c r="AF100" s="24">
        <f t="shared" si="1"/>
        <v>0</v>
      </c>
    </row>
    <row r="101" spans="1:32" ht="15" customHeight="1">
      <c r="A101" s="98" t="s">
        <v>114</v>
      </c>
      <c r="B101" s="99"/>
      <c r="C101" s="113" t="s">
        <v>243</v>
      </c>
      <c r="D101" s="113"/>
      <c r="E101" s="113"/>
      <c r="F101" s="113"/>
      <c r="G101" s="113"/>
      <c r="H101" s="113"/>
      <c r="I101" s="113"/>
      <c r="J101" s="113"/>
      <c r="K101" s="113"/>
      <c r="L101" s="113"/>
      <c r="M101" s="113"/>
      <c r="N101" s="113"/>
      <c r="O101" s="113"/>
      <c r="P101" s="113"/>
      <c r="Q101" s="113"/>
      <c r="R101" s="113"/>
      <c r="S101" s="113"/>
      <c r="T101" s="113"/>
      <c r="U101" s="113"/>
      <c r="V101" s="113"/>
      <c r="W101" s="113"/>
      <c r="X101" s="113"/>
      <c r="Y101" s="113"/>
      <c r="Z101" s="113"/>
      <c r="AA101" s="113"/>
      <c r="AB101" s="113"/>
      <c r="AC101" s="24"/>
      <c r="AD101" s="24"/>
      <c r="AE101" s="24"/>
      <c r="AF101" s="24">
        <f t="shared" si="1"/>
        <v>0</v>
      </c>
    </row>
    <row r="102" spans="1:32" ht="15" customHeight="1">
      <c r="A102" s="98" t="s">
        <v>116</v>
      </c>
      <c r="B102" s="99"/>
      <c r="C102" s="112" t="s">
        <v>244</v>
      </c>
      <c r="D102" s="112"/>
      <c r="E102" s="112"/>
      <c r="F102" s="112"/>
      <c r="G102" s="112"/>
      <c r="H102" s="112"/>
      <c r="I102" s="112"/>
      <c r="J102" s="112"/>
      <c r="K102" s="112"/>
      <c r="L102" s="112"/>
      <c r="M102" s="112"/>
      <c r="N102" s="112"/>
      <c r="O102" s="112"/>
      <c r="P102" s="112"/>
      <c r="Q102" s="112"/>
      <c r="R102" s="112"/>
      <c r="S102" s="112"/>
      <c r="T102" s="112"/>
      <c r="U102" s="112"/>
      <c r="V102" s="112"/>
      <c r="W102" s="112"/>
      <c r="X102" s="112"/>
      <c r="Y102" s="112"/>
      <c r="Z102" s="112"/>
      <c r="AA102" s="112"/>
      <c r="AB102" s="112"/>
      <c r="AC102" s="24"/>
      <c r="AD102" s="24"/>
      <c r="AE102" s="24"/>
      <c r="AF102" s="24">
        <f t="shared" si="1"/>
        <v>0</v>
      </c>
    </row>
    <row r="103" spans="1:32" ht="15" customHeight="1">
      <c r="A103" s="98" t="s">
        <v>118</v>
      </c>
      <c r="B103" s="99"/>
      <c r="C103" s="112" t="s">
        <v>245</v>
      </c>
      <c r="D103" s="112"/>
      <c r="E103" s="112"/>
      <c r="F103" s="112"/>
      <c r="G103" s="112"/>
      <c r="H103" s="112"/>
      <c r="I103" s="112"/>
      <c r="J103" s="112"/>
      <c r="K103" s="112"/>
      <c r="L103" s="112"/>
      <c r="M103" s="112"/>
      <c r="N103" s="112"/>
      <c r="O103" s="112"/>
      <c r="P103" s="112"/>
      <c r="Q103" s="112"/>
      <c r="R103" s="112"/>
      <c r="S103" s="112"/>
      <c r="T103" s="112"/>
      <c r="U103" s="112"/>
      <c r="V103" s="112"/>
      <c r="W103" s="112"/>
      <c r="X103" s="112"/>
      <c r="Y103" s="112"/>
      <c r="Z103" s="112"/>
      <c r="AA103" s="112"/>
      <c r="AB103" s="112"/>
      <c r="AC103" s="24"/>
      <c r="AD103" s="24"/>
      <c r="AE103" s="24"/>
      <c r="AF103" s="24">
        <f t="shared" si="1"/>
        <v>0</v>
      </c>
    </row>
    <row r="104" spans="1:32" ht="15" customHeight="1">
      <c r="A104" s="98" t="s">
        <v>120</v>
      </c>
      <c r="B104" s="99"/>
      <c r="C104" s="112" t="s">
        <v>246</v>
      </c>
      <c r="D104" s="112"/>
      <c r="E104" s="112"/>
      <c r="F104" s="112"/>
      <c r="G104" s="112"/>
      <c r="H104" s="112"/>
      <c r="I104" s="112"/>
      <c r="J104" s="112"/>
      <c r="K104" s="112"/>
      <c r="L104" s="112"/>
      <c r="M104" s="112"/>
      <c r="N104" s="112"/>
      <c r="O104" s="112"/>
      <c r="P104" s="112"/>
      <c r="Q104" s="112"/>
      <c r="R104" s="112"/>
      <c r="S104" s="112"/>
      <c r="T104" s="112"/>
      <c r="U104" s="112"/>
      <c r="V104" s="112"/>
      <c r="W104" s="112"/>
      <c r="X104" s="112"/>
      <c r="Y104" s="112"/>
      <c r="Z104" s="112"/>
      <c r="AA104" s="112"/>
      <c r="AB104" s="112"/>
      <c r="AC104" s="24"/>
      <c r="AD104" s="24"/>
      <c r="AE104" s="24"/>
      <c r="AF104" s="24">
        <f t="shared" si="1"/>
        <v>0</v>
      </c>
    </row>
    <row r="105" spans="1:32" ht="15" customHeight="1">
      <c r="A105" s="98" t="s">
        <v>122</v>
      </c>
      <c r="B105" s="99"/>
      <c r="C105" s="112" t="s">
        <v>247</v>
      </c>
      <c r="D105" s="112"/>
      <c r="E105" s="112"/>
      <c r="F105" s="112"/>
      <c r="G105" s="112"/>
      <c r="H105" s="112"/>
      <c r="I105" s="112"/>
      <c r="J105" s="112"/>
      <c r="K105" s="112"/>
      <c r="L105" s="112"/>
      <c r="M105" s="112"/>
      <c r="N105" s="112"/>
      <c r="O105" s="112"/>
      <c r="P105" s="112"/>
      <c r="Q105" s="112"/>
      <c r="R105" s="112"/>
      <c r="S105" s="112"/>
      <c r="T105" s="112"/>
      <c r="U105" s="112"/>
      <c r="V105" s="112"/>
      <c r="W105" s="112"/>
      <c r="X105" s="112"/>
      <c r="Y105" s="112"/>
      <c r="Z105" s="112"/>
      <c r="AA105" s="112"/>
      <c r="AB105" s="112"/>
      <c r="AC105" s="24"/>
      <c r="AD105" s="24"/>
      <c r="AE105" s="24"/>
      <c r="AF105" s="24">
        <f t="shared" si="1"/>
        <v>0</v>
      </c>
    </row>
    <row r="106" spans="1:32" ht="15" customHeight="1">
      <c r="A106" s="98" t="s">
        <v>124</v>
      </c>
      <c r="B106" s="99"/>
      <c r="C106" s="112" t="s">
        <v>248</v>
      </c>
      <c r="D106" s="112"/>
      <c r="E106" s="112"/>
      <c r="F106" s="112"/>
      <c r="G106" s="112"/>
      <c r="H106" s="112"/>
      <c r="I106" s="112"/>
      <c r="J106" s="112"/>
      <c r="K106" s="112"/>
      <c r="L106" s="112"/>
      <c r="M106" s="112"/>
      <c r="N106" s="112"/>
      <c r="O106" s="112"/>
      <c r="P106" s="112"/>
      <c r="Q106" s="112"/>
      <c r="R106" s="112"/>
      <c r="S106" s="112"/>
      <c r="T106" s="112"/>
      <c r="U106" s="112"/>
      <c r="V106" s="112"/>
      <c r="W106" s="112"/>
      <c r="X106" s="112"/>
      <c r="Y106" s="112"/>
      <c r="Z106" s="112"/>
      <c r="AA106" s="112"/>
      <c r="AB106" s="112"/>
      <c r="AC106" s="24"/>
      <c r="AD106" s="24"/>
      <c r="AE106" s="24"/>
      <c r="AF106" s="24">
        <f t="shared" si="1"/>
        <v>0</v>
      </c>
    </row>
    <row r="107" spans="1:32" ht="15" customHeight="1">
      <c r="A107" s="98" t="s">
        <v>126</v>
      </c>
      <c r="B107" s="99"/>
      <c r="C107" s="108" t="s">
        <v>249</v>
      </c>
      <c r="D107" s="108"/>
      <c r="E107" s="108"/>
      <c r="F107" s="108"/>
      <c r="G107" s="108"/>
      <c r="H107" s="108"/>
      <c r="I107" s="108"/>
      <c r="J107" s="108"/>
      <c r="K107" s="108"/>
      <c r="L107" s="108"/>
      <c r="M107" s="108"/>
      <c r="N107" s="108"/>
      <c r="O107" s="108"/>
      <c r="P107" s="108"/>
      <c r="Q107" s="108"/>
      <c r="R107" s="108"/>
      <c r="S107" s="108"/>
      <c r="T107" s="108"/>
      <c r="U107" s="108"/>
      <c r="V107" s="108"/>
      <c r="W107" s="108"/>
      <c r="X107" s="108"/>
      <c r="Y107" s="108"/>
      <c r="Z107" s="108"/>
      <c r="AA107" s="108"/>
      <c r="AB107" s="108"/>
      <c r="AC107" s="24"/>
      <c r="AD107" s="24"/>
      <c r="AE107" s="24"/>
      <c r="AF107" s="24">
        <f t="shared" si="1"/>
        <v>0</v>
      </c>
    </row>
    <row r="108" spans="1:32" ht="15" customHeight="1">
      <c r="A108" s="98" t="s">
        <v>128</v>
      </c>
      <c r="B108" s="99"/>
      <c r="C108" s="108" t="s">
        <v>250</v>
      </c>
      <c r="D108" s="108"/>
      <c r="E108" s="108"/>
      <c r="F108" s="108"/>
      <c r="G108" s="108"/>
      <c r="H108" s="108"/>
      <c r="I108" s="108"/>
      <c r="J108" s="108"/>
      <c r="K108" s="108"/>
      <c r="L108" s="108"/>
      <c r="M108" s="108"/>
      <c r="N108" s="108"/>
      <c r="O108" s="108"/>
      <c r="P108" s="108"/>
      <c r="Q108" s="108"/>
      <c r="R108" s="108"/>
      <c r="S108" s="108"/>
      <c r="T108" s="108"/>
      <c r="U108" s="108"/>
      <c r="V108" s="108"/>
      <c r="W108" s="108"/>
      <c r="X108" s="108"/>
      <c r="Y108" s="108"/>
      <c r="Z108" s="108"/>
      <c r="AA108" s="108"/>
      <c r="AB108" s="108"/>
      <c r="AC108" s="24"/>
      <c r="AD108" s="24"/>
      <c r="AE108" s="24"/>
      <c r="AF108" s="24">
        <f t="shared" si="1"/>
        <v>0</v>
      </c>
    </row>
    <row r="109" spans="1:32" ht="15" customHeight="1">
      <c r="A109" s="98" t="s">
        <v>130</v>
      </c>
      <c r="B109" s="99"/>
      <c r="C109" s="108" t="s">
        <v>251</v>
      </c>
      <c r="D109" s="108"/>
      <c r="E109" s="108"/>
      <c r="F109" s="108"/>
      <c r="G109" s="108"/>
      <c r="H109" s="108"/>
      <c r="I109" s="108"/>
      <c r="J109" s="108"/>
      <c r="K109" s="108"/>
      <c r="L109" s="108"/>
      <c r="M109" s="108"/>
      <c r="N109" s="108"/>
      <c r="O109" s="108"/>
      <c r="P109" s="108"/>
      <c r="Q109" s="108"/>
      <c r="R109" s="108"/>
      <c r="S109" s="108"/>
      <c r="T109" s="108"/>
      <c r="U109" s="108"/>
      <c r="V109" s="108"/>
      <c r="W109" s="108"/>
      <c r="X109" s="108"/>
      <c r="Y109" s="108"/>
      <c r="Z109" s="108"/>
      <c r="AA109" s="108"/>
      <c r="AB109" s="108"/>
      <c r="AC109" s="24"/>
      <c r="AD109" s="24"/>
      <c r="AE109" s="24"/>
      <c r="AF109" s="24">
        <f t="shared" si="1"/>
        <v>0</v>
      </c>
    </row>
    <row r="110" spans="1:32" ht="15" customHeight="1">
      <c r="A110" s="98" t="s">
        <v>132</v>
      </c>
      <c r="B110" s="99"/>
      <c r="C110" s="108" t="s">
        <v>252</v>
      </c>
      <c r="D110" s="108"/>
      <c r="E110" s="108"/>
      <c r="F110" s="108"/>
      <c r="G110" s="108"/>
      <c r="H110" s="108"/>
      <c r="I110" s="108"/>
      <c r="J110" s="108"/>
      <c r="K110" s="108"/>
      <c r="L110" s="108"/>
      <c r="M110" s="108"/>
      <c r="N110" s="108"/>
      <c r="O110" s="108"/>
      <c r="P110" s="108"/>
      <c r="Q110" s="108"/>
      <c r="R110" s="108"/>
      <c r="S110" s="108"/>
      <c r="T110" s="108"/>
      <c r="U110" s="108"/>
      <c r="V110" s="108"/>
      <c r="W110" s="108"/>
      <c r="X110" s="108"/>
      <c r="Y110" s="108"/>
      <c r="Z110" s="108"/>
      <c r="AA110" s="108"/>
      <c r="AB110" s="108"/>
      <c r="AC110" s="24"/>
      <c r="AD110" s="24"/>
      <c r="AE110" s="24"/>
      <c r="AF110" s="24">
        <f t="shared" si="1"/>
        <v>0</v>
      </c>
    </row>
    <row r="111" spans="1:32" ht="15" customHeight="1">
      <c r="A111" s="98" t="s">
        <v>134</v>
      </c>
      <c r="B111" s="99"/>
      <c r="C111" s="108" t="s">
        <v>253</v>
      </c>
      <c r="D111" s="108"/>
      <c r="E111" s="108"/>
      <c r="F111" s="108"/>
      <c r="G111" s="108"/>
      <c r="H111" s="108"/>
      <c r="I111" s="108"/>
      <c r="J111" s="108"/>
      <c r="K111" s="108"/>
      <c r="L111" s="108"/>
      <c r="M111" s="108"/>
      <c r="N111" s="108"/>
      <c r="O111" s="108"/>
      <c r="P111" s="108"/>
      <c r="Q111" s="108"/>
      <c r="R111" s="108"/>
      <c r="S111" s="108"/>
      <c r="T111" s="108"/>
      <c r="U111" s="108"/>
      <c r="V111" s="108"/>
      <c r="W111" s="108"/>
      <c r="X111" s="108"/>
      <c r="Y111" s="108"/>
      <c r="Z111" s="108"/>
      <c r="AA111" s="108"/>
      <c r="AB111" s="108"/>
      <c r="AC111" s="24"/>
      <c r="AD111" s="24"/>
      <c r="AE111" s="24"/>
      <c r="AF111" s="24">
        <f t="shared" si="1"/>
        <v>0</v>
      </c>
    </row>
    <row r="112" spans="1:32" ht="15" customHeight="1">
      <c r="A112" s="91" t="s">
        <v>136</v>
      </c>
      <c r="B112" s="92"/>
      <c r="C112" s="110" t="s">
        <v>254</v>
      </c>
      <c r="D112" s="110"/>
      <c r="E112" s="110"/>
      <c r="F112" s="110"/>
      <c r="G112" s="110"/>
      <c r="H112" s="110"/>
      <c r="I112" s="110"/>
      <c r="J112" s="110"/>
      <c r="K112" s="110"/>
      <c r="L112" s="110"/>
      <c r="M112" s="110"/>
      <c r="N112" s="110"/>
      <c r="O112" s="110"/>
      <c r="P112" s="110"/>
      <c r="Q112" s="110"/>
      <c r="R112" s="110"/>
      <c r="S112" s="110"/>
      <c r="T112" s="110"/>
      <c r="U112" s="110"/>
      <c r="V112" s="110"/>
      <c r="W112" s="110"/>
      <c r="X112" s="110"/>
      <c r="Y112" s="110"/>
      <c r="Z112" s="110"/>
      <c r="AA112" s="110"/>
      <c r="AB112" s="110"/>
      <c r="AC112" s="32">
        <f>SUM(AC98:AC111)</f>
        <v>9696000</v>
      </c>
      <c r="AD112" s="32">
        <f>SUM(AD98:AD111)</f>
        <v>0</v>
      </c>
      <c r="AE112" s="32">
        <f>SUM(AE98:AE111)</f>
        <v>0</v>
      </c>
      <c r="AF112" s="24">
        <f t="shared" si="1"/>
        <v>9696000</v>
      </c>
    </row>
    <row r="113" spans="1:32" ht="15" customHeight="1">
      <c r="A113" s="98" t="s">
        <v>138</v>
      </c>
      <c r="B113" s="99"/>
      <c r="C113" s="108" t="s">
        <v>255</v>
      </c>
      <c r="D113" s="108"/>
      <c r="E113" s="108"/>
      <c r="F113" s="108"/>
      <c r="G113" s="108"/>
      <c r="H113" s="108"/>
      <c r="I113" s="108"/>
      <c r="J113" s="108"/>
      <c r="K113" s="108"/>
      <c r="L113" s="108"/>
      <c r="M113" s="108"/>
      <c r="N113" s="108"/>
      <c r="O113" s="108"/>
      <c r="P113" s="108"/>
      <c r="Q113" s="108"/>
      <c r="R113" s="108"/>
      <c r="S113" s="108"/>
      <c r="T113" s="108"/>
      <c r="U113" s="108"/>
      <c r="V113" s="108"/>
      <c r="W113" s="108"/>
      <c r="X113" s="108"/>
      <c r="Y113" s="108"/>
      <c r="Z113" s="108"/>
      <c r="AA113" s="108"/>
      <c r="AB113" s="108"/>
      <c r="AC113" s="24">
        <v>4008000</v>
      </c>
      <c r="AD113" s="24"/>
      <c r="AE113" s="24"/>
      <c r="AF113" s="24">
        <f t="shared" si="1"/>
        <v>4008000</v>
      </c>
    </row>
    <row r="114" spans="1:32" ht="15" customHeight="1">
      <c r="A114" s="98" t="s">
        <v>140</v>
      </c>
      <c r="B114" s="99"/>
      <c r="C114" s="111" t="s">
        <v>256</v>
      </c>
      <c r="D114" s="111"/>
      <c r="E114" s="111"/>
      <c r="F114" s="111"/>
      <c r="G114" s="111"/>
      <c r="H114" s="111"/>
      <c r="I114" s="111"/>
      <c r="J114" s="111"/>
      <c r="K114" s="111"/>
      <c r="L114" s="111"/>
      <c r="M114" s="111"/>
      <c r="N114" s="111"/>
      <c r="O114" s="111"/>
      <c r="P114" s="111"/>
      <c r="Q114" s="111"/>
      <c r="R114" s="111"/>
      <c r="S114" s="111"/>
      <c r="T114" s="111"/>
      <c r="U114" s="111"/>
      <c r="V114" s="111"/>
      <c r="W114" s="111"/>
      <c r="X114" s="111"/>
      <c r="Y114" s="111"/>
      <c r="Z114" s="111"/>
      <c r="AA114" s="111"/>
      <c r="AB114" s="111"/>
      <c r="AC114" s="24"/>
      <c r="AD114" s="24"/>
      <c r="AE114" s="24"/>
      <c r="AF114" s="24">
        <f t="shared" si="1"/>
        <v>0</v>
      </c>
    </row>
    <row r="115" spans="1:32" ht="15" customHeight="1">
      <c r="A115" s="98" t="s">
        <v>142</v>
      </c>
      <c r="B115" s="99"/>
      <c r="C115" s="101" t="s">
        <v>257</v>
      </c>
      <c r="D115" s="101"/>
      <c r="E115" s="101"/>
      <c r="F115" s="101"/>
      <c r="G115" s="101"/>
      <c r="H115" s="101"/>
      <c r="I115" s="101"/>
      <c r="J115" s="101"/>
      <c r="K115" s="101"/>
      <c r="L115" s="101"/>
      <c r="M115" s="101"/>
      <c r="N115" s="101"/>
      <c r="O115" s="101"/>
      <c r="P115" s="101"/>
      <c r="Q115" s="101"/>
      <c r="R115" s="101"/>
      <c r="S115" s="101"/>
      <c r="T115" s="101"/>
      <c r="U115" s="101"/>
      <c r="V115" s="101"/>
      <c r="W115" s="101"/>
      <c r="X115" s="101"/>
      <c r="Y115" s="101"/>
      <c r="Z115" s="101"/>
      <c r="AA115" s="101"/>
      <c r="AB115" s="101"/>
      <c r="AC115" s="24"/>
      <c r="AD115" s="24"/>
      <c r="AE115" s="24"/>
      <c r="AF115" s="24">
        <f t="shared" si="1"/>
        <v>0</v>
      </c>
    </row>
    <row r="116" spans="1:32" ht="15" customHeight="1">
      <c r="A116" s="91" t="s">
        <v>144</v>
      </c>
      <c r="B116" s="92"/>
      <c r="C116" s="107" t="s">
        <v>258</v>
      </c>
      <c r="D116" s="107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  <c r="T116" s="107"/>
      <c r="U116" s="107"/>
      <c r="V116" s="107"/>
      <c r="W116" s="107"/>
      <c r="X116" s="107"/>
      <c r="Y116" s="107"/>
      <c r="Z116" s="107"/>
      <c r="AA116" s="107"/>
      <c r="AB116" s="107"/>
      <c r="AC116" s="32">
        <f>SUM(AC113:AC115)</f>
        <v>4008000</v>
      </c>
      <c r="AD116" s="32">
        <f>SUM(AD113:AD115)</f>
        <v>0</v>
      </c>
      <c r="AE116" s="32">
        <f>SUM(AE113:AE115)</f>
        <v>0</v>
      </c>
      <c r="AF116" s="24">
        <f t="shared" si="1"/>
        <v>4008000</v>
      </c>
    </row>
    <row r="117" spans="1:32" ht="15" customHeight="1">
      <c r="A117" s="91" t="s">
        <v>146</v>
      </c>
      <c r="B117" s="92"/>
      <c r="C117" s="110" t="s">
        <v>259</v>
      </c>
      <c r="D117" s="110"/>
      <c r="E117" s="110"/>
      <c r="F117" s="110"/>
      <c r="G117" s="110"/>
      <c r="H117" s="110"/>
      <c r="I117" s="110"/>
      <c r="J117" s="110"/>
      <c r="K117" s="110"/>
      <c r="L117" s="110"/>
      <c r="M117" s="110"/>
      <c r="N117" s="110"/>
      <c r="O117" s="110"/>
      <c r="P117" s="110"/>
      <c r="Q117" s="110"/>
      <c r="R117" s="110"/>
      <c r="S117" s="110"/>
      <c r="T117" s="110"/>
      <c r="U117" s="110"/>
      <c r="V117" s="110"/>
      <c r="W117" s="110"/>
      <c r="X117" s="110"/>
      <c r="Y117" s="110"/>
      <c r="Z117" s="110"/>
      <c r="AA117" s="110"/>
      <c r="AB117" s="110"/>
      <c r="AC117" s="32">
        <f>SUM(AC116,AC112)</f>
        <v>13704000</v>
      </c>
      <c r="AD117" s="32">
        <f>SUM(AD116,AD112)</f>
        <v>0</v>
      </c>
      <c r="AE117" s="32">
        <f>SUM(AE116,AE112)</f>
        <v>0</v>
      </c>
      <c r="AF117" s="24">
        <f t="shared" si="1"/>
        <v>13704000</v>
      </c>
    </row>
    <row r="118" spans="1:32" ht="15" customHeight="1">
      <c r="A118" s="91" t="s">
        <v>148</v>
      </c>
      <c r="B118" s="92"/>
      <c r="C118" s="107" t="s">
        <v>260</v>
      </c>
      <c r="D118" s="107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  <c r="O118" s="107"/>
      <c r="P118" s="107"/>
      <c r="Q118" s="107"/>
      <c r="R118" s="107"/>
      <c r="S118" s="107"/>
      <c r="T118" s="107"/>
      <c r="U118" s="107"/>
      <c r="V118" s="107"/>
      <c r="W118" s="107"/>
      <c r="X118" s="107"/>
      <c r="Y118" s="107"/>
      <c r="Z118" s="107"/>
      <c r="AA118" s="107"/>
      <c r="AB118" s="107"/>
      <c r="AC118" s="32">
        <v>2200000</v>
      </c>
      <c r="AD118" s="32"/>
      <c r="AE118" s="32"/>
      <c r="AF118" s="24">
        <f t="shared" si="1"/>
        <v>2200000</v>
      </c>
    </row>
    <row r="119" spans="1:32" ht="15" customHeight="1">
      <c r="A119" s="98" t="s">
        <v>150</v>
      </c>
      <c r="B119" s="99"/>
      <c r="C119" s="108" t="s">
        <v>261</v>
      </c>
      <c r="D119" s="108"/>
      <c r="E119" s="108"/>
      <c r="F119" s="108"/>
      <c r="G119" s="108"/>
      <c r="H119" s="108"/>
      <c r="I119" s="108"/>
      <c r="J119" s="108"/>
      <c r="K119" s="108"/>
      <c r="L119" s="108"/>
      <c r="M119" s="108"/>
      <c r="N119" s="108"/>
      <c r="O119" s="108"/>
      <c r="P119" s="108"/>
      <c r="Q119" s="108"/>
      <c r="R119" s="108"/>
      <c r="S119" s="108"/>
      <c r="T119" s="108"/>
      <c r="U119" s="108"/>
      <c r="V119" s="108"/>
      <c r="W119" s="108"/>
      <c r="X119" s="108"/>
      <c r="Y119" s="108"/>
      <c r="Z119" s="108"/>
      <c r="AA119" s="108"/>
      <c r="AB119" s="108"/>
      <c r="AC119" s="24"/>
      <c r="AD119" s="24"/>
      <c r="AE119" s="24"/>
      <c r="AF119" s="24">
        <f t="shared" si="1"/>
        <v>0</v>
      </c>
    </row>
    <row r="120" spans="1:32" ht="15" customHeight="1">
      <c r="A120" s="98" t="s">
        <v>152</v>
      </c>
      <c r="B120" s="99"/>
      <c r="C120" s="108" t="s">
        <v>262</v>
      </c>
      <c r="D120" s="108"/>
      <c r="E120" s="108"/>
      <c r="F120" s="108"/>
      <c r="G120" s="108"/>
      <c r="H120" s="108"/>
      <c r="I120" s="108"/>
      <c r="J120" s="108"/>
      <c r="K120" s="108"/>
      <c r="L120" s="108"/>
      <c r="M120" s="108"/>
      <c r="N120" s="108"/>
      <c r="O120" s="108"/>
      <c r="P120" s="108"/>
      <c r="Q120" s="108"/>
      <c r="R120" s="108"/>
      <c r="S120" s="108"/>
      <c r="T120" s="108"/>
      <c r="U120" s="108"/>
      <c r="V120" s="108"/>
      <c r="W120" s="108"/>
      <c r="X120" s="108"/>
      <c r="Y120" s="108"/>
      <c r="Z120" s="108"/>
      <c r="AA120" s="108"/>
      <c r="AB120" s="108"/>
      <c r="AC120" s="24">
        <v>4143000</v>
      </c>
      <c r="AD120" s="24"/>
      <c r="AE120" s="24"/>
      <c r="AF120" s="24">
        <f t="shared" si="1"/>
        <v>4143000</v>
      </c>
    </row>
    <row r="121" spans="1:32" ht="15" customHeight="1">
      <c r="A121" s="98" t="s">
        <v>154</v>
      </c>
      <c r="B121" s="99"/>
      <c r="C121" s="108" t="s">
        <v>263</v>
      </c>
      <c r="D121" s="108"/>
      <c r="E121" s="108"/>
      <c r="F121" s="108"/>
      <c r="G121" s="108"/>
      <c r="H121" s="108"/>
      <c r="I121" s="108"/>
      <c r="J121" s="108"/>
      <c r="K121" s="108"/>
      <c r="L121" s="108"/>
      <c r="M121" s="108"/>
      <c r="N121" s="108"/>
      <c r="O121" s="108"/>
      <c r="P121" s="108"/>
      <c r="Q121" s="108"/>
      <c r="R121" s="108"/>
      <c r="S121" s="108"/>
      <c r="T121" s="108"/>
      <c r="U121" s="108"/>
      <c r="V121" s="108"/>
      <c r="W121" s="108"/>
      <c r="X121" s="108"/>
      <c r="Y121" s="108"/>
      <c r="Z121" s="108"/>
      <c r="AA121" s="108"/>
      <c r="AB121" s="108"/>
      <c r="AC121" s="24"/>
      <c r="AD121" s="24"/>
      <c r="AE121" s="24"/>
      <c r="AF121" s="24">
        <f t="shared" si="1"/>
        <v>0</v>
      </c>
    </row>
    <row r="122" spans="1:32" ht="15" customHeight="1">
      <c r="A122" s="91" t="s">
        <v>156</v>
      </c>
      <c r="B122" s="92"/>
      <c r="C122" s="107" t="s">
        <v>264</v>
      </c>
      <c r="D122" s="107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  <c r="T122" s="107"/>
      <c r="U122" s="107"/>
      <c r="V122" s="107"/>
      <c r="W122" s="107"/>
      <c r="X122" s="107"/>
      <c r="Y122" s="107"/>
      <c r="Z122" s="107"/>
      <c r="AA122" s="107"/>
      <c r="AB122" s="107"/>
      <c r="AC122" s="32">
        <f>SUM(AC119:AC121)</f>
        <v>4143000</v>
      </c>
      <c r="AD122" s="32">
        <f>SUM(AD118:AD121)</f>
        <v>0</v>
      </c>
      <c r="AE122" s="32">
        <f>SUM(AE118:AE121)</f>
        <v>0</v>
      </c>
      <c r="AF122" s="24">
        <f t="shared" si="1"/>
        <v>4143000</v>
      </c>
    </row>
    <row r="123" spans="1:32" ht="15" customHeight="1">
      <c r="A123" s="98" t="s">
        <v>158</v>
      </c>
      <c r="B123" s="99"/>
      <c r="C123" s="108" t="s">
        <v>265</v>
      </c>
      <c r="D123" s="108"/>
      <c r="E123" s="108"/>
      <c r="F123" s="108"/>
      <c r="G123" s="108"/>
      <c r="H123" s="108"/>
      <c r="I123" s="108"/>
      <c r="J123" s="108"/>
      <c r="K123" s="108"/>
      <c r="L123" s="108"/>
      <c r="M123" s="108"/>
      <c r="N123" s="108"/>
      <c r="O123" s="108"/>
      <c r="P123" s="108"/>
      <c r="Q123" s="108"/>
      <c r="R123" s="108"/>
      <c r="S123" s="108"/>
      <c r="T123" s="108"/>
      <c r="U123" s="108"/>
      <c r="V123" s="108"/>
      <c r="W123" s="108"/>
      <c r="X123" s="108"/>
      <c r="Y123" s="108"/>
      <c r="Z123" s="108"/>
      <c r="AA123" s="108"/>
      <c r="AB123" s="108"/>
      <c r="AC123" s="24"/>
      <c r="AD123" s="24"/>
      <c r="AE123" s="24"/>
      <c r="AF123" s="24">
        <f t="shared" si="1"/>
        <v>0</v>
      </c>
    </row>
    <row r="124" spans="1:32" ht="15" customHeight="1">
      <c r="A124" s="98" t="s">
        <v>160</v>
      </c>
      <c r="B124" s="99"/>
      <c r="C124" s="108" t="s">
        <v>266</v>
      </c>
      <c r="D124" s="108"/>
      <c r="E124" s="108"/>
      <c r="F124" s="108"/>
      <c r="G124" s="108"/>
      <c r="H124" s="108"/>
      <c r="I124" s="108"/>
      <c r="J124" s="108"/>
      <c r="K124" s="108"/>
      <c r="L124" s="108"/>
      <c r="M124" s="108"/>
      <c r="N124" s="108"/>
      <c r="O124" s="108"/>
      <c r="P124" s="108"/>
      <c r="Q124" s="108"/>
      <c r="R124" s="108"/>
      <c r="S124" s="108"/>
      <c r="T124" s="108"/>
      <c r="U124" s="108"/>
      <c r="V124" s="108"/>
      <c r="W124" s="108"/>
      <c r="X124" s="108"/>
      <c r="Y124" s="108"/>
      <c r="Z124" s="108"/>
      <c r="AA124" s="108"/>
      <c r="AB124" s="108"/>
      <c r="AC124" s="24"/>
      <c r="AD124" s="24"/>
      <c r="AE124" s="24"/>
      <c r="AF124" s="24">
        <f t="shared" si="1"/>
        <v>0</v>
      </c>
    </row>
    <row r="125" spans="1:32" ht="15" customHeight="1">
      <c r="A125" s="91" t="s">
        <v>162</v>
      </c>
      <c r="B125" s="92"/>
      <c r="C125" s="107" t="s">
        <v>267</v>
      </c>
      <c r="D125" s="107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  <c r="S125" s="107"/>
      <c r="T125" s="107"/>
      <c r="U125" s="107"/>
      <c r="V125" s="107"/>
      <c r="W125" s="107"/>
      <c r="X125" s="107"/>
      <c r="Y125" s="107"/>
      <c r="Z125" s="107"/>
      <c r="AA125" s="107"/>
      <c r="AB125" s="107"/>
      <c r="AC125" s="32"/>
      <c r="AD125" s="32"/>
      <c r="AE125" s="32"/>
      <c r="AF125" s="24">
        <f t="shared" si="1"/>
        <v>0</v>
      </c>
    </row>
    <row r="126" spans="1:32" ht="15" customHeight="1">
      <c r="A126" s="98" t="s">
        <v>164</v>
      </c>
      <c r="B126" s="99"/>
      <c r="C126" s="108" t="s">
        <v>268</v>
      </c>
      <c r="D126" s="108"/>
      <c r="E126" s="108"/>
      <c r="F126" s="108"/>
      <c r="G126" s="108"/>
      <c r="H126" s="108"/>
      <c r="I126" s="108"/>
      <c r="J126" s="108"/>
      <c r="K126" s="108"/>
      <c r="L126" s="108"/>
      <c r="M126" s="108"/>
      <c r="N126" s="108"/>
      <c r="O126" s="108"/>
      <c r="P126" s="108"/>
      <c r="Q126" s="108"/>
      <c r="R126" s="108"/>
      <c r="S126" s="108"/>
      <c r="T126" s="108"/>
      <c r="U126" s="108"/>
      <c r="V126" s="108"/>
      <c r="W126" s="108"/>
      <c r="X126" s="108"/>
      <c r="Y126" s="108"/>
      <c r="Z126" s="108"/>
      <c r="AA126" s="108"/>
      <c r="AB126" s="108"/>
      <c r="AC126" s="24">
        <v>1080000</v>
      </c>
      <c r="AD126" s="24"/>
      <c r="AE126" s="24"/>
      <c r="AF126" s="24">
        <f t="shared" si="1"/>
        <v>1080000</v>
      </c>
    </row>
    <row r="127" spans="1:32" ht="15" customHeight="1">
      <c r="A127" s="98" t="s">
        <v>166</v>
      </c>
      <c r="B127" s="99"/>
      <c r="C127" s="108" t="s">
        <v>269</v>
      </c>
      <c r="D127" s="108"/>
      <c r="E127" s="108"/>
      <c r="F127" s="108"/>
      <c r="G127" s="108"/>
      <c r="H127" s="108"/>
      <c r="I127" s="108"/>
      <c r="J127" s="108"/>
      <c r="K127" s="108"/>
      <c r="L127" s="108"/>
      <c r="M127" s="108"/>
      <c r="N127" s="108"/>
      <c r="O127" s="108"/>
      <c r="P127" s="108"/>
      <c r="Q127" s="108"/>
      <c r="R127" s="108"/>
      <c r="S127" s="108"/>
      <c r="T127" s="108"/>
      <c r="U127" s="108"/>
      <c r="V127" s="108"/>
      <c r="W127" s="108"/>
      <c r="X127" s="108"/>
      <c r="Y127" s="108"/>
      <c r="Z127" s="108"/>
      <c r="AA127" s="108"/>
      <c r="AB127" s="108"/>
      <c r="AC127" s="24"/>
      <c r="AD127" s="24"/>
      <c r="AE127" s="24"/>
      <c r="AF127" s="24">
        <f t="shared" si="1"/>
        <v>0</v>
      </c>
    </row>
    <row r="128" spans="1:32" ht="15" customHeight="1">
      <c r="A128" s="98" t="s">
        <v>168</v>
      </c>
      <c r="B128" s="99"/>
      <c r="C128" s="108" t="s">
        <v>270</v>
      </c>
      <c r="D128" s="108"/>
      <c r="E128" s="108"/>
      <c r="F128" s="108"/>
      <c r="G128" s="108"/>
      <c r="H128" s="108"/>
      <c r="I128" s="108"/>
      <c r="J128" s="108"/>
      <c r="K128" s="108"/>
      <c r="L128" s="108"/>
      <c r="M128" s="108"/>
      <c r="N128" s="108"/>
      <c r="O128" s="108"/>
      <c r="P128" s="108"/>
      <c r="Q128" s="108"/>
      <c r="R128" s="108"/>
      <c r="S128" s="108"/>
      <c r="T128" s="108"/>
      <c r="U128" s="108"/>
      <c r="V128" s="108"/>
      <c r="W128" s="108"/>
      <c r="X128" s="108"/>
      <c r="Y128" s="108"/>
      <c r="Z128" s="108"/>
      <c r="AA128" s="108"/>
      <c r="AB128" s="108"/>
      <c r="AC128" s="24"/>
      <c r="AD128" s="24"/>
      <c r="AE128" s="24"/>
      <c r="AF128" s="24">
        <f t="shared" si="1"/>
        <v>0</v>
      </c>
    </row>
    <row r="129" spans="1:32" ht="15" customHeight="1">
      <c r="A129" s="98" t="s">
        <v>170</v>
      </c>
      <c r="B129" s="99"/>
      <c r="C129" s="108" t="s">
        <v>271</v>
      </c>
      <c r="D129" s="108"/>
      <c r="E129" s="108"/>
      <c r="F129" s="108"/>
      <c r="G129" s="108"/>
      <c r="H129" s="108"/>
      <c r="I129" s="108"/>
      <c r="J129" s="108"/>
      <c r="K129" s="108"/>
      <c r="L129" s="108"/>
      <c r="M129" s="108"/>
      <c r="N129" s="108"/>
      <c r="O129" s="108"/>
      <c r="P129" s="108"/>
      <c r="Q129" s="108"/>
      <c r="R129" s="108"/>
      <c r="S129" s="108"/>
      <c r="T129" s="108"/>
      <c r="U129" s="108"/>
      <c r="V129" s="108"/>
      <c r="W129" s="108"/>
      <c r="X129" s="108"/>
      <c r="Y129" s="108"/>
      <c r="Z129" s="108"/>
      <c r="AA129" s="108"/>
      <c r="AB129" s="108"/>
      <c r="AC129" s="24">
        <v>2055200</v>
      </c>
      <c r="AD129" s="24"/>
      <c r="AE129" s="24"/>
      <c r="AF129" s="24">
        <f t="shared" si="1"/>
        <v>2055200</v>
      </c>
    </row>
    <row r="130" spans="1:32" ht="15" customHeight="1">
      <c r="A130" s="98" t="s">
        <v>172</v>
      </c>
      <c r="B130" s="99"/>
      <c r="C130" s="109" t="s">
        <v>272</v>
      </c>
      <c r="D130" s="109"/>
      <c r="E130" s="109"/>
      <c r="F130" s="109"/>
      <c r="G130" s="109"/>
      <c r="H130" s="109"/>
      <c r="I130" s="109"/>
      <c r="J130" s="109"/>
      <c r="K130" s="109"/>
      <c r="L130" s="109"/>
      <c r="M130" s="109"/>
      <c r="N130" s="109"/>
      <c r="O130" s="109"/>
      <c r="P130" s="109"/>
      <c r="Q130" s="109"/>
      <c r="R130" s="109"/>
      <c r="S130" s="109"/>
      <c r="T130" s="109"/>
      <c r="U130" s="109"/>
      <c r="V130" s="109"/>
      <c r="W130" s="109"/>
      <c r="X130" s="109"/>
      <c r="Y130" s="109"/>
      <c r="Z130" s="109"/>
      <c r="AA130" s="109"/>
      <c r="AB130" s="109"/>
      <c r="AC130" s="24"/>
      <c r="AD130" s="24"/>
      <c r="AE130" s="24"/>
      <c r="AF130" s="24">
        <f t="shared" si="1"/>
        <v>0</v>
      </c>
    </row>
    <row r="131" spans="1:32" ht="15" customHeight="1">
      <c r="A131" s="98" t="s">
        <v>174</v>
      </c>
      <c r="B131" s="99"/>
      <c r="C131" s="101" t="s">
        <v>273</v>
      </c>
      <c r="D131" s="101"/>
      <c r="E131" s="101"/>
      <c r="F131" s="101"/>
      <c r="G131" s="101"/>
      <c r="H131" s="101"/>
      <c r="I131" s="101"/>
      <c r="J131" s="101"/>
      <c r="K131" s="101"/>
      <c r="L131" s="101"/>
      <c r="M131" s="101"/>
      <c r="N131" s="101"/>
      <c r="O131" s="101"/>
      <c r="P131" s="101"/>
      <c r="Q131" s="101"/>
      <c r="R131" s="101"/>
      <c r="S131" s="101"/>
      <c r="T131" s="101"/>
      <c r="U131" s="101"/>
      <c r="V131" s="101"/>
      <c r="W131" s="101"/>
      <c r="X131" s="101"/>
      <c r="Y131" s="101"/>
      <c r="Z131" s="101"/>
      <c r="AA131" s="101"/>
      <c r="AB131" s="101"/>
      <c r="AC131" s="24"/>
      <c r="AD131" s="24"/>
      <c r="AE131" s="24"/>
      <c r="AF131" s="24">
        <f t="shared" si="1"/>
        <v>0</v>
      </c>
    </row>
    <row r="132" spans="1:32" ht="15" customHeight="1">
      <c r="A132" s="98" t="s">
        <v>176</v>
      </c>
      <c r="B132" s="99"/>
      <c r="C132" s="108" t="s">
        <v>274</v>
      </c>
      <c r="D132" s="108"/>
      <c r="E132" s="108"/>
      <c r="F132" s="108"/>
      <c r="G132" s="108"/>
      <c r="H132" s="108"/>
      <c r="I132" s="108"/>
      <c r="J132" s="108"/>
      <c r="K132" s="108"/>
      <c r="L132" s="108"/>
      <c r="M132" s="108"/>
      <c r="N132" s="108"/>
      <c r="O132" s="108"/>
      <c r="P132" s="108"/>
      <c r="Q132" s="108"/>
      <c r="R132" s="108"/>
      <c r="S132" s="108"/>
      <c r="T132" s="108"/>
      <c r="U132" s="108"/>
      <c r="V132" s="108"/>
      <c r="W132" s="108"/>
      <c r="X132" s="108"/>
      <c r="Y132" s="108"/>
      <c r="Z132" s="108"/>
      <c r="AA132" s="108"/>
      <c r="AB132" s="108"/>
      <c r="AC132" s="24">
        <v>720000</v>
      </c>
      <c r="AD132" s="24"/>
      <c r="AE132" s="24"/>
      <c r="AF132" s="24">
        <f t="shared" si="1"/>
        <v>720000</v>
      </c>
    </row>
    <row r="133" spans="1:32" ht="15" customHeight="1">
      <c r="A133" s="91" t="s">
        <v>178</v>
      </c>
      <c r="B133" s="92"/>
      <c r="C133" s="107" t="s">
        <v>275</v>
      </c>
      <c r="D133" s="107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  <c r="S133" s="107"/>
      <c r="T133" s="107"/>
      <c r="U133" s="107"/>
      <c r="V133" s="107"/>
      <c r="W133" s="107"/>
      <c r="X133" s="107"/>
      <c r="Y133" s="107"/>
      <c r="Z133" s="107"/>
      <c r="AA133" s="107"/>
      <c r="AB133" s="107"/>
      <c r="AC133" s="32">
        <f>SUM(AC126:AC132)</f>
        <v>3855200</v>
      </c>
      <c r="AD133" s="32">
        <f>SUM(AD126:AD132)</f>
        <v>0</v>
      </c>
      <c r="AE133" s="32">
        <f>SUM(AE126:AE132)</f>
        <v>0</v>
      </c>
      <c r="AF133" s="24">
        <f t="shared" si="1"/>
        <v>3855200</v>
      </c>
    </row>
    <row r="134" spans="1:32" ht="15" customHeight="1">
      <c r="A134" s="98" t="s">
        <v>180</v>
      </c>
      <c r="B134" s="99"/>
      <c r="C134" s="108" t="s">
        <v>276</v>
      </c>
      <c r="D134" s="108"/>
      <c r="E134" s="108"/>
      <c r="F134" s="108"/>
      <c r="G134" s="108"/>
      <c r="H134" s="108"/>
      <c r="I134" s="108"/>
      <c r="J134" s="108"/>
      <c r="K134" s="108"/>
      <c r="L134" s="108"/>
      <c r="M134" s="108"/>
      <c r="N134" s="108"/>
      <c r="O134" s="108"/>
      <c r="P134" s="108"/>
      <c r="Q134" s="108"/>
      <c r="R134" s="108"/>
      <c r="S134" s="108"/>
      <c r="T134" s="108"/>
      <c r="U134" s="108"/>
      <c r="V134" s="108"/>
      <c r="W134" s="108"/>
      <c r="X134" s="108"/>
      <c r="Y134" s="108"/>
      <c r="Z134" s="108"/>
      <c r="AA134" s="108"/>
      <c r="AB134" s="108"/>
      <c r="AC134" s="24"/>
      <c r="AD134" s="24"/>
      <c r="AE134" s="24"/>
      <c r="AF134" s="24">
        <f t="shared" si="1"/>
        <v>0</v>
      </c>
    </row>
    <row r="135" spans="1:32" ht="15" customHeight="1">
      <c r="A135" s="98" t="s">
        <v>182</v>
      </c>
      <c r="B135" s="99"/>
      <c r="C135" s="108" t="s">
        <v>277</v>
      </c>
      <c r="D135" s="108"/>
      <c r="E135" s="108"/>
      <c r="F135" s="108"/>
      <c r="G135" s="108"/>
      <c r="H135" s="108"/>
      <c r="I135" s="108"/>
      <c r="J135" s="108"/>
      <c r="K135" s="108"/>
      <c r="L135" s="108"/>
      <c r="M135" s="108"/>
      <c r="N135" s="108"/>
      <c r="O135" s="108"/>
      <c r="P135" s="108"/>
      <c r="Q135" s="108"/>
      <c r="R135" s="108"/>
      <c r="S135" s="108"/>
      <c r="T135" s="108"/>
      <c r="U135" s="108"/>
      <c r="V135" s="108"/>
      <c r="W135" s="108"/>
      <c r="X135" s="108"/>
      <c r="Y135" s="108"/>
      <c r="Z135" s="108"/>
      <c r="AA135" s="108"/>
      <c r="AB135" s="108"/>
      <c r="AC135" s="24"/>
      <c r="AD135" s="24"/>
      <c r="AE135" s="24"/>
      <c r="AF135" s="24">
        <f t="shared" si="1"/>
        <v>0</v>
      </c>
    </row>
    <row r="136" spans="1:32" ht="15" customHeight="1">
      <c r="A136" s="91" t="s">
        <v>184</v>
      </c>
      <c r="B136" s="92"/>
      <c r="C136" s="107" t="s">
        <v>278</v>
      </c>
      <c r="D136" s="107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  <c r="S136" s="107"/>
      <c r="T136" s="107"/>
      <c r="U136" s="107"/>
      <c r="V136" s="107"/>
      <c r="W136" s="107"/>
      <c r="X136" s="107"/>
      <c r="Y136" s="107"/>
      <c r="Z136" s="107"/>
      <c r="AA136" s="107"/>
      <c r="AB136" s="107"/>
      <c r="AC136" s="32"/>
      <c r="AD136" s="32"/>
      <c r="AE136" s="32"/>
      <c r="AF136" s="24">
        <f t="shared" si="1"/>
        <v>0</v>
      </c>
    </row>
    <row r="137" spans="1:32" ht="15" customHeight="1">
      <c r="A137" s="98" t="s">
        <v>186</v>
      </c>
      <c r="B137" s="99"/>
      <c r="C137" s="108" t="s">
        <v>279</v>
      </c>
      <c r="D137" s="108"/>
      <c r="E137" s="108"/>
      <c r="F137" s="108"/>
      <c r="G137" s="108"/>
      <c r="H137" s="108"/>
      <c r="I137" s="108"/>
      <c r="J137" s="108"/>
      <c r="K137" s="108"/>
      <c r="L137" s="108"/>
      <c r="M137" s="108"/>
      <c r="N137" s="108"/>
      <c r="O137" s="108"/>
      <c r="P137" s="108"/>
      <c r="Q137" s="108"/>
      <c r="R137" s="108"/>
      <c r="S137" s="108"/>
      <c r="T137" s="108"/>
      <c r="U137" s="108"/>
      <c r="V137" s="108"/>
      <c r="W137" s="108"/>
      <c r="X137" s="108"/>
      <c r="Y137" s="108"/>
      <c r="Z137" s="108"/>
      <c r="AA137" s="108"/>
      <c r="AB137" s="108"/>
      <c r="AC137" s="24">
        <v>2335000</v>
      </c>
      <c r="AD137" s="24"/>
      <c r="AE137" s="24"/>
      <c r="AF137" s="24">
        <f t="shared" si="1"/>
        <v>2335000</v>
      </c>
    </row>
    <row r="138" spans="1:32" ht="15" customHeight="1">
      <c r="A138" s="98" t="s">
        <v>188</v>
      </c>
      <c r="B138" s="99"/>
      <c r="C138" s="108" t="s">
        <v>280</v>
      </c>
      <c r="D138" s="108"/>
      <c r="E138" s="108"/>
      <c r="F138" s="108"/>
      <c r="G138" s="108"/>
      <c r="H138" s="108"/>
      <c r="I138" s="108"/>
      <c r="J138" s="108"/>
      <c r="K138" s="108"/>
      <c r="L138" s="108"/>
      <c r="M138" s="108"/>
      <c r="N138" s="108"/>
      <c r="O138" s="108"/>
      <c r="P138" s="108"/>
      <c r="Q138" s="108"/>
      <c r="R138" s="108"/>
      <c r="S138" s="108"/>
      <c r="T138" s="108"/>
      <c r="U138" s="108"/>
      <c r="V138" s="108"/>
      <c r="W138" s="108"/>
      <c r="X138" s="108"/>
      <c r="Y138" s="108"/>
      <c r="Z138" s="108"/>
      <c r="AA138" s="108"/>
      <c r="AB138" s="108"/>
      <c r="AC138" s="24"/>
      <c r="AD138" s="24"/>
      <c r="AE138" s="24"/>
      <c r="AF138" s="24">
        <f t="shared" si="1"/>
        <v>0</v>
      </c>
    </row>
    <row r="139" spans="1:32" ht="15" customHeight="1">
      <c r="A139" s="98" t="s">
        <v>190</v>
      </c>
      <c r="B139" s="99"/>
      <c r="C139" s="108" t="s">
        <v>281</v>
      </c>
      <c r="D139" s="108"/>
      <c r="E139" s="108"/>
      <c r="F139" s="108"/>
      <c r="G139" s="108"/>
      <c r="H139" s="108"/>
      <c r="I139" s="108"/>
      <c r="J139" s="108"/>
      <c r="K139" s="108"/>
      <c r="L139" s="108"/>
      <c r="M139" s="108"/>
      <c r="N139" s="108"/>
      <c r="O139" s="108"/>
      <c r="P139" s="108"/>
      <c r="Q139" s="108"/>
      <c r="R139" s="108"/>
      <c r="S139" s="108"/>
      <c r="T139" s="108"/>
      <c r="U139" s="108"/>
      <c r="V139" s="108"/>
      <c r="W139" s="108"/>
      <c r="X139" s="108"/>
      <c r="Y139" s="108"/>
      <c r="Z139" s="108"/>
      <c r="AA139" s="108"/>
      <c r="AB139" s="108"/>
      <c r="AC139" s="24"/>
      <c r="AD139" s="24"/>
      <c r="AE139" s="24"/>
      <c r="AF139" s="24">
        <f aca="true" t="shared" si="2" ref="AF139:AF202">SUM(AC139:AE139)</f>
        <v>0</v>
      </c>
    </row>
    <row r="140" spans="1:32" ht="15" customHeight="1">
      <c r="A140" s="98" t="s">
        <v>192</v>
      </c>
      <c r="B140" s="99"/>
      <c r="C140" s="108" t="s">
        <v>282</v>
      </c>
      <c r="D140" s="108"/>
      <c r="E140" s="108"/>
      <c r="F140" s="108"/>
      <c r="G140" s="108"/>
      <c r="H140" s="108"/>
      <c r="I140" s="108"/>
      <c r="J140" s="108"/>
      <c r="K140" s="108"/>
      <c r="L140" s="108"/>
      <c r="M140" s="108"/>
      <c r="N140" s="108"/>
      <c r="O140" s="108"/>
      <c r="P140" s="108"/>
      <c r="Q140" s="108"/>
      <c r="R140" s="108"/>
      <c r="S140" s="108"/>
      <c r="T140" s="108"/>
      <c r="U140" s="108"/>
      <c r="V140" s="108"/>
      <c r="W140" s="108"/>
      <c r="X140" s="108"/>
      <c r="Y140" s="108"/>
      <c r="Z140" s="108"/>
      <c r="AA140" s="108"/>
      <c r="AB140" s="108"/>
      <c r="AC140" s="24"/>
      <c r="AD140" s="24"/>
      <c r="AE140" s="24"/>
      <c r="AF140" s="24">
        <f t="shared" si="2"/>
        <v>0</v>
      </c>
    </row>
    <row r="141" spans="1:32" ht="15" customHeight="1">
      <c r="A141" s="98" t="s">
        <v>194</v>
      </c>
      <c r="B141" s="99"/>
      <c r="C141" s="108" t="s">
        <v>283</v>
      </c>
      <c r="D141" s="108"/>
      <c r="E141" s="108"/>
      <c r="F141" s="108"/>
      <c r="G141" s="108"/>
      <c r="H141" s="108"/>
      <c r="I141" s="108"/>
      <c r="J141" s="108"/>
      <c r="K141" s="108"/>
      <c r="L141" s="108"/>
      <c r="M141" s="108"/>
      <c r="N141" s="108"/>
      <c r="O141" s="108"/>
      <c r="P141" s="108"/>
      <c r="Q141" s="108"/>
      <c r="R141" s="108"/>
      <c r="S141" s="108"/>
      <c r="T141" s="108"/>
      <c r="U141" s="108"/>
      <c r="V141" s="108"/>
      <c r="W141" s="108"/>
      <c r="X141" s="108"/>
      <c r="Y141" s="108"/>
      <c r="Z141" s="108"/>
      <c r="AA141" s="108"/>
      <c r="AB141" s="108"/>
      <c r="AC141" s="24">
        <v>230000</v>
      </c>
      <c r="AD141" s="24"/>
      <c r="AE141" s="24"/>
      <c r="AF141" s="24">
        <f t="shared" si="2"/>
        <v>230000</v>
      </c>
    </row>
    <row r="142" spans="1:32" ht="15" customHeight="1">
      <c r="A142" s="91" t="s">
        <v>196</v>
      </c>
      <c r="B142" s="92"/>
      <c r="C142" s="107" t="s">
        <v>284</v>
      </c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  <c r="T142" s="107"/>
      <c r="U142" s="107"/>
      <c r="V142" s="107"/>
      <c r="W142" s="107"/>
      <c r="X142" s="107"/>
      <c r="Y142" s="107"/>
      <c r="Z142" s="107"/>
      <c r="AA142" s="107"/>
      <c r="AB142" s="107"/>
      <c r="AC142" s="32">
        <f>SUM(AC137:AC141)</f>
        <v>2565000</v>
      </c>
      <c r="AD142" s="32">
        <f>SUM(AD137:AD141)</f>
        <v>0</v>
      </c>
      <c r="AE142" s="32">
        <f>SUM(AE137:AE141)</f>
        <v>0</v>
      </c>
      <c r="AF142" s="24">
        <f t="shared" si="2"/>
        <v>2565000</v>
      </c>
    </row>
    <row r="143" spans="1:32" ht="15" customHeight="1">
      <c r="A143" s="91" t="s">
        <v>285</v>
      </c>
      <c r="B143" s="92"/>
      <c r="C143" s="107" t="s">
        <v>286</v>
      </c>
      <c r="D143" s="107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  <c r="T143" s="107"/>
      <c r="U143" s="107"/>
      <c r="V143" s="107"/>
      <c r="W143" s="107"/>
      <c r="X143" s="107"/>
      <c r="Y143" s="107"/>
      <c r="Z143" s="107"/>
      <c r="AA143" s="107"/>
      <c r="AB143" s="107"/>
      <c r="AC143" s="32">
        <f>SUM(AC122,AC125,AC133,AC136,AC142)</f>
        <v>10563200</v>
      </c>
      <c r="AD143" s="32">
        <f>SUM(AD122,AD125,AD133,AD136,AD142)</f>
        <v>0</v>
      </c>
      <c r="AE143" s="32">
        <f>SUM(AE122,AE125,AE133,AE136,AE142)</f>
        <v>0</v>
      </c>
      <c r="AF143" s="24">
        <f t="shared" si="2"/>
        <v>10563200</v>
      </c>
    </row>
    <row r="144" spans="1:32" ht="15" customHeight="1">
      <c r="A144" s="98" t="s">
        <v>287</v>
      </c>
      <c r="B144" s="99"/>
      <c r="C144" s="86" t="s">
        <v>288</v>
      </c>
      <c r="D144" s="86"/>
      <c r="E144" s="86"/>
      <c r="F144" s="86"/>
      <c r="G144" s="86"/>
      <c r="H144" s="86"/>
      <c r="I144" s="86"/>
      <c r="J144" s="86"/>
      <c r="K144" s="86"/>
      <c r="L144" s="86"/>
      <c r="M144" s="86"/>
      <c r="N144" s="86"/>
      <c r="O144" s="86"/>
      <c r="P144" s="86"/>
      <c r="Q144" s="86"/>
      <c r="R144" s="86"/>
      <c r="S144" s="86"/>
      <c r="T144" s="86"/>
      <c r="U144" s="86"/>
      <c r="V144" s="86"/>
      <c r="W144" s="86"/>
      <c r="X144" s="86"/>
      <c r="Y144" s="86"/>
      <c r="Z144" s="86"/>
      <c r="AA144" s="86"/>
      <c r="AB144" s="86"/>
      <c r="AC144" s="24"/>
      <c r="AD144" s="24"/>
      <c r="AE144" s="24"/>
      <c r="AF144" s="24">
        <f t="shared" si="2"/>
        <v>0</v>
      </c>
    </row>
    <row r="145" spans="1:32" ht="15" customHeight="1">
      <c r="A145" s="98" t="s">
        <v>289</v>
      </c>
      <c r="B145" s="99"/>
      <c r="C145" s="86" t="s">
        <v>290</v>
      </c>
      <c r="D145" s="86"/>
      <c r="E145" s="86"/>
      <c r="F145" s="86"/>
      <c r="G145" s="86"/>
      <c r="H145" s="86"/>
      <c r="I145" s="86"/>
      <c r="J145" s="86"/>
      <c r="K145" s="86"/>
      <c r="L145" s="86"/>
      <c r="M145" s="86"/>
      <c r="N145" s="86"/>
      <c r="O145" s="86"/>
      <c r="P145" s="86"/>
      <c r="Q145" s="86"/>
      <c r="R145" s="86"/>
      <c r="S145" s="86"/>
      <c r="T145" s="86"/>
      <c r="U145" s="86"/>
      <c r="V145" s="86"/>
      <c r="W145" s="86"/>
      <c r="X145" s="86"/>
      <c r="Y145" s="86"/>
      <c r="Z145" s="86"/>
      <c r="AA145" s="86"/>
      <c r="AB145" s="86"/>
      <c r="AC145" s="24">
        <v>24000</v>
      </c>
      <c r="AD145" s="24"/>
      <c r="AE145" s="24"/>
      <c r="AF145" s="24">
        <f t="shared" si="2"/>
        <v>24000</v>
      </c>
    </row>
    <row r="146" spans="1:32" ht="15" customHeight="1">
      <c r="A146" s="98" t="s">
        <v>291</v>
      </c>
      <c r="B146" s="99"/>
      <c r="C146" s="106" t="s">
        <v>292</v>
      </c>
      <c r="D146" s="106"/>
      <c r="E146" s="106"/>
      <c r="F146" s="106"/>
      <c r="G146" s="106"/>
      <c r="H146" s="106"/>
      <c r="I146" s="106"/>
      <c r="J146" s="106"/>
      <c r="K146" s="106"/>
      <c r="L146" s="106"/>
      <c r="M146" s="106"/>
      <c r="N146" s="106"/>
      <c r="O146" s="106"/>
      <c r="P146" s="106"/>
      <c r="Q146" s="106"/>
      <c r="R146" s="106"/>
      <c r="S146" s="106"/>
      <c r="T146" s="106"/>
      <c r="U146" s="106"/>
      <c r="V146" s="106"/>
      <c r="W146" s="106"/>
      <c r="X146" s="106"/>
      <c r="Y146" s="106"/>
      <c r="Z146" s="106"/>
      <c r="AA146" s="106"/>
      <c r="AB146" s="106"/>
      <c r="AC146" s="24"/>
      <c r="AD146" s="24"/>
      <c r="AE146" s="24"/>
      <c r="AF146" s="24">
        <f t="shared" si="2"/>
        <v>0</v>
      </c>
    </row>
    <row r="147" spans="1:32" ht="15" customHeight="1">
      <c r="A147" s="98" t="s">
        <v>293</v>
      </c>
      <c r="B147" s="99"/>
      <c r="C147" s="106" t="s">
        <v>294</v>
      </c>
      <c r="D147" s="106"/>
      <c r="E147" s="106"/>
      <c r="F147" s="106"/>
      <c r="G147" s="106"/>
      <c r="H147" s="106"/>
      <c r="I147" s="106"/>
      <c r="J147" s="106"/>
      <c r="K147" s="106"/>
      <c r="L147" s="106"/>
      <c r="M147" s="106"/>
      <c r="N147" s="106"/>
      <c r="O147" s="106"/>
      <c r="P147" s="106"/>
      <c r="Q147" s="106"/>
      <c r="R147" s="106"/>
      <c r="S147" s="106"/>
      <c r="T147" s="106"/>
      <c r="U147" s="106"/>
      <c r="V147" s="106"/>
      <c r="W147" s="106"/>
      <c r="X147" s="106"/>
      <c r="Y147" s="106"/>
      <c r="Z147" s="106"/>
      <c r="AA147" s="106"/>
      <c r="AB147" s="106"/>
      <c r="AC147" s="24">
        <v>0</v>
      </c>
      <c r="AD147" s="24"/>
      <c r="AE147" s="24"/>
      <c r="AF147" s="24">
        <f t="shared" si="2"/>
        <v>0</v>
      </c>
    </row>
    <row r="148" spans="1:32" ht="15" customHeight="1">
      <c r="A148" s="98" t="s">
        <v>295</v>
      </c>
      <c r="B148" s="99"/>
      <c r="C148" s="106" t="s">
        <v>296</v>
      </c>
      <c r="D148" s="106"/>
      <c r="E148" s="106"/>
      <c r="F148" s="106"/>
      <c r="G148" s="106"/>
      <c r="H148" s="106"/>
      <c r="I148" s="106"/>
      <c r="J148" s="106"/>
      <c r="K148" s="106"/>
      <c r="L148" s="106"/>
      <c r="M148" s="106"/>
      <c r="N148" s="106"/>
      <c r="O148" s="106"/>
      <c r="P148" s="106"/>
      <c r="Q148" s="106"/>
      <c r="R148" s="106"/>
      <c r="S148" s="106"/>
      <c r="T148" s="106"/>
      <c r="U148" s="106"/>
      <c r="V148" s="106"/>
      <c r="W148" s="106"/>
      <c r="X148" s="106"/>
      <c r="Y148" s="106"/>
      <c r="Z148" s="106"/>
      <c r="AA148" s="106"/>
      <c r="AB148" s="106"/>
      <c r="AC148" s="24"/>
      <c r="AD148" s="24"/>
      <c r="AE148" s="24"/>
      <c r="AF148" s="24">
        <f t="shared" si="2"/>
        <v>0</v>
      </c>
    </row>
    <row r="149" spans="1:32" ht="15" customHeight="1">
      <c r="A149" s="98" t="s">
        <v>297</v>
      </c>
      <c r="B149" s="99"/>
      <c r="C149" s="86" t="s">
        <v>298</v>
      </c>
      <c r="D149" s="86"/>
      <c r="E149" s="86"/>
      <c r="F149" s="86"/>
      <c r="G149" s="86"/>
      <c r="H149" s="86"/>
      <c r="I149" s="86"/>
      <c r="J149" s="86"/>
      <c r="K149" s="86"/>
      <c r="L149" s="86"/>
      <c r="M149" s="86"/>
      <c r="N149" s="86"/>
      <c r="O149" s="86"/>
      <c r="P149" s="86"/>
      <c r="Q149" s="86"/>
      <c r="R149" s="86"/>
      <c r="S149" s="86"/>
      <c r="T149" s="86"/>
      <c r="U149" s="86"/>
      <c r="V149" s="86"/>
      <c r="W149" s="86"/>
      <c r="X149" s="86"/>
      <c r="Y149" s="86"/>
      <c r="Z149" s="86"/>
      <c r="AA149" s="86"/>
      <c r="AB149" s="86"/>
      <c r="AC149" s="24"/>
      <c r="AD149" s="24"/>
      <c r="AE149" s="24"/>
      <c r="AF149" s="24">
        <f t="shared" si="2"/>
        <v>0</v>
      </c>
    </row>
    <row r="150" spans="1:32" ht="15" customHeight="1">
      <c r="A150" s="98" t="s">
        <v>299</v>
      </c>
      <c r="B150" s="99"/>
      <c r="C150" s="86" t="s">
        <v>300</v>
      </c>
      <c r="D150" s="86"/>
      <c r="E150" s="86"/>
      <c r="F150" s="86"/>
      <c r="G150" s="86"/>
      <c r="H150" s="86"/>
      <c r="I150" s="86"/>
      <c r="J150" s="86"/>
      <c r="K150" s="86"/>
      <c r="L150" s="86"/>
      <c r="M150" s="86"/>
      <c r="N150" s="86"/>
      <c r="O150" s="86"/>
      <c r="P150" s="86"/>
      <c r="Q150" s="86"/>
      <c r="R150" s="86"/>
      <c r="S150" s="86"/>
      <c r="T150" s="86"/>
      <c r="U150" s="86"/>
      <c r="V150" s="86"/>
      <c r="W150" s="86"/>
      <c r="X150" s="86"/>
      <c r="Y150" s="86"/>
      <c r="Z150" s="86"/>
      <c r="AA150" s="86"/>
      <c r="AB150" s="86"/>
      <c r="AC150" s="24"/>
      <c r="AD150" s="24"/>
      <c r="AE150" s="24"/>
      <c r="AF150" s="24">
        <f t="shared" si="2"/>
        <v>0</v>
      </c>
    </row>
    <row r="151" spans="1:32" ht="15" customHeight="1">
      <c r="A151" s="98" t="s">
        <v>301</v>
      </c>
      <c r="B151" s="99"/>
      <c r="C151" s="86" t="s">
        <v>302</v>
      </c>
      <c r="D151" s="86"/>
      <c r="E151" s="86"/>
      <c r="F151" s="86"/>
      <c r="G151" s="86"/>
      <c r="H151" s="86"/>
      <c r="I151" s="86"/>
      <c r="J151" s="86"/>
      <c r="K151" s="86"/>
      <c r="L151" s="86"/>
      <c r="M151" s="86"/>
      <c r="N151" s="86"/>
      <c r="O151" s="86"/>
      <c r="P151" s="86"/>
      <c r="Q151" s="86"/>
      <c r="R151" s="86"/>
      <c r="S151" s="86"/>
      <c r="T151" s="86"/>
      <c r="U151" s="86"/>
      <c r="V151" s="86"/>
      <c r="W151" s="86"/>
      <c r="X151" s="86"/>
      <c r="Y151" s="86"/>
      <c r="Z151" s="86"/>
      <c r="AA151" s="86"/>
      <c r="AB151" s="86"/>
      <c r="AC151" s="24">
        <v>1230000</v>
      </c>
      <c r="AD151" s="24"/>
      <c r="AE151" s="24"/>
      <c r="AF151" s="24">
        <f t="shared" si="2"/>
        <v>1230000</v>
      </c>
    </row>
    <row r="152" spans="1:32" ht="15" customHeight="1">
      <c r="A152" s="91" t="s">
        <v>303</v>
      </c>
      <c r="B152" s="92"/>
      <c r="C152" s="87" t="s">
        <v>304</v>
      </c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7"/>
      <c r="U152" s="87"/>
      <c r="V152" s="87"/>
      <c r="W152" s="87"/>
      <c r="X152" s="87"/>
      <c r="Y152" s="87"/>
      <c r="Z152" s="87"/>
      <c r="AA152" s="87"/>
      <c r="AB152" s="87"/>
      <c r="AC152" s="32">
        <f>SUM(AC144:AC151)</f>
        <v>1254000</v>
      </c>
      <c r="AD152" s="32"/>
      <c r="AE152" s="32"/>
      <c r="AF152" s="24">
        <f t="shared" si="2"/>
        <v>1254000</v>
      </c>
    </row>
    <row r="153" spans="1:32" ht="15" customHeight="1">
      <c r="A153" s="98" t="s">
        <v>305</v>
      </c>
      <c r="B153" s="99"/>
      <c r="C153" s="103" t="s">
        <v>306</v>
      </c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  <c r="AA153" s="103"/>
      <c r="AB153" s="103"/>
      <c r="AC153" s="24"/>
      <c r="AD153" s="24"/>
      <c r="AE153" s="24"/>
      <c r="AF153" s="24">
        <f t="shared" si="2"/>
        <v>0</v>
      </c>
    </row>
    <row r="154" spans="1:32" ht="15" customHeight="1">
      <c r="A154" s="98" t="s">
        <v>307</v>
      </c>
      <c r="B154" s="99"/>
      <c r="C154" s="103" t="s">
        <v>308</v>
      </c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3"/>
      <c r="U154" s="103"/>
      <c r="V154" s="103"/>
      <c r="W154" s="103"/>
      <c r="X154" s="103"/>
      <c r="Y154" s="103"/>
      <c r="Z154" s="103"/>
      <c r="AA154" s="103"/>
      <c r="AB154" s="103"/>
      <c r="AC154" s="24"/>
      <c r="AD154" s="24"/>
      <c r="AE154" s="24"/>
      <c r="AF154" s="24">
        <f t="shared" si="2"/>
        <v>0</v>
      </c>
    </row>
    <row r="155" spans="1:32" ht="15" customHeight="1">
      <c r="A155" s="98" t="s">
        <v>309</v>
      </c>
      <c r="B155" s="99"/>
      <c r="C155" s="105" t="s">
        <v>310</v>
      </c>
      <c r="D155" s="105"/>
      <c r="E155" s="105"/>
      <c r="F155" s="105"/>
      <c r="G155" s="105"/>
      <c r="H155" s="105"/>
      <c r="I155" s="105"/>
      <c r="J155" s="105"/>
      <c r="K155" s="105"/>
      <c r="L155" s="105"/>
      <c r="M155" s="105"/>
      <c r="N155" s="105"/>
      <c r="O155" s="105"/>
      <c r="P155" s="105"/>
      <c r="Q155" s="105"/>
      <c r="R155" s="105"/>
      <c r="S155" s="105"/>
      <c r="T155" s="105"/>
      <c r="U155" s="105"/>
      <c r="V155" s="105"/>
      <c r="W155" s="105"/>
      <c r="X155" s="105"/>
      <c r="Y155" s="105"/>
      <c r="Z155" s="105"/>
      <c r="AA155" s="105"/>
      <c r="AB155" s="105"/>
      <c r="AC155" s="24"/>
      <c r="AD155" s="24"/>
      <c r="AE155" s="24"/>
      <c r="AF155" s="24">
        <f t="shared" si="2"/>
        <v>0</v>
      </c>
    </row>
    <row r="156" spans="1:32" ht="15" customHeight="1">
      <c r="A156" s="98" t="s">
        <v>311</v>
      </c>
      <c r="B156" s="99"/>
      <c r="C156" s="105" t="s">
        <v>312</v>
      </c>
      <c r="D156" s="105"/>
      <c r="E156" s="105"/>
      <c r="F156" s="105"/>
      <c r="G156" s="105"/>
      <c r="H156" s="105"/>
      <c r="I156" s="105"/>
      <c r="J156" s="105"/>
      <c r="K156" s="105"/>
      <c r="L156" s="105"/>
      <c r="M156" s="105"/>
      <c r="N156" s="105"/>
      <c r="O156" s="105"/>
      <c r="P156" s="105"/>
      <c r="Q156" s="105"/>
      <c r="R156" s="105"/>
      <c r="S156" s="105"/>
      <c r="T156" s="105"/>
      <c r="U156" s="105"/>
      <c r="V156" s="105"/>
      <c r="W156" s="105"/>
      <c r="X156" s="105"/>
      <c r="Y156" s="105"/>
      <c r="Z156" s="105"/>
      <c r="AA156" s="105"/>
      <c r="AB156" s="105"/>
      <c r="AC156" s="24"/>
      <c r="AD156" s="24"/>
      <c r="AE156" s="24"/>
      <c r="AF156" s="24">
        <f t="shared" si="2"/>
        <v>0</v>
      </c>
    </row>
    <row r="157" spans="1:32" ht="15" customHeight="1">
      <c r="A157" s="98" t="s">
        <v>313</v>
      </c>
      <c r="B157" s="99"/>
      <c r="C157" s="105" t="s">
        <v>314</v>
      </c>
      <c r="D157" s="105"/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  <c r="P157" s="105"/>
      <c r="Q157" s="105"/>
      <c r="R157" s="105"/>
      <c r="S157" s="105"/>
      <c r="T157" s="105"/>
      <c r="U157" s="105"/>
      <c r="V157" s="105"/>
      <c r="W157" s="105"/>
      <c r="X157" s="105"/>
      <c r="Y157" s="105"/>
      <c r="Z157" s="105"/>
      <c r="AA157" s="105"/>
      <c r="AB157" s="105"/>
      <c r="AC157" s="24"/>
      <c r="AD157" s="24"/>
      <c r="AE157" s="24"/>
      <c r="AF157" s="24">
        <f t="shared" si="2"/>
        <v>0</v>
      </c>
    </row>
    <row r="158" spans="1:32" ht="15" customHeight="1">
      <c r="A158" s="98" t="s">
        <v>315</v>
      </c>
      <c r="B158" s="99"/>
      <c r="C158" s="103" t="s">
        <v>316</v>
      </c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3"/>
      <c r="U158" s="103"/>
      <c r="V158" s="103"/>
      <c r="W158" s="103"/>
      <c r="X158" s="103"/>
      <c r="Y158" s="103"/>
      <c r="Z158" s="103"/>
      <c r="AA158" s="103"/>
      <c r="AB158" s="103"/>
      <c r="AC158" s="24">
        <v>410000</v>
      </c>
      <c r="AD158" s="24"/>
      <c r="AE158" s="24"/>
      <c r="AF158" s="24">
        <f t="shared" si="2"/>
        <v>410000</v>
      </c>
    </row>
    <row r="159" spans="1:32" ht="15" customHeight="1">
      <c r="A159" s="98" t="s">
        <v>317</v>
      </c>
      <c r="B159" s="99"/>
      <c r="C159" s="105" t="s">
        <v>318</v>
      </c>
      <c r="D159" s="105"/>
      <c r="E159" s="105"/>
      <c r="F159" s="105"/>
      <c r="G159" s="105"/>
      <c r="H159" s="105"/>
      <c r="I159" s="105"/>
      <c r="J159" s="105"/>
      <c r="K159" s="105"/>
      <c r="L159" s="105"/>
      <c r="M159" s="105"/>
      <c r="N159" s="105"/>
      <c r="O159" s="105"/>
      <c r="P159" s="105"/>
      <c r="Q159" s="105"/>
      <c r="R159" s="105"/>
      <c r="S159" s="105"/>
      <c r="T159" s="105"/>
      <c r="U159" s="105"/>
      <c r="V159" s="105"/>
      <c r="W159" s="105"/>
      <c r="X159" s="105"/>
      <c r="Y159" s="105"/>
      <c r="Z159" s="105"/>
      <c r="AA159" s="105"/>
      <c r="AB159" s="105"/>
      <c r="AC159" s="24"/>
      <c r="AD159" s="24"/>
      <c r="AE159" s="24"/>
      <c r="AF159" s="24">
        <f t="shared" si="2"/>
        <v>0</v>
      </c>
    </row>
    <row r="160" spans="1:32" ht="15" customHeight="1">
      <c r="A160" s="98" t="s">
        <v>319</v>
      </c>
      <c r="B160" s="99"/>
      <c r="C160" s="105" t="s">
        <v>320</v>
      </c>
      <c r="D160" s="105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  <c r="P160" s="105"/>
      <c r="Q160" s="105"/>
      <c r="R160" s="105"/>
      <c r="S160" s="105"/>
      <c r="T160" s="105"/>
      <c r="U160" s="105"/>
      <c r="V160" s="105"/>
      <c r="W160" s="105"/>
      <c r="X160" s="105"/>
      <c r="Y160" s="105"/>
      <c r="Z160" s="105"/>
      <c r="AA160" s="105"/>
      <c r="AB160" s="105"/>
      <c r="AC160" s="24"/>
      <c r="AD160" s="24"/>
      <c r="AE160" s="24"/>
      <c r="AF160" s="24">
        <f t="shared" si="2"/>
        <v>0</v>
      </c>
    </row>
    <row r="161" spans="1:32" ht="15" customHeight="1">
      <c r="A161" s="98" t="s">
        <v>321</v>
      </c>
      <c r="B161" s="99"/>
      <c r="C161" s="103" t="s">
        <v>322</v>
      </c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3"/>
      <c r="U161" s="103"/>
      <c r="V161" s="103"/>
      <c r="W161" s="103"/>
      <c r="X161" s="103"/>
      <c r="Y161" s="103"/>
      <c r="Z161" s="103"/>
      <c r="AA161" s="103"/>
      <c r="AB161" s="103"/>
      <c r="AC161" s="24"/>
      <c r="AD161" s="24"/>
      <c r="AE161" s="24"/>
      <c r="AF161" s="24">
        <f t="shared" si="2"/>
        <v>0</v>
      </c>
    </row>
    <row r="162" spans="1:32" ht="15" customHeight="1">
      <c r="A162" s="98" t="s">
        <v>323</v>
      </c>
      <c r="B162" s="99"/>
      <c r="C162" s="104" t="s">
        <v>324</v>
      </c>
      <c r="D162" s="104"/>
      <c r="E162" s="104"/>
      <c r="F162" s="104"/>
      <c r="G162" s="104"/>
      <c r="H162" s="104"/>
      <c r="I162" s="104"/>
      <c r="J162" s="104"/>
      <c r="K162" s="104"/>
      <c r="L162" s="104"/>
      <c r="M162" s="104"/>
      <c r="N162" s="104"/>
      <c r="O162" s="104"/>
      <c r="P162" s="104"/>
      <c r="Q162" s="104"/>
      <c r="R162" s="104"/>
      <c r="S162" s="104"/>
      <c r="T162" s="104"/>
      <c r="U162" s="104"/>
      <c r="V162" s="104"/>
      <c r="W162" s="104"/>
      <c r="X162" s="104"/>
      <c r="Y162" s="104"/>
      <c r="Z162" s="104"/>
      <c r="AA162" s="104"/>
      <c r="AB162" s="104"/>
      <c r="AC162" s="24"/>
      <c r="AD162" s="24"/>
      <c r="AE162" s="24"/>
      <c r="AF162" s="24">
        <f t="shared" si="2"/>
        <v>0</v>
      </c>
    </row>
    <row r="163" spans="1:32" ht="15" customHeight="1">
      <c r="A163" s="98" t="s">
        <v>325</v>
      </c>
      <c r="B163" s="99"/>
      <c r="C163" s="103" t="s">
        <v>326</v>
      </c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3"/>
      <c r="U163" s="103"/>
      <c r="V163" s="103"/>
      <c r="W163" s="103"/>
      <c r="X163" s="103"/>
      <c r="Y163" s="103"/>
      <c r="Z163" s="103"/>
      <c r="AA163" s="103"/>
      <c r="AB163" s="103"/>
      <c r="AC163" s="24"/>
      <c r="AD163" s="24">
        <v>88000</v>
      </c>
      <c r="AE163" s="24"/>
      <c r="AF163" s="24">
        <f t="shared" si="2"/>
        <v>88000</v>
      </c>
    </row>
    <row r="164" spans="1:32" ht="15" customHeight="1">
      <c r="A164" s="98" t="s">
        <v>327</v>
      </c>
      <c r="B164" s="99"/>
      <c r="C164" s="104" t="s">
        <v>328</v>
      </c>
      <c r="D164" s="104"/>
      <c r="E164" s="104"/>
      <c r="F164" s="104"/>
      <c r="G164" s="104"/>
      <c r="H164" s="104"/>
      <c r="I164" s="104"/>
      <c r="J164" s="104"/>
      <c r="K164" s="104"/>
      <c r="L164" s="104"/>
      <c r="M164" s="104"/>
      <c r="N164" s="104"/>
      <c r="O164" s="104"/>
      <c r="P164" s="104"/>
      <c r="Q164" s="104"/>
      <c r="R164" s="104"/>
      <c r="S164" s="104"/>
      <c r="T164" s="104"/>
      <c r="U164" s="104"/>
      <c r="V164" s="104"/>
      <c r="W164" s="104"/>
      <c r="X164" s="104"/>
      <c r="Y164" s="104"/>
      <c r="Z164" s="104"/>
      <c r="AA164" s="104"/>
      <c r="AB164" s="104"/>
      <c r="AC164" s="24"/>
      <c r="AD164" s="24"/>
      <c r="AE164" s="24"/>
      <c r="AF164" s="24">
        <f t="shared" si="2"/>
        <v>0</v>
      </c>
    </row>
    <row r="165" spans="1:32" ht="15" customHeight="1">
      <c r="A165" s="91" t="s">
        <v>329</v>
      </c>
      <c r="B165" s="92"/>
      <c r="C165" s="87" t="s">
        <v>330</v>
      </c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7"/>
      <c r="U165" s="87"/>
      <c r="V165" s="87"/>
      <c r="W165" s="87"/>
      <c r="X165" s="87"/>
      <c r="Y165" s="87"/>
      <c r="Z165" s="87"/>
      <c r="AA165" s="87"/>
      <c r="AB165" s="87"/>
      <c r="AC165" s="32">
        <f>SUM(AC153:AC164)</f>
        <v>410000</v>
      </c>
      <c r="AD165" s="32">
        <f>SUM(AD153:AD164)</f>
        <v>88000</v>
      </c>
      <c r="AE165" s="32">
        <f>SUM(AE153:AE164)</f>
        <v>0</v>
      </c>
      <c r="AF165" s="24">
        <f t="shared" si="2"/>
        <v>498000</v>
      </c>
    </row>
    <row r="166" spans="1:32" ht="15" customHeight="1">
      <c r="A166" s="98" t="s">
        <v>331</v>
      </c>
      <c r="B166" s="99"/>
      <c r="C166" s="102" t="s">
        <v>332</v>
      </c>
      <c r="D166" s="102"/>
      <c r="E166" s="102"/>
      <c r="F166" s="102"/>
      <c r="G166" s="102"/>
      <c r="H166" s="102"/>
      <c r="I166" s="102"/>
      <c r="J166" s="102"/>
      <c r="K166" s="102"/>
      <c r="L166" s="102"/>
      <c r="M166" s="102"/>
      <c r="N166" s="102"/>
      <c r="O166" s="102"/>
      <c r="P166" s="102"/>
      <c r="Q166" s="102"/>
      <c r="R166" s="102"/>
      <c r="S166" s="102"/>
      <c r="T166" s="102"/>
      <c r="U166" s="102"/>
      <c r="V166" s="102"/>
      <c r="W166" s="102"/>
      <c r="X166" s="102"/>
      <c r="Y166" s="102"/>
      <c r="Z166" s="102"/>
      <c r="AA166" s="102"/>
      <c r="AB166" s="102"/>
      <c r="AC166" s="24"/>
      <c r="AD166" s="24"/>
      <c r="AE166" s="24"/>
      <c r="AF166" s="24">
        <f t="shared" si="2"/>
        <v>0</v>
      </c>
    </row>
    <row r="167" spans="1:32" ht="15" customHeight="1">
      <c r="A167" s="98" t="s">
        <v>333</v>
      </c>
      <c r="B167" s="99"/>
      <c r="C167" s="102" t="s">
        <v>334</v>
      </c>
      <c r="D167" s="102"/>
      <c r="E167" s="102"/>
      <c r="F167" s="102"/>
      <c r="G167" s="102"/>
      <c r="H167" s="102"/>
      <c r="I167" s="102"/>
      <c r="J167" s="102"/>
      <c r="K167" s="102"/>
      <c r="L167" s="102"/>
      <c r="M167" s="102"/>
      <c r="N167" s="102"/>
      <c r="O167" s="102"/>
      <c r="P167" s="102"/>
      <c r="Q167" s="102"/>
      <c r="R167" s="102"/>
      <c r="S167" s="102"/>
      <c r="T167" s="102"/>
      <c r="U167" s="102"/>
      <c r="V167" s="102"/>
      <c r="W167" s="102"/>
      <c r="X167" s="102"/>
      <c r="Y167" s="102"/>
      <c r="Z167" s="102"/>
      <c r="AA167" s="102"/>
      <c r="AB167" s="102"/>
      <c r="AC167" s="24">
        <v>4000000</v>
      </c>
      <c r="AD167" s="24"/>
      <c r="AE167" s="24"/>
      <c r="AF167" s="24">
        <f t="shared" si="2"/>
        <v>4000000</v>
      </c>
    </row>
    <row r="168" spans="1:32" ht="15" customHeight="1">
      <c r="A168" s="98" t="s">
        <v>335</v>
      </c>
      <c r="B168" s="99"/>
      <c r="C168" s="102" t="s">
        <v>336</v>
      </c>
      <c r="D168" s="102"/>
      <c r="E168" s="102"/>
      <c r="F168" s="102"/>
      <c r="G168" s="102"/>
      <c r="H168" s="102"/>
      <c r="I168" s="102"/>
      <c r="J168" s="102"/>
      <c r="K168" s="102"/>
      <c r="L168" s="102"/>
      <c r="M168" s="102"/>
      <c r="N168" s="102"/>
      <c r="O168" s="102"/>
      <c r="P168" s="102"/>
      <c r="Q168" s="102"/>
      <c r="R168" s="102"/>
      <c r="S168" s="102"/>
      <c r="T168" s="102"/>
      <c r="U168" s="102"/>
      <c r="V168" s="102"/>
      <c r="W168" s="102"/>
      <c r="X168" s="102"/>
      <c r="Y168" s="102"/>
      <c r="Z168" s="102"/>
      <c r="AA168" s="102"/>
      <c r="AB168" s="102"/>
      <c r="AC168" s="24"/>
      <c r="AD168" s="24"/>
      <c r="AE168" s="24"/>
      <c r="AF168" s="24">
        <f t="shared" si="2"/>
        <v>0</v>
      </c>
    </row>
    <row r="169" spans="1:32" ht="15" customHeight="1">
      <c r="A169" s="98" t="s">
        <v>337</v>
      </c>
      <c r="B169" s="99"/>
      <c r="C169" s="102" t="s">
        <v>338</v>
      </c>
      <c r="D169" s="102"/>
      <c r="E169" s="102"/>
      <c r="F169" s="102"/>
      <c r="G169" s="102"/>
      <c r="H169" s="102"/>
      <c r="I169" s="102"/>
      <c r="J169" s="102"/>
      <c r="K169" s="102"/>
      <c r="L169" s="102"/>
      <c r="M169" s="102"/>
      <c r="N169" s="102"/>
      <c r="O169" s="102"/>
      <c r="P169" s="102"/>
      <c r="Q169" s="102"/>
      <c r="R169" s="102"/>
      <c r="S169" s="102"/>
      <c r="T169" s="102"/>
      <c r="U169" s="102"/>
      <c r="V169" s="102"/>
      <c r="W169" s="102"/>
      <c r="X169" s="102"/>
      <c r="Y169" s="102"/>
      <c r="Z169" s="102"/>
      <c r="AA169" s="102"/>
      <c r="AB169" s="102"/>
      <c r="AC169" s="24">
        <v>1100000</v>
      </c>
      <c r="AD169" s="24"/>
      <c r="AE169" s="24"/>
      <c r="AF169" s="24">
        <f t="shared" si="2"/>
        <v>1100000</v>
      </c>
    </row>
    <row r="170" spans="1:32" ht="15" customHeight="1">
      <c r="A170" s="98" t="s">
        <v>339</v>
      </c>
      <c r="B170" s="99"/>
      <c r="C170" s="101" t="s">
        <v>340</v>
      </c>
      <c r="D170" s="101"/>
      <c r="E170" s="101"/>
      <c r="F170" s="101"/>
      <c r="G170" s="101"/>
      <c r="H170" s="101"/>
      <c r="I170" s="101"/>
      <c r="J170" s="101"/>
      <c r="K170" s="101"/>
      <c r="L170" s="101"/>
      <c r="M170" s="101"/>
      <c r="N170" s="101"/>
      <c r="O170" s="101"/>
      <c r="P170" s="101"/>
      <c r="Q170" s="101"/>
      <c r="R170" s="101"/>
      <c r="S170" s="101"/>
      <c r="T170" s="101"/>
      <c r="U170" s="101"/>
      <c r="V170" s="101"/>
      <c r="W170" s="101"/>
      <c r="X170" s="101"/>
      <c r="Y170" s="101"/>
      <c r="Z170" s="101"/>
      <c r="AA170" s="101"/>
      <c r="AB170" s="101"/>
      <c r="AC170" s="24"/>
      <c r="AD170" s="24"/>
      <c r="AE170" s="24"/>
      <c r="AF170" s="24">
        <f t="shared" si="2"/>
        <v>0</v>
      </c>
    </row>
    <row r="171" spans="1:32" ht="15" customHeight="1">
      <c r="A171" s="98" t="s">
        <v>341</v>
      </c>
      <c r="B171" s="99"/>
      <c r="C171" s="101" t="s">
        <v>342</v>
      </c>
      <c r="D171" s="101"/>
      <c r="E171" s="101"/>
      <c r="F171" s="101"/>
      <c r="G171" s="101"/>
      <c r="H171" s="101"/>
      <c r="I171" s="101"/>
      <c r="J171" s="101"/>
      <c r="K171" s="101"/>
      <c r="L171" s="101"/>
      <c r="M171" s="101"/>
      <c r="N171" s="101"/>
      <c r="O171" s="101"/>
      <c r="P171" s="101"/>
      <c r="Q171" s="101"/>
      <c r="R171" s="101"/>
      <c r="S171" s="101"/>
      <c r="T171" s="101"/>
      <c r="U171" s="101"/>
      <c r="V171" s="101"/>
      <c r="W171" s="101"/>
      <c r="X171" s="101"/>
      <c r="Y171" s="101"/>
      <c r="Z171" s="101"/>
      <c r="AA171" s="101"/>
      <c r="AB171" s="101"/>
      <c r="AC171" s="24"/>
      <c r="AD171" s="24"/>
      <c r="AE171" s="24"/>
      <c r="AF171" s="24">
        <f t="shared" si="2"/>
        <v>0</v>
      </c>
    </row>
    <row r="172" spans="1:32" ht="15" customHeight="1">
      <c r="A172" s="98" t="s">
        <v>343</v>
      </c>
      <c r="B172" s="99"/>
      <c r="C172" s="101" t="s">
        <v>344</v>
      </c>
      <c r="D172" s="101"/>
      <c r="E172" s="101"/>
      <c r="F172" s="101"/>
      <c r="G172" s="101"/>
      <c r="H172" s="101"/>
      <c r="I172" s="101"/>
      <c r="J172" s="101"/>
      <c r="K172" s="101"/>
      <c r="L172" s="101"/>
      <c r="M172" s="101"/>
      <c r="N172" s="101"/>
      <c r="O172" s="101"/>
      <c r="P172" s="101"/>
      <c r="Q172" s="101"/>
      <c r="R172" s="101"/>
      <c r="S172" s="101"/>
      <c r="T172" s="101"/>
      <c r="U172" s="101"/>
      <c r="V172" s="101"/>
      <c r="W172" s="101"/>
      <c r="X172" s="101"/>
      <c r="Y172" s="101"/>
      <c r="Z172" s="101"/>
      <c r="AA172" s="101"/>
      <c r="AB172" s="101"/>
      <c r="AC172" s="24">
        <v>270000</v>
      </c>
      <c r="AD172" s="24"/>
      <c r="AE172" s="24"/>
      <c r="AF172" s="24">
        <f t="shared" si="2"/>
        <v>270000</v>
      </c>
    </row>
    <row r="173" spans="1:32" ht="15" customHeight="1">
      <c r="A173" s="91" t="s">
        <v>345</v>
      </c>
      <c r="B173" s="92"/>
      <c r="C173" s="93" t="s">
        <v>346</v>
      </c>
      <c r="D173" s="93"/>
      <c r="E173" s="93"/>
      <c r="F173" s="93"/>
      <c r="G173" s="93"/>
      <c r="H173" s="93"/>
      <c r="I173" s="93"/>
      <c r="J173" s="93"/>
      <c r="K173" s="93"/>
      <c r="L173" s="93"/>
      <c r="M173" s="93"/>
      <c r="N173" s="93"/>
      <c r="O173" s="93"/>
      <c r="P173" s="93"/>
      <c r="Q173" s="93"/>
      <c r="R173" s="93"/>
      <c r="S173" s="93"/>
      <c r="T173" s="93"/>
      <c r="U173" s="93"/>
      <c r="V173" s="93"/>
      <c r="W173" s="93"/>
      <c r="X173" s="93"/>
      <c r="Y173" s="93"/>
      <c r="Z173" s="93"/>
      <c r="AA173" s="93"/>
      <c r="AB173" s="93"/>
      <c r="AC173" s="32">
        <f>SUM(AC166:AC172)</f>
        <v>5370000</v>
      </c>
      <c r="AD173" s="32">
        <f>SUM(AD166:AD172)</f>
        <v>0</v>
      </c>
      <c r="AE173" s="32">
        <f>SUM(AE166:AE172)</f>
        <v>0</v>
      </c>
      <c r="AF173" s="24">
        <f t="shared" si="2"/>
        <v>5370000</v>
      </c>
    </row>
    <row r="174" spans="1:32" ht="15" customHeight="1">
      <c r="A174" s="98" t="s">
        <v>347</v>
      </c>
      <c r="B174" s="99"/>
      <c r="C174" s="86" t="s">
        <v>348</v>
      </c>
      <c r="D174" s="86"/>
      <c r="E174" s="86"/>
      <c r="F174" s="86"/>
      <c r="G174" s="86"/>
      <c r="H174" s="86"/>
      <c r="I174" s="86"/>
      <c r="J174" s="86"/>
      <c r="K174" s="86"/>
      <c r="L174" s="86"/>
      <c r="M174" s="86"/>
      <c r="N174" s="86"/>
      <c r="O174" s="86"/>
      <c r="P174" s="86"/>
      <c r="Q174" s="86"/>
      <c r="R174" s="86"/>
      <c r="S174" s="86"/>
      <c r="T174" s="86"/>
      <c r="U174" s="86"/>
      <c r="V174" s="86"/>
      <c r="W174" s="86"/>
      <c r="X174" s="86"/>
      <c r="Y174" s="86"/>
      <c r="Z174" s="86"/>
      <c r="AA174" s="86"/>
      <c r="AB174" s="86"/>
      <c r="AC174" s="24">
        <v>1950000</v>
      </c>
      <c r="AD174" s="24"/>
      <c r="AE174" s="24"/>
      <c r="AF174" s="24">
        <f t="shared" si="2"/>
        <v>1950000</v>
      </c>
    </row>
    <row r="175" spans="1:32" ht="15" customHeight="1">
      <c r="A175" s="98" t="s">
        <v>349</v>
      </c>
      <c r="B175" s="99"/>
      <c r="C175" s="86" t="s">
        <v>350</v>
      </c>
      <c r="D175" s="86"/>
      <c r="E175" s="86"/>
      <c r="F175" s="86"/>
      <c r="G175" s="86"/>
      <c r="H175" s="86"/>
      <c r="I175" s="86"/>
      <c r="J175" s="86"/>
      <c r="K175" s="86"/>
      <c r="L175" s="86"/>
      <c r="M175" s="86"/>
      <c r="N175" s="86"/>
      <c r="O175" s="86"/>
      <c r="P175" s="86"/>
      <c r="Q175" s="86"/>
      <c r="R175" s="86"/>
      <c r="S175" s="86"/>
      <c r="T175" s="86"/>
      <c r="U175" s="86"/>
      <c r="V175" s="86"/>
      <c r="W175" s="86"/>
      <c r="X175" s="86"/>
      <c r="Y175" s="86"/>
      <c r="Z175" s="86"/>
      <c r="AA175" s="86"/>
      <c r="AB175" s="86"/>
      <c r="AC175" s="24"/>
      <c r="AD175" s="24"/>
      <c r="AE175" s="24"/>
      <c r="AF175" s="24">
        <f t="shared" si="2"/>
        <v>0</v>
      </c>
    </row>
    <row r="176" spans="1:32" ht="15" customHeight="1">
      <c r="A176" s="98" t="s">
        <v>351</v>
      </c>
      <c r="B176" s="99"/>
      <c r="C176" s="86" t="s">
        <v>352</v>
      </c>
      <c r="D176" s="86"/>
      <c r="E176" s="86"/>
      <c r="F176" s="86"/>
      <c r="G176" s="86"/>
      <c r="H176" s="86"/>
      <c r="I176" s="86"/>
      <c r="J176" s="86"/>
      <c r="K176" s="86"/>
      <c r="L176" s="86"/>
      <c r="M176" s="86"/>
      <c r="N176" s="86"/>
      <c r="O176" s="86"/>
      <c r="P176" s="86"/>
      <c r="Q176" s="86"/>
      <c r="R176" s="86"/>
      <c r="S176" s="86"/>
      <c r="T176" s="86"/>
      <c r="U176" s="86"/>
      <c r="V176" s="86"/>
      <c r="W176" s="86"/>
      <c r="X176" s="86"/>
      <c r="Y176" s="86"/>
      <c r="Z176" s="86"/>
      <c r="AA176" s="86"/>
      <c r="AB176" s="86"/>
      <c r="AC176" s="24"/>
      <c r="AD176" s="24"/>
      <c r="AE176" s="24"/>
      <c r="AF176" s="24">
        <f t="shared" si="2"/>
        <v>0</v>
      </c>
    </row>
    <row r="177" spans="1:32" ht="15" customHeight="1">
      <c r="A177" s="98" t="s">
        <v>353</v>
      </c>
      <c r="B177" s="99"/>
      <c r="C177" s="86" t="s">
        <v>354</v>
      </c>
      <c r="D177" s="86"/>
      <c r="E177" s="86"/>
      <c r="F177" s="86"/>
      <c r="G177" s="86"/>
      <c r="H177" s="86"/>
      <c r="I177" s="86"/>
      <c r="J177" s="86"/>
      <c r="K177" s="86"/>
      <c r="L177" s="86"/>
      <c r="M177" s="86"/>
      <c r="N177" s="86"/>
      <c r="O177" s="86"/>
      <c r="P177" s="86"/>
      <c r="Q177" s="86"/>
      <c r="R177" s="86"/>
      <c r="S177" s="86"/>
      <c r="T177" s="86"/>
      <c r="U177" s="86"/>
      <c r="V177" s="86"/>
      <c r="W177" s="86"/>
      <c r="X177" s="86"/>
      <c r="Y177" s="86"/>
      <c r="Z177" s="86"/>
      <c r="AA177" s="86"/>
      <c r="AB177" s="86"/>
      <c r="AC177" s="24"/>
      <c r="AD177" s="24"/>
      <c r="AE177" s="24"/>
      <c r="AF177" s="24">
        <f t="shared" si="2"/>
        <v>0</v>
      </c>
    </row>
    <row r="178" spans="1:32" ht="15" customHeight="1">
      <c r="A178" s="91" t="s">
        <v>355</v>
      </c>
      <c r="B178" s="92"/>
      <c r="C178" s="87" t="s">
        <v>356</v>
      </c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7"/>
      <c r="U178" s="87"/>
      <c r="V178" s="87"/>
      <c r="W178" s="87"/>
      <c r="X178" s="87"/>
      <c r="Y178" s="87"/>
      <c r="Z178" s="87"/>
      <c r="AA178" s="87"/>
      <c r="AB178" s="87"/>
      <c r="AC178" s="32">
        <f>SUM(AC174:AC177)</f>
        <v>1950000</v>
      </c>
      <c r="AD178" s="32">
        <f>SUM(AD174:AD177)</f>
        <v>0</v>
      </c>
      <c r="AE178" s="32">
        <f>SUM(AE174:AE177)</f>
        <v>0</v>
      </c>
      <c r="AF178" s="24">
        <f t="shared" si="2"/>
        <v>1950000</v>
      </c>
    </row>
    <row r="179" spans="1:32" ht="15" customHeight="1">
      <c r="A179" s="98" t="s">
        <v>357</v>
      </c>
      <c r="B179" s="99"/>
      <c r="C179" s="100" t="s">
        <v>358</v>
      </c>
      <c r="D179" s="100"/>
      <c r="E179" s="100"/>
      <c r="F179" s="100"/>
      <c r="G179" s="100"/>
      <c r="H179" s="100"/>
      <c r="I179" s="100"/>
      <c r="J179" s="100"/>
      <c r="K179" s="100"/>
      <c r="L179" s="100"/>
      <c r="M179" s="100"/>
      <c r="N179" s="100"/>
      <c r="O179" s="100"/>
      <c r="P179" s="100"/>
      <c r="Q179" s="100"/>
      <c r="R179" s="100"/>
      <c r="S179" s="100"/>
      <c r="T179" s="100"/>
      <c r="U179" s="100"/>
      <c r="V179" s="100"/>
      <c r="W179" s="100"/>
      <c r="X179" s="100"/>
      <c r="Y179" s="100"/>
      <c r="Z179" s="100"/>
      <c r="AA179" s="100"/>
      <c r="AB179" s="100"/>
      <c r="AC179" s="24"/>
      <c r="AD179" s="24"/>
      <c r="AE179" s="24"/>
      <c r="AF179" s="24">
        <f t="shared" si="2"/>
        <v>0</v>
      </c>
    </row>
    <row r="180" spans="1:32" ht="15" customHeight="1">
      <c r="A180" s="98" t="s">
        <v>359</v>
      </c>
      <c r="B180" s="99"/>
      <c r="C180" s="100" t="s">
        <v>360</v>
      </c>
      <c r="D180" s="100"/>
      <c r="E180" s="100"/>
      <c r="F180" s="100"/>
      <c r="G180" s="100"/>
      <c r="H180" s="100"/>
      <c r="I180" s="100"/>
      <c r="J180" s="100"/>
      <c r="K180" s="100"/>
      <c r="L180" s="100"/>
      <c r="M180" s="100"/>
      <c r="N180" s="100"/>
      <c r="O180" s="100"/>
      <c r="P180" s="100"/>
      <c r="Q180" s="100"/>
      <c r="R180" s="100"/>
      <c r="S180" s="100"/>
      <c r="T180" s="100"/>
      <c r="U180" s="100"/>
      <c r="V180" s="100"/>
      <c r="W180" s="100"/>
      <c r="X180" s="100"/>
      <c r="Y180" s="100"/>
      <c r="Z180" s="100"/>
      <c r="AA180" s="100"/>
      <c r="AB180" s="100"/>
      <c r="AC180" s="24"/>
      <c r="AD180" s="24"/>
      <c r="AE180" s="24"/>
      <c r="AF180" s="24">
        <f t="shared" si="2"/>
        <v>0</v>
      </c>
    </row>
    <row r="181" spans="1:32" ht="15" customHeight="1">
      <c r="A181" s="98" t="s">
        <v>361</v>
      </c>
      <c r="B181" s="99"/>
      <c r="C181" s="100" t="s">
        <v>362</v>
      </c>
      <c r="D181" s="100"/>
      <c r="E181" s="100"/>
      <c r="F181" s="100"/>
      <c r="G181" s="100"/>
      <c r="H181" s="100"/>
      <c r="I181" s="100"/>
      <c r="J181" s="100"/>
      <c r="K181" s="100"/>
      <c r="L181" s="100"/>
      <c r="M181" s="100"/>
      <c r="N181" s="100"/>
      <c r="O181" s="100"/>
      <c r="P181" s="100"/>
      <c r="Q181" s="100"/>
      <c r="R181" s="100"/>
      <c r="S181" s="100"/>
      <c r="T181" s="100"/>
      <c r="U181" s="100"/>
      <c r="V181" s="100"/>
      <c r="W181" s="100"/>
      <c r="X181" s="100"/>
      <c r="Y181" s="100"/>
      <c r="Z181" s="100"/>
      <c r="AA181" s="100"/>
      <c r="AB181" s="100"/>
      <c r="AC181" s="24"/>
      <c r="AD181" s="24"/>
      <c r="AE181" s="24"/>
      <c r="AF181" s="24">
        <f t="shared" si="2"/>
        <v>0</v>
      </c>
    </row>
    <row r="182" spans="1:32" ht="15" customHeight="1">
      <c r="A182" s="98" t="s">
        <v>363</v>
      </c>
      <c r="B182" s="99"/>
      <c r="C182" s="86" t="s">
        <v>364</v>
      </c>
      <c r="D182" s="86"/>
      <c r="E182" s="86"/>
      <c r="F182" s="86"/>
      <c r="G182" s="86"/>
      <c r="H182" s="86"/>
      <c r="I182" s="86"/>
      <c r="J182" s="86"/>
      <c r="K182" s="86"/>
      <c r="L182" s="86"/>
      <c r="M182" s="86"/>
      <c r="N182" s="86"/>
      <c r="O182" s="86"/>
      <c r="P182" s="86"/>
      <c r="Q182" s="86"/>
      <c r="R182" s="86"/>
      <c r="S182" s="86"/>
      <c r="T182" s="86"/>
      <c r="U182" s="86"/>
      <c r="V182" s="86"/>
      <c r="W182" s="86"/>
      <c r="X182" s="86"/>
      <c r="Y182" s="86"/>
      <c r="Z182" s="86"/>
      <c r="AA182" s="86"/>
      <c r="AB182" s="86"/>
      <c r="AC182" s="24"/>
      <c r="AD182" s="24"/>
      <c r="AE182" s="24"/>
      <c r="AF182" s="24">
        <f t="shared" si="2"/>
        <v>0</v>
      </c>
    </row>
    <row r="183" spans="1:32" ht="15" customHeight="1">
      <c r="A183" s="98" t="s">
        <v>365</v>
      </c>
      <c r="B183" s="99"/>
      <c r="C183" s="100" t="s">
        <v>366</v>
      </c>
      <c r="D183" s="100"/>
      <c r="E183" s="100"/>
      <c r="F183" s="100"/>
      <c r="G183" s="100"/>
      <c r="H183" s="100"/>
      <c r="I183" s="100"/>
      <c r="J183" s="100"/>
      <c r="K183" s="100"/>
      <c r="L183" s="100"/>
      <c r="M183" s="100"/>
      <c r="N183" s="100"/>
      <c r="O183" s="100"/>
      <c r="P183" s="100"/>
      <c r="Q183" s="100"/>
      <c r="R183" s="100"/>
      <c r="S183" s="100"/>
      <c r="T183" s="100"/>
      <c r="U183" s="100"/>
      <c r="V183" s="100"/>
      <c r="W183" s="100"/>
      <c r="X183" s="100"/>
      <c r="Y183" s="100"/>
      <c r="Z183" s="100"/>
      <c r="AA183" s="100"/>
      <c r="AB183" s="100"/>
      <c r="AC183" s="24"/>
      <c r="AD183" s="24"/>
      <c r="AE183" s="24"/>
      <c r="AF183" s="24">
        <f t="shared" si="2"/>
        <v>0</v>
      </c>
    </row>
    <row r="184" spans="1:32" ht="15" customHeight="1">
      <c r="A184" s="98" t="s">
        <v>367</v>
      </c>
      <c r="B184" s="99"/>
      <c r="C184" s="100" t="s">
        <v>368</v>
      </c>
      <c r="D184" s="100"/>
      <c r="E184" s="100"/>
      <c r="F184" s="100"/>
      <c r="G184" s="100"/>
      <c r="H184" s="100"/>
      <c r="I184" s="100"/>
      <c r="J184" s="100"/>
      <c r="K184" s="100"/>
      <c r="L184" s="100"/>
      <c r="M184" s="100"/>
      <c r="N184" s="100"/>
      <c r="O184" s="100"/>
      <c r="P184" s="100"/>
      <c r="Q184" s="100"/>
      <c r="R184" s="100"/>
      <c r="S184" s="100"/>
      <c r="T184" s="100"/>
      <c r="U184" s="100"/>
      <c r="V184" s="100"/>
      <c r="W184" s="100"/>
      <c r="X184" s="100"/>
      <c r="Y184" s="100"/>
      <c r="Z184" s="100"/>
      <c r="AA184" s="100"/>
      <c r="AB184" s="100"/>
      <c r="AC184" s="24"/>
      <c r="AD184" s="24"/>
      <c r="AE184" s="24"/>
      <c r="AF184" s="24">
        <f t="shared" si="2"/>
        <v>0</v>
      </c>
    </row>
    <row r="185" spans="1:32" ht="15" customHeight="1">
      <c r="A185" s="98" t="s">
        <v>369</v>
      </c>
      <c r="B185" s="99"/>
      <c r="C185" s="86" t="s">
        <v>370</v>
      </c>
      <c r="D185" s="86"/>
      <c r="E185" s="86"/>
      <c r="F185" s="86"/>
      <c r="G185" s="86"/>
      <c r="H185" s="86"/>
      <c r="I185" s="86"/>
      <c r="J185" s="86"/>
      <c r="K185" s="86"/>
      <c r="L185" s="86"/>
      <c r="M185" s="86"/>
      <c r="N185" s="86"/>
      <c r="O185" s="86"/>
      <c r="P185" s="86"/>
      <c r="Q185" s="86"/>
      <c r="R185" s="86"/>
      <c r="S185" s="86"/>
      <c r="T185" s="86"/>
      <c r="U185" s="86"/>
      <c r="V185" s="86"/>
      <c r="W185" s="86"/>
      <c r="X185" s="86"/>
      <c r="Y185" s="86"/>
      <c r="Z185" s="86"/>
      <c r="AA185" s="86"/>
      <c r="AB185" s="86"/>
      <c r="AC185" s="24"/>
      <c r="AD185" s="24"/>
      <c r="AE185" s="24"/>
      <c r="AF185" s="24">
        <f t="shared" si="2"/>
        <v>0</v>
      </c>
    </row>
    <row r="186" spans="1:32" ht="15" customHeight="1">
      <c r="A186" s="98" t="s">
        <v>371</v>
      </c>
      <c r="B186" s="99"/>
      <c r="C186" s="86" t="s">
        <v>372</v>
      </c>
      <c r="D186" s="86"/>
      <c r="E186" s="86"/>
      <c r="F186" s="86"/>
      <c r="G186" s="86"/>
      <c r="H186" s="86"/>
      <c r="I186" s="86"/>
      <c r="J186" s="86"/>
      <c r="K186" s="86"/>
      <c r="L186" s="86"/>
      <c r="M186" s="86"/>
      <c r="N186" s="86"/>
      <c r="O186" s="86"/>
      <c r="P186" s="86"/>
      <c r="Q186" s="86"/>
      <c r="R186" s="86"/>
      <c r="S186" s="86"/>
      <c r="T186" s="86"/>
      <c r="U186" s="86"/>
      <c r="V186" s="86"/>
      <c r="W186" s="86"/>
      <c r="X186" s="86"/>
      <c r="Y186" s="86"/>
      <c r="Z186" s="86"/>
      <c r="AA186" s="86"/>
      <c r="AB186" s="86"/>
      <c r="AC186" s="24"/>
      <c r="AD186" s="24">
        <v>30000</v>
      </c>
      <c r="AE186" s="24"/>
      <c r="AF186" s="24">
        <f t="shared" si="2"/>
        <v>30000</v>
      </c>
    </row>
    <row r="187" spans="1:32" ht="15" customHeight="1">
      <c r="A187" s="91" t="s">
        <v>373</v>
      </c>
      <c r="B187" s="92"/>
      <c r="C187" s="87" t="s">
        <v>374</v>
      </c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7"/>
      <c r="U187" s="87"/>
      <c r="V187" s="87"/>
      <c r="W187" s="87"/>
      <c r="X187" s="87"/>
      <c r="Y187" s="87"/>
      <c r="Z187" s="87"/>
      <c r="AA187" s="87"/>
      <c r="AB187" s="87"/>
      <c r="AC187" s="32">
        <f>SUM(AC179:AC186)</f>
        <v>0</v>
      </c>
      <c r="AD187" s="32">
        <f>SUM(AD179:AD186)</f>
        <v>30000</v>
      </c>
      <c r="AE187" s="32">
        <f>SUM(AE179:AE186)</f>
        <v>0</v>
      </c>
      <c r="AF187" s="24">
        <f t="shared" si="2"/>
        <v>30000</v>
      </c>
    </row>
    <row r="188" spans="1:32" ht="15" customHeight="1">
      <c r="A188" s="91" t="s">
        <v>375</v>
      </c>
      <c r="B188" s="92"/>
      <c r="C188" s="93" t="s">
        <v>376</v>
      </c>
      <c r="D188" s="93"/>
      <c r="E188" s="93"/>
      <c r="F188" s="93"/>
      <c r="G188" s="93"/>
      <c r="H188" s="93"/>
      <c r="I188" s="93"/>
      <c r="J188" s="93"/>
      <c r="K188" s="93"/>
      <c r="L188" s="93"/>
      <c r="M188" s="93"/>
      <c r="N188" s="93"/>
      <c r="O188" s="93"/>
      <c r="P188" s="93"/>
      <c r="Q188" s="93"/>
      <c r="R188" s="93"/>
      <c r="S188" s="93"/>
      <c r="T188" s="93"/>
      <c r="U188" s="93"/>
      <c r="V188" s="93"/>
      <c r="W188" s="93"/>
      <c r="X188" s="93"/>
      <c r="Y188" s="93"/>
      <c r="Z188" s="93"/>
      <c r="AA188" s="93"/>
      <c r="AB188" s="93"/>
      <c r="AC188" s="32">
        <f>SUM(AC117,AC118,AC143,AC152,AC165,AC173,AC178,AC187)</f>
        <v>35451200</v>
      </c>
      <c r="AD188" s="32">
        <f>SUM(AD117,AD118,AD143,AD152,AD165,AD173,AD178,AD187)</f>
        <v>118000</v>
      </c>
      <c r="AE188" s="32">
        <f>SUM(AE117,AE118,AE143,AE152,AE165,AE173,AE178,AE187)</f>
        <v>0</v>
      </c>
      <c r="AF188" s="24">
        <f t="shared" si="2"/>
        <v>35569200</v>
      </c>
    </row>
    <row r="189" spans="1:32" ht="15" customHeight="1">
      <c r="A189" s="94" t="s">
        <v>109</v>
      </c>
      <c r="B189" s="95"/>
      <c r="C189" s="96" t="s">
        <v>401</v>
      </c>
      <c r="D189" s="97"/>
      <c r="E189" s="97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  <c r="T189" s="97"/>
      <c r="U189" s="97"/>
      <c r="V189" s="97"/>
      <c r="W189" s="97"/>
      <c r="X189" s="97"/>
      <c r="Y189" s="97"/>
      <c r="Z189" s="97"/>
      <c r="AA189" s="97"/>
      <c r="AB189" s="97"/>
      <c r="AC189" s="32"/>
      <c r="AD189" s="32"/>
      <c r="AE189" s="32"/>
      <c r="AF189" s="24">
        <f t="shared" si="2"/>
        <v>0</v>
      </c>
    </row>
    <row r="190" spans="1:32" ht="15" customHeight="1">
      <c r="A190" s="88" t="s">
        <v>36</v>
      </c>
      <c r="B190" s="89"/>
      <c r="C190" s="90"/>
      <c r="D190" s="90"/>
      <c r="E190" s="90"/>
      <c r="F190" s="90"/>
      <c r="G190" s="90"/>
      <c r="H190" s="90"/>
      <c r="I190" s="90"/>
      <c r="J190" s="90"/>
      <c r="K190" s="90"/>
      <c r="L190" s="90"/>
      <c r="M190" s="90"/>
      <c r="N190" s="90"/>
      <c r="O190" s="90"/>
      <c r="P190" s="90"/>
      <c r="Q190" s="90"/>
      <c r="R190" s="90"/>
      <c r="S190" s="90"/>
      <c r="T190" s="90"/>
      <c r="U190" s="90"/>
      <c r="V190" s="90"/>
      <c r="W190" s="90"/>
      <c r="X190" s="90"/>
      <c r="Y190" s="90"/>
      <c r="Z190" s="90"/>
      <c r="AA190" s="90"/>
      <c r="AB190" s="90"/>
      <c r="AC190" s="24"/>
      <c r="AD190" s="24"/>
      <c r="AE190" s="24"/>
      <c r="AF190" s="24">
        <f t="shared" si="2"/>
        <v>0</v>
      </c>
    </row>
    <row r="191" spans="1:32" ht="15" customHeight="1">
      <c r="A191" s="80" t="s">
        <v>110</v>
      </c>
      <c r="B191" s="81"/>
      <c r="C191" s="86" t="s">
        <v>378</v>
      </c>
      <c r="D191" s="86"/>
      <c r="E191" s="86"/>
      <c r="F191" s="86"/>
      <c r="G191" s="86"/>
      <c r="H191" s="86"/>
      <c r="I191" s="86"/>
      <c r="J191" s="86"/>
      <c r="K191" s="86"/>
      <c r="L191" s="86"/>
      <c r="M191" s="86"/>
      <c r="N191" s="86"/>
      <c r="O191" s="86"/>
      <c r="P191" s="86"/>
      <c r="Q191" s="86"/>
      <c r="R191" s="86"/>
      <c r="S191" s="86"/>
      <c r="T191" s="86"/>
      <c r="U191" s="86"/>
      <c r="V191" s="86"/>
      <c r="W191" s="86"/>
      <c r="X191" s="86"/>
      <c r="Y191" s="86"/>
      <c r="Z191" s="86"/>
      <c r="AA191" s="86"/>
      <c r="AB191" s="86"/>
      <c r="AC191" s="24"/>
      <c r="AD191" s="24"/>
      <c r="AE191" s="24"/>
      <c r="AF191" s="24">
        <f t="shared" si="2"/>
        <v>0</v>
      </c>
    </row>
    <row r="192" spans="1:32" ht="15" customHeight="1">
      <c r="A192" s="80" t="s">
        <v>112</v>
      </c>
      <c r="B192" s="81"/>
      <c r="C192" s="86" t="s">
        <v>379</v>
      </c>
      <c r="D192" s="86"/>
      <c r="E192" s="86"/>
      <c r="F192" s="86"/>
      <c r="G192" s="86"/>
      <c r="H192" s="86"/>
      <c r="I192" s="86"/>
      <c r="J192" s="86"/>
      <c r="K192" s="86"/>
      <c r="L192" s="86"/>
      <c r="M192" s="86"/>
      <c r="N192" s="86"/>
      <c r="O192" s="86"/>
      <c r="P192" s="86"/>
      <c r="Q192" s="86"/>
      <c r="R192" s="86"/>
      <c r="S192" s="86"/>
      <c r="T192" s="86"/>
      <c r="U192" s="86"/>
      <c r="V192" s="86"/>
      <c r="W192" s="86"/>
      <c r="X192" s="86"/>
      <c r="Y192" s="86"/>
      <c r="Z192" s="86"/>
      <c r="AA192" s="86"/>
      <c r="AB192" s="86"/>
      <c r="AC192" s="24"/>
      <c r="AD192" s="24"/>
      <c r="AE192" s="24"/>
      <c r="AF192" s="24">
        <f t="shared" si="2"/>
        <v>0</v>
      </c>
    </row>
    <row r="193" spans="1:32" ht="15" customHeight="1">
      <c r="A193" s="80" t="s">
        <v>114</v>
      </c>
      <c r="B193" s="81"/>
      <c r="C193" s="86" t="s">
        <v>380</v>
      </c>
      <c r="D193" s="86"/>
      <c r="E193" s="86"/>
      <c r="F193" s="86"/>
      <c r="G193" s="86"/>
      <c r="H193" s="86"/>
      <c r="I193" s="86"/>
      <c r="J193" s="86"/>
      <c r="K193" s="86"/>
      <c r="L193" s="86"/>
      <c r="M193" s="86"/>
      <c r="N193" s="86"/>
      <c r="O193" s="86"/>
      <c r="P193" s="86"/>
      <c r="Q193" s="86"/>
      <c r="R193" s="86"/>
      <c r="S193" s="86"/>
      <c r="T193" s="86"/>
      <c r="U193" s="86"/>
      <c r="V193" s="86"/>
      <c r="W193" s="86"/>
      <c r="X193" s="86"/>
      <c r="Y193" s="86"/>
      <c r="Z193" s="86"/>
      <c r="AA193" s="86"/>
      <c r="AB193" s="86"/>
      <c r="AC193" s="24"/>
      <c r="AD193" s="24"/>
      <c r="AE193" s="24"/>
      <c r="AF193" s="24">
        <f t="shared" si="2"/>
        <v>0</v>
      </c>
    </row>
    <row r="194" spans="1:32" ht="15" customHeight="1">
      <c r="A194" s="83" t="s">
        <v>116</v>
      </c>
      <c r="B194" s="84"/>
      <c r="C194" s="87" t="s">
        <v>381</v>
      </c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7"/>
      <c r="U194" s="87"/>
      <c r="V194" s="87"/>
      <c r="W194" s="87"/>
      <c r="X194" s="87"/>
      <c r="Y194" s="87"/>
      <c r="Z194" s="87"/>
      <c r="AA194" s="87"/>
      <c r="AB194" s="87"/>
      <c r="AC194" s="32">
        <f>SUM(AC190:AC193)</f>
        <v>0</v>
      </c>
      <c r="AD194" s="32">
        <f>SUM(AD190:AD193)</f>
        <v>0</v>
      </c>
      <c r="AE194" s="32">
        <f>SUM(AE190:AE193)</f>
        <v>0</v>
      </c>
      <c r="AF194" s="24">
        <f t="shared" si="2"/>
        <v>0</v>
      </c>
    </row>
    <row r="195" spans="1:32" ht="15" customHeight="1">
      <c r="A195" s="80" t="s">
        <v>118</v>
      </c>
      <c r="B195" s="81"/>
      <c r="C195" s="82" t="s">
        <v>382</v>
      </c>
      <c r="D195" s="82"/>
      <c r="E195" s="82"/>
      <c r="F195" s="82"/>
      <c r="G195" s="82"/>
      <c r="H195" s="82"/>
      <c r="I195" s="82"/>
      <c r="J195" s="82"/>
      <c r="K195" s="82"/>
      <c r="L195" s="82"/>
      <c r="M195" s="82"/>
      <c r="N195" s="82"/>
      <c r="O195" s="82"/>
      <c r="P195" s="82"/>
      <c r="Q195" s="82"/>
      <c r="R195" s="82"/>
      <c r="S195" s="82"/>
      <c r="T195" s="82"/>
      <c r="U195" s="82"/>
      <c r="V195" s="82"/>
      <c r="W195" s="82"/>
      <c r="X195" s="82"/>
      <c r="Y195" s="82"/>
      <c r="Z195" s="82"/>
      <c r="AA195" s="82"/>
      <c r="AB195" s="82"/>
      <c r="AC195" s="24"/>
      <c r="AD195" s="24"/>
      <c r="AE195" s="24"/>
      <c r="AF195" s="24">
        <f t="shared" si="2"/>
        <v>0</v>
      </c>
    </row>
    <row r="196" spans="1:32" ht="15" customHeight="1">
      <c r="A196" s="80" t="s">
        <v>120</v>
      </c>
      <c r="B196" s="81"/>
      <c r="C196" s="82" t="s">
        <v>383</v>
      </c>
      <c r="D196" s="82"/>
      <c r="E196" s="82"/>
      <c r="F196" s="82"/>
      <c r="G196" s="82"/>
      <c r="H196" s="82"/>
      <c r="I196" s="82"/>
      <c r="J196" s="82"/>
      <c r="K196" s="82"/>
      <c r="L196" s="82"/>
      <c r="M196" s="82"/>
      <c r="N196" s="82"/>
      <c r="O196" s="82"/>
      <c r="P196" s="82"/>
      <c r="Q196" s="82"/>
      <c r="R196" s="82"/>
      <c r="S196" s="82"/>
      <c r="T196" s="82"/>
      <c r="U196" s="82"/>
      <c r="V196" s="82"/>
      <c r="W196" s="82"/>
      <c r="X196" s="82"/>
      <c r="Y196" s="82"/>
      <c r="Z196" s="82"/>
      <c r="AA196" s="82"/>
      <c r="AB196" s="82"/>
      <c r="AC196" s="24"/>
      <c r="AD196" s="24"/>
      <c r="AE196" s="24"/>
      <c r="AF196" s="24">
        <f t="shared" si="2"/>
        <v>0</v>
      </c>
    </row>
    <row r="197" spans="1:32" ht="15" customHeight="1">
      <c r="A197" s="80" t="s">
        <v>122</v>
      </c>
      <c r="B197" s="81"/>
      <c r="C197" s="86" t="s">
        <v>384</v>
      </c>
      <c r="D197" s="86"/>
      <c r="E197" s="86"/>
      <c r="F197" s="86"/>
      <c r="G197" s="86"/>
      <c r="H197" s="86"/>
      <c r="I197" s="86"/>
      <c r="J197" s="86"/>
      <c r="K197" s="86"/>
      <c r="L197" s="86"/>
      <c r="M197" s="86"/>
      <c r="N197" s="86"/>
      <c r="O197" s="86"/>
      <c r="P197" s="86"/>
      <c r="Q197" s="86"/>
      <c r="R197" s="86"/>
      <c r="S197" s="86"/>
      <c r="T197" s="86"/>
      <c r="U197" s="86"/>
      <c r="V197" s="86"/>
      <c r="W197" s="86"/>
      <c r="X197" s="86"/>
      <c r="Y197" s="86"/>
      <c r="Z197" s="86"/>
      <c r="AA197" s="86"/>
      <c r="AB197" s="86"/>
      <c r="AC197" s="24"/>
      <c r="AD197" s="24"/>
      <c r="AE197" s="24"/>
      <c r="AF197" s="24">
        <f t="shared" si="2"/>
        <v>0</v>
      </c>
    </row>
    <row r="198" spans="1:32" ht="15" customHeight="1">
      <c r="A198" s="80" t="s">
        <v>124</v>
      </c>
      <c r="B198" s="81"/>
      <c r="C198" s="86" t="s">
        <v>385</v>
      </c>
      <c r="D198" s="86"/>
      <c r="E198" s="86"/>
      <c r="F198" s="86"/>
      <c r="G198" s="86"/>
      <c r="H198" s="86"/>
      <c r="I198" s="86"/>
      <c r="J198" s="86"/>
      <c r="K198" s="86"/>
      <c r="L198" s="86"/>
      <c r="M198" s="86"/>
      <c r="N198" s="86"/>
      <c r="O198" s="86"/>
      <c r="P198" s="86"/>
      <c r="Q198" s="86"/>
      <c r="R198" s="86"/>
      <c r="S198" s="86"/>
      <c r="T198" s="86"/>
      <c r="U198" s="86"/>
      <c r="V198" s="86"/>
      <c r="W198" s="86"/>
      <c r="X198" s="86"/>
      <c r="Y198" s="86"/>
      <c r="Z198" s="86"/>
      <c r="AA198" s="86"/>
      <c r="AB198" s="86"/>
      <c r="AC198" s="24"/>
      <c r="AD198" s="24"/>
      <c r="AE198" s="24"/>
      <c r="AF198" s="24">
        <f t="shared" si="2"/>
        <v>0</v>
      </c>
    </row>
    <row r="199" spans="1:32" ht="15" customHeight="1">
      <c r="A199" s="83" t="s">
        <v>126</v>
      </c>
      <c r="B199" s="84"/>
      <c r="C199" s="85" t="s">
        <v>386</v>
      </c>
      <c r="D199" s="85"/>
      <c r="E199" s="85"/>
      <c r="F199" s="85"/>
      <c r="G199" s="85"/>
      <c r="H199" s="85"/>
      <c r="I199" s="85"/>
      <c r="J199" s="85"/>
      <c r="K199" s="85"/>
      <c r="L199" s="85"/>
      <c r="M199" s="85"/>
      <c r="N199" s="85"/>
      <c r="O199" s="85"/>
      <c r="P199" s="85"/>
      <c r="Q199" s="85"/>
      <c r="R199" s="85"/>
      <c r="S199" s="85"/>
      <c r="T199" s="85"/>
      <c r="U199" s="85"/>
      <c r="V199" s="85"/>
      <c r="W199" s="85"/>
      <c r="X199" s="85"/>
      <c r="Y199" s="85"/>
      <c r="Z199" s="85"/>
      <c r="AA199" s="85"/>
      <c r="AB199" s="85"/>
      <c r="AC199" s="32"/>
      <c r="AD199" s="32"/>
      <c r="AE199" s="32"/>
      <c r="AF199" s="24">
        <f t="shared" si="2"/>
        <v>0</v>
      </c>
    </row>
    <row r="200" spans="1:32" ht="15" customHeight="1">
      <c r="A200" s="80" t="s">
        <v>128</v>
      </c>
      <c r="B200" s="81"/>
      <c r="C200" s="82" t="s">
        <v>387</v>
      </c>
      <c r="D200" s="82"/>
      <c r="E200" s="82"/>
      <c r="F200" s="82"/>
      <c r="G200" s="82"/>
      <c r="H200" s="82"/>
      <c r="I200" s="82"/>
      <c r="J200" s="82"/>
      <c r="K200" s="82"/>
      <c r="L200" s="82"/>
      <c r="M200" s="82"/>
      <c r="N200" s="82"/>
      <c r="O200" s="82"/>
      <c r="P200" s="82"/>
      <c r="Q200" s="82"/>
      <c r="R200" s="82"/>
      <c r="S200" s="82"/>
      <c r="T200" s="82"/>
      <c r="U200" s="82"/>
      <c r="V200" s="82"/>
      <c r="W200" s="82"/>
      <c r="X200" s="82"/>
      <c r="Y200" s="82"/>
      <c r="Z200" s="82"/>
      <c r="AA200" s="82"/>
      <c r="AB200" s="82"/>
      <c r="AC200" s="24"/>
      <c r="AD200" s="24"/>
      <c r="AE200" s="24"/>
      <c r="AF200" s="24">
        <f t="shared" si="2"/>
        <v>0</v>
      </c>
    </row>
    <row r="201" spans="1:32" ht="15" customHeight="1">
      <c r="A201" s="80" t="s">
        <v>130</v>
      </c>
      <c r="B201" s="81"/>
      <c r="C201" s="82" t="s">
        <v>388</v>
      </c>
      <c r="D201" s="82"/>
      <c r="E201" s="82"/>
      <c r="F201" s="82"/>
      <c r="G201" s="82"/>
      <c r="H201" s="82"/>
      <c r="I201" s="82"/>
      <c r="J201" s="82"/>
      <c r="K201" s="82"/>
      <c r="L201" s="82"/>
      <c r="M201" s="82"/>
      <c r="N201" s="82"/>
      <c r="O201" s="82"/>
      <c r="P201" s="82"/>
      <c r="Q201" s="82"/>
      <c r="R201" s="82"/>
      <c r="S201" s="82"/>
      <c r="T201" s="82"/>
      <c r="U201" s="82"/>
      <c r="V201" s="82"/>
      <c r="W201" s="82"/>
      <c r="X201" s="82"/>
      <c r="Y201" s="82"/>
      <c r="Z201" s="82"/>
      <c r="AA201" s="82"/>
      <c r="AB201" s="82"/>
      <c r="AC201" s="24">
        <v>430800</v>
      </c>
      <c r="AD201" s="24"/>
      <c r="AE201" s="24"/>
      <c r="AF201" s="24">
        <f t="shared" si="2"/>
        <v>430800</v>
      </c>
    </row>
    <row r="202" spans="1:32" ht="15" customHeight="1">
      <c r="A202" s="80" t="s">
        <v>132</v>
      </c>
      <c r="B202" s="81"/>
      <c r="C202" s="82" t="s">
        <v>389</v>
      </c>
      <c r="D202" s="82"/>
      <c r="E202" s="82"/>
      <c r="F202" s="82"/>
      <c r="G202" s="82"/>
      <c r="H202" s="82"/>
      <c r="I202" s="82"/>
      <c r="J202" s="82"/>
      <c r="K202" s="82"/>
      <c r="L202" s="82"/>
      <c r="M202" s="82"/>
      <c r="N202" s="82"/>
      <c r="O202" s="82"/>
      <c r="P202" s="82"/>
      <c r="Q202" s="82"/>
      <c r="R202" s="82"/>
      <c r="S202" s="82"/>
      <c r="T202" s="82"/>
      <c r="U202" s="82"/>
      <c r="V202" s="82"/>
      <c r="W202" s="82"/>
      <c r="X202" s="82"/>
      <c r="Y202" s="82"/>
      <c r="Z202" s="82"/>
      <c r="AA202" s="82"/>
      <c r="AB202" s="82"/>
      <c r="AC202" s="24"/>
      <c r="AD202" s="24"/>
      <c r="AE202" s="24"/>
      <c r="AF202" s="24">
        <f t="shared" si="2"/>
        <v>0</v>
      </c>
    </row>
    <row r="203" spans="1:32" ht="15" customHeight="1">
      <c r="A203" s="80" t="s">
        <v>134</v>
      </c>
      <c r="B203" s="81"/>
      <c r="C203" s="82" t="s">
        <v>390</v>
      </c>
      <c r="D203" s="82"/>
      <c r="E203" s="82"/>
      <c r="F203" s="82"/>
      <c r="G203" s="82"/>
      <c r="H203" s="82"/>
      <c r="I203" s="82"/>
      <c r="J203" s="82"/>
      <c r="K203" s="82"/>
      <c r="L203" s="82"/>
      <c r="M203" s="82"/>
      <c r="N203" s="82"/>
      <c r="O203" s="82"/>
      <c r="P203" s="82"/>
      <c r="Q203" s="82"/>
      <c r="R203" s="82"/>
      <c r="S203" s="82"/>
      <c r="T203" s="82"/>
      <c r="U203" s="82"/>
      <c r="V203" s="82"/>
      <c r="W203" s="82"/>
      <c r="X203" s="82"/>
      <c r="Y203" s="82"/>
      <c r="Z203" s="82"/>
      <c r="AA203" s="82"/>
      <c r="AB203" s="82"/>
      <c r="AC203" s="24"/>
      <c r="AD203" s="24"/>
      <c r="AE203" s="24"/>
      <c r="AF203" s="24">
        <f aca="true" t="shared" si="3" ref="AF203:AF212">SUM(AC203:AE203)</f>
        <v>0</v>
      </c>
    </row>
    <row r="204" spans="1:32" ht="15" customHeight="1">
      <c r="A204" s="80" t="s">
        <v>136</v>
      </c>
      <c r="B204" s="81"/>
      <c r="C204" s="82" t="s">
        <v>391</v>
      </c>
      <c r="D204" s="82"/>
      <c r="E204" s="82"/>
      <c r="F204" s="82"/>
      <c r="G204" s="82"/>
      <c r="H204" s="82"/>
      <c r="I204" s="82"/>
      <c r="J204" s="82"/>
      <c r="K204" s="82"/>
      <c r="L204" s="82"/>
      <c r="M204" s="82"/>
      <c r="N204" s="82"/>
      <c r="O204" s="82"/>
      <c r="P204" s="82"/>
      <c r="Q204" s="82"/>
      <c r="R204" s="82"/>
      <c r="S204" s="82"/>
      <c r="T204" s="82"/>
      <c r="U204" s="82"/>
      <c r="V204" s="82"/>
      <c r="W204" s="82"/>
      <c r="X204" s="82"/>
      <c r="Y204" s="82"/>
      <c r="Z204" s="82"/>
      <c r="AA204" s="82"/>
      <c r="AB204" s="82"/>
      <c r="AC204" s="24"/>
      <c r="AD204" s="24"/>
      <c r="AE204" s="24"/>
      <c r="AF204" s="24">
        <f t="shared" si="3"/>
        <v>0</v>
      </c>
    </row>
    <row r="205" spans="1:32" ht="15" customHeight="1">
      <c r="A205" s="80" t="s">
        <v>138</v>
      </c>
      <c r="B205" s="81"/>
      <c r="C205" s="82" t="s">
        <v>392</v>
      </c>
      <c r="D205" s="82"/>
      <c r="E205" s="82"/>
      <c r="F205" s="82"/>
      <c r="G205" s="82"/>
      <c r="H205" s="82"/>
      <c r="I205" s="82"/>
      <c r="J205" s="82"/>
      <c r="K205" s="82"/>
      <c r="L205" s="82"/>
      <c r="M205" s="82"/>
      <c r="N205" s="82"/>
      <c r="O205" s="82"/>
      <c r="P205" s="82"/>
      <c r="Q205" s="82"/>
      <c r="R205" s="82"/>
      <c r="S205" s="82"/>
      <c r="T205" s="82"/>
      <c r="U205" s="82"/>
      <c r="V205" s="82"/>
      <c r="W205" s="82"/>
      <c r="X205" s="82"/>
      <c r="Y205" s="82"/>
      <c r="Z205" s="82"/>
      <c r="AA205" s="82"/>
      <c r="AB205" s="82"/>
      <c r="AC205" s="24"/>
      <c r="AD205" s="24"/>
      <c r="AE205" s="24"/>
      <c r="AF205" s="24">
        <f t="shared" si="3"/>
        <v>0</v>
      </c>
    </row>
    <row r="206" spans="1:32" ht="15" customHeight="1">
      <c r="A206" s="83" t="s">
        <v>140</v>
      </c>
      <c r="B206" s="84"/>
      <c r="C206" s="85" t="s">
        <v>393</v>
      </c>
      <c r="D206" s="85"/>
      <c r="E206" s="85"/>
      <c r="F206" s="85"/>
      <c r="G206" s="85"/>
      <c r="H206" s="85"/>
      <c r="I206" s="85"/>
      <c r="J206" s="85"/>
      <c r="K206" s="85"/>
      <c r="L206" s="85"/>
      <c r="M206" s="85"/>
      <c r="N206" s="85"/>
      <c r="O206" s="85"/>
      <c r="P206" s="85"/>
      <c r="Q206" s="85"/>
      <c r="R206" s="85"/>
      <c r="S206" s="85"/>
      <c r="T206" s="85"/>
      <c r="U206" s="85"/>
      <c r="V206" s="85"/>
      <c r="W206" s="85"/>
      <c r="X206" s="85"/>
      <c r="Y206" s="85"/>
      <c r="Z206" s="85"/>
      <c r="AA206" s="85"/>
      <c r="AB206" s="85"/>
      <c r="AC206" s="32">
        <f>SUM(AC200:AC205)</f>
        <v>430800</v>
      </c>
      <c r="AD206" s="32"/>
      <c r="AE206" s="32"/>
      <c r="AF206" s="24">
        <f t="shared" si="3"/>
        <v>430800</v>
      </c>
    </row>
    <row r="207" spans="1:32" ht="15" customHeight="1">
      <c r="A207" s="80" t="s">
        <v>142</v>
      </c>
      <c r="B207" s="81"/>
      <c r="C207" s="82" t="s">
        <v>394</v>
      </c>
      <c r="D207" s="82"/>
      <c r="E207" s="82"/>
      <c r="F207" s="82"/>
      <c r="G207" s="82"/>
      <c r="H207" s="82"/>
      <c r="I207" s="82"/>
      <c r="J207" s="82"/>
      <c r="K207" s="82"/>
      <c r="L207" s="82"/>
      <c r="M207" s="82"/>
      <c r="N207" s="82"/>
      <c r="O207" s="82"/>
      <c r="P207" s="82"/>
      <c r="Q207" s="82"/>
      <c r="R207" s="82"/>
      <c r="S207" s="82"/>
      <c r="T207" s="82"/>
      <c r="U207" s="82"/>
      <c r="V207" s="82"/>
      <c r="W207" s="82"/>
      <c r="X207" s="82"/>
      <c r="Y207" s="82"/>
      <c r="Z207" s="82"/>
      <c r="AA207" s="82"/>
      <c r="AB207" s="82"/>
      <c r="AC207" s="24"/>
      <c r="AD207" s="24"/>
      <c r="AE207" s="24"/>
      <c r="AF207" s="24">
        <f t="shared" si="3"/>
        <v>0</v>
      </c>
    </row>
    <row r="208" spans="1:32" ht="15" customHeight="1">
      <c r="A208" s="80" t="s">
        <v>144</v>
      </c>
      <c r="B208" s="81"/>
      <c r="C208" s="86" t="s">
        <v>395</v>
      </c>
      <c r="D208" s="86"/>
      <c r="E208" s="86"/>
      <c r="F208" s="86"/>
      <c r="G208" s="86"/>
      <c r="H208" s="86"/>
      <c r="I208" s="86"/>
      <c r="J208" s="86"/>
      <c r="K208" s="86"/>
      <c r="L208" s="86"/>
      <c r="M208" s="86"/>
      <c r="N208" s="86"/>
      <c r="O208" s="86"/>
      <c r="P208" s="86"/>
      <c r="Q208" s="86"/>
      <c r="R208" s="86"/>
      <c r="S208" s="86"/>
      <c r="T208" s="86"/>
      <c r="U208" s="86"/>
      <c r="V208" s="86"/>
      <c r="W208" s="86"/>
      <c r="X208" s="86"/>
      <c r="Y208" s="86"/>
      <c r="Z208" s="86"/>
      <c r="AA208" s="86"/>
      <c r="AB208" s="86"/>
      <c r="AC208" s="24"/>
      <c r="AD208" s="24"/>
      <c r="AE208" s="24"/>
      <c r="AF208" s="24">
        <f t="shared" si="3"/>
        <v>0</v>
      </c>
    </row>
    <row r="209" spans="1:32" ht="15" customHeight="1">
      <c r="A209" s="80" t="s">
        <v>146</v>
      </c>
      <c r="B209" s="81"/>
      <c r="C209" s="82" t="s">
        <v>396</v>
      </c>
      <c r="D209" s="82"/>
      <c r="E209" s="82"/>
      <c r="F209" s="82"/>
      <c r="G209" s="82"/>
      <c r="H209" s="82"/>
      <c r="I209" s="82"/>
      <c r="J209" s="82"/>
      <c r="K209" s="82"/>
      <c r="L209" s="82"/>
      <c r="M209" s="82"/>
      <c r="N209" s="82"/>
      <c r="O209" s="82"/>
      <c r="P209" s="82"/>
      <c r="Q209" s="82"/>
      <c r="R209" s="82"/>
      <c r="S209" s="82"/>
      <c r="T209" s="82"/>
      <c r="U209" s="82"/>
      <c r="V209" s="82"/>
      <c r="W209" s="82"/>
      <c r="X209" s="82"/>
      <c r="Y209" s="82"/>
      <c r="Z209" s="82"/>
      <c r="AA209" s="82"/>
      <c r="AB209" s="82"/>
      <c r="AC209" s="24"/>
      <c r="AD209" s="24"/>
      <c r="AE209" s="24"/>
      <c r="AF209" s="24">
        <f t="shared" si="3"/>
        <v>0</v>
      </c>
    </row>
    <row r="210" spans="1:32" ht="15" customHeight="1">
      <c r="A210" s="80" t="s">
        <v>148</v>
      </c>
      <c r="B210" s="81"/>
      <c r="C210" s="82" t="s">
        <v>397</v>
      </c>
      <c r="D210" s="82"/>
      <c r="E210" s="82"/>
      <c r="F210" s="82"/>
      <c r="G210" s="82"/>
      <c r="H210" s="82"/>
      <c r="I210" s="82"/>
      <c r="J210" s="82"/>
      <c r="K210" s="82"/>
      <c r="L210" s="82"/>
      <c r="M210" s="82"/>
      <c r="N210" s="82"/>
      <c r="O210" s="82"/>
      <c r="P210" s="82"/>
      <c r="Q210" s="82"/>
      <c r="R210" s="82"/>
      <c r="S210" s="82"/>
      <c r="T210" s="82"/>
      <c r="U210" s="82"/>
      <c r="V210" s="82"/>
      <c r="W210" s="82"/>
      <c r="X210" s="82"/>
      <c r="Y210" s="82"/>
      <c r="Z210" s="82"/>
      <c r="AA210" s="82"/>
      <c r="AB210" s="82"/>
      <c r="AC210" s="24"/>
      <c r="AD210" s="24"/>
      <c r="AE210" s="24"/>
      <c r="AF210" s="24">
        <f t="shared" si="3"/>
        <v>0</v>
      </c>
    </row>
    <row r="211" spans="1:32" ht="15" customHeight="1">
      <c r="A211" s="83" t="s">
        <v>150</v>
      </c>
      <c r="B211" s="84"/>
      <c r="C211" s="85" t="s">
        <v>398</v>
      </c>
      <c r="D211" s="85"/>
      <c r="E211" s="85"/>
      <c r="F211" s="85"/>
      <c r="G211" s="85"/>
      <c r="H211" s="85"/>
      <c r="I211" s="85"/>
      <c r="J211" s="85"/>
      <c r="K211" s="85"/>
      <c r="L211" s="85"/>
      <c r="M211" s="85"/>
      <c r="N211" s="85"/>
      <c r="O211" s="85"/>
      <c r="P211" s="85"/>
      <c r="Q211" s="85"/>
      <c r="R211" s="85"/>
      <c r="S211" s="85"/>
      <c r="T211" s="85"/>
      <c r="U211" s="85"/>
      <c r="V211" s="85"/>
      <c r="W211" s="85"/>
      <c r="X211" s="85"/>
      <c r="Y211" s="85"/>
      <c r="Z211" s="85"/>
      <c r="AA211" s="85"/>
      <c r="AB211" s="85"/>
      <c r="AC211" s="32"/>
      <c r="AD211" s="32"/>
      <c r="AE211" s="32"/>
      <c r="AF211" s="24">
        <f t="shared" si="3"/>
        <v>0</v>
      </c>
    </row>
    <row r="212" spans="1:32" ht="15" customHeight="1">
      <c r="A212" s="80" t="s">
        <v>152</v>
      </c>
      <c r="B212" s="81"/>
      <c r="C212" s="86" t="s">
        <v>399</v>
      </c>
      <c r="D212" s="86"/>
      <c r="E212" s="86"/>
      <c r="F212" s="86"/>
      <c r="G212" s="86"/>
      <c r="H212" s="86"/>
      <c r="I212" s="86"/>
      <c r="J212" s="86"/>
      <c r="K212" s="86"/>
      <c r="L212" s="86"/>
      <c r="M212" s="86"/>
      <c r="N212" s="86"/>
      <c r="O212" s="86"/>
      <c r="P212" s="86"/>
      <c r="Q212" s="86"/>
      <c r="R212" s="86"/>
      <c r="S212" s="86"/>
      <c r="T212" s="86"/>
      <c r="U212" s="86"/>
      <c r="V212" s="86"/>
      <c r="W212" s="86"/>
      <c r="X212" s="86"/>
      <c r="Y212" s="86"/>
      <c r="Z212" s="86"/>
      <c r="AA212" s="86"/>
      <c r="AB212" s="86"/>
      <c r="AC212" s="24"/>
      <c r="AD212" s="24"/>
      <c r="AE212" s="24"/>
      <c r="AF212" s="24">
        <f t="shared" si="3"/>
        <v>0</v>
      </c>
    </row>
    <row r="213" spans="1:32" ht="15" customHeight="1">
      <c r="A213" s="83" t="s">
        <v>154</v>
      </c>
      <c r="B213" s="84"/>
      <c r="C213" s="85" t="s">
        <v>400</v>
      </c>
      <c r="D213" s="85"/>
      <c r="E213" s="85"/>
      <c r="F213" s="85"/>
      <c r="G213" s="85"/>
      <c r="H213" s="85"/>
      <c r="I213" s="85"/>
      <c r="J213" s="85"/>
      <c r="K213" s="85"/>
      <c r="L213" s="85"/>
      <c r="M213" s="85"/>
      <c r="N213" s="85"/>
      <c r="O213" s="85"/>
      <c r="P213" s="85"/>
      <c r="Q213" s="85"/>
      <c r="R213" s="85"/>
      <c r="S213" s="85"/>
      <c r="T213" s="85"/>
      <c r="U213" s="85"/>
      <c r="V213" s="85"/>
      <c r="W213" s="85"/>
      <c r="X213" s="85"/>
      <c r="Y213" s="85"/>
      <c r="Z213" s="85"/>
      <c r="AA213" s="85"/>
      <c r="AB213" s="85"/>
      <c r="AC213" s="32"/>
      <c r="AD213" s="32"/>
      <c r="AE213" s="32"/>
      <c r="AF213" s="24">
        <v>430800</v>
      </c>
    </row>
    <row r="214" spans="1:32" ht="15" customHeight="1">
      <c r="A214" s="71" t="s">
        <v>404</v>
      </c>
      <c r="B214" s="72"/>
      <c r="C214" s="73"/>
      <c r="D214" s="74"/>
      <c r="E214" s="74"/>
      <c r="F214" s="74"/>
      <c r="G214" s="74"/>
      <c r="H214" s="74"/>
      <c r="I214" s="74"/>
      <c r="J214" s="74"/>
      <c r="K214" s="75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  <c r="W214" s="36"/>
      <c r="X214" s="36"/>
      <c r="Y214" s="36"/>
      <c r="Z214" s="36"/>
      <c r="AA214" s="36"/>
      <c r="AB214" s="36"/>
      <c r="AC214" s="24">
        <f>SUM(AC188,AC213,AC206)</f>
        <v>35882000</v>
      </c>
      <c r="AD214" s="24">
        <f>SUM(AD188,AD213)</f>
        <v>118000</v>
      </c>
      <c r="AE214" s="24">
        <f>SUM(AE188,AE213)</f>
        <v>0</v>
      </c>
      <c r="AF214" s="24">
        <f>SUM(AF188,AF213)</f>
        <v>36000000</v>
      </c>
    </row>
    <row r="215" spans="11:28" ht="15" customHeight="1"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</row>
    <row r="216" spans="1:32" ht="15" customHeight="1">
      <c r="A216" s="19" t="s">
        <v>405</v>
      </c>
      <c r="B216" s="19"/>
      <c r="C216" s="39"/>
      <c r="D216" s="39"/>
      <c r="E216" s="39"/>
      <c r="F216" s="39"/>
      <c r="G216" s="39"/>
      <c r="H216" s="39"/>
      <c r="I216" s="39"/>
      <c r="J216" s="3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33"/>
      <c r="AD216" s="33"/>
      <c r="AE216" s="33"/>
      <c r="AF216" s="33"/>
    </row>
  </sheetData>
  <sheetProtection/>
  <mergeCells count="409">
    <mergeCell ref="A9:B9"/>
    <mergeCell ref="C9:AB9"/>
    <mergeCell ref="A10:B10"/>
    <mergeCell ref="C10:AB10"/>
    <mergeCell ref="A4:AF4"/>
    <mergeCell ref="A11:B11"/>
    <mergeCell ref="C11:AB11"/>
    <mergeCell ref="A12:B12"/>
    <mergeCell ref="C12:AB12"/>
    <mergeCell ref="A13:B13"/>
    <mergeCell ref="C13:AB13"/>
    <mergeCell ref="A14:B14"/>
    <mergeCell ref="C14:AB14"/>
    <mergeCell ref="A15:B15"/>
    <mergeCell ref="C15:AB15"/>
    <mergeCell ref="A16:B16"/>
    <mergeCell ref="C16:AB16"/>
    <mergeCell ref="A17:B17"/>
    <mergeCell ref="C17:AB17"/>
    <mergeCell ref="A18:B18"/>
    <mergeCell ref="C18:AB18"/>
    <mergeCell ref="A19:B19"/>
    <mergeCell ref="C19:AB19"/>
    <mergeCell ref="A20:B20"/>
    <mergeCell ref="C20:AB20"/>
    <mergeCell ref="A21:B21"/>
    <mergeCell ref="C21:AB21"/>
    <mergeCell ref="A22:B22"/>
    <mergeCell ref="C22:AB22"/>
    <mergeCell ref="A23:B23"/>
    <mergeCell ref="C23:AB23"/>
    <mergeCell ref="A24:B24"/>
    <mergeCell ref="C24:AB24"/>
    <mergeCell ref="A25:B25"/>
    <mergeCell ref="C25:AB25"/>
    <mergeCell ref="A26:B26"/>
    <mergeCell ref="C26:AB26"/>
    <mergeCell ref="A27:B27"/>
    <mergeCell ref="C27:AB27"/>
    <mergeCell ref="A28:B28"/>
    <mergeCell ref="C28:AB28"/>
    <mergeCell ref="A29:B29"/>
    <mergeCell ref="C29:AB29"/>
    <mergeCell ref="A30:B30"/>
    <mergeCell ref="C30:AB30"/>
    <mergeCell ref="A31:B31"/>
    <mergeCell ref="C31:AB31"/>
    <mergeCell ref="A32:B32"/>
    <mergeCell ref="C32:AB32"/>
    <mergeCell ref="A33:B33"/>
    <mergeCell ref="C33:AB33"/>
    <mergeCell ref="A34:B34"/>
    <mergeCell ref="C34:AB34"/>
    <mergeCell ref="A35:B35"/>
    <mergeCell ref="C35:AB35"/>
    <mergeCell ref="A36:B36"/>
    <mergeCell ref="C36:AB36"/>
    <mergeCell ref="A37:B37"/>
    <mergeCell ref="C37:AB37"/>
    <mergeCell ref="A38:B38"/>
    <mergeCell ref="C38:AB38"/>
    <mergeCell ref="A39:B39"/>
    <mergeCell ref="C39:AB39"/>
    <mergeCell ref="A40:B40"/>
    <mergeCell ref="C40:AB40"/>
    <mergeCell ref="A41:B41"/>
    <mergeCell ref="C41:AB41"/>
    <mergeCell ref="A42:B42"/>
    <mergeCell ref="C42:AB42"/>
    <mergeCell ref="A43:B43"/>
    <mergeCell ref="C43:AB43"/>
    <mergeCell ref="A44:B44"/>
    <mergeCell ref="C44:AB44"/>
    <mergeCell ref="A45:B45"/>
    <mergeCell ref="C45:AB45"/>
    <mergeCell ref="A46:B46"/>
    <mergeCell ref="C46:AB46"/>
    <mergeCell ref="A47:B47"/>
    <mergeCell ref="C47:AB47"/>
    <mergeCell ref="A48:B48"/>
    <mergeCell ref="C48:AB48"/>
    <mergeCell ref="A49:B49"/>
    <mergeCell ref="C49:AB49"/>
    <mergeCell ref="A50:B50"/>
    <mergeCell ref="C50:AB50"/>
    <mergeCell ref="A51:B51"/>
    <mergeCell ref="C51:AB51"/>
    <mergeCell ref="A52:B52"/>
    <mergeCell ref="C52:AB52"/>
    <mergeCell ref="A53:B53"/>
    <mergeCell ref="C53:AB53"/>
    <mergeCell ref="A54:B54"/>
    <mergeCell ref="C54:AB54"/>
    <mergeCell ref="A55:B55"/>
    <mergeCell ref="C55:AB55"/>
    <mergeCell ref="A56:B56"/>
    <mergeCell ref="C56:AB56"/>
    <mergeCell ref="A57:B57"/>
    <mergeCell ref="C57:AB57"/>
    <mergeCell ref="A58:B58"/>
    <mergeCell ref="C58:AB58"/>
    <mergeCell ref="A59:B59"/>
    <mergeCell ref="C59:AB59"/>
    <mergeCell ref="A60:B60"/>
    <mergeCell ref="C60:AB60"/>
    <mergeCell ref="A61:B61"/>
    <mergeCell ref="C61:AB61"/>
    <mergeCell ref="A62:B62"/>
    <mergeCell ref="C62:AB62"/>
    <mergeCell ref="A63:B63"/>
    <mergeCell ref="C63:AB63"/>
    <mergeCell ref="A64:B64"/>
    <mergeCell ref="C64:AB64"/>
    <mergeCell ref="A65:B65"/>
    <mergeCell ref="C65:AB65"/>
    <mergeCell ref="A66:B66"/>
    <mergeCell ref="C66:AB66"/>
    <mergeCell ref="A67:B67"/>
    <mergeCell ref="C67:AB67"/>
    <mergeCell ref="A68:B68"/>
    <mergeCell ref="C68:AB68"/>
    <mergeCell ref="A69:B69"/>
    <mergeCell ref="C69:AB69"/>
    <mergeCell ref="A70:B70"/>
    <mergeCell ref="C70:AB70"/>
    <mergeCell ref="A71:B71"/>
    <mergeCell ref="C71:AB71"/>
    <mergeCell ref="A72:B72"/>
    <mergeCell ref="C72:AB72"/>
    <mergeCell ref="A73:B73"/>
    <mergeCell ref="C73:AB73"/>
    <mergeCell ref="A74:B74"/>
    <mergeCell ref="C74:AB74"/>
    <mergeCell ref="A75:B75"/>
    <mergeCell ref="C75:AB75"/>
    <mergeCell ref="A76:B76"/>
    <mergeCell ref="C76:AB76"/>
    <mergeCell ref="A77:B77"/>
    <mergeCell ref="C77:AB77"/>
    <mergeCell ref="A78:B78"/>
    <mergeCell ref="C78:AB78"/>
    <mergeCell ref="A79:B79"/>
    <mergeCell ref="C79:AB79"/>
    <mergeCell ref="A80:B80"/>
    <mergeCell ref="C80:AB80"/>
    <mergeCell ref="A81:B81"/>
    <mergeCell ref="C81:AB81"/>
    <mergeCell ref="A82:B82"/>
    <mergeCell ref="C82:AB82"/>
    <mergeCell ref="A83:B83"/>
    <mergeCell ref="C83:AB83"/>
    <mergeCell ref="A84:B84"/>
    <mergeCell ref="C84:AB84"/>
    <mergeCell ref="A85:B85"/>
    <mergeCell ref="C85:AB85"/>
    <mergeCell ref="A86:B86"/>
    <mergeCell ref="C86:AB86"/>
    <mergeCell ref="A87:B87"/>
    <mergeCell ref="C87:AB87"/>
    <mergeCell ref="A88:B88"/>
    <mergeCell ref="C88:AB88"/>
    <mergeCell ref="A89:B89"/>
    <mergeCell ref="C89:AB89"/>
    <mergeCell ref="A90:B90"/>
    <mergeCell ref="C90:AB90"/>
    <mergeCell ref="A91:B91"/>
    <mergeCell ref="C91:AB91"/>
    <mergeCell ref="A92:B92"/>
    <mergeCell ref="C92:AB92"/>
    <mergeCell ref="A93:B93"/>
    <mergeCell ref="C93:AB93"/>
    <mergeCell ref="A94:B94"/>
    <mergeCell ref="C94:AB94"/>
    <mergeCell ref="A95:B95"/>
    <mergeCell ref="C95:AB95"/>
    <mergeCell ref="A97:B97"/>
    <mergeCell ref="C97:AB97"/>
    <mergeCell ref="A98:B98"/>
    <mergeCell ref="C98:AB98"/>
    <mergeCell ref="A99:B99"/>
    <mergeCell ref="C99:AB99"/>
    <mergeCell ref="A100:B100"/>
    <mergeCell ref="C100:AB100"/>
    <mergeCell ref="A101:B101"/>
    <mergeCell ref="C101:AB101"/>
    <mergeCell ref="A102:B102"/>
    <mergeCell ref="C102:AB102"/>
    <mergeCell ref="A103:B103"/>
    <mergeCell ref="C103:AB103"/>
    <mergeCell ref="A104:B104"/>
    <mergeCell ref="C104:AB104"/>
    <mergeCell ref="A105:B105"/>
    <mergeCell ref="C105:AB105"/>
    <mergeCell ref="A106:B106"/>
    <mergeCell ref="C106:AB106"/>
    <mergeCell ref="A107:B107"/>
    <mergeCell ref="C107:AB107"/>
    <mergeCell ref="A108:B108"/>
    <mergeCell ref="C108:AB108"/>
    <mergeCell ref="A109:B109"/>
    <mergeCell ref="C109:AB109"/>
    <mergeCell ref="A110:B110"/>
    <mergeCell ref="C110:AB110"/>
    <mergeCell ref="A111:B111"/>
    <mergeCell ref="C111:AB111"/>
    <mergeCell ref="A112:B112"/>
    <mergeCell ref="C112:AB112"/>
    <mergeCell ref="A113:B113"/>
    <mergeCell ref="C113:AB113"/>
    <mergeCell ref="A114:B114"/>
    <mergeCell ref="C114:AB114"/>
    <mergeCell ref="A115:B115"/>
    <mergeCell ref="C115:AB115"/>
    <mergeCell ref="A116:B116"/>
    <mergeCell ref="C116:AB116"/>
    <mergeCell ref="A117:B117"/>
    <mergeCell ref="C117:AB117"/>
    <mergeCell ref="A118:B118"/>
    <mergeCell ref="C118:AB118"/>
    <mergeCell ref="A119:B119"/>
    <mergeCell ref="C119:AB119"/>
    <mergeCell ref="A120:B120"/>
    <mergeCell ref="C120:AB120"/>
    <mergeCell ref="A121:B121"/>
    <mergeCell ref="C121:AB121"/>
    <mergeCell ref="A122:B122"/>
    <mergeCell ref="C122:AB122"/>
    <mergeCell ref="A123:B123"/>
    <mergeCell ref="C123:AB123"/>
    <mergeCell ref="A124:B124"/>
    <mergeCell ref="C124:AB124"/>
    <mergeCell ref="A125:B125"/>
    <mergeCell ref="C125:AB125"/>
    <mergeCell ref="A126:B126"/>
    <mergeCell ref="C126:AB126"/>
    <mergeCell ref="A127:B127"/>
    <mergeCell ref="C127:AB127"/>
    <mergeCell ref="A128:B128"/>
    <mergeCell ref="C128:AB128"/>
    <mergeCell ref="A129:B129"/>
    <mergeCell ref="C129:AB129"/>
    <mergeCell ref="A130:B130"/>
    <mergeCell ref="C130:AB130"/>
    <mergeCell ref="A131:B131"/>
    <mergeCell ref="C131:AB131"/>
    <mergeCell ref="A132:B132"/>
    <mergeCell ref="C132:AB132"/>
    <mergeCell ref="A133:B133"/>
    <mergeCell ref="C133:AB133"/>
    <mergeCell ref="A134:B134"/>
    <mergeCell ref="C134:AB134"/>
    <mergeCell ref="A135:B135"/>
    <mergeCell ref="C135:AB135"/>
    <mergeCell ref="A136:B136"/>
    <mergeCell ref="C136:AB136"/>
    <mergeCell ref="A137:B137"/>
    <mergeCell ref="C137:AB137"/>
    <mergeCell ref="A138:B138"/>
    <mergeCell ref="C138:AB138"/>
    <mergeCell ref="A139:B139"/>
    <mergeCell ref="C139:AB139"/>
    <mergeCell ref="A140:B140"/>
    <mergeCell ref="C140:AB140"/>
    <mergeCell ref="A141:B141"/>
    <mergeCell ref="C141:AB141"/>
    <mergeCell ref="A142:B142"/>
    <mergeCell ref="C142:AB142"/>
    <mergeCell ref="A143:B143"/>
    <mergeCell ref="C143:AB143"/>
    <mergeCell ref="A144:B144"/>
    <mergeCell ref="C144:AB144"/>
    <mergeCell ref="A145:B145"/>
    <mergeCell ref="C145:AB145"/>
    <mergeCell ref="A146:B146"/>
    <mergeCell ref="C146:AB146"/>
    <mergeCell ref="A147:B147"/>
    <mergeCell ref="C147:AB147"/>
    <mergeCell ref="A148:B148"/>
    <mergeCell ref="C148:AB148"/>
    <mergeCell ref="A149:B149"/>
    <mergeCell ref="C149:AB149"/>
    <mergeCell ref="A150:B150"/>
    <mergeCell ref="C150:AB150"/>
    <mergeCell ref="A151:B151"/>
    <mergeCell ref="C151:AB151"/>
    <mergeCell ref="A152:B152"/>
    <mergeCell ref="C152:AB152"/>
    <mergeCell ref="A153:B153"/>
    <mergeCell ref="C153:AB153"/>
    <mergeCell ref="A154:B154"/>
    <mergeCell ref="C154:AB154"/>
    <mergeCell ref="A155:B155"/>
    <mergeCell ref="C155:AB155"/>
    <mergeCell ref="A156:B156"/>
    <mergeCell ref="C156:AB156"/>
    <mergeCell ref="A157:B157"/>
    <mergeCell ref="C157:AB157"/>
    <mergeCell ref="A158:B158"/>
    <mergeCell ref="C158:AB158"/>
    <mergeCell ref="A159:B159"/>
    <mergeCell ref="C159:AB159"/>
    <mergeCell ref="A160:B160"/>
    <mergeCell ref="C160:AB160"/>
    <mergeCell ref="A161:B161"/>
    <mergeCell ref="C161:AB161"/>
    <mergeCell ref="A162:B162"/>
    <mergeCell ref="C162:AB162"/>
    <mergeCell ref="A163:B163"/>
    <mergeCell ref="C163:AB163"/>
    <mergeCell ref="A164:B164"/>
    <mergeCell ref="C164:AB164"/>
    <mergeCell ref="A165:B165"/>
    <mergeCell ref="C165:AB165"/>
    <mergeCell ref="A166:B166"/>
    <mergeCell ref="C166:AB166"/>
    <mergeCell ref="A167:B167"/>
    <mergeCell ref="C167:AB167"/>
    <mergeCell ref="A168:B168"/>
    <mergeCell ref="C168:AB168"/>
    <mergeCell ref="A169:B169"/>
    <mergeCell ref="C169:AB169"/>
    <mergeCell ref="A170:B170"/>
    <mergeCell ref="C170:AB170"/>
    <mergeCell ref="A171:B171"/>
    <mergeCell ref="C171:AB171"/>
    <mergeCell ref="A172:B172"/>
    <mergeCell ref="C172:AB172"/>
    <mergeCell ref="A173:B173"/>
    <mergeCell ref="C173:AB173"/>
    <mergeCell ref="A174:B174"/>
    <mergeCell ref="C174:AB174"/>
    <mergeCell ref="A175:B175"/>
    <mergeCell ref="C175:AB175"/>
    <mergeCell ref="A176:B176"/>
    <mergeCell ref="C176:AB176"/>
    <mergeCell ref="A177:B177"/>
    <mergeCell ref="C177:AB177"/>
    <mergeCell ref="A178:B178"/>
    <mergeCell ref="C178:AB178"/>
    <mergeCell ref="A179:B179"/>
    <mergeCell ref="C179:AB179"/>
    <mergeCell ref="A180:B180"/>
    <mergeCell ref="C180:AB180"/>
    <mergeCell ref="A181:B181"/>
    <mergeCell ref="C181:AB181"/>
    <mergeCell ref="A182:B182"/>
    <mergeCell ref="C182:AB182"/>
    <mergeCell ref="A183:B183"/>
    <mergeCell ref="C183:AB183"/>
    <mergeCell ref="A184:B184"/>
    <mergeCell ref="C184:AB184"/>
    <mergeCell ref="A185:B185"/>
    <mergeCell ref="C185:AB185"/>
    <mergeCell ref="A186:B186"/>
    <mergeCell ref="C186:AB186"/>
    <mergeCell ref="A187:B187"/>
    <mergeCell ref="C187:AB187"/>
    <mergeCell ref="A188:B188"/>
    <mergeCell ref="C188:AB188"/>
    <mergeCell ref="A189:B189"/>
    <mergeCell ref="C189:AB189"/>
    <mergeCell ref="A190:B190"/>
    <mergeCell ref="C190:AB190"/>
    <mergeCell ref="A191:B191"/>
    <mergeCell ref="C191:AB191"/>
    <mergeCell ref="A192:B192"/>
    <mergeCell ref="C192:AB192"/>
    <mergeCell ref="A193:B193"/>
    <mergeCell ref="C193:AB193"/>
    <mergeCell ref="A194:B194"/>
    <mergeCell ref="C194:AB194"/>
    <mergeCell ref="A195:B195"/>
    <mergeCell ref="C195:AB195"/>
    <mergeCell ref="A196:B196"/>
    <mergeCell ref="C196:AB196"/>
    <mergeCell ref="A197:B197"/>
    <mergeCell ref="C197:AB197"/>
    <mergeCell ref="A198:B198"/>
    <mergeCell ref="C198:AB198"/>
    <mergeCell ref="A199:B199"/>
    <mergeCell ref="C199:AB199"/>
    <mergeCell ref="A200:B200"/>
    <mergeCell ref="C200:AB200"/>
    <mergeCell ref="A201:B201"/>
    <mergeCell ref="C201:AB201"/>
    <mergeCell ref="A208:B208"/>
    <mergeCell ref="C208:AB208"/>
    <mergeCell ref="A202:B202"/>
    <mergeCell ref="C202:AB202"/>
    <mergeCell ref="A203:B203"/>
    <mergeCell ref="C203:AB203"/>
    <mergeCell ref="A204:B204"/>
    <mergeCell ref="C204:AB204"/>
    <mergeCell ref="A209:B209"/>
    <mergeCell ref="C209:AB209"/>
    <mergeCell ref="A213:B213"/>
    <mergeCell ref="C213:AB213"/>
    <mergeCell ref="A205:B205"/>
    <mergeCell ref="C205:AB205"/>
    <mergeCell ref="A206:B206"/>
    <mergeCell ref="C206:AB206"/>
    <mergeCell ref="A207:B207"/>
    <mergeCell ref="C207:AB207"/>
    <mergeCell ref="A210:B210"/>
    <mergeCell ref="C210:AB210"/>
    <mergeCell ref="A211:B211"/>
    <mergeCell ref="C211:AB211"/>
    <mergeCell ref="A212:B212"/>
    <mergeCell ref="C212:AB212"/>
  </mergeCells>
  <printOptions/>
  <pageMargins left="0.1968503937007874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24"/>
  <sheetViews>
    <sheetView zoomScalePageLayoutView="0" workbookViewId="0" topLeftCell="A10">
      <selection activeCell="A2" sqref="A2"/>
    </sheetView>
  </sheetViews>
  <sheetFormatPr defaultColWidth="9.140625" defaultRowHeight="15"/>
  <cols>
    <col min="1" max="1" width="4.28125" style="0" customWidth="1"/>
    <col min="2" max="2" width="27.8515625" style="0" customWidth="1"/>
    <col min="3" max="3" width="10.00390625" style="0" customWidth="1"/>
    <col min="4" max="4" width="5.7109375" style="0" customWidth="1"/>
    <col min="5" max="5" width="7.140625" style="0" customWidth="1"/>
    <col min="6" max="6" width="10.28125" style="21" customWidth="1"/>
    <col min="7" max="7" width="12.00390625" style="0" customWidth="1"/>
    <col min="8" max="8" width="15.140625" style="0" customWidth="1"/>
  </cols>
  <sheetData>
    <row r="2" ht="15">
      <c r="A2" t="s">
        <v>471</v>
      </c>
    </row>
    <row r="4" spans="2:8" ht="43.5" customHeight="1">
      <c r="B4" s="126" t="s">
        <v>470</v>
      </c>
      <c r="C4" s="127"/>
      <c r="D4" s="127"/>
      <c r="E4" s="127"/>
      <c r="F4" s="127"/>
      <c r="G4" s="127"/>
      <c r="H4" s="127"/>
    </row>
    <row r="6" ht="15">
      <c r="H6" s="10" t="s">
        <v>100</v>
      </c>
    </row>
    <row r="7" spans="2:8" ht="15">
      <c r="B7" s="2" t="s">
        <v>0</v>
      </c>
      <c r="C7" s="2" t="s">
        <v>1</v>
      </c>
      <c r="D7" s="2" t="s">
        <v>2</v>
      </c>
      <c r="E7" s="2" t="s">
        <v>3</v>
      </c>
      <c r="F7" s="22" t="s">
        <v>4</v>
      </c>
      <c r="G7" s="2" t="s">
        <v>5</v>
      </c>
      <c r="H7" s="2" t="s">
        <v>6</v>
      </c>
    </row>
    <row r="8" spans="2:8" s="64" customFormat="1" ht="27.75" customHeight="1">
      <c r="B8" s="65" t="s">
        <v>7</v>
      </c>
      <c r="C8" s="65" t="s">
        <v>8</v>
      </c>
      <c r="D8" s="65" t="s">
        <v>9</v>
      </c>
      <c r="E8" s="65" t="s">
        <v>10</v>
      </c>
      <c r="F8" s="66" t="s">
        <v>11</v>
      </c>
      <c r="G8" s="65" t="s">
        <v>12</v>
      </c>
      <c r="H8" s="65" t="s">
        <v>13</v>
      </c>
    </row>
    <row r="9" spans="2:8" ht="15">
      <c r="B9" s="2">
        <v>1</v>
      </c>
      <c r="C9" s="2">
        <v>2</v>
      </c>
      <c r="D9" s="2">
        <v>3</v>
      </c>
      <c r="E9" s="2">
        <v>4</v>
      </c>
      <c r="F9" s="22">
        <v>5</v>
      </c>
      <c r="G9" s="2">
        <v>6</v>
      </c>
      <c r="H9" s="2" t="s">
        <v>14</v>
      </c>
    </row>
    <row r="10" spans="2:8" ht="25.5" customHeight="1">
      <c r="B10" s="122" t="s">
        <v>15</v>
      </c>
      <c r="C10" s="122"/>
      <c r="D10" s="122"/>
      <c r="E10" s="122"/>
      <c r="F10" s="122"/>
      <c r="G10" s="122"/>
      <c r="H10" s="122"/>
    </row>
    <row r="11" spans="2:8" ht="66" customHeight="1">
      <c r="B11" s="3" t="s">
        <v>16</v>
      </c>
      <c r="C11" s="1" t="s">
        <v>17</v>
      </c>
      <c r="D11" s="1"/>
      <c r="E11" s="1"/>
      <c r="F11" s="24">
        <f>D11*E11</f>
        <v>0</v>
      </c>
      <c r="G11" s="1">
        <v>0</v>
      </c>
      <c r="H11" s="68">
        <f aca="true" t="shared" si="0" ref="H11:H16">F11-G11</f>
        <v>0</v>
      </c>
    </row>
    <row r="12" spans="2:8" ht="60">
      <c r="B12" s="3" t="s">
        <v>18</v>
      </c>
      <c r="C12" s="1"/>
      <c r="D12" s="1"/>
      <c r="E12" s="1"/>
      <c r="F12" s="24">
        <v>196240</v>
      </c>
      <c r="G12" s="1">
        <v>0</v>
      </c>
      <c r="H12" s="68">
        <f t="shared" si="0"/>
        <v>196240</v>
      </c>
    </row>
    <row r="13" spans="2:8" ht="45">
      <c r="B13" s="3" t="s">
        <v>19</v>
      </c>
      <c r="C13" s="1"/>
      <c r="D13" s="1"/>
      <c r="E13" s="1"/>
      <c r="F13" s="24">
        <v>448000</v>
      </c>
      <c r="G13" s="1">
        <v>0</v>
      </c>
      <c r="H13" s="68">
        <f t="shared" si="0"/>
        <v>448000</v>
      </c>
    </row>
    <row r="14" spans="2:8" ht="60">
      <c r="B14" s="3" t="s">
        <v>20</v>
      </c>
      <c r="C14" s="1"/>
      <c r="D14" s="1"/>
      <c r="E14" s="1"/>
      <c r="F14" s="24">
        <v>239637</v>
      </c>
      <c r="G14" s="1">
        <v>0</v>
      </c>
      <c r="H14" s="68">
        <f t="shared" si="0"/>
        <v>239637</v>
      </c>
    </row>
    <row r="15" spans="2:8" ht="45">
      <c r="B15" s="3" t="s">
        <v>21</v>
      </c>
      <c r="C15" s="1"/>
      <c r="D15" s="1"/>
      <c r="E15" s="1"/>
      <c r="F15" s="24">
        <v>99880</v>
      </c>
      <c r="G15" s="1">
        <v>0</v>
      </c>
      <c r="H15" s="68">
        <f t="shared" si="0"/>
        <v>99880</v>
      </c>
    </row>
    <row r="16" spans="2:8" ht="45">
      <c r="B16" s="3" t="s">
        <v>22</v>
      </c>
      <c r="C16" s="1"/>
      <c r="D16" s="1"/>
      <c r="E16" s="1"/>
      <c r="F16" s="24">
        <v>5000000</v>
      </c>
      <c r="G16" s="68">
        <v>25655</v>
      </c>
      <c r="H16" s="68">
        <f t="shared" si="0"/>
        <v>4974345</v>
      </c>
    </row>
    <row r="17" spans="2:8" ht="30">
      <c r="B17" s="3" t="s">
        <v>463</v>
      </c>
      <c r="C17" s="1"/>
      <c r="D17" s="1"/>
      <c r="E17" s="1"/>
      <c r="F17" s="24">
        <v>16256</v>
      </c>
      <c r="G17" s="68"/>
      <c r="H17" s="68">
        <v>16256</v>
      </c>
    </row>
    <row r="18" spans="2:8" ht="15">
      <c r="B18" s="122" t="s">
        <v>23</v>
      </c>
      <c r="C18" s="122"/>
      <c r="D18" s="122"/>
      <c r="E18" s="122"/>
      <c r="F18" s="122"/>
      <c r="G18" s="122"/>
      <c r="H18" s="122"/>
    </row>
    <row r="19" spans="2:8" ht="45">
      <c r="B19" s="3" t="s">
        <v>24</v>
      </c>
      <c r="C19" s="1"/>
      <c r="D19" s="1"/>
      <c r="E19" s="1"/>
      <c r="F19" s="24">
        <v>1066000</v>
      </c>
      <c r="G19" s="1"/>
      <c r="H19" s="68">
        <v>1066000</v>
      </c>
    </row>
    <row r="20" spans="2:8" ht="15">
      <c r="B20" s="1" t="s">
        <v>27</v>
      </c>
      <c r="C20" s="1"/>
      <c r="D20" s="1"/>
      <c r="E20" s="1">
        <v>2500000</v>
      </c>
      <c r="F20" s="24">
        <v>2500000</v>
      </c>
      <c r="G20" s="1">
        <v>0</v>
      </c>
      <c r="H20" s="68">
        <f>F20-G20</f>
        <v>2500000</v>
      </c>
    </row>
    <row r="21" spans="2:8" ht="15">
      <c r="B21" s="123" t="s">
        <v>25</v>
      </c>
      <c r="C21" s="124"/>
      <c r="D21" s="124"/>
      <c r="E21" s="124"/>
      <c r="F21" s="124"/>
      <c r="G21" s="124"/>
      <c r="H21" s="125"/>
    </row>
    <row r="22" spans="2:8" ht="75">
      <c r="B22" s="3" t="s">
        <v>26</v>
      </c>
      <c r="C22" s="1"/>
      <c r="D22" s="1"/>
      <c r="E22" s="1"/>
      <c r="F22" s="24">
        <v>1200000</v>
      </c>
      <c r="G22" s="1">
        <v>0</v>
      </c>
      <c r="H22" s="68">
        <f>F22-G22</f>
        <v>1200000</v>
      </c>
    </row>
    <row r="23" spans="2:8" ht="60.75" customHeight="1">
      <c r="B23" s="3" t="s">
        <v>406</v>
      </c>
      <c r="C23" s="1"/>
      <c r="D23" s="1"/>
      <c r="E23" s="1"/>
      <c r="F23" s="24">
        <v>45900</v>
      </c>
      <c r="G23" s="1">
        <v>0</v>
      </c>
      <c r="H23" s="68">
        <f>F23-G23</f>
        <v>45900</v>
      </c>
    </row>
    <row r="24" spans="2:8" ht="15">
      <c r="B24" s="5" t="s">
        <v>28</v>
      </c>
      <c r="C24" s="6"/>
      <c r="D24" s="6"/>
      <c r="E24" s="6"/>
      <c r="F24" s="25">
        <f>SUM(F11:F17,F19:F20,F22:F23)</f>
        <v>10811913</v>
      </c>
      <c r="G24" s="25">
        <f>SUM(G11:G17,G19:G20,G22:G23)</f>
        <v>25655</v>
      </c>
      <c r="H24" s="25">
        <f>SUM(H11:H17,H19:H20,H22:H23)</f>
        <v>10786258</v>
      </c>
    </row>
  </sheetData>
  <sheetProtection/>
  <mergeCells count="4">
    <mergeCell ref="B10:H10"/>
    <mergeCell ref="B18:H18"/>
    <mergeCell ref="B21:H21"/>
    <mergeCell ref="B4:H4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17"/>
  <sheetViews>
    <sheetView zoomScalePageLayoutView="0" workbookViewId="0" topLeftCell="A1">
      <selection activeCell="G24" sqref="G24"/>
    </sheetView>
  </sheetViews>
  <sheetFormatPr defaultColWidth="9.140625" defaultRowHeight="15"/>
  <cols>
    <col min="3" max="3" width="28.8515625" style="0" customWidth="1"/>
    <col min="4" max="4" width="21.00390625" style="0" bestFit="1" customWidth="1"/>
    <col min="5" max="5" width="12.8515625" style="0" bestFit="1" customWidth="1"/>
    <col min="6" max="6" width="14.140625" style="0" customWidth="1"/>
    <col min="7" max="7" width="25.7109375" style="0" customWidth="1"/>
  </cols>
  <sheetData>
    <row r="2" ht="15">
      <c r="A2" t="s">
        <v>473</v>
      </c>
    </row>
    <row r="3" ht="15">
      <c r="A3" t="s">
        <v>90</v>
      </c>
    </row>
    <row r="6" spans="2:7" ht="15">
      <c r="B6" s="76" t="s">
        <v>92</v>
      </c>
      <c r="C6" s="76"/>
      <c r="D6" s="76"/>
      <c r="E6" s="76"/>
      <c r="F6" s="76"/>
      <c r="G6" s="76"/>
    </row>
    <row r="7" spans="2:7" ht="15">
      <c r="B7" s="76" t="s">
        <v>93</v>
      </c>
      <c r="C7" s="76"/>
      <c r="D7" s="76"/>
      <c r="E7" s="76"/>
      <c r="F7" s="76"/>
      <c r="G7" s="76"/>
    </row>
    <row r="9" ht="15">
      <c r="G9" s="10" t="s">
        <v>99</v>
      </c>
    </row>
    <row r="10" spans="1:7" ht="15">
      <c r="A10" s="13"/>
      <c r="B10" s="7" t="s">
        <v>0</v>
      </c>
      <c r="C10" s="4" t="s">
        <v>1</v>
      </c>
      <c r="D10" s="4" t="s">
        <v>2</v>
      </c>
      <c r="E10" s="4" t="s">
        <v>3</v>
      </c>
      <c r="F10" s="4" t="s">
        <v>4</v>
      </c>
      <c r="G10" s="4" t="s">
        <v>6</v>
      </c>
    </row>
    <row r="11" spans="1:7" ht="15">
      <c r="A11" s="13"/>
      <c r="B11" s="7" t="s">
        <v>30</v>
      </c>
      <c r="C11" s="4" t="s">
        <v>31</v>
      </c>
      <c r="D11" s="4" t="s">
        <v>94</v>
      </c>
      <c r="E11" s="4" t="s">
        <v>95</v>
      </c>
      <c r="F11" s="4" t="s">
        <v>96</v>
      </c>
      <c r="G11" s="4" t="s">
        <v>97</v>
      </c>
    </row>
    <row r="12" spans="1:7" ht="15">
      <c r="A12" s="13"/>
      <c r="B12" s="1" t="s">
        <v>98</v>
      </c>
      <c r="C12" s="1" t="s">
        <v>474</v>
      </c>
      <c r="D12" s="68">
        <v>150000</v>
      </c>
      <c r="E12" s="68"/>
      <c r="F12" s="68"/>
      <c r="G12" s="68">
        <v>150000</v>
      </c>
    </row>
    <row r="13" spans="1:7" ht="15">
      <c r="A13" s="13"/>
      <c r="B13" s="1" t="s">
        <v>101</v>
      </c>
      <c r="C13" s="1" t="s">
        <v>410</v>
      </c>
      <c r="D13" s="68">
        <v>1770000</v>
      </c>
      <c r="E13" s="68"/>
      <c r="F13" s="68"/>
      <c r="G13" s="68">
        <v>1770000</v>
      </c>
    </row>
    <row r="14" spans="1:7" ht="15">
      <c r="A14" s="13"/>
      <c r="B14" s="1" t="s">
        <v>102</v>
      </c>
      <c r="C14" s="1" t="s">
        <v>459</v>
      </c>
      <c r="D14" s="68">
        <v>500000</v>
      </c>
      <c r="E14" s="68"/>
      <c r="F14" s="68"/>
      <c r="G14" s="68">
        <v>500000</v>
      </c>
    </row>
    <row r="15" spans="1:7" ht="15">
      <c r="A15" s="13"/>
      <c r="B15" s="1" t="s">
        <v>103</v>
      </c>
      <c r="C15" s="1" t="s">
        <v>477</v>
      </c>
      <c r="D15" s="68">
        <v>450000</v>
      </c>
      <c r="E15" s="68"/>
      <c r="F15" s="68"/>
      <c r="G15" s="68">
        <v>450000</v>
      </c>
    </row>
    <row r="16" spans="1:7" ht="15">
      <c r="A16" s="13"/>
      <c r="B16" s="1" t="s">
        <v>476</v>
      </c>
      <c r="C16" s="1" t="s">
        <v>472</v>
      </c>
      <c r="D16" s="68">
        <v>2500000</v>
      </c>
      <c r="E16" s="68"/>
      <c r="F16" s="68">
        <v>2500000</v>
      </c>
      <c r="G16" s="68">
        <v>2500000</v>
      </c>
    </row>
    <row r="17" spans="3:7" ht="15">
      <c r="C17" s="11" t="s">
        <v>28</v>
      </c>
      <c r="D17" s="69">
        <f>SUM(D12:D16)</f>
        <v>5370000</v>
      </c>
      <c r="E17" s="69"/>
      <c r="F17" s="69">
        <f>SUM(F12:F16)</f>
        <v>2500000</v>
      </c>
      <c r="G17" s="69">
        <f>SUM(G12:G16)</f>
        <v>5370000</v>
      </c>
    </row>
  </sheetData>
  <sheetProtection/>
  <mergeCells count="2">
    <mergeCell ref="B6:G6"/>
    <mergeCell ref="B7: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16"/>
  <sheetViews>
    <sheetView zoomScalePageLayoutView="0" workbookViewId="0" topLeftCell="A1">
      <selection activeCell="A2" sqref="A2"/>
    </sheetView>
  </sheetViews>
  <sheetFormatPr defaultColWidth="9.140625" defaultRowHeight="15"/>
  <cols>
    <col min="2" max="2" width="9.421875" style="0" customWidth="1"/>
    <col min="3" max="3" width="33.57421875" style="0" customWidth="1"/>
    <col min="4" max="4" width="12.28125" style="21" customWidth="1"/>
    <col min="5" max="5" width="12.8515625" style="21" bestFit="1" customWidth="1"/>
    <col min="6" max="6" width="12.140625" style="21" customWidth="1"/>
    <col min="7" max="7" width="22.140625" style="21" customWidth="1"/>
  </cols>
  <sheetData>
    <row r="2" ht="15">
      <c r="A2" t="s">
        <v>478</v>
      </c>
    </row>
    <row r="3" ht="15">
      <c r="A3" t="s">
        <v>90</v>
      </c>
    </row>
    <row r="6" spans="2:7" ht="15">
      <c r="B6" s="76" t="s">
        <v>92</v>
      </c>
      <c r="C6" s="76"/>
      <c r="D6" s="76"/>
      <c r="E6" s="76"/>
      <c r="F6" s="76"/>
      <c r="G6" s="76"/>
    </row>
    <row r="7" spans="2:7" ht="15">
      <c r="B7" s="76" t="s">
        <v>104</v>
      </c>
      <c r="C7" s="76"/>
      <c r="D7" s="76"/>
      <c r="E7" s="76"/>
      <c r="F7" s="76"/>
      <c r="G7" s="76"/>
    </row>
    <row r="9" ht="15">
      <c r="G9" s="34" t="s">
        <v>99</v>
      </c>
    </row>
    <row r="10" spans="2:7" ht="15">
      <c r="B10" s="7" t="s">
        <v>0</v>
      </c>
      <c r="C10" s="7" t="s">
        <v>1</v>
      </c>
      <c r="D10" s="23" t="s">
        <v>2</v>
      </c>
      <c r="E10" s="23" t="s">
        <v>3</v>
      </c>
      <c r="F10" s="23" t="s">
        <v>4</v>
      </c>
      <c r="G10" s="23" t="s">
        <v>5</v>
      </c>
    </row>
    <row r="11" spans="2:7" ht="15">
      <c r="B11" s="8" t="s">
        <v>30</v>
      </c>
      <c r="C11" s="7" t="s">
        <v>31</v>
      </c>
      <c r="D11" s="23" t="s">
        <v>105</v>
      </c>
      <c r="E11" s="23" t="s">
        <v>95</v>
      </c>
      <c r="F11" s="23" t="s">
        <v>106</v>
      </c>
      <c r="G11" s="23" t="s">
        <v>97</v>
      </c>
    </row>
    <row r="12" spans="2:7" ht="15">
      <c r="B12" s="1" t="s">
        <v>36</v>
      </c>
      <c r="C12" s="1" t="s">
        <v>464</v>
      </c>
      <c r="D12" s="24">
        <v>450000</v>
      </c>
      <c r="E12" s="24"/>
      <c r="F12" s="24">
        <v>0</v>
      </c>
      <c r="G12" s="24">
        <v>450000</v>
      </c>
    </row>
    <row r="13" spans="2:7" ht="15">
      <c r="B13" s="1" t="s">
        <v>37</v>
      </c>
      <c r="C13" s="1" t="s">
        <v>475</v>
      </c>
      <c r="D13" s="24">
        <v>1500000</v>
      </c>
      <c r="E13" s="24"/>
      <c r="F13" s="24">
        <v>1500000</v>
      </c>
      <c r="G13" s="24">
        <v>0</v>
      </c>
    </row>
    <row r="14" spans="2:7" ht="15">
      <c r="B14" s="1" t="s">
        <v>38</v>
      </c>
      <c r="C14" s="1"/>
      <c r="D14" s="24"/>
      <c r="E14" s="24"/>
      <c r="F14" s="24"/>
      <c r="G14" s="24"/>
    </row>
    <row r="15" spans="2:7" ht="15">
      <c r="B15" s="1" t="s">
        <v>39</v>
      </c>
      <c r="C15" s="1"/>
      <c r="D15" s="24"/>
      <c r="E15" s="24"/>
      <c r="F15" s="24"/>
      <c r="G15" s="24"/>
    </row>
    <row r="16" spans="3:7" ht="15">
      <c r="C16" s="11" t="s">
        <v>28</v>
      </c>
      <c r="D16" s="35">
        <f>SUM(D12:D15)</f>
        <v>1950000</v>
      </c>
      <c r="E16" s="35"/>
      <c r="F16" s="35"/>
      <c r="G16" s="35"/>
    </row>
  </sheetData>
  <sheetProtection/>
  <mergeCells count="2">
    <mergeCell ref="B6:G6"/>
    <mergeCell ref="B7: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D15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6.57421875" style="0" customWidth="1"/>
    <col min="2" max="2" width="23.7109375" style="0" customWidth="1"/>
    <col min="3" max="3" width="24.140625" style="0" customWidth="1"/>
    <col min="4" max="4" width="24.8515625" style="0" customWidth="1"/>
  </cols>
  <sheetData>
    <row r="2" ht="15">
      <c r="A2" t="s">
        <v>480</v>
      </c>
    </row>
    <row r="3" ht="15">
      <c r="A3" t="s">
        <v>90</v>
      </c>
    </row>
    <row r="6" spans="2:4" ht="45" customHeight="1">
      <c r="B6" s="128" t="s">
        <v>407</v>
      </c>
      <c r="C6" s="76"/>
      <c r="D6" s="76"/>
    </row>
    <row r="8" ht="15">
      <c r="D8" s="10" t="s">
        <v>17</v>
      </c>
    </row>
    <row r="9" spans="2:4" ht="15">
      <c r="B9" s="1" t="s">
        <v>0</v>
      </c>
      <c r="C9" s="20" t="s">
        <v>1</v>
      </c>
      <c r="D9" s="1" t="s">
        <v>2</v>
      </c>
    </row>
    <row r="10" spans="2:4" ht="31.5" customHeight="1">
      <c r="B10" s="7" t="s">
        <v>31</v>
      </c>
      <c r="C10" s="65" t="s">
        <v>479</v>
      </c>
      <c r="D10" s="7" t="s">
        <v>107</v>
      </c>
    </row>
    <row r="11" spans="2:4" ht="15">
      <c r="B11" s="1"/>
      <c r="C11" s="14" t="s">
        <v>409</v>
      </c>
      <c r="D11" s="1"/>
    </row>
    <row r="12" spans="2:4" ht="30" customHeight="1">
      <c r="B12" s="8" t="s">
        <v>108</v>
      </c>
      <c r="C12" s="1">
        <v>1</v>
      </c>
      <c r="D12" s="1"/>
    </row>
    <row r="13" spans="2:4" ht="42" customHeight="1">
      <c r="B13" s="9" t="s">
        <v>408</v>
      </c>
      <c r="C13" s="1">
        <v>1</v>
      </c>
      <c r="D13" s="3"/>
    </row>
    <row r="14" spans="2:4" ht="42" customHeight="1">
      <c r="B14" s="9" t="s">
        <v>460</v>
      </c>
      <c r="C14" s="1">
        <v>7</v>
      </c>
      <c r="D14" s="3"/>
    </row>
    <row r="15" spans="2:4" ht="15">
      <c r="B15" s="11" t="s">
        <v>35</v>
      </c>
      <c r="C15" s="11">
        <f>SUM(C12:C14)</f>
        <v>9</v>
      </c>
      <c r="D15" s="18"/>
    </row>
  </sheetData>
  <sheetProtection/>
  <mergeCells count="1">
    <mergeCell ref="B6:D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G38"/>
  <sheetViews>
    <sheetView zoomScalePageLayoutView="0" workbookViewId="0" topLeftCell="A1">
      <selection activeCell="D37" sqref="D37"/>
    </sheetView>
  </sheetViews>
  <sheetFormatPr defaultColWidth="9.140625" defaultRowHeight="15"/>
  <cols>
    <col min="1" max="1" width="4.421875" style="40" customWidth="1"/>
    <col min="2" max="2" width="4.7109375" style="40" customWidth="1"/>
    <col min="3" max="3" width="57.28125" style="40" customWidth="1"/>
    <col min="4" max="7" width="14.140625" style="46" bestFit="1" customWidth="1"/>
    <col min="8" max="16384" width="9.140625" style="40" customWidth="1"/>
  </cols>
  <sheetData>
    <row r="2" ht="15">
      <c r="A2" t="s">
        <v>481</v>
      </c>
    </row>
    <row r="3" ht="15">
      <c r="A3" t="s">
        <v>90</v>
      </c>
    </row>
    <row r="5" ht="12.75">
      <c r="C5" s="41" t="s">
        <v>452</v>
      </c>
    </row>
    <row r="7" ht="13.5" thickBot="1">
      <c r="G7" s="70" t="s">
        <v>99</v>
      </c>
    </row>
    <row r="8" spans="3:7" ht="12.75">
      <c r="C8" s="51" t="s">
        <v>31</v>
      </c>
      <c r="D8" s="52" t="s">
        <v>454</v>
      </c>
      <c r="E8" s="52" t="s">
        <v>461</v>
      </c>
      <c r="F8" s="52" t="s">
        <v>465</v>
      </c>
      <c r="G8" s="53" t="s">
        <v>482</v>
      </c>
    </row>
    <row r="9" spans="3:7" ht="12.75">
      <c r="C9" s="129" t="s">
        <v>55</v>
      </c>
      <c r="D9" s="130"/>
      <c r="E9" s="130"/>
      <c r="F9" s="130"/>
      <c r="G9" s="131"/>
    </row>
    <row r="10" spans="3:7" ht="12.75">
      <c r="C10" s="54" t="s">
        <v>55</v>
      </c>
      <c r="D10" s="55">
        <v>980000</v>
      </c>
      <c r="E10" s="55">
        <v>600000</v>
      </c>
      <c r="F10" s="55">
        <v>500000</v>
      </c>
      <c r="G10" s="55">
        <v>500000</v>
      </c>
    </row>
    <row r="11" spans="3:7" ht="12.75">
      <c r="C11" s="56" t="s">
        <v>56</v>
      </c>
      <c r="D11" s="49">
        <v>1779992</v>
      </c>
      <c r="E11" s="49">
        <v>980000</v>
      </c>
      <c r="F11" s="49">
        <v>1000000</v>
      </c>
      <c r="G11" s="57">
        <v>1000000</v>
      </c>
    </row>
    <row r="12" spans="3:7" ht="12.75">
      <c r="C12" s="56" t="s">
        <v>439</v>
      </c>
      <c r="D12" s="49">
        <v>27233248</v>
      </c>
      <c r="E12" s="49">
        <v>23000000</v>
      </c>
      <c r="F12" s="49">
        <v>18000000</v>
      </c>
      <c r="G12" s="57">
        <v>18000000</v>
      </c>
    </row>
    <row r="13" spans="3:7" ht="12.75">
      <c r="C13" s="56" t="s">
        <v>441</v>
      </c>
      <c r="D13" s="49">
        <v>60000</v>
      </c>
      <c r="E13" s="49">
        <v>60000</v>
      </c>
      <c r="F13" s="49">
        <v>60000</v>
      </c>
      <c r="G13" s="49">
        <v>60000</v>
      </c>
    </row>
    <row r="14" spans="3:7" ht="12.75">
      <c r="C14" s="56" t="s">
        <v>443</v>
      </c>
      <c r="D14" s="49">
        <v>5946760</v>
      </c>
      <c r="E14" s="49">
        <v>2500000</v>
      </c>
      <c r="F14" s="49">
        <v>2500000</v>
      </c>
      <c r="G14" s="49">
        <v>2500000</v>
      </c>
    </row>
    <row r="15" spans="3:7" ht="12.75">
      <c r="C15" s="56" t="s">
        <v>69</v>
      </c>
      <c r="D15" s="49"/>
      <c r="E15" s="49"/>
      <c r="F15" s="49"/>
      <c r="G15" s="57"/>
    </row>
    <row r="16" spans="3:7" ht="12.75">
      <c r="C16" s="58" t="s">
        <v>444</v>
      </c>
      <c r="D16" s="59">
        <f>SUM(D10:D15)</f>
        <v>36000000</v>
      </c>
      <c r="E16" s="59">
        <f>SUM(E10:E15)</f>
        <v>27140000</v>
      </c>
      <c r="F16" s="59">
        <f>SUM(F10:F15)</f>
        <v>22060000</v>
      </c>
      <c r="G16" s="59">
        <f>SUM(G10:G15)</f>
        <v>22060000</v>
      </c>
    </row>
    <row r="17" spans="3:7" ht="12.75">
      <c r="C17" s="129" t="s">
        <v>60</v>
      </c>
      <c r="D17" s="130"/>
      <c r="E17" s="130"/>
      <c r="F17" s="130"/>
      <c r="G17" s="131"/>
    </row>
    <row r="18" spans="3:7" ht="12.75">
      <c r="C18" s="56" t="s">
        <v>60</v>
      </c>
      <c r="D18" s="49"/>
      <c r="E18" s="49">
        <v>0</v>
      </c>
      <c r="F18" s="49"/>
      <c r="G18" s="57"/>
    </row>
    <row r="19" spans="3:7" ht="12.75">
      <c r="C19" s="56" t="s">
        <v>438</v>
      </c>
      <c r="D19" s="49"/>
      <c r="E19" s="49">
        <v>0</v>
      </c>
      <c r="F19" s="49"/>
      <c r="G19" s="57"/>
    </row>
    <row r="20" spans="3:7" ht="12.75">
      <c r="C20" s="56" t="s">
        <v>440</v>
      </c>
      <c r="D20" s="49"/>
      <c r="E20" s="49"/>
      <c r="F20" s="49"/>
      <c r="G20" s="57"/>
    </row>
    <row r="21" spans="3:7" ht="12.75">
      <c r="C21" s="56" t="s">
        <v>442</v>
      </c>
      <c r="D21" s="49"/>
      <c r="E21" s="49"/>
      <c r="F21" s="49"/>
      <c r="G21" s="57"/>
    </row>
    <row r="22" spans="3:7" ht="12.75">
      <c r="C22" s="56" t="s">
        <v>70</v>
      </c>
      <c r="D22" s="49"/>
      <c r="E22" s="49"/>
      <c r="F22" s="49"/>
      <c r="G22" s="57"/>
    </row>
    <row r="23" spans="3:7" ht="12.75">
      <c r="C23" s="58" t="s">
        <v>445</v>
      </c>
      <c r="D23" s="59">
        <f>SUM(D18:D22)</f>
        <v>0</v>
      </c>
      <c r="E23" s="59">
        <f>SUM(E18:E22)</f>
        <v>0</v>
      </c>
      <c r="F23" s="59">
        <f>SUM(F18:F22)</f>
        <v>0</v>
      </c>
      <c r="G23" s="59">
        <f>SUM(G18:G22)</f>
        <v>0</v>
      </c>
    </row>
    <row r="24" spans="3:7" ht="14.25">
      <c r="C24" s="60" t="s">
        <v>455</v>
      </c>
      <c r="D24" s="61">
        <f>SUM(D16,D23)</f>
        <v>36000000</v>
      </c>
      <c r="E24" s="61">
        <f>SUM(E16,E23)</f>
        <v>27140000</v>
      </c>
      <c r="F24" s="61">
        <f>SUM(F16,F23)</f>
        <v>22060000</v>
      </c>
      <c r="G24" s="61">
        <f>SUM(G16,G23)</f>
        <v>22060000</v>
      </c>
    </row>
    <row r="25" spans="3:7" ht="12.75">
      <c r="C25" s="129" t="s">
        <v>433</v>
      </c>
      <c r="D25" s="130"/>
      <c r="E25" s="130"/>
      <c r="F25" s="130"/>
      <c r="G25" s="131"/>
    </row>
    <row r="26" spans="3:7" ht="12.75">
      <c r="C26" s="56" t="s">
        <v>446</v>
      </c>
      <c r="D26" s="49">
        <v>13704000</v>
      </c>
      <c r="E26" s="49">
        <v>10940000</v>
      </c>
      <c r="F26" s="49">
        <v>8000000</v>
      </c>
      <c r="G26" s="49">
        <v>8000000</v>
      </c>
    </row>
    <row r="27" spans="3:7" ht="12.75">
      <c r="C27" s="56" t="s">
        <v>447</v>
      </c>
      <c r="D27" s="49">
        <v>2200000</v>
      </c>
      <c r="E27" s="49">
        <v>2052000</v>
      </c>
      <c r="F27" s="49">
        <v>1500000</v>
      </c>
      <c r="G27" s="57">
        <v>1500000</v>
      </c>
    </row>
    <row r="28" spans="3:7" ht="12.75">
      <c r="C28" s="56" t="s">
        <v>75</v>
      </c>
      <c r="D28" s="49">
        <v>10563200</v>
      </c>
      <c r="E28" s="49">
        <v>10530000</v>
      </c>
      <c r="F28" s="49">
        <v>9000000</v>
      </c>
      <c r="G28" s="49">
        <v>9000000</v>
      </c>
    </row>
    <row r="29" spans="3:7" ht="12.75">
      <c r="C29" s="56" t="s">
        <v>449</v>
      </c>
      <c r="D29" s="49">
        <v>498000</v>
      </c>
      <c r="E29" s="49">
        <v>250000</v>
      </c>
      <c r="F29" s="49">
        <v>250000</v>
      </c>
      <c r="G29" s="49">
        <v>250000</v>
      </c>
    </row>
    <row r="30" spans="3:7" ht="12.75">
      <c r="C30" s="56" t="s">
        <v>77</v>
      </c>
      <c r="D30" s="49">
        <v>1254000</v>
      </c>
      <c r="E30" s="49">
        <v>1050000</v>
      </c>
      <c r="F30" s="49">
        <v>1050000</v>
      </c>
      <c r="G30" s="49">
        <v>1050000</v>
      </c>
    </row>
    <row r="31" spans="3:7" ht="12.75">
      <c r="C31" s="56" t="s">
        <v>85</v>
      </c>
      <c r="D31" s="49">
        <v>430800</v>
      </c>
      <c r="E31" s="49"/>
      <c r="F31" s="49"/>
      <c r="G31" s="57"/>
    </row>
    <row r="32" spans="3:7" ht="12.75">
      <c r="C32" s="58" t="s">
        <v>450</v>
      </c>
      <c r="D32" s="59">
        <f>SUM(D26:D31)</f>
        <v>28650000</v>
      </c>
      <c r="E32" s="59">
        <f>SUM(E26:E31)</f>
        <v>24822000</v>
      </c>
      <c r="F32" s="59">
        <f>SUM(F26:F31)</f>
        <v>19800000</v>
      </c>
      <c r="G32" s="59">
        <f>SUM(G26:G31)</f>
        <v>19800000</v>
      </c>
    </row>
    <row r="33" spans="3:7" ht="12.75">
      <c r="C33" s="129" t="s">
        <v>92</v>
      </c>
      <c r="D33" s="130"/>
      <c r="E33" s="130"/>
      <c r="F33" s="130"/>
      <c r="G33" s="131"/>
    </row>
    <row r="34" spans="3:7" ht="12.75">
      <c r="C34" s="56" t="s">
        <v>93</v>
      </c>
      <c r="D34" s="49">
        <v>5370000</v>
      </c>
      <c r="E34" s="49">
        <v>1768000</v>
      </c>
      <c r="F34" s="49">
        <v>1710000</v>
      </c>
      <c r="G34" s="49">
        <v>1710000</v>
      </c>
    </row>
    <row r="35" spans="3:7" ht="12.75">
      <c r="C35" s="56" t="s">
        <v>448</v>
      </c>
      <c r="D35" s="49">
        <v>1950000</v>
      </c>
      <c r="E35" s="49">
        <v>500000</v>
      </c>
      <c r="F35" s="49">
        <v>500000</v>
      </c>
      <c r="G35" s="49">
        <v>500000</v>
      </c>
    </row>
    <row r="36" spans="3:7" ht="12.75">
      <c r="C36" s="56" t="s">
        <v>81</v>
      </c>
      <c r="D36" s="49">
        <v>30000</v>
      </c>
      <c r="E36" s="49">
        <v>50000</v>
      </c>
      <c r="F36" s="49">
        <v>50000</v>
      </c>
      <c r="G36" s="49">
        <v>50000</v>
      </c>
    </row>
    <row r="37" spans="3:7" ht="12.75">
      <c r="C37" s="58" t="s">
        <v>456</v>
      </c>
      <c r="D37" s="59">
        <f>SUM(D34:D36)</f>
        <v>7350000</v>
      </c>
      <c r="E37" s="59">
        <f>SUM(E34:E36)</f>
        <v>2318000</v>
      </c>
      <c r="F37" s="59">
        <f>SUM(F34:F36)</f>
        <v>2260000</v>
      </c>
      <c r="G37" s="59">
        <f>SUM(G34:G36)</f>
        <v>2260000</v>
      </c>
    </row>
    <row r="38" spans="3:7" ht="15" thickBot="1">
      <c r="C38" s="62" t="s">
        <v>457</v>
      </c>
      <c r="D38" s="63">
        <f>SUM(D32,D37)</f>
        <v>36000000</v>
      </c>
      <c r="E38" s="63">
        <f>SUM(E32,E37)</f>
        <v>27140000</v>
      </c>
      <c r="F38" s="63">
        <f>SUM(F32,F37)</f>
        <v>22060000</v>
      </c>
      <c r="G38" s="63">
        <f>SUM(G32,G37)</f>
        <v>22060000</v>
      </c>
    </row>
  </sheetData>
  <sheetProtection/>
  <mergeCells count="4">
    <mergeCell ref="C9:G9"/>
    <mergeCell ref="C17:G17"/>
    <mergeCell ref="C25:G25"/>
    <mergeCell ref="C33:G3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E24"/>
  <sheetViews>
    <sheetView zoomScalePageLayoutView="0" workbookViewId="0" topLeftCell="A1">
      <selection activeCell="E43" sqref="E43"/>
    </sheetView>
  </sheetViews>
  <sheetFormatPr defaultColWidth="9.140625" defaultRowHeight="15"/>
  <cols>
    <col min="1" max="1" width="3.8515625" style="40" customWidth="1"/>
    <col min="2" max="2" width="43.57421875" style="40" customWidth="1"/>
    <col min="3" max="3" width="18.140625" style="46" customWidth="1"/>
    <col min="4" max="4" width="36.00390625" style="40" customWidth="1"/>
    <col min="5" max="5" width="18.28125" style="46" customWidth="1"/>
    <col min="6" max="16384" width="9.140625" style="40" customWidth="1"/>
  </cols>
  <sheetData>
    <row r="2" ht="15">
      <c r="A2" t="s">
        <v>483</v>
      </c>
    </row>
    <row r="3" ht="15">
      <c r="A3" t="s">
        <v>90</v>
      </c>
    </row>
    <row r="5" ht="12.75">
      <c r="C5" s="45" t="s">
        <v>437</v>
      </c>
    </row>
    <row r="7" ht="12.75">
      <c r="E7" s="46" t="s">
        <v>99</v>
      </c>
    </row>
    <row r="8" spans="2:5" ht="12.75">
      <c r="B8" s="47" t="s">
        <v>31</v>
      </c>
      <c r="C8" s="48" t="s">
        <v>453</v>
      </c>
      <c r="D8" s="47" t="s">
        <v>31</v>
      </c>
      <c r="E8" s="48" t="s">
        <v>453</v>
      </c>
    </row>
    <row r="9" spans="2:5" ht="12.75">
      <c r="B9" s="132" t="s">
        <v>55</v>
      </c>
      <c r="C9" s="133"/>
      <c r="D9" s="134" t="s">
        <v>60</v>
      </c>
      <c r="E9" s="135"/>
    </row>
    <row r="10" spans="2:5" ht="12.75">
      <c r="B10" s="42" t="s">
        <v>55</v>
      </c>
      <c r="C10" s="49">
        <v>980000</v>
      </c>
      <c r="D10" s="42" t="s">
        <v>60</v>
      </c>
      <c r="E10" s="49"/>
    </row>
    <row r="11" spans="2:5" ht="12.75">
      <c r="B11" s="42" t="s">
        <v>56</v>
      </c>
      <c r="C11" s="49">
        <v>1779992</v>
      </c>
      <c r="D11" s="42" t="s">
        <v>438</v>
      </c>
      <c r="E11" s="49"/>
    </row>
    <row r="12" spans="2:5" ht="12.75">
      <c r="B12" s="42" t="s">
        <v>439</v>
      </c>
      <c r="C12" s="49">
        <v>27233248</v>
      </c>
      <c r="D12" s="42" t="s">
        <v>440</v>
      </c>
      <c r="E12" s="49"/>
    </row>
    <row r="13" spans="2:5" ht="12.75">
      <c r="B13" s="42" t="s">
        <v>441</v>
      </c>
      <c r="C13" s="49">
        <v>60000</v>
      </c>
      <c r="D13" s="42" t="s">
        <v>442</v>
      </c>
      <c r="E13" s="49"/>
    </row>
    <row r="14" spans="2:5" ht="12.75">
      <c r="B14" s="42" t="s">
        <v>443</v>
      </c>
      <c r="C14" s="49">
        <v>5946760</v>
      </c>
      <c r="D14" s="42" t="s">
        <v>70</v>
      </c>
      <c r="E14" s="49"/>
    </row>
    <row r="15" spans="2:5" ht="12.75">
      <c r="B15" s="42" t="s">
        <v>69</v>
      </c>
      <c r="C15" s="49"/>
      <c r="D15" s="42"/>
      <c r="E15" s="49"/>
    </row>
    <row r="16" spans="2:5" ht="12.75">
      <c r="B16" s="44" t="s">
        <v>444</v>
      </c>
      <c r="C16" s="50">
        <f>SUM(C10:C15)</f>
        <v>36000000</v>
      </c>
      <c r="D16" s="44" t="s">
        <v>445</v>
      </c>
      <c r="E16" s="50">
        <f>SUM(E10:E15)</f>
        <v>0</v>
      </c>
    </row>
    <row r="17" spans="2:5" ht="12.75">
      <c r="B17" s="134" t="s">
        <v>433</v>
      </c>
      <c r="C17" s="135"/>
      <c r="D17" s="134" t="s">
        <v>92</v>
      </c>
      <c r="E17" s="135"/>
    </row>
    <row r="18" spans="2:5" ht="12.75">
      <c r="B18" s="42" t="s">
        <v>446</v>
      </c>
      <c r="C18" s="49">
        <v>13704000</v>
      </c>
      <c r="D18" s="42" t="s">
        <v>93</v>
      </c>
      <c r="E18" s="49">
        <v>5370000</v>
      </c>
    </row>
    <row r="19" spans="2:5" ht="12.75">
      <c r="B19" s="42" t="s">
        <v>447</v>
      </c>
      <c r="C19" s="49">
        <v>2200000</v>
      </c>
      <c r="D19" s="42" t="s">
        <v>448</v>
      </c>
      <c r="E19" s="49">
        <v>1950000</v>
      </c>
    </row>
    <row r="20" spans="2:5" ht="12.75">
      <c r="B20" s="42" t="s">
        <v>75</v>
      </c>
      <c r="C20" s="49">
        <v>10563200</v>
      </c>
      <c r="D20" s="42" t="s">
        <v>81</v>
      </c>
      <c r="E20" s="49">
        <v>30000</v>
      </c>
    </row>
    <row r="21" spans="2:5" ht="12.75">
      <c r="B21" s="42" t="s">
        <v>449</v>
      </c>
      <c r="C21" s="49">
        <v>498000</v>
      </c>
      <c r="D21" s="42"/>
      <c r="E21" s="49"/>
    </row>
    <row r="22" spans="2:5" ht="12.75">
      <c r="B22" s="42" t="s">
        <v>77</v>
      </c>
      <c r="C22" s="49">
        <v>1254000</v>
      </c>
      <c r="D22" s="42"/>
      <c r="E22" s="49"/>
    </row>
    <row r="23" spans="2:5" ht="12.75">
      <c r="B23" s="42" t="s">
        <v>85</v>
      </c>
      <c r="C23" s="49">
        <v>430800</v>
      </c>
      <c r="D23" s="42"/>
      <c r="E23" s="49"/>
    </row>
    <row r="24" spans="2:5" ht="12.75">
      <c r="B24" s="44" t="s">
        <v>450</v>
      </c>
      <c r="C24" s="50">
        <f>SUM(C18:C23)</f>
        <v>28650000</v>
      </c>
      <c r="D24" s="44" t="s">
        <v>451</v>
      </c>
      <c r="E24" s="50">
        <f>SUM(E18:E23)</f>
        <v>7350000</v>
      </c>
    </row>
  </sheetData>
  <sheetProtection/>
  <mergeCells count="4">
    <mergeCell ref="B9:C9"/>
    <mergeCell ref="D9:E9"/>
    <mergeCell ref="B17:C17"/>
    <mergeCell ref="D17:E1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O20"/>
  <sheetViews>
    <sheetView zoomScalePageLayoutView="0" workbookViewId="0" topLeftCell="A1">
      <selection activeCell="C18" sqref="C18"/>
    </sheetView>
  </sheetViews>
  <sheetFormatPr defaultColWidth="9.140625" defaultRowHeight="15"/>
  <cols>
    <col min="1" max="1" width="6.140625" style="40" customWidth="1"/>
    <col min="2" max="2" width="42.00390625" style="40" bestFit="1" customWidth="1"/>
    <col min="3" max="9" width="9.140625" style="46" customWidth="1"/>
    <col min="10" max="10" width="9.421875" style="46" bestFit="1" customWidth="1"/>
    <col min="11" max="11" width="10.140625" style="46" bestFit="1" customWidth="1"/>
    <col min="12" max="12" width="9.140625" style="46" customWidth="1"/>
    <col min="13" max="13" width="8.8515625" style="46" bestFit="1" customWidth="1"/>
    <col min="14" max="14" width="8.57421875" style="46" bestFit="1" customWidth="1"/>
    <col min="15" max="15" width="10.28125" style="46" customWidth="1"/>
    <col min="16" max="16384" width="9.140625" style="40" customWidth="1"/>
  </cols>
  <sheetData>
    <row r="2" spans="1:15" ht="15">
      <c r="A2" t="s">
        <v>484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">
      <c r="A3" t="s">
        <v>90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 t="s">
        <v>458</v>
      </c>
    </row>
    <row r="5" ht="12.75">
      <c r="B5" s="41" t="s">
        <v>412</v>
      </c>
    </row>
    <row r="7" spans="1:15" ht="12.75">
      <c r="A7" s="42" t="s">
        <v>413</v>
      </c>
      <c r="B7" s="43" t="s">
        <v>31</v>
      </c>
      <c r="C7" s="59" t="s">
        <v>414</v>
      </c>
      <c r="D7" s="59" t="s">
        <v>415</v>
      </c>
      <c r="E7" s="59" t="s">
        <v>416</v>
      </c>
      <c r="F7" s="59" t="s">
        <v>417</v>
      </c>
      <c r="G7" s="59" t="s">
        <v>418</v>
      </c>
      <c r="H7" s="59" t="s">
        <v>419</v>
      </c>
      <c r="I7" s="59" t="s">
        <v>420</v>
      </c>
      <c r="J7" s="59" t="s">
        <v>421</v>
      </c>
      <c r="K7" s="59" t="s">
        <v>422</v>
      </c>
      <c r="L7" s="59" t="s">
        <v>423</v>
      </c>
      <c r="M7" s="59" t="s">
        <v>424</v>
      </c>
      <c r="N7" s="59" t="s">
        <v>425</v>
      </c>
      <c r="O7" s="59" t="s">
        <v>35</v>
      </c>
    </row>
    <row r="8" spans="1:15" ht="12.75">
      <c r="A8" s="42"/>
      <c r="B8" s="44" t="s">
        <v>426</v>
      </c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>
        <f aca="true" t="shared" si="0" ref="O8:O13">SUM(C8:N8)</f>
        <v>0</v>
      </c>
    </row>
    <row r="9" spans="1:15" ht="12.75">
      <c r="A9" s="42" t="s">
        <v>36</v>
      </c>
      <c r="B9" s="42" t="s">
        <v>427</v>
      </c>
      <c r="C9" s="49"/>
      <c r="D9" s="49"/>
      <c r="E9" s="49">
        <v>582000</v>
      </c>
      <c r="F9" s="49">
        <v>100000</v>
      </c>
      <c r="G9" s="49">
        <v>100000</v>
      </c>
      <c r="H9" s="49">
        <v>100000</v>
      </c>
      <c r="I9" s="49">
        <v>100000</v>
      </c>
      <c r="J9" s="49">
        <v>200000</v>
      </c>
      <c r="K9" s="49">
        <v>700000</v>
      </c>
      <c r="L9" s="49">
        <v>500000</v>
      </c>
      <c r="M9" s="49">
        <v>350000</v>
      </c>
      <c r="N9" s="49">
        <v>27992</v>
      </c>
      <c r="O9" s="49">
        <f t="shared" si="0"/>
        <v>2759992</v>
      </c>
    </row>
    <row r="10" spans="1:15" ht="12.75">
      <c r="A10" s="42" t="s">
        <v>37</v>
      </c>
      <c r="B10" s="42" t="s">
        <v>428</v>
      </c>
      <c r="C10" s="49">
        <v>1533000</v>
      </c>
      <c r="D10" s="49">
        <v>1023000</v>
      </c>
      <c r="E10" s="49">
        <v>1038000</v>
      </c>
      <c r="F10" s="49">
        <v>1023000</v>
      </c>
      <c r="G10" s="49">
        <v>1023000</v>
      </c>
      <c r="H10" s="49">
        <v>1038000</v>
      </c>
      <c r="I10" s="49">
        <v>1023000</v>
      </c>
      <c r="J10" s="49">
        <v>1023000</v>
      </c>
      <c r="K10" s="49">
        <v>1038000</v>
      </c>
      <c r="L10" s="49">
        <v>1023000</v>
      </c>
      <c r="M10" s="49">
        <v>1038000</v>
      </c>
      <c r="N10" s="49">
        <v>1261000</v>
      </c>
      <c r="O10" s="49">
        <f t="shared" si="0"/>
        <v>13084000</v>
      </c>
    </row>
    <row r="11" spans="1:15" ht="12.75">
      <c r="A11" s="42" t="s">
        <v>38</v>
      </c>
      <c r="B11" s="42" t="s">
        <v>429</v>
      </c>
      <c r="C11" s="49">
        <v>1000000</v>
      </c>
      <c r="D11" s="49">
        <v>1000000</v>
      </c>
      <c r="E11" s="49">
        <v>1000000</v>
      </c>
      <c r="F11" s="49">
        <v>1000000</v>
      </c>
      <c r="G11" s="49">
        <v>1000000</v>
      </c>
      <c r="H11" s="49">
        <v>1000000</v>
      </c>
      <c r="I11" s="49">
        <v>1000000</v>
      </c>
      <c r="J11" s="49">
        <v>1000000</v>
      </c>
      <c r="K11" s="49">
        <v>1000000</v>
      </c>
      <c r="L11" s="49">
        <v>1000000</v>
      </c>
      <c r="M11" s="49">
        <v>1409248</v>
      </c>
      <c r="N11" s="49">
        <v>2800000</v>
      </c>
      <c r="O11" s="49">
        <f t="shared" si="0"/>
        <v>14209248</v>
      </c>
    </row>
    <row r="12" spans="1:15" ht="12.75">
      <c r="A12" s="42" t="s">
        <v>39</v>
      </c>
      <c r="B12" s="42" t="s">
        <v>430</v>
      </c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>
        <f t="shared" si="0"/>
        <v>0</v>
      </c>
    </row>
    <row r="13" spans="1:15" ht="12.75">
      <c r="A13" s="42" t="s">
        <v>40</v>
      </c>
      <c r="B13" s="42" t="s">
        <v>431</v>
      </c>
      <c r="C13" s="49"/>
      <c r="D13" s="49"/>
      <c r="E13" s="49"/>
      <c r="F13" s="49">
        <v>5946760</v>
      </c>
      <c r="G13" s="49"/>
      <c r="H13" s="49"/>
      <c r="I13" s="49"/>
      <c r="J13" s="49"/>
      <c r="K13" s="49"/>
      <c r="L13" s="49"/>
      <c r="M13" s="49"/>
      <c r="N13" s="49"/>
      <c r="O13" s="49">
        <f t="shared" si="0"/>
        <v>5946760</v>
      </c>
    </row>
    <row r="14" spans="1:15" ht="12.75">
      <c r="A14" s="42" t="s">
        <v>41</v>
      </c>
      <c r="B14" s="44" t="s">
        <v>432</v>
      </c>
      <c r="C14" s="50">
        <f>SUM(C9:C13)</f>
        <v>2533000</v>
      </c>
      <c r="D14" s="50">
        <f aca="true" t="shared" si="1" ref="D14:O14">SUM(D9:D13)</f>
        <v>2023000</v>
      </c>
      <c r="E14" s="50">
        <f t="shared" si="1"/>
        <v>2620000</v>
      </c>
      <c r="F14" s="50">
        <f t="shared" si="1"/>
        <v>8069760</v>
      </c>
      <c r="G14" s="50">
        <f t="shared" si="1"/>
        <v>2123000</v>
      </c>
      <c r="H14" s="50">
        <f t="shared" si="1"/>
        <v>2138000</v>
      </c>
      <c r="I14" s="50">
        <f t="shared" si="1"/>
        <v>2123000</v>
      </c>
      <c r="J14" s="50">
        <f t="shared" si="1"/>
        <v>2223000</v>
      </c>
      <c r="K14" s="50">
        <f t="shared" si="1"/>
        <v>2738000</v>
      </c>
      <c r="L14" s="50">
        <f t="shared" si="1"/>
        <v>2523000</v>
      </c>
      <c r="M14" s="50">
        <f t="shared" si="1"/>
        <v>2797248</v>
      </c>
      <c r="N14" s="50">
        <f t="shared" si="1"/>
        <v>4088992</v>
      </c>
      <c r="O14" s="50">
        <f t="shared" si="1"/>
        <v>36000000</v>
      </c>
    </row>
    <row r="15" spans="1:15" ht="12.75">
      <c r="A15" s="42"/>
      <c r="B15" s="44" t="s">
        <v>72</v>
      </c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>
        <f>SUM(C15:N15)</f>
        <v>0</v>
      </c>
    </row>
    <row r="16" spans="1:15" ht="12.75">
      <c r="A16" s="42" t="s">
        <v>36</v>
      </c>
      <c r="B16" s="42" t="s">
        <v>433</v>
      </c>
      <c r="C16" s="49">
        <v>1150000</v>
      </c>
      <c r="D16" s="49">
        <v>1500000</v>
      </c>
      <c r="E16" s="49">
        <v>2000000</v>
      </c>
      <c r="F16" s="49">
        <v>2500000</v>
      </c>
      <c r="G16" s="49">
        <v>2500000</v>
      </c>
      <c r="H16" s="49">
        <v>2500000</v>
      </c>
      <c r="I16" s="49">
        <v>2500000</v>
      </c>
      <c r="J16" s="49">
        <v>2000000</v>
      </c>
      <c r="K16" s="49">
        <v>3000000</v>
      </c>
      <c r="L16" s="49">
        <v>3000000</v>
      </c>
      <c r="M16" s="49">
        <v>3000000</v>
      </c>
      <c r="N16" s="49">
        <v>3000000</v>
      </c>
      <c r="O16" s="49">
        <f>SUM(C16:N16)</f>
        <v>28650000</v>
      </c>
    </row>
    <row r="17" spans="1:15" ht="12.75">
      <c r="A17" s="42" t="s">
        <v>37</v>
      </c>
      <c r="B17" s="42" t="s">
        <v>434</v>
      </c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>
        <f>SUM(C17:N17)</f>
        <v>0</v>
      </c>
    </row>
    <row r="18" spans="1:15" ht="12.75">
      <c r="A18" s="42" t="s">
        <v>38</v>
      </c>
      <c r="B18" s="42" t="s">
        <v>92</v>
      </c>
      <c r="C18" s="49"/>
      <c r="D18" s="49"/>
      <c r="E18" s="49"/>
      <c r="F18" s="49"/>
      <c r="G18" s="49">
        <v>2000000</v>
      </c>
      <c r="H18" s="49">
        <v>2000000</v>
      </c>
      <c r="I18" s="49">
        <v>2670000</v>
      </c>
      <c r="J18" s="49">
        <v>680000</v>
      </c>
      <c r="K18" s="49"/>
      <c r="L18" s="49"/>
      <c r="M18" s="49"/>
      <c r="N18" s="49"/>
      <c r="O18" s="49">
        <f>SUM(C18:N18)</f>
        <v>7350000</v>
      </c>
    </row>
    <row r="19" spans="1:15" ht="12.75">
      <c r="A19" s="42" t="s">
        <v>39</v>
      </c>
      <c r="B19" s="44" t="s">
        <v>435</v>
      </c>
      <c r="C19" s="50">
        <f>SUM(C16:C18)</f>
        <v>1150000</v>
      </c>
      <c r="D19" s="50">
        <f aca="true" t="shared" si="2" ref="D19:N19">SUM(D16:D18)</f>
        <v>1500000</v>
      </c>
      <c r="E19" s="50">
        <f t="shared" si="2"/>
        <v>2000000</v>
      </c>
      <c r="F19" s="50">
        <f t="shared" si="2"/>
        <v>2500000</v>
      </c>
      <c r="G19" s="50">
        <f t="shared" si="2"/>
        <v>4500000</v>
      </c>
      <c r="H19" s="50">
        <f t="shared" si="2"/>
        <v>4500000</v>
      </c>
      <c r="I19" s="50">
        <f t="shared" si="2"/>
        <v>5170000</v>
      </c>
      <c r="J19" s="50">
        <f t="shared" si="2"/>
        <v>2680000</v>
      </c>
      <c r="K19" s="50">
        <f t="shared" si="2"/>
        <v>3000000</v>
      </c>
      <c r="L19" s="50">
        <f t="shared" si="2"/>
        <v>3000000</v>
      </c>
      <c r="M19" s="50">
        <f t="shared" si="2"/>
        <v>3000000</v>
      </c>
      <c r="N19" s="50">
        <f t="shared" si="2"/>
        <v>3000000</v>
      </c>
      <c r="O19" s="49">
        <f>SUM(C19:N19)</f>
        <v>36000000</v>
      </c>
    </row>
    <row r="20" spans="1:15" ht="12.75">
      <c r="A20" s="42"/>
      <c r="B20" s="42" t="s">
        <v>436</v>
      </c>
      <c r="C20" s="49">
        <f>C14-C19</f>
        <v>1383000</v>
      </c>
      <c r="D20" s="49">
        <f>D14+C20-D19</f>
        <v>1906000</v>
      </c>
      <c r="E20" s="49">
        <f aca="true" t="shared" si="3" ref="E20:N20">E14+D20-E19</f>
        <v>2526000</v>
      </c>
      <c r="F20" s="49">
        <f t="shared" si="3"/>
        <v>8095760</v>
      </c>
      <c r="G20" s="49">
        <f t="shared" si="3"/>
        <v>5718760</v>
      </c>
      <c r="H20" s="49">
        <f t="shared" si="3"/>
        <v>3356760</v>
      </c>
      <c r="I20" s="49">
        <f t="shared" si="3"/>
        <v>309760</v>
      </c>
      <c r="J20" s="49">
        <f t="shared" si="3"/>
        <v>-147240</v>
      </c>
      <c r="K20" s="49">
        <f t="shared" si="3"/>
        <v>-409240</v>
      </c>
      <c r="L20" s="49">
        <f t="shared" si="3"/>
        <v>-886240</v>
      </c>
      <c r="M20" s="49">
        <f t="shared" si="3"/>
        <v>-1088992</v>
      </c>
      <c r="N20" s="49">
        <f t="shared" si="3"/>
        <v>0</v>
      </c>
      <c r="O20" s="49"/>
    </row>
  </sheetData>
  <sheetProtection/>
  <printOptions/>
  <pageMargins left="0.7" right="0.7" top="0.75" bottom="0.75" header="0.3" footer="0.3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Jegyző</dc:creator>
  <cp:keywords/>
  <dc:description/>
  <cp:lastModifiedBy>Penzugy2</cp:lastModifiedBy>
  <cp:lastPrinted>2017-03-17T08:01:43Z</cp:lastPrinted>
  <dcterms:created xsi:type="dcterms:W3CDTF">2014-02-10T13:59:11Z</dcterms:created>
  <dcterms:modified xsi:type="dcterms:W3CDTF">2017-03-17T08:20:49Z</dcterms:modified>
  <cp:category/>
  <cp:version/>
  <cp:contentType/>
  <cp:contentStatus/>
</cp:coreProperties>
</file>