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11640" tabRatio="954" firstSheet="1" activeTab="9"/>
  </bookViews>
  <sheets>
    <sheet name="1.sz. mell." sheetId="1" r:id="rId1"/>
    <sheet name="2.1.sz. mell." sheetId="2" r:id="rId2"/>
    <sheet name="2.2.sz. mell." sheetId="3" r:id="rId3"/>
    <sheet name="7.sz. mell." sheetId="4" r:id="rId4"/>
    <sheet name="8.sz. mell." sheetId="5" r:id="rId5"/>
    <sheet name="11. mell.Önk." sheetId="6" r:id="rId6"/>
    <sheet name="11.2. mell.KÖH" sheetId="7" r:id="rId7"/>
    <sheet name="14.1.mell.Óvi" sheetId="8" r:id="rId8"/>
    <sheet name="14.2.mell.Művház" sheetId="9" r:id="rId9"/>
    <sheet name="14.3.mell.Idősek" sheetId="10" r:id="rId10"/>
  </sheets>
  <definedNames/>
  <calcPr fullCalcOnLoad="1"/>
</workbook>
</file>

<file path=xl/sharedStrings.xml><?xml version="1.0" encoding="utf-8"?>
<sst xmlns="http://schemas.openxmlformats.org/spreadsheetml/2006/main" count="1012" uniqueCount="445">
  <si>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</si>
  <si>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</si>
  <si>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</si>
  <si>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</si>
  <si>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</si>
  <si>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</si>
  <si>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</si>
  <si>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</si>
  <si>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</si>
  <si>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</si>
  <si>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</si>
  <si>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</si>
  <si>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</si>
  <si>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</si>
  <si>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</si>
  <si>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</si>
  <si>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</si>
  <si>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</si>
  <si>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</si>
  <si>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</si>
  <si>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</si>
  <si>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</si>
  <si>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</si>
  <si>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</si>
  <si>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</si>
  <si>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</si>
  <si>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 I A D Á S O K</t>
  </si>
  <si>
    <t>Kiadási jogcímek</t>
  </si>
  <si>
    <t>Személyi  juttatások</t>
  </si>
  <si>
    <t>Ellátottak pénzbeli juttatása</t>
  </si>
  <si>
    <t>Tartalékok</t>
  </si>
  <si>
    <t>Bevételek</t>
  </si>
  <si>
    <t>Helyi adók</t>
  </si>
  <si>
    <t>Átengedett központi adók</t>
  </si>
  <si>
    <t>Egyéb központi támogatás</t>
  </si>
  <si>
    <t>EU támogatás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</si>
  <si>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</si>
  <si>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</si>
  <si>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</si>
  <si>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</si>
  <si>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</si>
  <si>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</si>
  <si>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Munkaadókat terhelő járulék</t>
  </si>
  <si>
    <t>Dologi kiadások</t>
  </si>
  <si>
    <t>ÖSSZESEN:</t>
  </si>
  <si>
    <t>Beruházás  megnevezése</t>
  </si>
  <si>
    <t>Felújítás  megnevezése</t>
  </si>
  <si>
    <t>Sor-
szám</t>
  </si>
  <si>
    <t>Tárgyi eszközök, immateriális javak értékesítése</t>
  </si>
  <si>
    <t>Illetékek</t>
  </si>
  <si>
    <t>Támogatások, kiegészítések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</si>
  <si>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</si>
  <si>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</si>
  <si>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</si>
  <si>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</si>
  <si>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</si>
  <si>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</si>
  <si>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</si>
  <si>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</si>
  <si>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</si>
  <si>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</si>
  <si>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</si>
  <si>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</si>
  <si>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</si>
  <si>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</si>
  <si>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</si>
  <si>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</si>
  <si>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</si>
  <si>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</si>
  <si>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</si>
  <si>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</si>
  <si>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</si>
  <si>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</si>
  <si>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</si>
  <si>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</si>
  <si>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</si>
  <si>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</si>
  <si>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</si>
  <si>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</si>
  <si>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</si>
  <si>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</si>
  <si>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</si>
  <si>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</si>
  <si>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Támogatásértékű bevételek</t>
  </si>
  <si>
    <t>1.5</t>
  </si>
  <si>
    <t>1.8.</t>
  </si>
  <si>
    <t>1.9.</t>
  </si>
  <si>
    <t>1.10.</t>
  </si>
  <si>
    <t>1.11.</t>
  </si>
  <si>
    <t>2.6.</t>
  </si>
  <si>
    <t>1.12.</t>
  </si>
  <si>
    <t>Működési célú pénzeszközátvétel</t>
  </si>
  <si>
    <t>2.7.</t>
  </si>
  <si>
    <t xml:space="preserve">Egyéb </t>
  </si>
  <si>
    <t>Egyéb</t>
  </si>
  <si>
    <t>Dologi  kiadások</t>
  </si>
  <si>
    <t>Működési célú pénzeszköz átvétel államháztartáson kívülről</t>
  </si>
  <si>
    <t>Felhalmozási célú pénzeszk. átvétel államháztartáson kívülről</t>
  </si>
  <si>
    <t>Központosított előirányzatokból támogatás</t>
  </si>
  <si>
    <t>11.1.</t>
  </si>
  <si>
    <t>11.2.</t>
  </si>
  <si>
    <t>Költségvetési bevételek összesen:</t>
  </si>
  <si>
    <t>Költségvetési kiadások összesen:</t>
  </si>
  <si>
    <t>2. sz. táblázat</t>
  </si>
  <si>
    <t>3. sz. táblázat</t>
  </si>
  <si>
    <t>4. sz. táblázat</t>
  </si>
  <si>
    <t>EU-s támogatásból származó forrás</t>
  </si>
  <si>
    <t>Pénzügyi befektetésekből származó bevétel</t>
  </si>
  <si>
    <t>Rövid lejáratú hitelek felvétele</t>
  </si>
  <si>
    <t>Hosszú lejáratú hitelek felvétele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</si>
  <si>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</si>
  <si>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</si>
  <si>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</si>
  <si>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</si>
  <si>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Előző évi műk. célú pénzm. igénybev.</t>
  </si>
  <si>
    <t>Előző évi felh. célú pénzm. igénybev.</t>
  </si>
  <si>
    <t>Működési célú kölcsön visszatérítése, igénybevétele</t>
  </si>
  <si>
    <t>Költségvetési hiány:</t>
  </si>
  <si>
    <t>Költségvetési többlet:</t>
  </si>
  <si>
    <t>Bírságok, díjak, pótlékok</t>
  </si>
  <si>
    <t>Egyéb sajátos bevételek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</si>
  <si>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</si>
  <si>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</si>
  <si>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</si>
  <si>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</si>
  <si>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</si>
  <si>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</si>
  <si>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</si>
  <si>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</si>
  <si>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</si>
  <si>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</si>
  <si>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</si>
  <si>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</si>
  <si>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Egyéb működési célú bevétel</t>
  </si>
  <si>
    <t>Közhatalmi bevételek</t>
  </si>
  <si>
    <t>5.4.</t>
  </si>
  <si>
    <t>5.5.</t>
  </si>
  <si>
    <t>5.6.</t>
  </si>
  <si>
    <t>5.7.</t>
  </si>
  <si>
    <t>5.8.</t>
  </si>
  <si>
    <t>Címzett és céltámogatások</t>
  </si>
  <si>
    <t>6.1.5.</t>
  </si>
  <si>
    <t>6.2.5.</t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</si>
  <si>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</si>
  <si>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</si>
  <si>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</si>
  <si>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</si>
  <si>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Egyéb működési célú támogatásértékű bevétel</t>
  </si>
  <si>
    <t>Felhalmozási célú támogatásértékű bevétel (6.2.1.+…+6.2.5.)</t>
  </si>
  <si>
    <t xml:space="preserve">7. </t>
  </si>
  <si>
    <t>7.3.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</si>
  <si>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</si>
  <si>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</si>
  <si>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</si>
  <si>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</si>
  <si>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</si>
  <si>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</si>
  <si>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t>Előző évek működési célú pénzmaradványa, vállalkozási maradványa</t>
  </si>
  <si>
    <t>Előző évek felhalmozási célú pénzmaradványa, vállalkozási maradványa</t>
  </si>
  <si>
    <t>12.1.</t>
  </si>
  <si>
    <t>12.1.2.</t>
  </si>
  <si>
    <t>12.1.3.</t>
  </si>
  <si>
    <t>12.1.4.</t>
  </si>
  <si>
    <t>12.1.5.</t>
  </si>
  <si>
    <t>12.1.6.</t>
  </si>
  <si>
    <t>12.2.</t>
  </si>
  <si>
    <t>12.2.1.</t>
  </si>
  <si>
    <t>12.2.2.</t>
  </si>
  <si>
    <t>12.2.3.</t>
  </si>
  <si>
    <t>12.2.4.</t>
  </si>
  <si>
    <t>12.2.5.</t>
  </si>
  <si>
    <t>12.2.6.</t>
  </si>
  <si>
    <t>12.2.7.</t>
  </si>
  <si>
    <t>12.1.1.</t>
  </si>
  <si>
    <t>Működési célú pénzügyi műveletek bevételei (12.1.1.+…+.12.1.6.)</t>
  </si>
  <si>
    <t>Értékpapír kibocsátása, értékesítése</t>
  </si>
  <si>
    <t>Hitelek felvétele</t>
  </si>
  <si>
    <t>Kapott kölcsön, nyújtott kölcsön visszatérülése</t>
  </si>
  <si>
    <t>Forgatási célú belföldi, külföldi értékpapírok kibocsátása, értékesítése</t>
  </si>
  <si>
    <t>Betét visszavonásából származó bevétel</t>
  </si>
  <si>
    <t>Egyéb működési finanszírozási célú bevétel</t>
  </si>
  <si>
    <t>Egyéb működési, finanszírozási célú bevétel</t>
  </si>
  <si>
    <t>Felhalmozási célú pénzügyi műveletek bevételei (12.2.1.+…+.12.2.7.)</t>
  </si>
  <si>
    <t>Befektetési célú belföldi, külföldi értékpapírok kibocsátása, értékesítése</t>
  </si>
  <si>
    <t>Egyéb felhalmozási finanszírozási célú bevétel</t>
  </si>
  <si>
    <t>Munkaadókat terhelő járulékok és szociális hozzájárulási adó</t>
  </si>
  <si>
    <t>Ellátottak pénzbeli juttatásai</t>
  </si>
  <si>
    <t>Egyéb működési célú kiadások</t>
  </si>
  <si>
    <t>1.13.</t>
  </si>
  <si>
    <t>Intézményi beruházási kiadások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</si>
  <si>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</si>
  <si>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</si>
  <si>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</si>
  <si>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</si>
  <si>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</si>
  <si>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</si>
  <si>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</si>
  <si>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</si>
  <si>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</si>
  <si>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</si>
  <si>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III. Kölcsön (munkavállalónak adott kölcsön)</t>
  </si>
  <si>
    <t>VI. Finanszírozási célú pénzügyi műveletek kiadásai (6.1+6.2.)</t>
  </si>
  <si>
    <t>6.1.6.</t>
  </si>
  <si>
    <t>6.1.7.</t>
  </si>
  <si>
    <t>6.1.8.</t>
  </si>
  <si>
    <t>6.2.6.</t>
  </si>
  <si>
    <t>6.2.7.</t>
  </si>
  <si>
    <t>6.2.8.</t>
  </si>
  <si>
    <t>Működési célú pénzügyi műveletek kiadásai (6.1.1.+…+6.1.8.)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</si>
  <si>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</si>
  <si>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</si>
  <si>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</si>
  <si>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</si>
  <si>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</si>
  <si>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Felhalmozási célú pénzügyi műveletek kiadásai (6.2.1.+…+.6.2.8.)</t>
  </si>
  <si>
    <t>Hitelek törlesztése</t>
  </si>
  <si>
    <t>Befektetési célú belföldi, külföldi értékpapírok vásárlása</t>
  </si>
  <si>
    <t>Egyéb hitel, kölcsön kiadásai</t>
  </si>
  <si>
    <t>Költségvetési hiány, többlet ( költségvetési bevételek 10. sor - költségvetési kiadások 5. sor) (+/-)</t>
  </si>
  <si>
    <t>FINANSZÍROZÁSI CÉLÚ PÉNZÜGYI BEVÉTELEK ÉS KIADÁSOK EGYENLEGE</t>
  </si>
  <si>
    <t>Finanszírozási célú pénzügyi  műveletek bevételei (1. sz. mell. 1. sz. táblázat 12. sor)</t>
  </si>
  <si>
    <t>1.1.1.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</si>
  <si>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</si>
  <si>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</si>
  <si>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</si>
  <si>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</si>
  <si>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1.2.2.</t>
  </si>
  <si>
    <t>1.1-ből: Működési célú pénzügyi műveletek bevételei (1. mell. 1. sz. tábl. 12.1. sor)</t>
  </si>
  <si>
    <t>1.2-ből: Működési célú pénzügyi műveletek kiadásai (1. mell 2. sz. táblázat 6.1. sor)</t>
  </si>
  <si>
    <t>Felhalmozási célú pénzügyi műveletek kiadásai (1. mell. 2. sz. tábl. 6.2. sor)</t>
  </si>
  <si>
    <t xml:space="preserve"> - a 2.7-ből: - Felhalmozási célú pénzmaradvány átadás</t>
  </si>
  <si>
    <t xml:space="preserve"> - Felhalmozási célú pénzeszközátadás államháztartáson kívülre</t>
  </si>
  <si>
    <t xml:space="preserve"> - Felhalmozási célú támogatásértékű kiadás</t>
  </si>
  <si>
    <t xml:space="preserve"> - Pénzügyi befektetések kiadásai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</si>
  <si>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</si>
  <si>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</si>
  <si>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</si>
  <si>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</si>
  <si>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</si>
  <si>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</si>
  <si>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</si>
  <si>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</si>
  <si>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Előző évi váll. maradv. igénybev.</t>
  </si>
  <si>
    <t>Kapott kölcsön, nyújtott kölcsön visszatér.</t>
  </si>
  <si>
    <t>Forgatási célú belf., külf. értékpapírok kibocsátása, értékesítése</t>
  </si>
  <si>
    <t>Rövid lejáratú hitelek tölresztése</t>
  </si>
  <si>
    <t>Befektetési célú belf., külf. értékpapírok vásárlása</t>
  </si>
  <si>
    <t>Átvett pénzeszközök államháztartáson kívülről</t>
  </si>
  <si>
    <t>EU-s forrásból finansz. támogatással megv. progr., projektek kiadásai</t>
  </si>
  <si>
    <t>EU-s forrásból finansz., önkormányzati hozzájáurlásának kiadásai</t>
  </si>
  <si>
    <t>Befektetési célú belföldi, külföldi értékpapírok kibocsátása, érték.</t>
  </si>
  <si>
    <t>Egyéb felhalmozási célú támogatásértékű bevétel</t>
  </si>
  <si>
    <t>VIII. Pénzmaradvány, vállalkozási tevékenység maradványa (12.1.+12.2.)</t>
  </si>
  <si>
    <t>ezer Ft-ban</t>
  </si>
  <si>
    <t>Általános feladatok támogatása</t>
  </si>
  <si>
    <t>Köznevelési és gyermekétkeztetési feladatok támogatása</t>
  </si>
  <si>
    <t>Hozzájárulás a pénzbeli szociális ellátásokhoz</t>
  </si>
  <si>
    <t>Idősek átmeneti és tartós ellátási feladatok támogatása</t>
  </si>
  <si>
    <t>Kulturális feladatok támogatása</t>
  </si>
  <si>
    <t>Folyószámlahitel-keret</t>
  </si>
  <si>
    <t>eredeti</t>
  </si>
  <si>
    <t>módosított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</si>
  <si>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</si>
  <si>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r>
      <t xml:space="preserve">IV. Támogatásértékű bevételek </t>
    </r>
    <r>
      <rPr>
        <sz val="8"/>
        <rFont val="Times New Roman CE"/>
        <family val="0"/>
      </rPr>
      <t>(6.1+6.2)</t>
    </r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</si>
  <si>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</si>
  <si>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r>
      <t xml:space="preserve">VI. Átvett pénzeszközök </t>
    </r>
    <r>
      <rPr>
        <sz val="8"/>
        <rFont val="Times New Roman CE"/>
        <family val="0"/>
      </rPr>
      <t>(8.1+8.2.)</t>
    </r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</si>
  <si>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</si>
  <si>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</si>
  <si>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r>
      <t xml:space="preserve">IV. Tartalékok </t>
    </r>
    <r>
      <rPr>
        <sz val="8"/>
        <rFont val="Times New Roman CE"/>
        <family val="0"/>
      </rPr>
      <t>(4.1.+4.2.)</t>
    </r>
  </si>
  <si>
    <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</si>
  <si>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>----</t>
  </si>
  <si>
    <t>felújításonként</t>
  </si>
  <si>
    <t>berházásonként</t>
  </si>
  <si>
    <t>Önkormányzat</t>
  </si>
  <si>
    <t>01</t>
  </si>
  <si>
    <t>Ssz.</t>
  </si>
  <si>
    <t>--------</t>
  </si>
  <si>
    <t>Előirányzat-csoport, kiemelt előirányzat megnevezése</t>
  </si>
  <si>
    <t>I. Önkormányzatok működési bevételei</t>
  </si>
  <si>
    <t>III. Támogatások,  kiegészítések (5.1.+…+5.8.)</t>
  </si>
  <si>
    <t>Kiegészítő jövedelempótló támogatások</t>
  </si>
  <si>
    <t>Egyéb támogatás, kiegészítés</t>
  </si>
  <si>
    <t>- bérkompenzáció</t>
  </si>
  <si>
    <t>- nyári gyermekétkeztetés támogatása</t>
  </si>
  <si>
    <t>- lakott külterülettel kapcs.feladatok támogatása</t>
  </si>
  <si>
    <t>IV. Támogatásértékű bevételek (6.1+6.2)</t>
  </si>
  <si>
    <t>Többcélú kist. társulástól, jogi szem. társulástól átvett pénzeszköz</t>
  </si>
  <si>
    <t>V. Felhalmozási célú bevételek (7.1.+…+.7.3.)</t>
  </si>
  <si>
    <t>VI. Átvett pénzeszközök (8.1.+8.2.)</t>
  </si>
  <si>
    <t>KÖLTSÉGVETÉSI BEVÉTELEK ÖSSZESEN (2+3+4+5+6+7+8+9)</t>
  </si>
  <si>
    <t>VIII. Pénzmaradvány, vállalk. tev. maradványa (11.1.+11.2.)</t>
  </si>
  <si>
    <t>IX. Finanszírozási célú pénzügyi műv. bevételei (12.1.+.12.2.)</t>
  </si>
  <si>
    <t>Működési célú pénzügyi műveletek bevételei</t>
  </si>
  <si>
    <t>Felhalmozási célú pénzügyi műveletek bevételei</t>
  </si>
  <si>
    <t>BEVÉTELEK ÖSSZESEN (10+11+12)</t>
  </si>
  <si>
    <t xml:space="preserve">Kiadások </t>
  </si>
  <si>
    <t>EU-s forrásból finansz. támogatással megv. pr., projektek önk. hozzájárulásának kiadásai</t>
  </si>
  <si>
    <t>V. Költségvetési szervek finanszírozása</t>
  </si>
  <si>
    <t>KÖLTSÉGVETÉSI KIADÁSOK ÖSSZESEN (1+2+3+4+5)</t>
  </si>
  <si>
    <t>VI. Finanszírozási célú pénzügyi műveletek kiadásai (7.1+7.2.)</t>
  </si>
  <si>
    <t>7.1</t>
  </si>
  <si>
    <t>Működési célú pénzügyi műveletek kiadásai</t>
  </si>
  <si>
    <t>Felhalmozási célú pénzügyi műveletek kiadásai</t>
  </si>
  <si>
    <t>KIADÁSOK ÖSSZESEN: (6+7)</t>
  </si>
  <si>
    <t>Éves engedélyezett létszám előirányzat (fő)</t>
  </si>
  <si>
    <t>Közfoglalkoztatottak száma, fő</t>
  </si>
  <si>
    <t>- nyári gyermekétkeztetés</t>
  </si>
  <si>
    <t>- lakott külterülettel kapcs.feladatok tám.</t>
  </si>
  <si>
    <t>(Önkormányzat mindösszesen)</t>
  </si>
  <si>
    <t>Eleki Közös Önkormányzati Hivatal</t>
  </si>
  <si>
    <t>Napköziotthonos Óvodák</t>
  </si>
  <si>
    <t>Naplemente Idősek Otthona</t>
  </si>
  <si>
    <t>Reibel Mihály Művelődési Központ és Könyvtár</t>
  </si>
  <si>
    <t>02</t>
  </si>
  <si>
    <t>Igazgatási feladatok</t>
  </si>
  <si>
    <t>I. Működési bevételek</t>
  </si>
  <si>
    <t>I.1. Intézményi működési bevételek (1.1.+…+1.8.)</t>
  </si>
  <si>
    <t>1.5.</t>
  </si>
  <si>
    <t>Egyéb működési bevételek</t>
  </si>
  <si>
    <t>Kamatbevétel</t>
  </si>
  <si>
    <t>I.2. Közhatalmi bevételek</t>
  </si>
  <si>
    <t>II. Véglegesen átvett pénzeszközök (2.1.+…+2.4.)</t>
  </si>
  <si>
    <t>Támogatásértékű működési bevételek</t>
  </si>
  <si>
    <t>Támogatásértékű felhalmozási bevételek</t>
  </si>
  <si>
    <t>EU-s forrásból származó bevételek</t>
  </si>
  <si>
    <t>III. Felhalmozási célú egyéb bevételek</t>
  </si>
  <si>
    <t>IV. Kölcsön</t>
  </si>
  <si>
    <t>V. Pénzmaradvány, vállalk. tev. maradványa (5.1.+5.2.)</t>
  </si>
  <si>
    <t>Előző évi pénzmaradvány igénybevétele</t>
  </si>
  <si>
    <t>Előző évi vállalkozási maradvány igénybevétele</t>
  </si>
  <si>
    <t>VI. Önkormányzati támogatás</t>
  </si>
  <si>
    <t>BEVÉTELEK ÖSSZESEN (1+2+3+4+5+6)</t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</si>
  <si>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</si>
  <si>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Egyéb fejlesztési célú kiadások</t>
  </si>
  <si>
    <t>III. Kölcsön</t>
  </si>
  <si>
    <t>KIADÁSOK ÖSSZESEN: (1+2+3)</t>
  </si>
  <si>
    <t>I. Intézményi működési bevételek (1.1.+…+1.8.)</t>
  </si>
  <si>
    <t>6.3.</t>
  </si>
  <si>
    <t>Előző évi költségvetési kiegészítések, visszatérülések</t>
  </si>
  <si>
    <t>Továbbszámlázott szolgáltatások</t>
  </si>
  <si>
    <t>3.9.</t>
  </si>
  <si>
    <t>Kötbér, egyéb kártérítés, bánatpénz bevétele</t>
  </si>
  <si>
    <t>3.10.</t>
  </si>
  <si>
    <t>2.7</t>
  </si>
  <si>
    <t>Igazgatási, hatósági díjak</t>
  </si>
  <si>
    <r>
      <t xml:space="preserve">I/1. Közhatalmi bevételek </t>
    </r>
    <r>
      <rPr>
        <sz val="8"/>
        <rFont val="Times New Roman CE"/>
        <family val="0"/>
      </rPr>
      <t>(2.1+…+2.7)</t>
    </r>
  </si>
  <si>
    <t>I. Önkormányzat működési bevételei (2+3)</t>
  </si>
  <si>
    <t xml:space="preserve">BEVÉTELEK ÖSSZESEN </t>
  </si>
  <si>
    <t xml:space="preserve">KIADÁSOK ÖSSZESEN </t>
  </si>
  <si>
    <t xml:space="preserve">Finanszírozási célú bevételek </t>
  </si>
  <si>
    <t xml:space="preserve">Finanszírozási célú kiadások </t>
  </si>
  <si>
    <t>BEVÉTELEK ÖSSZESEN</t>
  </si>
  <si>
    <t>-----</t>
  </si>
  <si>
    <t>Kötbér, egyéb kártérítés, bánatpénz</t>
  </si>
  <si>
    <t>Átengedett központi adók (gépjárműadó 40%-a)</t>
  </si>
  <si>
    <t>05</t>
  </si>
  <si>
    <t>Óvodai nevelés</t>
  </si>
  <si>
    <t>Osztalék, hozambevétel</t>
  </si>
  <si>
    <t xml:space="preserve">Közművelődés, könyvtári szolgáltatás </t>
  </si>
  <si>
    <t xml:space="preserve">idősek bentlakásos ápolása-gondozása </t>
  </si>
  <si>
    <t>START-programberuházásai összesen</t>
  </si>
  <si>
    <t>Városüzemeltetés beruházásai</t>
  </si>
  <si>
    <t>Intézményel beruházásai</t>
  </si>
  <si>
    <t>- könyvtári érdekeltségnövelő támogatás</t>
  </si>
  <si>
    <t>5.9.</t>
  </si>
  <si>
    <t>Szociális és gyermekjóléti feladatok támogatása</t>
  </si>
  <si>
    <t>5.10.</t>
  </si>
  <si>
    <t>- könyvrári éerdekeltségnövelő támogatás</t>
  </si>
  <si>
    <t>VII. Kölcsön visszatérülése</t>
  </si>
  <si>
    <t>I/1.Közhatalmi bevételek (2.1.+…+.2.5.)</t>
  </si>
  <si>
    <t>Száma</t>
  </si>
  <si>
    <t>Sajátos elszámolások (régi függő,átfutó kiadások)</t>
  </si>
  <si>
    <t>Közfoglalkoztatottak létszáma (fő)</t>
  </si>
  <si>
    <t>Költségvetési szerv neve</t>
  </si>
  <si>
    <t>Feladat megnevezése</t>
  </si>
  <si>
    <t>2014. évi előirányzat</t>
  </si>
  <si>
    <t>Sajátos elszámolások  (régi függő,átfutó bevételek)</t>
  </si>
  <si>
    <t>BEVÉTELEK ÖSSZESEN (1+2+3+4+5+6+7)</t>
  </si>
  <si>
    <t>KIADÁSOK ÖSSZESEN: (1+2+3+4)</t>
  </si>
  <si>
    <t>Sajátos elszámolások (régi függő, átfutó bevételek)</t>
  </si>
  <si>
    <t>Sajátos elszámolások (régi függő, átfutó kiadások)</t>
  </si>
  <si>
    <t>Egyéb, szabálysértésekből, bírságoktól származó bevételek</t>
  </si>
  <si>
    <t xml:space="preserve">Egyéb sajátos bevételek </t>
  </si>
  <si>
    <t>-szociális tüzifa támogatás</t>
  </si>
  <si>
    <t>- Közoktatási int.üzemeletési támogatása</t>
  </si>
  <si>
    <t>-E-útdíj bevezetésével kapcs. Bevételkiesés ellentételezése</t>
  </si>
  <si>
    <t>VII. Kölcsön (adott kölcsön visszatérülése)</t>
  </si>
  <si>
    <t>Gyermekétkeztetési feladatok támogatása</t>
  </si>
  <si>
    <t>-Ágazati pótlék</t>
  </si>
  <si>
    <t>Felhalmozási célú központosított tám.(Sportcsarnok felúj.)</t>
  </si>
  <si>
    <t>nem intézményi szakfeladatok</t>
  </si>
  <si>
    <t>2014. év előirányzat</t>
  </si>
  <si>
    <t>Járdaépítés</t>
  </si>
  <si>
    <t>Szennybíz elvezetés VI. ütem</t>
  </si>
  <si>
    <t>Garázsépítés (26 lakás)</t>
  </si>
  <si>
    <t>Működési célú hozam és kamatbevételek</t>
  </si>
  <si>
    <t>Szociális és gyermekjóléti feladatok</t>
  </si>
  <si>
    <t>Gyermekétkezetési feladatok támogatása</t>
  </si>
  <si>
    <t>Kiegészítő jövedelempótlő támogatások</t>
  </si>
  <si>
    <t>-közoktatási int.üzemeltetési támogatás</t>
  </si>
  <si>
    <t>-E-útdíj bevezetésével kapcs.bevételkiesés ellentételezése</t>
  </si>
  <si>
    <t>Felhalmozási c.központosított tám. (Sportcsarnok felúj.)</t>
  </si>
  <si>
    <t>Átengedett bevételek</t>
  </si>
  <si>
    <t>IX. Finanszírozási célú pénzügyi műveletek bevételei (12.1+12.2.)</t>
  </si>
  <si>
    <t>BEVÉTELEK ÖSSZESEN: (10+11+12+13)</t>
  </si>
  <si>
    <t xml:space="preserve"> KIADÁSOK ÖSSZESEN: (5+6+7)</t>
  </si>
  <si>
    <t>Beruházási ÁFA visszaigénylése</t>
  </si>
  <si>
    <t>Finansírozási célú bev.(13+…+21)</t>
  </si>
  <si>
    <t>Beruházási Áfa</t>
  </si>
  <si>
    <t>Finansírozási célú kiad. (12+…+21)</t>
  </si>
  <si>
    <t>-Napköziotthonos Óvodák, óvodai fektető</t>
  </si>
  <si>
    <t>- Talajmaró, kominátor</t>
  </si>
  <si>
    <t>- Öntöződob</t>
  </si>
  <si>
    <t>- Gerincvezeték szett</t>
  </si>
  <si>
    <t>Gépkocsi beszerzés (szociális étkeztetéshez)</t>
  </si>
  <si>
    <t>- KÖH, számítógép, nyomtató beszerzés</t>
  </si>
  <si>
    <t>-Rugós játék lovacska/játszótérre</t>
  </si>
  <si>
    <t>Szent I. u. 14. tető felújítás</t>
  </si>
  <si>
    <t>Sportcsarnok felújítás</t>
  </si>
  <si>
    <t>Dr. M.Gy. Ált.Iskola tornaterem ajtó, ablak csere</t>
  </si>
  <si>
    <t>Közvilágítás korszerűsítés maradványértéke</t>
  </si>
  <si>
    <t>Savanyító épület nyílászáró csere</t>
  </si>
  <si>
    <t>Elek Város Önkormányzat 2014. évi mérlege</t>
  </si>
  <si>
    <t xml:space="preserve"> Működési célú bevételek és kiadások mérlege
(Önkormányzati szinten)</t>
  </si>
  <si>
    <t>Felhalmozási célú bevételek és kiadások mérlege
(Önkormányzati szinten)</t>
  </si>
  <si>
    <t>Beruházási (felhalmozási) kiadások előirányzata</t>
  </si>
  <si>
    <t>Nagyértékű tárgyi eszközök:</t>
  </si>
  <si>
    <t>-Önjáró fűnyíró</t>
  </si>
  <si>
    <t>-Hűtőszekrény, tűzhely</t>
  </si>
  <si>
    <t>Kisértékű tárgyi eszközök</t>
  </si>
  <si>
    <t>Kézi szerzámok, hűtő,tűzhely, bútorok</t>
  </si>
  <si>
    <t>Önkorományzati képviselők laptop vásárlás ei.</t>
  </si>
  <si>
    <t>- Számítógép, programbeszerzés</t>
  </si>
  <si>
    <t>-Művelődési ház tűzhely beszerzés</t>
  </si>
  <si>
    <t>Felújítási kiadások 2014.évi előirányzata</t>
  </si>
  <si>
    <t>1.számú melléklet a 13/2014. (XI.25.) önkormányzati rendelethez</t>
  </si>
  <si>
    <t>2.1. számú melléklet a 13/2014. (XI.25.) önkormányzati rendelethez</t>
  </si>
  <si>
    <t>2.2. számú melléklet a 13/2014. (XI.25.) önkormányzati rendelethez</t>
  </si>
  <si>
    <t>7. számú melléklet a 13/2014. (XI.25.) önkormányzati rendelethez</t>
  </si>
  <si>
    <t>8. számú melléklet a 13/2014. (XI.25.) önkormányzati rendelethez</t>
  </si>
  <si>
    <t>11. számú melléklet a 13/2014. (XI.25.) önkormányzati rendelethez</t>
  </si>
  <si>
    <t>11.2. melléklet a 13/2014. (XI.25.) önkormányzati rendelethez</t>
  </si>
  <si>
    <t>14.1. számú melléklet a 13/2014. (XI.25.) önkormányzati rendelethez</t>
  </si>
  <si>
    <t>14.2. számú melléklet a 13/2014. (XI.25.)  önkormányzati rendelethez</t>
  </si>
  <si>
    <t>14.3. számú melléklet a 13/2014. (XI.25.) 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</si>
</sst>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yy/mm/dd"/>
    <numFmt numFmtId="166" formatCode="#,##0.0"/>
    <numFmt numFmtId="167" formatCode="yyyy\-mm\-dd"/>
    <numFmt numFmtId="168" formatCode="#,##0;[Red]#,##0"/>
    <numFmt numFmtId="169" formatCode="0;[Red]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2"/>
      <color indexed="36"/>
      <name val="Times New Roman CE"/>
      <family val="0"/>
    </font>
    <font>
      <sz val="11"/>
      <color indexed="60"/>
      <name val="Calibri"/>
      <family val="2"/>
    </font>
    <font>
      <sz val="12"/>
      <name val="Times New Roman CE"/>
      <family val="0"/>
    </font>
    <font>
      <b/>
      <sz val="11"/>
      <color indexed="8"/>
      <name val="Calibri"/>
      <family val="2"/>
    </font>
    <font>
      <b/>
      <i/>
      <sz val="9"/>
      <name val="Times New Roman CE"/>
      <family val="0"/>
    </font>
    <font>
      <b/>
      <sz val="9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1"/>
    </font>
    <font>
      <b/>
      <i/>
      <sz val="8"/>
      <name val="Times New Roman CE"/>
      <family val="1"/>
    </font>
    <font>
      <sz val="8"/>
      <color indexed="10"/>
      <name val="Times New Roman CE"/>
      <family val="0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sz val="12"/>
      <color indexed="10"/>
      <name val="Times New Roman CE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Times New Roman CE"/>
      <family val="0"/>
    </font>
    <font>
      <sz val="8"/>
      <name val="Arial"/>
      <family val="0"/>
    </font>
    <font>
      <b/>
      <sz val="8"/>
      <name val="Arial"/>
      <family val="2"/>
    </font>
    <font>
      <b/>
      <sz val="11"/>
      <name val="Times New Roman CE"/>
      <family val="0"/>
    </font>
    <font>
      <sz val="9"/>
      <name val="Times New Roman CE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Arial CE"/>
      <family val="0"/>
    </font>
    <font>
      <i/>
      <sz val="10"/>
      <name val="Times New Roman CE"/>
      <family val="0"/>
    </font>
    <font>
      <b/>
      <i/>
      <sz val="8"/>
      <name val="Arial"/>
      <family val="2"/>
    </font>
    <font>
      <b/>
      <sz val="10"/>
      <name val="Times New Roman"/>
      <family val="1"/>
    </font>
    <font>
      <sz val="8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1" applyNumberFormat="0" applyAlignment="0" applyProtection="0"/>
    <xf numFmtId="0" fontId="6" fillId="16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16" borderId="2" applyNumberFormat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4" fillId="7" borderId="1" applyNumberFormat="0" applyAlignment="0" applyProtection="0"/>
    <xf numFmtId="0" fontId="12" fillId="4" borderId="7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14" fillId="17" borderId="0" applyNumberFormat="0" applyBorder="0" applyAlignment="0" applyProtection="0"/>
    <xf numFmtId="0" fontId="17" fillId="15" borderId="8" applyNumberFormat="0" applyAlignment="0" applyProtection="0"/>
    <xf numFmtId="0" fontId="16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4" borderId="7" applyNumberFormat="0" applyFont="0" applyAlignment="0" applyProtection="0"/>
    <xf numFmtId="0" fontId="17" fillId="15" borderId="8" applyNumberFormat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19" fillId="7" borderId="0" applyNumberFormat="0" applyBorder="0" applyAlignment="0" applyProtection="0"/>
    <xf numFmtId="0" fontId="5" fillId="15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20" fillId="0" borderId="0" xfId="92" applyFill="1">
      <alignment/>
      <protection/>
    </xf>
    <xf numFmtId="0" fontId="23" fillId="0" borderId="10" xfId="92" applyFont="1" applyFill="1" applyBorder="1" applyAlignment="1" applyProtection="1">
      <alignment horizontal="center" vertical="center" wrapText="1"/>
      <protection/>
    </xf>
    <xf numFmtId="0" fontId="24" fillId="0" borderId="10" xfId="92" applyFont="1" applyFill="1" applyBorder="1" applyAlignment="1">
      <alignment horizontal="center"/>
      <protection/>
    </xf>
    <xf numFmtId="0" fontId="24" fillId="0" borderId="10" xfId="92" applyFont="1" applyFill="1" applyBorder="1" applyAlignment="1" applyProtection="1">
      <alignment horizontal="center" vertical="center" wrapText="1"/>
      <protection/>
    </xf>
    <xf numFmtId="0" fontId="24" fillId="0" borderId="10" xfId="92" applyFont="1" applyFill="1" applyBorder="1" applyAlignment="1" applyProtection="1">
      <alignment horizontal="left" vertical="center" wrapText="1" indent="1"/>
      <protection/>
    </xf>
    <xf numFmtId="164" fontId="24" fillId="0" borderId="10" xfId="92" applyNumberFormat="1" applyFont="1" applyFill="1" applyBorder="1" applyAlignment="1" applyProtection="1">
      <alignment horizontal="right" vertical="center" wrapText="1"/>
      <protection/>
    </xf>
    <xf numFmtId="164" fontId="24" fillId="0" borderId="10" xfId="92" applyNumberFormat="1" applyFont="1" applyFill="1" applyBorder="1" applyAlignment="1" applyProtection="1">
      <alignment horizontal="right" vertical="center" wrapText="1"/>
      <protection locked="0"/>
    </xf>
    <xf numFmtId="49" fontId="25" fillId="0" borderId="10" xfId="92" applyNumberFormat="1" applyFont="1" applyFill="1" applyBorder="1" applyAlignment="1" applyProtection="1">
      <alignment horizontal="left" vertical="center" wrapText="1" indent="1"/>
      <protection/>
    </xf>
    <xf numFmtId="0" fontId="25" fillId="0" borderId="10" xfId="92" applyFont="1" applyFill="1" applyBorder="1" applyAlignment="1" applyProtection="1">
      <alignment horizontal="left" vertical="center" wrapText="1" indent="1"/>
      <protection/>
    </xf>
    <xf numFmtId="164" fontId="25" fillId="0" borderId="10" xfId="92" applyNumberFormat="1" applyFont="1" applyFill="1" applyBorder="1" applyAlignment="1" applyProtection="1">
      <alignment horizontal="right" vertical="center" wrapText="1"/>
      <protection locked="0"/>
    </xf>
    <xf numFmtId="164" fontId="24" fillId="0" borderId="10" xfId="92" applyNumberFormat="1" applyFont="1" applyFill="1" applyBorder="1" applyAlignment="1" applyProtection="1">
      <alignment horizontal="right" vertical="center" wrapText="1"/>
      <protection locked="0"/>
    </xf>
    <xf numFmtId="164" fontId="25" fillId="0" borderId="10" xfId="92" applyNumberFormat="1" applyFont="1" applyFill="1" applyBorder="1" applyAlignment="1" applyProtection="1">
      <alignment horizontal="right" vertical="center" wrapText="1"/>
      <protection locked="0"/>
    </xf>
    <xf numFmtId="0" fontId="26" fillId="0" borderId="10" xfId="92" applyFont="1" applyFill="1" applyBorder="1" applyAlignment="1" applyProtection="1">
      <alignment horizontal="left" vertical="center" wrapText="1" indent="1"/>
      <protection/>
    </xf>
    <xf numFmtId="164" fontId="25" fillId="0" borderId="10" xfId="92" applyNumberFormat="1" applyFont="1" applyFill="1" applyBorder="1" applyAlignment="1" applyProtection="1">
      <alignment horizontal="right" vertical="center" wrapText="1"/>
      <protection/>
    </xf>
    <xf numFmtId="0" fontId="25" fillId="0" borderId="10" xfId="92" applyFont="1" applyFill="1" applyBorder="1" applyAlignment="1" applyProtection="1">
      <alignment horizontal="left" vertical="center" wrapText="1" indent="2"/>
      <protection/>
    </xf>
    <xf numFmtId="0" fontId="25" fillId="0" borderId="10" xfId="92" applyFont="1" applyFill="1" applyBorder="1" applyAlignment="1" applyProtection="1">
      <alignment horizontal="left" indent="1"/>
      <protection/>
    </xf>
    <xf numFmtId="0" fontId="27" fillId="0" borderId="10" xfId="92" applyFont="1" applyFill="1" applyBorder="1" applyAlignment="1" applyProtection="1">
      <alignment horizontal="left" vertical="center" wrapText="1" indent="1"/>
      <protection/>
    </xf>
    <xf numFmtId="164" fontId="27" fillId="0" borderId="10" xfId="92" applyNumberFormat="1" applyFont="1" applyFill="1" applyBorder="1" applyAlignment="1" applyProtection="1">
      <alignment horizontal="right" vertical="center" wrapText="1"/>
      <protection/>
    </xf>
    <xf numFmtId="49" fontId="24" fillId="0" borderId="10" xfId="92" applyNumberFormat="1" applyFont="1" applyFill="1" applyBorder="1" applyAlignment="1" applyProtection="1">
      <alignment horizontal="left" vertical="center" wrapText="1" indent="1"/>
      <protection/>
    </xf>
    <xf numFmtId="0" fontId="24" fillId="0" borderId="10" xfId="92" applyFont="1" applyFill="1" applyBorder="1" applyAlignment="1" applyProtection="1">
      <alignment horizontal="left" vertical="center" wrapText="1" indent="1"/>
      <protection/>
    </xf>
    <xf numFmtId="164" fontId="24" fillId="0" borderId="10" xfId="92" applyNumberFormat="1" applyFont="1" applyFill="1" applyBorder="1" applyAlignment="1" applyProtection="1">
      <alignment horizontal="right" vertical="center" wrapText="1"/>
      <protection/>
    </xf>
    <xf numFmtId="49" fontId="25" fillId="0" borderId="10" xfId="92" applyNumberFormat="1" applyFont="1" applyFill="1" applyBorder="1" applyAlignment="1" applyProtection="1">
      <alignment horizontal="left" vertical="center" wrapText="1" indent="1"/>
      <protection/>
    </xf>
    <xf numFmtId="0" fontId="25" fillId="0" borderId="10" xfId="92" applyFont="1" applyFill="1" applyBorder="1" applyAlignment="1" applyProtection="1">
      <alignment horizontal="left" vertical="center" wrapText="1" indent="1"/>
      <protection/>
    </xf>
    <xf numFmtId="164" fontId="26" fillId="0" borderId="10" xfId="92" applyNumberFormat="1" applyFont="1" applyFill="1" applyBorder="1" applyAlignment="1" applyProtection="1">
      <alignment horizontal="right" vertical="center" wrapText="1"/>
      <protection/>
    </xf>
    <xf numFmtId="0" fontId="23" fillId="0" borderId="10" xfId="92" applyFont="1" applyFill="1" applyBorder="1" applyAlignment="1" applyProtection="1">
      <alignment horizontal="left" vertical="center" wrapText="1" indent="1"/>
      <protection/>
    </xf>
    <xf numFmtId="0" fontId="12" fillId="0" borderId="0" xfId="92" applyFont="1" applyFill="1">
      <alignment/>
      <protection/>
    </xf>
    <xf numFmtId="0" fontId="25" fillId="0" borderId="0" xfId="92" applyFont="1" applyFill="1">
      <alignment/>
      <protection/>
    </xf>
    <xf numFmtId="0" fontId="29" fillId="0" borderId="0" xfId="92" applyFont="1" applyFill="1" applyBorder="1" applyAlignment="1" applyProtection="1">
      <alignment horizontal="center" vertical="center" wrapText="1"/>
      <protection/>
    </xf>
    <xf numFmtId="0" fontId="29" fillId="0" borderId="0" xfId="92" applyFont="1" applyFill="1" applyBorder="1" applyAlignment="1" applyProtection="1">
      <alignment vertical="center" wrapText="1"/>
      <protection/>
    </xf>
    <xf numFmtId="164" fontId="29" fillId="0" borderId="0" xfId="92" applyNumberFormat="1" applyFont="1" applyFill="1" applyBorder="1" applyAlignment="1" applyProtection="1">
      <alignment vertical="center" wrapText="1"/>
      <protection/>
    </xf>
    <xf numFmtId="0" fontId="30" fillId="0" borderId="0" xfId="93" applyFont="1" applyFill="1" applyBorder="1" applyAlignment="1" applyProtection="1">
      <alignment horizontal="right"/>
      <protection/>
    </xf>
    <xf numFmtId="0" fontId="24" fillId="0" borderId="10" xfId="92" applyFont="1" applyFill="1" applyBorder="1" applyAlignment="1" applyProtection="1">
      <alignment vertical="center" wrapText="1"/>
      <protection/>
    </xf>
    <xf numFmtId="164" fontId="24" fillId="0" borderId="10" xfId="92" applyNumberFormat="1" applyFont="1" applyFill="1" applyBorder="1" applyAlignment="1" applyProtection="1">
      <alignment vertical="center" wrapText="1"/>
      <protection/>
    </xf>
    <xf numFmtId="164" fontId="25" fillId="0" borderId="10" xfId="92" applyNumberFormat="1" applyFont="1" applyFill="1" applyBorder="1" applyAlignment="1" applyProtection="1">
      <alignment vertical="center" wrapText="1"/>
      <protection locked="0"/>
    </xf>
    <xf numFmtId="0" fontId="25" fillId="0" borderId="10" xfId="92" applyFont="1" applyFill="1" applyBorder="1" applyAlignment="1" applyProtection="1">
      <alignment horizontal="left" indent="6"/>
      <protection/>
    </xf>
    <xf numFmtId="0" fontId="25" fillId="0" borderId="10" xfId="92" applyFont="1" applyFill="1" applyBorder="1" applyAlignment="1" applyProtection="1">
      <alignment horizontal="left" vertical="center" wrapText="1" indent="6"/>
      <protection/>
    </xf>
    <xf numFmtId="164" fontId="24" fillId="0" borderId="10" xfId="92" applyNumberFormat="1" applyFont="1" applyFill="1" applyBorder="1" applyAlignment="1" applyProtection="1">
      <alignment vertical="center" wrapText="1"/>
      <protection locked="0"/>
    </xf>
    <xf numFmtId="0" fontId="27" fillId="0" borderId="10" xfId="92" applyFont="1" applyFill="1" applyBorder="1" applyAlignment="1" applyProtection="1">
      <alignment horizontal="left" vertical="center" wrapText="1" indent="1"/>
      <protection/>
    </xf>
    <xf numFmtId="164" fontId="25" fillId="0" borderId="10" xfId="92" applyNumberFormat="1" applyFont="1" applyFill="1" applyBorder="1" applyAlignment="1" applyProtection="1">
      <alignment vertical="center" wrapText="1"/>
      <protection/>
    </xf>
    <xf numFmtId="164" fontId="25" fillId="18" borderId="10" xfId="92" applyNumberFormat="1" applyFont="1" applyFill="1" applyBorder="1" applyAlignment="1" applyProtection="1">
      <alignment horizontal="right" vertical="center" wrapText="1"/>
      <protection locked="0"/>
    </xf>
    <xf numFmtId="0" fontId="23" fillId="0" borderId="10" xfId="92" applyFont="1" applyFill="1" applyBorder="1" applyAlignment="1" applyProtection="1">
      <alignment vertical="center" wrapText="1"/>
      <protection/>
    </xf>
    <xf numFmtId="0" fontId="31" fillId="0" borderId="0" xfId="92" applyFont="1" applyFill="1">
      <alignment/>
      <protection/>
    </xf>
    <xf numFmtId="0" fontId="25" fillId="0" borderId="10" xfId="92" applyFont="1" applyFill="1" applyBorder="1" applyAlignment="1" applyProtection="1">
      <alignment horizontal="left" indent="5"/>
      <protection/>
    </xf>
    <xf numFmtId="164" fontId="25" fillId="0" borderId="10" xfId="98" applyNumberFormat="1" applyFont="1" applyFill="1" applyBorder="1" applyAlignment="1" applyProtection="1">
      <alignment vertical="center" wrapText="1"/>
      <protection locked="0"/>
    </xf>
    <xf numFmtId="164" fontId="24" fillId="0" borderId="10" xfId="98" applyNumberFormat="1" applyFont="1" applyFill="1" applyBorder="1" applyAlignment="1" applyProtection="1">
      <alignment horizontal="right" vertical="center" wrapText="1"/>
      <protection locked="0"/>
    </xf>
    <xf numFmtId="164" fontId="25" fillId="0" borderId="10" xfId="98" applyNumberFormat="1" applyFont="1" applyFill="1" applyBorder="1" applyAlignment="1" applyProtection="1">
      <alignment horizontal="right" vertical="center" wrapText="1"/>
      <protection locked="0"/>
    </xf>
    <xf numFmtId="164" fontId="23" fillId="0" borderId="10" xfId="98" applyNumberFormat="1" applyFont="1" applyFill="1" applyBorder="1" applyAlignment="1">
      <alignment horizontal="centerContinuous" vertical="center" wrapText="1"/>
      <protection/>
    </xf>
    <xf numFmtId="164" fontId="23" fillId="0" borderId="10" xfId="98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64" fontId="24" fillId="0" borderId="10" xfId="98" applyNumberFormat="1" applyFont="1" applyFill="1" applyBorder="1" applyAlignment="1">
      <alignment horizontal="center" vertical="center" wrapText="1"/>
      <protection/>
    </xf>
    <xf numFmtId="164" fontId="12" fillId="0" borderId="10" xfId="98" applyNumberFormat="1" applyFill="1" applyBorder="1" applyAlignment="1">
      <alignment horizontal="left" vertical="center" wrapText="1" indent="1"/>
      <protection/>
    </xf>
    <xf numFmtId="164" fontId="25" fillId="0" borderId="10" xfId="98" applyNumberFormat="1" applyFont="1" applyFill="1" applyBorder="1" applyAlignment="1" applyProtection="1">
      <alignment horizontal="left" vertical="center" wrapText="1" indent="1"/>
      <protection locked="0"/>
    </xf>
    <xf numFmtId="164" fontId="34" fillId="0" borderId="10" xfId="98" applyNumberFormat="1" applyFont="1" applyFill="1" applyBorder="1" applyAlignment="1">
      <alignment horizontal="left" vertical="center" wrapText="1" indent="1"/>
      <protection/>
    </xf>
    <xf numFmtId="164" fontId="24" fillId="0" borderId="10" xfId="98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0" xfId="98" applyNumberFormat="1" applyFont="1" applyFill="1" applyBorder="1" applyAlignment="1" applyProtection="1">
      <alignment vertical="center" wrapText="1"/>
      <protection/>
    </xf>
    <xf numFmtId="164" fontId="24" fillId="0" borderId="10" xfId="98" applyNumberFormat="1" applyFont="1" applyFill="1" applyBorder="1" applyAlignment="1" applyProtection="1">
      <alignment horizontal="left" vertical="center" wrapText="1" indent="1"/>
      <protection/>
    </xf>
    <xf numFmtId="164" fontId="25" fillId="0" borderId="10" xfId="98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0" xfId="98" applyNumberFormat="1" applyFont="1" applyFill="1" applyBorder="1" applyAlignment="1">
      <alignment horizontal="left" vertical="center" wrapText="1" indent="1"/>
      <protection/>
    </xf>
    <xf numFmtId="164" fontId="23" fillId="0" borderId="10" xfId="98" applyNumberFormat="1" applyFont="1" applyFill="1" applyBorder="1" applyAlignment="1">
      <alignment horizontal="left" vertical="center" wrapText="1" indent="1"/>
      <protection/>
    </xf>
    <xf numFmtId="164" fontId="24" fillId="0" borderId="10" xfId="98" applyNumberFormat="1" applyFont="1" applyFill="1" applyBorder="1" applyAlignment="1">
      <alignment horizontal="left" vertical="center" wrapText="1" indent="1"/>
      <protection/>
    </xf>
    <xf numFmtId="164" fontId="24" fillId="0" borderId="10" xfId="98" applyNumberFormat="1" applyFont="1" applyFill="1" applyBorder="1" applyAlignment="1" applyProtection="1">
      <alignment horizontal="right" vertical="center" wrapText="1"/>
      <protection/>
    </xf>
    <xf numFmtId="0" fontId="36" fillId="0" borderId="10" xfId="0" applyFont="1" applyBorder="1" applyAlignment="1">
      <alignment horizontal="center"/>
    </xf>
    <xf numFmtId="164" fontId="25" fillId="0" borderId="10" xfId="97" applyNumberFormat="1" applyFont="1" applyFill="1" applyBorder="1" applyAlignment="1" applyProtection="1">
      <alignment vertical="center" wrapText="1"/>
      <protection locked="0"/>
    </xf>
    <xf numFmtId="164" fontId="25" fillId="0" borderId="10" xfId="97" applyNumberFormat="1" applyFont="1" applyFill="1" applyBorder="1" applyAlignment="1" applyProtection="1">
      <alignment horizontal="right" vertical="center" wrapText="1"/>
      <protection locked="0"/>
    </xf>
    <xf numFmtId="164" fontId="23" fillId="0" borderId="10" xfId="97" applyNumberFormat="1" applyFont="1" applyFill="1" applyBorder="1" applyAlignment="1">
      <alignment horizontal="centerContinuous" vertical="center" wrapText="1"/>
      <protection/>
    </xf>
    <xf numFmtId="164" fontId="23" fillId="0" borderId="10" xfId="97" applyNumberFormat="1" applyFont="1" applyFill="1" applyBorder="1" applyAlignment="1">
      <alignment horizontal="center" vertical="center" wrapText="1"/>
      <protection/>
    </xf>
    <xf numFmtId="164" fontId="24" fillId="0" borderId="10" xfId="97" applyNumberFormat="1" applyFont="1" applyFill="1" applyBorder="1" applyAlignment="1">
      <alignment horizontal="center" vertical="center" wrapText="1"/>
      <protection/>
    </xf>
    <xf numFmtId="164" fontId="24" fillId="0" borderId="10" xfId="97" applyNumberFormat="1" applyFont="1" applyFill="1" applyBorder="1" applyAlignment="1">
      <alignment horizontal="center" vertical="center" wrapText="1"/>
      <protection/>
    </xf>
    <xf numFmtId="164" fontId="12" fillId="0" borderId="10" xfId="97" applyNumberFormat="1" applyFill="1" applyBorder="1" applyAlignment="1">
      <alignment horizontal="left" vertical="center" wrapText="1" indent="1"/>
      <protection/>
    </xf>
    <xf numFmtId="164" fontId="25" fillId="0" borderId="10" xfId="97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0" xfId="97" applyNumberFormat="1" applyFont="1" applyFill="1" applyBorder="1" applyAlignment="1" applyProtection="1">
      <alignment horizontal="left" vertical="center" wrapText="1" indent="1"/>
      <protection locked="0"/>
    </xf>
    <xf numFmtId="164" fontId="34" fillId="0" borderId="10" xfId="97" applyNumberFormat="1" applyFont="1" applyFill="1" applyBorder="1" applyAlignment="1">
      <alignment horizontal="left" vertical="center" wrapText="1" indent="1"/>
      <protection/>
    </xf>
    <xf numFmtId="164" fontId="24" fillId="0" borderId="10" xfId="97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0" xfId="97" applyNumberFormat="1" applyFont="1" applyFill="1" applyBorder="1" applyAlignment="1" applyProtection="1">
      <alignment vertical="center" wrapText="1"/>
      <protection/>
    </xf>
    <xf numFmtId="164" fontId="24" fillId="0" borderId="10" xfId="97" applyNumberFormat="1" applyFont="1" applyFill="1" applyBorder="1" applyAlignment="1" applyProtection="1">
      <alignment horizontal="right" vertical="center" wrapText="1"/>
      <protection locked="0"/>
    </xf>
    <xf numFmtId="164" fontId="25" fillId="0" borderId="10" xfId="97" applyNumberFormat="1" applyFont="1" applyFill="1" applyBorder="1" applyAlignment="1" applyProtection="1">
      <alignment vertical="center" wrapText="1"/>
      <protection/>
    </xf>
    <xf numFmtId="164" fontId="23" fillId="0" borderId="10" xfId="97" applyNumberFormat="1" applyFont="1" applyFill="1" applyBorder="1" applyAlignment="1">
      <alignment horizontal="left" vertical="center" wrapText="1" indent="1"/>
      <protection/>
    </xf>
    <xf numFmtId="164" fontId="24" fillId="0" borderId="10" xfId="97" applyNumberFormat="1" applyFont="1" applyFill="1" applyBorder="1" applyAlignment="1">
      <alignment vertical="center" wrapText="1"/>
      <protection/>
    </xf>
    <xf numFmtId="164" fontId="24" fillId="0" borderId="10" xfId="97" applyNumberFormat="1" applyFont="1" applyFill="1" applyBorder="1" applyAlignment="1">
      <alignment horizontal="left" vertical="center" wrapText="1" indent="1"/>
      <protection/>
    </xf>
    <xf numFmtId="164" fontId="24" fillId="0" borderId="10" xfId="97" applyNumberFormat="1" applyFont="1" applyFill="1" applyBorder="1" applyAlignment="1" applyProtection="1">
      <alignment horizontal="right" vertical="center" wrapText="1"/>
      <protection/>
    </xf>
    <xf numFmtId="3" fontId="25" fillId="0" borderId="10" xfId="97" applyNumberFormat="1" applyFont="1" applyFill="1" applyBorder="1" applyAlignment="1" applyProtection="1">
      <alignment vertical="center" wrapText="1"/>
      <protection locked="0"/>
    </xf>
    <xf numFmtId="3" fontId="24" fillId="0" borderId="10" xfId="97" applyNumberFormat="1" applyFont="1" applyFill="1" applyBorder="1" applyAlignment="1" applyProtection="1">
      <alignment horizontal="right" vertical="center" wrapText="1"/>
      <protection locked="0"/>
    </xf>
    <xf numFmtId="3" fontId="25" fillId="0" borderId="10" xfId="97" applyNumberFormat="1" applyFont="1" applyFill="1" applyBorder="1" applyAlignment="1" applyProtection="1">
      <alignment horizontal="right" vertical="center" wrapText="1"/>
      <protection locked="0"/>
    </xf>
    <xf numFmtId="3" fontId="35" fillId="0" borderId="10" xfId="0" applyNumberFormat="1" applyFont="1" applyBorder="1" applyAlignment="1">
      <alignment/>
    </xf>
    <xf numFmtId="164" fontId="12" fillId="0" borderId="0" xfId="96" applyNumberFormat="1" applyFill="1" applyAlignment="1">
      <alignment horizontal="center" vertical="center" wrapText="1"/>
      <protection/>
    </xf>
    <xf numFmtId="0" fontId="40" fillId="0" borderId="0" xfId="0" applyFont="1" applyAlignment="1">
      <alignment horizontal="right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left" vertical="center" wrapText="1" indent="1"/>
      <protection/>
    </xf>
    <xf numFmtId="164" fontId="24" fillId="0" borderId="10" xfId="0" applyNumberFormat="1" applyFont="1" applyFill="1" applyBorder="1" applyAlignment="1" applyProtection="1">
      <alignment vertical="center" wrapText="1"/>
      <protection/>
    </xf>
    <xf numFmtId="3" fontId="36" fillId="0" borderId="10" xfId="0" applyNumberFormat="1" applyFont="1" applyBorder="1" applyAlignment="1">
      <alignment/>
    </xf>
    <xf numFmtId="49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left" vertical="center" wrapText="1" indent="1"/>
      <protection/>
    </xf>
    <xf numFmtId="164" fontId="25" fillId="0" borderId="10" xfId="0" applyNumberFormat="1" applyFont="1" applyFill="1" applyBorder="1" applyAlignment="1" applyProtection="1">
      <alignment vertical="center" wrapText="1"/>
      <protection locked="0"/>
    </xf>
    <xf numFmtId="164" fontId="24" fillId="0" borderId="10" xfId="0" applyNumberFormat="1" applyFont="1" applyFill="1" applyBorder="1" applyAlignment="1" applyProtection="1">
      <alignment vertical="center" wrapText="1"/>
      <protection locked="0"/>
    </xf>
    <xf numFmtId="3" fontId="36" fillId="0" borderId="10" xfId="0" applyNumberFormat="1" applyFont="1" applyBorder="1" applyAlignment="1">
      <alignment/>
    </xf>
    <xf numFmtId="164" fontId="25" fillId="0" borderId="10" xfId="0" applyNumberFormat="1" applyFont="1" applyFill="1" applyBorder="1" applyAlignment="1" applyProtection="1">
      <alignment vertical="center" wrapText="1"/>
      <protection locked="0"/>
    </xf>
    <xf numFmtId="49" fontId="26" fillId="0" borderId="10" xfId="92" applyNumberFormat="1" applyFont="1" applyFill="1" applyBorder="1" applyAlignment="1" applyProtection="1">
      <alignment horizontal="left" vertical="center" wrapText="1" indent="1"/>
      <protection/>
    </xf>
    <xf numFmtId="164" fontId="26" fillId="0" borderId="10" xfId="0" applyNumberFormat="1" applyFont="1" applyFill="1" applyBorder="1" applyAlignment="1" applyProtection="1">
      <alignment vertical="center" wrapText="1"/>
      <protection/>
    </xf>
    <xf numFmtId="3" fontId="42" fillId="0" borderId="10" xfId="0" applyNumberFormat="1" applyFont="1" applyBorder="1" applyAlignment="1">
      <alignment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32" fillId="0" borderId="10" xfId="0" applyFont="1" applyBorder="1" applyAlignment="1" applyProtection="1">
      <alignment horizontal="left" wrapText="1" indent="1"/>
      <protection/>
    </xf>
    <xf numFmtId="0" fontId="43" fillId="0" borderId="10" xfId="0" applyFont="1" applyBorder="1" applyAlignment="1" applyProtection="1">
      <alignment horizontal="left" wrapText="1" indent="1"/>
      <protection/>
    </xf>
    <xf numFmtId="164" fontId="27" fillId="0" borderId="10" xfId="0" applyNumberFormat="1" applyFont="1" applyFill="1" applyBorder="1" applyAlignment="1" applyProtection="1">
      <alignment vertical="center" wrapText="1"/>
      <protection/>
    </xf>
    <xf numFmtId="0" fontId="44" fillId="0" borderId="10" xfId="0" applyFont="1" applyBorder="1" applyAlignment="1" applyProtection="1">
      <alignment horizontal="center" wrapText="1"/>
      <protection/>
    </xf>
    <xf numFmtId="0" fontId="45" fillId="0" borderId="10" xfId="0" applyFont="1" applyBorder="1" applyAlignment="1" applyProtection="1">
      <alignment horizontal="center" wrapText="1"/>
      <protection/>
    </xf>
    <xf numFmtId="0" fontId="46" fillId="0" borderId="10" xfId="0" applyFont="1" applyBorder="1" applyAlignment="1" applyProtection="1">
      <alignment horizontal="left" wrapText="1" indent="1"/>
      <protection/>
    </xf>
    <xf numFmtId="164" fontId="24" fillId="0" borderId="10" xfId="0" applyNumberFormat="1" applyFont="1" applyFill="1" applyBorder="1" applyAlignment="1" applyProtection="1">
      <alignment vertical="center" wrapText="1"/>
      <protection/>
    </xf>
    <xf numFmtId="164" fontId="26" fillId="0" borderId="10" xfId="0" applyNumberFormat="1" applyFont="1" applyFill="1" applyBorder="1" applyAlignment="1" applyProtection="1">
      <alignment vertical="center" wrapText="1"/>
      <protection locked="0"/>
    </xf>
    <xf numFmtId="164" fontId="27" fillId="0" borderId="10" xfId="0" applyNumberFormat="1" applyFont="1" applyFill="1" applyBorder="1" applyAlignment="1" applyProtection="1">
      <alignment vertical="center" wrapText="1"/>
      <protection/>
    </xf>
    <xf numFmtId="0" fontId="23" fillId="0" borderId="10" xfId="0" applyFont="1" applyFill="1" applyBorder="1" applyAlignment="1" applyProtection="1">
      <alignment horizontal="left" vertical="center" wrapText="1" indent="1"/>
      <protection/>
    </xf>
    <xf numFmtId="0" fontId="0" fillId="0" borderId="10" xfId="0" applyFill="1" applyBorder="1" applyAlignment="1" applyProtection="1">
      <alignment vertical="center" wrapText="1"/>
      <protection/>
    </xf>
    <xf numFmtId="0" fontId="12" fillId="0" borderId="10" xfId="0" applyFont="1" applyFill="1" applyBorder="1" applyAlignment="1" applyProtection="1">
      <alignment vertical="center" wrapText="1"/>
      <protection/>
    </xf>
    <xf numFmtId="0" fontId="34" fillId="0" borderId="10" xfId="0" applyFont="1" applyFill="1" applyBorder="1" applyAlignment="1" applyProtection="1">
      <alignment horizontal="left" vertical="center"/>
      <protection/>
    </xf>
    <xf numFmtId="3" fontId="3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10" xfId="0" applyFont="1" applyFill="1" applyBorder="1" applyAlignment="1" applyProtection="1">
      <alignment vertical="center" wrapText="1"/>
      <protection/>
    </xf>
    <xf numFmtId="3" fontId="25" fillId="0" borderId="10" xfId="92" applyNumberFormat="1" applyFont="1" applyFill="1" applyBorder="1">
      <alignment/>
      <protection/>
    </xf>
    <xf numFmtId="3" fontId="25" fillId="0" borderId="10" xfId="92" applyNumberFormat="1" applyFont="1" applyFill="1" applyBorder="1">
      <alignment/>
      <protection/>
    </xf>
    <xf numFmtId="3" fontId="24" fillId="0" borderId="10" xfId="92" applyNumberFormat="1" applyFont="1" applyFill="1" applyBorder="1">
      <alignment/>
      <protection/>
    </xf>
    <xf numFmtId="49" fontId="26" fillId="0" borderId="10" xfId="92" applyNumberFormat="1" applyFont="1" applyFill="1" applyBorder="1" applyAlignment="1" applyProtection="1">
      <alignment horizontal="left" vertical="center" wrapText="1" indent="1"/>
      <protection/>
    </xf>
    <xf numFmtId="164" fontId="26" fillId="0" borderId="10" xfId="92" applyNumberFormat="1" applyFont="1" applyFill="1" applyBorder="1" applyAlignment="1" applyProtection="1">
      <alignment horizontal="right" vertical="center" wrapText="1"/>
      <protection locked="0"/>
    </xf>
    <xf numFmtId="3" fontId="26" fillId="0" borderId="10" xfId="92" applyNumberFormat="1" applyFont="1" applyFill="1" applyBorder="1">
      <alignment/>
      <protection/>
    </xf>
    <xf numFmtId="0" fontId="39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3" fontId="24" fillId="0" borderId="10" xfId="92" applyNumberFormat="1" applyFont="1" applyFill="1" applyBorder="1" applyAlignment="1" applyProtection="1">
      <alignment horizontal="right" vertical="center" wrapText="1"/>
      <protection/>
    </xf>
    <xf numFmtId="3" fontId="25" fillId="0" borderId="10" xfId="92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0" fillId="0" borderId="0" xfId="0" applyBorder="1" applyAlignment="1">
      <alignment/>
    </xf>
    <xf numFmtId="3" fontId="36" fillId="0" borderId="10" xfId="0" applyNumberFormat="1" applyFont="1" applyBorder="1" applyAlignment="1">
      <alignment horizontal="center"/>
    </xf>
    <xf numFmtId="0" fontId="23" fillId="0" borderId="10" xfId="0" applyFont="1" applyFill="1" applyBorder="1" applyAlignment="1" applyProtection="1">
      <alignment vertical="center" wrapText="1"/>
      <protection/>
    </xf>
    <xf numFmtId="0" fontId="33" fillId="0" borderId="0" xfId="0" applyFont="1" applyBorder="1" applyAlignment="1" applyProtection="1">
      <alignment horizontal="right" vertical="top"/>
      <protection locked="0"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4" fillId="0" borderId="0" xfId="0" applyNumberFormat="1" applyFont="1" applyFill="1" applyBorder="1" applyAlignment="1" applyProtection="1">
      <alignment vertical="center" wrapText="1"/>
      <protection/>
    </xf>
    <xf numFmtId="3" fontId="35" fillId="0" borderId="0" xfId="0" applyNumberFormat="1" applyFont="1" applyAlignment="1">
      <alignment/>
    </xf>
    <xf numFmtId="0" fontId="25" fillId="0" borderId="0" xfId="0" applyFont="1" applyFill="1" applyAlignment="1" applyProtection="1">
      <alignment vertical="center" wrapText="1"/>
      <protection/>
    </xf>
    <xf numFmtId="164" fontId="24" fillId="0" borderId="10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/>
      <protection/>
    </xf>
    <xf numFmtId="49" fontId="24" fillId="0" borderId="10" xfId="92" applyNumberFormat="1" applyFont="1" applyFill="1" applyBorder="1" applyAlignment="1" applyProtection="1">
      <alignment horizontal="left" vertical="center" wrapText="1" indent="1"/>
      <protection/>
    </xf>
    <xf numFmtId="0" fontId="24" fillId="0" borderId="10" xfId="92" applyFont="1" applyFill="1" applyBorder="1" applyAlignment="1" applyProtection="1">
      <alignment horizontal="left" vertical="center" wrapText="1" indent="2"/>
      <protection/>
    </xf>
    <xf numFmtId="164" fontId="24" fillId="0" borderId="10" xfId="0" applyNumberFormat="1" applyFont="1" applyFill="1" applyBorder="1" applyAlignment="1" applyProtection="1">
      <alignment vertical="center" wrapText="1"/>
      <protection locked="0"/>
    </xf>
    <xf numFmtId="3" fontId="49" fillId="0" borderId="10" xfId="0" applyNumberFormat="1" applyFont="1" applyBorder="1" applyAlignment="1">
      <alignment/>
    </xf>
    <xf numFmtId="0" fontId="24" fillId="0" borderId="10" xfId="0" applyFont="1" applyFill="1" applyBorder="1" applyAlignment="1" applyProtection="1">
      <alignment horizontal="left" vertical="center" wrapText="1" indent="1"/>
      <protection/>
    </xf>
    <xf numFmtId="0" fontId="24" fillId="0" borderId="10" xfId="92" applyFont="1" applyFill="1" applyBorder="1" applyAlignment="1" applyProtection="1">
      <alignment horizontal="left" vertical="center" wrapText="1" indent="2"/>
      <protection/>
    </xf>
    <xf numFmtId="164" fontId="24" fillId="18" borderId="10" xfId="92" applyNumberFormat="1" applyFont="1" applyFill="1" applyBorder="1" applyAlignment="1" applyProtection="1">
      <alignment horizontal="right" vertical="center" wrapText="1"/>
      <protection locked="0"/>
    </xf>
    <xf numFmtId="3" fontId="25" fillId="0" borderId="10" xfId="98" applyNumberFormat="1" applyFont="1" applyFill="1" applyBorder="1" applyAlignment="1" applyProtection="1">
      <alignment vertical="center" wrapText="1"/>
      <protection locked="0"/>
    </xf>
    <xf numFmtId="3" fontId="24" fillId="0" borderId="10" xfId="98" applyNumberFormat="1" applyFont="1" applyFill="1" applyBorder="1" applyAlignment="1" applyProtection="1">
      <alignment vertical="center" wrapText="1"/>
      <protection/>
    </xf>
    <xf numFmtId="3" fontId="24" fillId="0" borderId="10" xfId="98" applyNumberFormat="1" applyFont="1" applyFill="1" applyBorder="1" applyAlignment="1" applyProtection="1">
      <alignment horizontal="right" vertical="center" wrapText="1"/>
      <protection locked="0"/>
    </xf>
    <xf numFmtId="3" fontId="25" fillId="0" borderId="10" xfId="98" applyNumberFormat="1" applyFont="1" applyFill="1" applyBorder="1" applyAlignment="1" applyProtection="1">
      <alignment horizontal="right" vertical="center" wrapText="1"/>
      <protection locked="0"/>
    </xf>
    <xf numFmtId="0" fontId="25" fillId="0" borderId="10" xfId="92" applyFont="1" applyFill="1" applyBorder="1" applyAlignment="1" applyProtection="1">
      <alignment vertical="center" wrapText="1"/>
      <protection/>
    </xf>
    <xf numFmtId="164" fontId="12" fillId="0" borderId="10" xfId="98" applyNumberFormat="1" applyFill="1" applyBorder="1" applyAlignment="1" applyProtection="1">
      <alignment vertical="center" wrapText="1"/>
      <protection locked="0"/>
    </xf>
    <xf numFmtId="164" fontId="24" fillId="0" borderId="10" xfId="98" applyNumberFormat="1" applyFont="1" applyFill="1" applyBorder="1" applyAlignment="1" applyProtection="1">
      <alignment vertical="center" wrapText="1"/>
      <protection locked="0"/>
    </xf>
    <xf numFmtId="164" fontId="25" fillId="0" borderId="10" xfId="98" applyNumberFormat="1" applyFont="1" applyFill="1" applyBorder="1" applyAlignment="1" applyProtection="1">
      <alignment vertical="center" wrapText="1"/>
      <protection locked="0"/>
    </xf>
    <xf numFmtId="164" fontId="23" fillId="0" borderId="10" xfId="98" applyNumberFormat="1" applyFont="1" applyFill="1" applyBorder="1" applyAlignment="1">
      <alignment vertical="center" wrapText="1"/>
      <protection/>
    </xf>
    <xf numFmtId="164" fontId="24" fillId="0" borderId="10" xfId="98" applyNumberFormat="1" applyFont="1" applyFill="1" applyBorder="1" applyAlignment="1">
      <alignment vertical="center" wrapText="1"/>
      <protection/>
    </xf>
    <xf numFmtId="3" fontId="35" fillId="0" borderId="10" xfId="0" applyNumberFormat="1" applyFont="1" applyBorder="1" applyAlignment="1" quotePrefix="1">
      <alignment horizontal="right"/>
    </xf>
    <xf numFmtId="3" fontId="0" fillId="0" borderId="0" xfId="0" applyNumberFormat="1" applyAlignment="1">
      <alignment/>
    </xf>
    <xf numFmtId="3" fontId="2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0" xfId="96" applyNumberFormat="1" applyFont="1" applyFill="1" applyBorder="1" applyAlignment="1" applyProtection="1">
      <alignment vertical="center" wrapText="1"/>
      <protection locked="0"/>
    </xf>
    <xf numFmtId="3" fontId="24" fillId="0" borderId="0" xfId="96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/>
    </xf>
    <xf numFmtId="3" fontId="35" fillId="0" borderId="10" xfId="0" applyNumberFormat="1" applyFont="1" applyBorder="1" applyAlignment="1">
      <alignment/>
    </xf>
    <xf numFmtId="3" fontId="24" fillId="0" borderId="10" xfId="0" applyNumberFormat="1" applyFont="1" applyFill="1" applyBorder="1" applyAlignment="1" applyProtection="1">
      <alignment vertical="center" wrapText="1"/>
      <protection locked="0"/>
    </xf>
    <xf numFmtId="3" fontId="36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32" fillId="0" borderId="10" xfId="0" applyFont="1" applyBorder="1" applyAlignment="1">
      <alignment/>
    </xf>
    <xf numFmtId="0" fontId="50" fillId="0" borderId="10" xfId="0" applyFont="1" applyFill="1" applyBorder="1" applyAlignment="1" applyProtection="1">
      <alignment horizontal="left" vertic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49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92" applyFont="1" applyFill="1" applyBorder="1" applyAlignment="1" applyProtection="1">
      <alignment horizontal="left" vertical="center" wrapText="1" indent="1"/>
      <protection/>
    </xf>
    <xf numFmtId="49" fontId="24" fillId="0" borderId="11" xfId="92" applyNumberFormat="1" applyFont="1" applyFill="1" applyBorder="1" applyAlignment="1" applyProtection="1">
      <alignment horizontal="left" vertical="center" wrapText="1" indent="1"/>
      <protection/>
    </xf>
    <xf numFmtId="49" fontId="25" fillId="0" borderId="11" xfId="92" applyNumberFormat="1" applyFont="1" applyFill="1" applyBorder="1" applyAlignment="1" applyProtection="1">
      <alignment horizontal="left" vertical="center" wrapText="1" indent="1"/>
      <protection/>
    </xf>
    <xf numFmtId="0" fontId="44" fillId="0" borderId="11" xfId="0" applyFont="1" applyBorder="1" applyAlignment="1" applyProtection="1">
      <alignment horizontal="center" wrapText="1"/>
      <protection/>
    </xf>
    <xf numFmtId="0" fontId="45" fillId="0" borderId="11" xfId="0" applyFont="1" applyBorder="1" applyAlignment="1" applyProtection="1">
      <alignment horizontal="center" wrapText="1"/>
      <protection/>
    </xf>
    <xf numFmtId="0" fontId="24" fillId="0" borderId="11" xfId="92" applyFont="1" applyFill="1" applyBorder="1" applyAlignment="1" applyProtection="1">
      <alignment horizontal="left" vertical="center" wrapText="1" inden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51" fillId="0" borderId="11" xfId="0" applyFont="1" applyBorder="1" applyAlignment="1" applyProtection="1">
      <alignment horizontal="center" wrapText="1"/>
      <protection/>
    </xf>
    <xf numFmtId="0" fontId="39" fillId="0" borderId="10" xfId="0" applyFont="1" applyFill="1" applyBorder="1" applyAlignment="1">
      <alignment horizontal="center"/>
    </xf>
    <xf numFmtId="0" fontId="51" fillId="0" borderId="10" xfId="0" applyFont="1" applyBorder="1" applyAlignment="1" applyProtection="1">
      <alignment horizontal="center" wrapText="1"/>
      <protection/>
    </xf>
    <xf numFmtId="3" fontId="32" fillId="0" borderId="10" xfId="0" applyNumberFormat="1" applyFont="1" applyFill="1" applyBorder="1" applyAlignment="1" applyProtection="1">
      <alignment vertical="center" wrapText="1"/>
      <protection locked="0"/>
    </xf>
    <xf numFmtId="3" fontId="32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164" fontId="25" fillId="0" borderId="10" xfId="0" applyNumberFormat="1" applyFont="1" applyFill="1" applyBorder="1" applyAlignment="1" applyProtection="1">
      <alignment wrapText="1"/>
      <protection locked="0"/>
    </xf>
    <xf numFmtId="49" fontId="25" fillId="0" borderId="0" xfId="92" applyNumberFormat="1" applyFont="1" applyFill="1" applyBorder="1" applyAlignment="1" applyProtection="1">
      <alignment horizontal="left" vertical="center" wrapText="1" indent="1"/>
      <protection/>
    </xf>
    <xf numFmtId="164" fontId="25" fillId="0" borderId="10" xfId="0" applyNumberFormat="1" applyFont="1" applyFill="1" applyBorder="1" applyAlignment="1" applyProtection="1">
      <alignment horizontal="right" wrapText="1"/>
      <protection locked="0"/>
    </xf>
    <xf numFmtId="0" fontId="23" fillId="0" borderId="10" xfId="0" applyFont="1" applyFill="1" applyBorder="1" applyAlignment="1" applyProtection="1">
      <alignment horizontal="center" vertical="center"/>
      <protection/>
    </xf>
    <xf numFmtId="3" fontId="35" fillId="0" borderId="12" xfId="0" applyNumberFormat="1" applyFont="1" applyFill="1" applyBorder="1" applyAlignment="1">
      <alignment/>
    </xf>
    <xf numFmtId="168" fontId="25" fillId="0" borderId="10" xfId="92" applyNumberFormat="1" applyFont="1" applyFill="1" applyBorder="1" applyAlignment="1" applyProtection="1">
      <alignment horizontal="right" wrapText="1"/>
      <protection locked="0"/>
    </xf>
    <xf numFmtId="3" fontId="35" fillId="0" borderId="13" xfId="0" applyNumberFormat="1" applyFont="1" applyFill="1" applyBorder="1" applyAlignment="1">
      <alignment/>
    </xf>
    <xf numFmtId="3" fontId="24" fillId="0" borderId="10" xfId="92" applyNumberFormat="1" applyFont="1" applyFill="1" applyBorder="1" applyAlignment="1" applyProtection="1">
      <alignment horizontal="right" wrapText="1"/>
      <protection/>
    </xf>
    <xf numFmtId="3" fontId="24" fillId="0" borderId="10" xfId="96" applyNumberFormat="1" applyFont="1" applyFill="1" applyBorder="1" applyAlignment="1" applyProtection="1">
      <alignment horizontal="right" wrapText="1"/>
      <protection locked="0"/>
    </xf>
    <xf numFmtId="3" fontId="25" fillId="0" borderId="10" xfId="96" applyNumberFormat="1" applyFont="1" applyFill="1" applyBorder="1" applyAlignment="1" applyProtection="1">
      <alignment horizontal="right" wrapText="1"/>
      <protection locked="0"/>
    </xf>
    <xf numFmtId="3" fontId="25" fillId="0" borderId="10" xfId="96" applyNumberFormat="1" applyFont="1" applyFill="1" applyBorder="1" applyAlignment="1" applyProtection="1">
      <alignment horizontal="right" wrapText="1"/>
      <protection locked="0"/>
    </xf>
    <xf numFmtId="3" fontId="25" fillId="0" borderId="14" xfId="96" applyNumberFormat="1" applyFont="1" applyFill="1" applyBorder="1" applyAlignment="1" applyProtection="1">
      <alignment horizontal="right" wrapText="1"/>
      <protection locked="0"/>
    </xf>
    <xf numFmtId="3" fontId="24" fillId="0" borderId="15" xfId="96" applyNumberFormat="1" applyFont="1" applyFill="1" applyBorder="1" applyAlignment="1" applyProtection="1">
      <alignment horizontal="right" wrapText="1"/>
      <protection/>
    </xf>
    <xf numFmtId="3" fontId="38" fillId="0" borderId="10" xfId="95" applyNumberFormat="1" applyFont="1" applyFill="1" applyBorder="1" applyAlignment="1" applyProtection="1">
      <alignment horizontal="right" wrapText="1"/>
      <protection locked="0"/>
    </xf>
    <xf numFmtId="3" fontId="38" fillId="0" borderId="14" xfId="95" applyNumberFormat="1" applyFont="1" applyFill="1" applyBorder="1" applyAlignment="1" applyProtection="1">
      <alignment horizontal="right" wrapText="1"/>
      <protection locked="0"/>
    </xf>
    <xf numFmtId="3" fontId="25" fillId="0" borderId="10" xfId="96" applyNumberFormat="1" applyFont="1" applyFill="1" applyBorder="1" applyAlignment="1" applyProtection="1">
      <alignment horizontal="right" wrapText="1"/>
      <protection/>
    </xf>
    <xf numFmtId="164" fontId="25" fillId="0" borderId="10" xfId="96" applyNumberFormat="1" applyFont="1" applyFill="1" applyBorder="1" applyAlignment="1" applyProtection="1">
      <alignment horizontal="left" vertical="center" wrapText="1"/>
      <protection/>
    </xf>
    <xf numFmtId="164" fontId="25" fillId="0" borderId="16" xfId="96" applyNumberFormat="1" applyFont="1" applyFill="1" applyBorder="1" applyAlignment="1" applyProtection="1">
      <alignment horizontal="left" vertical="center" wrapText="1"/>
      <protection/>
    </xf>
    <xf numFmtId="3" fontId="25" fillId="0" borderId="16" xfId="96" applyNumberFormat="1" applyFont="1" applyFill="1" applyBorder="1" applyAlignment="1" applyProtection="1">
      <alignment horizontal="right" wrapText="1"/>
      <protection/>
    </xf>
    <xf numFmtId="164" fontId="23" fillId="0" borderId="17" xfId="96" applyNumberFormat="1" applyFont="1" applyFill="1" applyBorder="1" applyAlignment="1" applyProtection="1">
      <alignment horizontal="center" vertical="center" wrapText="1"/>
      <protection/>
    </xf>
    <xf numFmtId="164" fontId="24" fillId="0" borderId="18" xfId="96" applyNumberFormat="1" applyFont="1" applyFill="1" applyBorder="1" applyAlignment="1" applyProtection="1">
      <alignment horizontal="center" vertical="center" wrapText="1"/>
      <protection/>
    </xf>
    <xf numFmtId="164" fontId="24" fillId="0" borderId="19" xfId="96" applyNumberFormat="1" applyFont="1" applyFill="1" applyBorder="1" applyAlignment="1" applyProtection="1">
      <alignment horizontal="center" vertical="center" wrapText="1"/>
      <protection/>
    </xf>
    <xf numFmtId="164" fontId="24" fillId="0" borderId="10" xfId="96" applyNumberFormat="1" applyFont="1" applyFill="1" applyBorder="1" applyAlignment="1" applyProtection="1">
      <alignment vertical="center" wrapText="1"/>
      <protection locked="0"/>
    </xf>
    <xf numFmtId="49" fontId="25" fillId="0" borderId="10" xfId="96" applyNumberFormat="1" applyFont="1" applyFill="1" applyBorder="1" applyAlignment="1" applyProtection="1">
      <alignment vertical="center" wrapText="1"/>
      <protection locked="0"/>
    </xf>
    <xf numFmtId="49" fontId="24" fillId="0" borderId="10" xfId="96" applyNumberFormat="1" applyFont="1" applyFill="1" applyBorder="1" applyAlignment="1" applyProtection="1">
      <alignment vertical="center" wrapText="1"/>
      <protection locked="0"/>
    </xf>
    <xf numFmtId="49" fontId="25" fillId="0" borderId="10" xfId="96" applyNumberFormat="1" applyFont="1" applyFill="1" applyBorder="1" applyAlignment="1" applyProtection="1">
      <alignment vertical="center" wrapText="1"/>
      <protection locked="0"/>
    </xf>
    <xf numFmtId="3" fontId="24" fillId="0" borderId="20" xfId="96" applyNumberFormat="1" applyFont="1" applyFill="1" applyBorder="1" applyAlignment="1" applyProtection="1">
      <alignment horizontal="right" wrapText="1"/>
      <protection/>
    </xf>
    <xf numFmtId="49" fontId="25" fillId="0" borderId="14" xfId="96" applyNumberFormat="1" applyFont="1" applyFill="1" applyBorder="1" applyAlignment="1" applyProtection="1">
      <alignment vertical="center" wrapText="1"/>
      <protection locked="0"/>
    </xf>
    <xf numFmtId="3" fontId="25" fillId="0" borderId="11" xfId="96" applyNumberFormat="1" applyFont="1" applyFill="1" applyBorder="1" applyAlignment="1" applyProtection="1">
      <alignment horizontal="right" wrapText="1"/>
      <protection locked="0"/>
    </xf>
    <xf numFmtId="3" fontId="38" fillId="0" borderId="11" xfId="95" applyNumberFormat="1" applyFont="1" applyFill="1" applyBorder="1" applyAlignment="1" applyProtection="1">
      <alignment horizontal="right" wrapText="1"/>
      <protection locked="0"/>
    </xf>
    <xf numFmtId="3" fontId="38" fillId="0" borderId="11" xfId="95" applyNumberFormat="1" applyFont="1" applyFill="1" applyBorder="1" applyAlignment="1" applyProtection="1">
      <alignment horizontal="right" wrapText="1"/>
      <protection locked="0"/>
    </xf>
    <xf numFmtId="3" fontId="38" fillId="0" borderId="21" xfId="95" applyNumberFormat="1" applyFont="1" applyFill="1" applyBorder="1" applyAlignment="1" applyProtection="1">
      <alignment horizontal="right" wrapText="1"/>
      <protection locked="0"/>
    </xf>
    <xf numFmtId="164" fontId="24" fillId="0" borderId="19" xfId="95" applyNumberFormat="1" applyFont="1" applyFill="1" applyBorder="1" applyAlignment="1" applyProtection="1">
      <alignment horizontal="center" vertical="center" wrapText="1"/>
      <protection/>
    </xf>
    <xf numFmtId="164" fontId="23" fillId="0" borderId="19" xfId="95" applyNumberFormat="1" applyFont="1" applyFill="1" applyBorder="1" applyAlignment="1" applyProtection="1">
      <alignment horizontal="left" vertical="center" wrapText="1"/>
      <protection/>
    </xf>
    <xf numFmtId="164" fontId="23" fillId="0" borderId="17" xfId="95" applyNumberFormat="1" applyFont="1" applyFill="1" applyBorder="1" applyAlignment="1" applyProtection="1">
      <alignment horizontal="center" vertical="center" wrapText="1"/>
      <protection/>
    </xf>
    <xf numFmtId="164" fontId="24" fillId="0" borderId="19" xfId="96" applyNumberFormat="1" applyFont="1" applyFill="1" applyBorder="1" applyAlignment="1" applyProtection="1">
      <alignment horizontal="center" vertical="center" wrapText="1"/>
      <protection/>
    </xf>
    <xf numFmtId="164" fontId="24" fillId="0" borderId="22" xfId="96" applyNumberFormat="1" applyFont="1" applyFill="1" applyBorder="1" applyAlignment="1" applyProtection="1">
      <alignment horizontal="center" vertical="center" wrapText="1"/>
      <protection/>
    </xf>
    <xf numFmtId="3" fontId="23" fillId="0" borderId="23" xfId="95" applyNumberFormat="1" applyFont="1" applyFill="1" applyBorder="1" applyAlignment="1" applyProtection="1">
      <alignment vertical="center" wrapText="1"/>
      <protection/>
    </xf>
    <xf numFmtId="3" fontId="23" fillId="0" borderId="19" xfId="95" applyNumberFormat="1" applyFont="1" applyFill="1" applyBorder="1" applyAlignment="1" applyProtection="1">
      <alignment vertical="center" wrapText="1"/>
      <protection/>
    </xf>
    <xf numFmtId="164" fontId="38" fillId="0" borderId="10" xfId="95" applyNumberFormat="1" applyFont="1" applyFill="1" applyBorder="1" applyAlignment="1" applyProtection="1">
      <alignment horizontal="left" vertical="center" wrapText="1"/>
      <protection locked="0"/>
    </xf>
    <xf numFmtId="164" fontId="38" fillId="0" borderId="10" xfId="95" applyNumberFormat="1" applyFont="1" applyFill="1" applyBorder="1" applyAlignment="1" applyProtection="1">
      <alignment horizontal="left" vertical="center" wrapText="1"/>
      <protection locked="0"/>
    </xf>
    <xf numFmtId="49" fontId="38" fillId="0" borderId="10" xfId="95" applyNumberFormat="1" applyFont="1" applyFill="1" applyBorder="1" applyAlignment="1" applyProtection="1">
      <alignment horizontal="left" wrapText="1"/>
      <protection locked="0"/>
    </xf>
    <xf numFmtId="164" fontId="38" fillId="0" borderId="10" xfId="95" applyNumberFormat="1" applyFont="1" applyFill="1" applyBorder="1" applyAlignment="1" applyProtection="1">
      <alignment horizontal="left" vertical="center" wrapText="1" indent="1"/>
      <protection locked="0"/>
    </xf>
    <xf numFmtId="164" fontId="38" fillId="0" borderId="14" xfId="95" applyNumberFormat="1" applyFont="1" applyFill="1" applyBorder="1" applyAlignment="1" applyProtection="1">
      <alignment horizontal="left" vertical="center" wrapText="1" indent="1"/>
      <protection locked="0"/>
    </xf>
    <xf numFmtId="49" fontId="25" fillId="0" borderId="16" xfId="96" applyNumberFormat="1" applyFont="1" applyFill="1" applyBorder="1" applyAlignment="1" applyProtection="1">
      <alignment vertical="center" wrapText="1"/>
      <protection locked="0"/>
    </xf>
    <xf numFmtId="3" fontId="33" fillId="0" borderId="10" xfId="95" applyNumberFormat="1" applyFont="1" applyFill="1" applyBorder="1" applyAlignment="1" applyProtection="1">
      <alignment horizontal="right" wrapText="1"/>
      <protection locked="0"/>
    </xf>
    <xf numFmtId="3" fontId="36" fillId="0" borderId="10" xfId="0" applyNumberFormat="1" applyFont="1" applyBorder="1" applyAlignment="1" quotePrefix="1">
      <alignment horizontal="right"/>
    </xf>
    <xf numFmtId="164" fontId="23" fillId="0" borderId="19" xfId="96" applyNumberFormat="1" applyFont="1" applyFill="1" applyBorder="1" applyAlignment="1" applyProtection="1">
      <alignment horizontal="left" vertical="center" wrapText="1"/>
      <protection/>
    </xf>
    <xf numFmtId="0" fontId="39" fillId="0" borderId="0" xfId="0" applyFont="1" applyAlignment="1">
      <alignment horizontal="center"/>
    </xf>
    <xf numFmtId="0" fontId="30" fillId="0" borderId="0" xfId="0" applyFont="1" applyFill="1" applyBorder="1" applyAlignment="1" applyProtection="1">
      <alignment horizontal="right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right" vertical="top"/>
      <protection locked="0"/>
    </xf>
    <xf numFmtId="0" fontId="23" fillId="0" borderId="0" xfId="0" applyFont="1" applyFill="1" applyBorder="1" applyAlignment="1" applyProtection="1" quotePrefix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right" vertical="top"/>
      <protection locked="0"/>
    </xf>
    <xf numFmtId="0" fontId="3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right"/>
    </xf>
    <xf numFmtId="0" fontId="50" fillId="0" borderId="10" xfId="0" applyFont="1" applyBorder="1" applyAlignment="1" applyProtection="1">
      <alignment horizontal="center" vertical="center" wrapText="1"/>
      <protection/>
    </xf>
    <xf numFmtId="164" fontId="22" fillId="0" borderId="24" xfId="92" applyNumberFormat="1" applyFont="1" applyFill="1" applyBorder="1" applyAlignment="1" applyProtection="1">
      <alignment horizontal="right" vertical="center"/>
      <protection/>
    </xf>
    <xf numFmtId="0" fontId="28" fillId="0" borderId="0" xfId="92" applyFont="1" applyFill="1" applyBorder="1" applyAlignment="1" applyProtection="1">
      <alignment horizontal="left" vertical="center" wrapText="1"/>
      <protection/>
    </xf>
    <xf numFmtId="164" fontId="22" fillId="0" borderId="0" xfId="92" applyNumberFormat="1" applyFont="1" applyFill="1" applyBorder="1" applyAlignment="1" applyProtection="1">
      <alignment horizontal="left" vertical="center"/>
      <protection/>
    </xf>
    <xf numFmtId="164" fontId="29" fillId="0" borderId="0" xfId="92" applyNumberFormat="1" applyFont="1" applyFill="1" applyBorder="1" applyAlignment="1" applyProtection="1">
      <alignment horizontal="center" vertical="center"/>
      <protection/>
    </xf>
    <xf numFmtId="0" fontId="29" fillId="0" borderId="0" xfId="92" applyFont="1" applyFill="1" applyAlignment="1">
      <alignment horizontal="center"/>
      <protection/>
    </xf>
    <xf numFmtId="0" fontId="29" fillId="0" borderId="0" xfId="92" applyFont="1" applyFill="1" applyAlignment="1">
      <alignment horizontal="center" wrapText="1"/>
      <protection/>
    </xf>
    <xf numFmtId="0" fontId="41" fillId="0" borderId="0" xfId="0" applyFont="1" applyAlignment="1">
      <alignment horizontal="right"/>
    </xf>
    <xf numFmtId="164" fontId="29" fillId="0" borderId="0" xfId="94" applyNumberFormat="1" applyFont="1" applyFill="1" applyAlignment="1">
      <alignment horizontal="center" vertical="center" wrapText="1"/>
      <protection/>
    </xf>
    <xf numFmtId="164" fontId="30" fillId="0" borderId="24" xfId="98" applyNumberFormat="1" applyFont="1" applyFill="1" applyBorder="1" applyAlignment="1">
      <alignment horizontal="right" vertical="center"/>
      <protection/>
    </xf>
    <xf numFmtId="164" fontId="23" fillId="0" borderId="10" xfId="98" applyNumberFormat="1" applyFont="1" applyFill="1" applyBorder="1" applyAlignment="1">
      <alignment horizontal="center" vertical="center" wrapText="1"/>
      <protection/>
    </xf>
    <xf numFmtId="164" fontId="23" fillId="0" borderId="10" xfId="98" applyNumberFormat="1" applyFont="1" applyFill="1" applyBorder="1" applyAlignment="1">
      <alignment horizontal="center" vertical="center" wrapText="1"/>
      <protection/>
    </xf>
    <xf numFmtId="164" fontId="30" fillId="0" borderId="0" xfId="97" applyNumberFormat="1" applyFont="1" applyFill="1" applyAlignment="1">
      <alignment horizontal="right" vertical="center"/>
      <protection/>
    </xf>
    <xf numFmtId="164" fontId="23" fillId="0" borderId="10" xfId="97" applyNumberFormat="1" applyFont="1" applyFill="1" applyBorder="1" applyAlignment="1">
      <alignment horizontal="center" vertical="center" wrapTex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Fill="1" applyBorder="1" applyAlignment="1" applyProtection="1">
      <alignment horizontal="center" vertical="center" wrapText="1"/>
      <protection/>
    </xf>
    <xf numFmtId="164" fontId="48" fillId="0" borderId="22" xfId="96" applyNumberFormat="1" applyFont="1" applyFill="1" applyBorder="1" applyAlignment="1" applyProtection="1">
      <alignment horizontal="right" vertical="center" wrapText="1"/>
      <protection/>
    </xf>
    <xf numFmtId="164" fontId="37" fillId="0" borderId="0" xfId="96" applyNumberFormat="1" applyFont="1" applyFill="1" applyAlignment="1">
      <alignment horizontal="center" vertical="center" wrapText="1"/>
      <protection/>
    </xf>
    <xf numFmtId="164" fontId="12" fillId="0" borderId="0" xfId="96" applyNumberFormat="1" applyFill="1" applyAlignment="1">
      <alignment horizontal="center" vertical="center" wrapText="1"/>
      <protection/>
    </xf>
    <xf numFmtId="0" fontId="47" fillId="0" borderId="17" xfId="0" applyNumberFormat="1" applyFont="1" applyBorder="1" applyAlignment="1" applyProtection="1">
      <alignment horizontal="center"/>
      <protection/>
    </xf>
    <xf numFmtId="0" fontId="47" fillId="0" borderId="27" xfId="0" applyNumberFormat="1" applyFont="1" applyBorder="1" applyAlignment="1" applyProtection="1">
      <alignment horizontal="center"/>
      <protection/>
    </xf>
    <xf numFmtId="164" fontId="48" fillId="0" borderId="22" xfId="95" applyNumberFormat="1" applyFont="1" applyFill="1" applyBorder="1" applyAlignment="1" applyProtection="1">
      <alignment horizontal="right" vertical="center" wrapText="1"/>
      <protection/>
    </xf>
    <xf numFmtId="49" fontId="23" fillId="0" borderId="0" xfId="0" applyNumberFormat="1" applyFont="1" applyFill="1" applyBorder="1" applyAlignment="1" applyProtection="1">
      <alignment horizontal="right" vertical="center"/>
      <protection locked="0"/>
    </xf>
    <xf numFmtId="0" fontId="48" fillId="0" borderId="0" xfId="0" applyFont="1" applyFill="1" applyBorder="1" applyAlignment="1" applyProtection="1">
      <alignment horizontal="right"/>
      <protection/>
    </xf>
    <xf numFmtId="0" fontId="0" fillId="0" borderId="0" xfId="0" applyAlignment="1">
      <alignment wrapText="1"/>
    </xf>
    <xf numFmtId="49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48" fillId="0" borderId="28" xfId="0" applyFont="1" applyFill="1" applyBorder="1" applyAlignment="1" applyProtection="1">
      <alignment horizontal="right"/>
      <protection/>
    </xf>
    <xf numFmtId="0" fontId="48" fillId="0" borderId="16" xfId="0" applyFont="1" applyFill="1" applyBorder="1" applyAlignment="1" applyProtection="1">
      <alignment horizontal="right"/>
      <protection/>
    </xf>
    <xf numFmtId="0" fontId="25" fillId="0" borderId="0" xfId="0" applyFont="1" applyFill="1" applyBorder="1" applyAlignment="1" applyProtection="1">
      <alignment horizontal="right"/>
      <protection/>
    </xf>
  </cellXfs>
  <cellStyles count="9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Linked Cell" xfId="88"/>
    <cellStyle name="Magyarázó szöveg" xfId="89"/>
    <cellStyle name="Followed Hyperlink" xfId="90"/>
    <cellStyle name="Neutral" xfId="91"/>
    <cellStyle name="Normál_KVRENMUNKA" xfId="92"/>
    <cellStyle name="Normál_Munka1" xfId="93"/>
    <cellStyle name="Normál_Munka4" xfId="94"/>
    <cellStyle name="Normál_Munka5" xfId="95"/>
    <cellStyle name="Normál_Munka6" xfId="96"/>
    <cellStyle name="Normál_Munka8" xfId="97"/>
    <cellStyle name="Normál_Munka9" xfId="98"/>
    <cellStyle name="Note" xfId="99"/>
    <cellStyle name="Output" xfId="100"/>
    <cellStyle name="Összesen" xfId="101"/>
    <cellStyle name="Currency" xfId="102"/>
    <cellStyle name="Currency [0]" xfId="103"/>
    <cellStyle name="Rossz" xfId="104"/>
    <cellStyle name="Semleges" xfId="105"/>
    <cellStyle name="Számítás" xfId="106"/>
    <cellStyle name="Percent" xfId="107"/>
    <cellStyle name="Title" xfId="108"/>
    <cellStyle name="Total" xfId="109"/>
    <cellStyle name="Warning Text" xfId="1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5"/>
  <sheetViews>
    <sheetView workbookViewId="0" topLeftCell="A1">
      <selection activeCell="A2" sqref="A2:D2"/>
    </sheetView>
  </sheetViews>
  <sheetFormatPr defaultColWidth="9.140625" defaultRowHeight="12.75"/>
  <cols>
    <col min="1" max="1" width="7.57421875" style="0" customWidth="1"/>
    <col min="2" max="2" width="61.421875" style="0" customWidth="1"/>
    <col min="3" max="3" width="10.140625" style="0" bestFit="1" customWidth="1"/>
  </cols>
  <sheetData>
    <row r="1" spans="1:4" ht="12.75">
      <c r="A1" s="250"/>
      <c r="B1" s="250"/>
      <c r="C1" s="250"/>
      <c r="D1" s="250"/>
    </row>
    <row r="2" spans="1:4" ht="12.75">
      <c r="A2" s="251" t="s">
        <v>435</v>
      </c>
      <c r="B2" s="251"/>
      <c r="C2" s="251"/>
      <c r="D2" s="251"/>
    </row>
    <row r="3" spans="1:4" ht="12.75">
      <c r="A3" s="86"/>
      <c r="B3" s="86"/>
      <c r="C3" s="86"/>
      <c r="D3" s="86"/>
    </row>
    <row r="4" spans="1:4" ht="12.75">
      <c r="A4" s="249" t="s">
        <v>422</v>
      </c>
      <c r="B4" s="249"/>
      <c r="C4" s="249"/>
      <c r="D4" s="249"/>
    </row>
    <row r="5" spans="1:4" ht="12.75">
      <c r="A5" s="249" t="s">
        <v>308</v>
      </c>
      <c r="B5" s="249"/>
      <c r="C5" s="249"/>
      <c r="D5" s="249"/>
    </row>
    <row r="6" spans="1:4" ht="15.75" customHeight="1">
      <c r="A6" s="253" t="s">
        <v>253</v>
      </c>
      <c r="B6" s="253"/>
      <c r="C6" s="253"/>
      <c r="D6" s="253"/>
    </row>
    <row r="7" spans="1:4" ht="24">
      <c r="A7" s="2" t="s">
        <v>47</v>
      </c>
      <c r="B7" s="2" t="s">
        <v>1</v>
      </c>
      <c r="C7" s="252" t="s">
        <v>375</v>
      </c>
      <c r="D7" s="252"/>
    </row>
    <row r="8" spans="1:4" ht="12.75">
      <c r="A8" s="4"/>
      <c r="B8" s="4"/>
      <c r="C8" s="4" t="s">
        <v>260</v>
      </c>
      <c r="D8" s="3" t="s">
        <v>261</v>
      </c>
    </row>
    <row r="9" spans="1:4" ht="13.5" customHeight="1">
      <c r="A9" s="5" t="s">
        <v>2</v>
      </c>
      <c r="B9" s="5" t="s">
        <v>346</v>
      </c>
      <c r="C9" s="6">
        <f>SUM(C10+C18+C29)</f>
        <v>225303</v>
      </c>
      <c r="D9" s="6">
        <f>SUM(D10+D18+D29)</f>
        <v>225303</v>
      </c>
    </row>
    <row r="10" spans="1:4" ht="13.5" customHeight="1">
      <c r="A10" s="5" t="s">
        <v>3</v>
      </c>
      <c r="B10" s="5" t="s">
        <v>345</v>
      </c>
      <c r="C10" s="7">
        <f>SUM(C11:C17)</f>
        <v>37500</v>
      </c>
      <c r="D10" s="7">
        <f>SUM(D11:D17)</f>
        <v>37500</v>
      </c>
    </row>
    <row r="11" spans="1:4" ht="13.5" customHeight="1">
      <c r="A11" s="8" t="s">
        <v>78</v>
      </c>
      <c r="B11" s="9" t="s">
        <v>32</v>
      </c>
      <c r="C11" s="10">
        <v>37500</v>
      </c>
      <c r="D11" s="119">
        <v>37500</v>
      </c>
    </row>
    <row r="12" spans="1:4" ht="13.5" customHeight="1">
      <c r="A12" s="8" t="s">
        <v>79</v>
      </c>
      <c r="B12" s="9" t="s">
        <v>49</v>
      </c>
      <c r="C12" s="10">
        <v>0</v>
      </c>
      <c r="D12" s="119"/>
    </row>
    <row r="13" spans="1:4" ht="13.5" customHeight="1">
      <c r="A13" s="8" t="s">
        <v>80</v>
      </c>
      <c r="B13" s="9" t="s">
        <v>33</v>
      </c>
      <c r="C13" s="10"/>
      <c r="D13" s="119"/>
    </row>
    <row r="14" spans="1:4" ht="13.5" customHeight="1">
      <c r="A14" s="8" t="s">
        <v>81</v>
      </c>
      <c r="B14" s="9" t="s">
        <v>119</v>
      </c>
      <c r="C14" s="10">
        <v>0</v>
      </c>
      <c r="D14" s="119"/>
    </row>
    <row r="15" spans="1:4" ht="13.5" customHeight="1">
      <c r="A15" s="8" t="s">
        <v>82</v>
      </c>
      <c r="B15" s="9" t="s">
        <v>120</v>
      </c>
      <c r="C15" s="10"/>
      <c r="D15" s="119"/>
    </row>
    <row r="16" spans="1:4" ht="13.5" customHeight="1">
      <c r="A16" s="8" t="s">
        <v>89</v>
      </c>
      <c r="B16" s="9" t="s">
        <v>121</v>
      </c>
      <c r="C16" s="10"/>
      <c r="D16" s="119"/>
    </row>
    <row r="17" spans="1:4" ht="13.5" customHeight="1">
      <c r="A17" s="8" t="s">
        <v>343</v>
      </c>
      <c r="B17" s="9" t="s">
        <v>344</v>
      </c>
      <c r="C17" s="10"/>
      <c r="D17" s="119"/>
    </row>
    <row r="18" spans="1:4" ht="13.5" customHeight="1">
      <c r="A18" s="5" t="s">
        <v>4</v>
      </c>
      <c r="B18" s="5" t="s">
        <v>122</v>
      </c>
      <c r="C18" s="6">
        <f>SUM(C19:C28)</f>
        <v>181203</v>
      </c>
      <c r="D18" s="6">
        <f>SUM(D19:D28)</f>
        <v>181203</v>
      </c>
    </row>
    <row r="19" spans="1:4" ht="13.5" customHeight="1">
      <c r="A19" s="8" t="s">
        <v>51</v>
      </c>
      <c r="B19" s="9" t="s">
        <v>127</v>
      </c>
      <c r="C19" s="10">
        <v>40100</v>
      </c>
      <c r="D19" s="119">
        <v>40100</v>
      </c>
    </row>
    <row r="20" spans="1:4" ht="13.5" customHeight="1">
      <c r="A20" s="8" t="s">
        <v>52</v>
      </c>
      <c r="B20" s="9" t="s">
        <v>128</v>
      </c>
      <c r="C20" s="10">
        <v>3560</v>
      </c>
      <c r="D20" s="119">
        <v>3710</v>
      </c>
    </row>
    <row r="21" spans="1:4" ht="13.5" customHeight="1">
      <c r="A21" s="8" t="s">
        <v>53</v>
      </c>
      <c r="B21" s="9" t="s">
        <v>129</v>
      </c>
      <c r="C21" s="10">
        <v>13650</v>
      </c>
      <c r="D21" s="119">
        <v>13560</v>
      </c>
    </row>
    <row r="22" spans="1:4" ht="13.5" customHeight="1">
      <c r="A22" s="8" t="s">
        <v>54</v>
      </c>
      <c r="B22" s="9" t="s">
        <v>130</v>
      </c>
      <c r="C22" s="10">
        <v>39600</v>
      </c>
      <c r="D22" s="119">
        <v>39600</v>
      </c>
    </row>
    <row r="23" spans="1:4" ht="13.5" customHeight="1">
      <c r="A23" s="8" t="s">
        <v>123</v>
      </c>
      <c r="B23" s="9" t="s">
        <v>132</v>
      </c>
      <c r="C23" s="10">
        <v>84293</v>
      </c>
      <c r="D23" s="119">
        <v>84233</v>
      </c>
    </row>
    <row r="24" spans="1:4" ht="13.5" customHeight="1">
      <c r="A24" s="8" t="s">
        <v>124</v>
      </c>
      <c r="B24" s="9" t="s">
        <v>131</v>
      </c>
      <c r="C24" s="10"/>
      <c r="D24" s="119"/>
    </row>
    <row r="25" spans="1:4" ht="13.5" customHeight="1">
      <c r="A25" s="8" t="s">
        <v>125</v>
      </c>
      <c r="B25" s="9" t="s">
        <v>339</v>
      </c>
      <c r="C25" s="10"/>
      <c r="D25" s="119"/>
    </row>
    <row r="26" spans="1:4" ht="13.5" customHeight="1">
      <c r="A26" s="8" t="s">
        <v>126</v>
      </c>
      <c r="B26" s="9" t="s">
        <v>395</v>
      </c>
      <c r="C26" s="10"/>
      <c r="D26" s="119"/>
    </row>
    <row r="27" spans="1:4" ht="13.5" customHeight="1">
      <c r="A27" s="8" t="s">
        <v>340</v>
      </c>
      <c r="B27" s="9" t="s">
        <v>341</v>
      </c>
      <c r="C27" s="10"/>
      <c r="D27" s="119"/>
    </row>
    <row r="28" spans="1:4" ht="13.5" customHeight="1">
      <c r="A28" s="8" t="s">
        <v>342</v>
      </c>
      <c r="B28" s="9" t="s">
        <v>133</v>
      </c>
      <c r="C28" s="10"/>
      <c r="D28" s="119"/>
    </row>
    <row r="29" spans="1:4" ht="13.5" customHeight="1">
      <c r="A29" s="19" t="s">
        <v>5</v>
      </c>
      <c r="B29" s="20" t="s">
        <v>402</v>
      </c>
      <c r="C29" s="11">
        <v>6600</v>
      </c>
      <c r="D29" s="121">
        <v>6600</v>
      </c>
    </row>
    <row r="30" spans="1:4" ht="13.5" customHeight="1">
      <c r="A30" s="5" t="s">
        <v>6</v>
      </c>
      <c r="B30" s="5" t="s">
        <v>262</v>
      </c>
      <c r="C30" s="6">
        <f>SUM(C31:C39)</f>
        <v>356186</v>
      </c>
      <c r="D30" s="6">
        <f>SUM(D31:D39,D48)</f>
        <v>419503</v>
      </c>
    </row>
    <row r="31" spans="1:4" ht="13.5" customHeight="1">
      <c r="A31" s="8" t="s">
        <v>57</v>
      </c>
      <c r="B31" s="9" t="s">
        <v>254</v>
      </c>
      <c r="C31" s="10">
        <v>152225</v>
      </c>
      <c r="D31" s="119">
        <v>152225</v>
      </c>
    </row>
    <row r="32" spans="1:4" ht="13.5" customHeight="1">
      <c r="A32" s="8" t="s">
        <v>58</v>
      </c>
      <c r="B32" s="9" t="s">
        <v>255</v>
      </c>
      <c r="C32" s="10">
        <v>80160</v>
      </c>
      <c r="D32" s="119">
        <v>80160</v>
      </c>
    </row>
    <row r="33" spans="1:4" ht="13.5" customHeight="1">
      <c r="A33" s="8" t="s">
        <v>59</v>
      </c>
      <c r="B33" s="9" t="s">
        <v>256</v>
      </c>
      <c r="C33" s="10">
        <v>24807</v>
      </c>
      <c r="D33" s="119">
        <v>24807</v>
      </c>
    </row>
    <row r="34" spans="1:4" ht="13.5" customHeight="1">
      <c r="A34" s="8" t="s">
        <v>135</v>
      </c>
      <c r="B34" s="9" t="s">
        <v>257</v>
      </c>
      <c r="C34" s="10">
        <v>29947</v>
      </c>
      <c r="D34" s="119">
        <v>30617</v>
      </c>
    </row>
    <row r="35" spans="1:4" ht="13.5" customHeight="1">
      <c r="A35" s="8" t="s">
        <v>136</v>
      </c>
      <c r="B35" s="9" t="s">
        <v>396</v>
      </c>
      <c r="C35" s="10">
        <v>9688</v>
      </c>
      <c r="D35" s="119">
        <v>9411</v>
      </c>
    </row>
    <row r="36" spans="1:4" ht="13.5" customHeight="1">
      <c r="A36" s="8" t="s">
        <v>137</v>
      </c>
      <c r="B36" s="9" t="s">
        <v>258</v>
      </c>
      <c r="C36" s="10">
        <v>5665</v>
      </c>
      <c r="D36" s="119">
        <v>5665</v>
      </c>
    </row>
    <row r="37" spans="1:4" ht="13.5" customHeight="1">
      <c r="A37" s="8" t="s">
        <v>138</v>
      </c>
      <c r="B37" s="9" t="s">
        <v>397</v>
      </c>
      <c r="C37" s="10">
        <v>51444</v>
      </c>
      <c r="D37" s="119">
        <v>53957</v>
      </c>
    </row>
    <row r="38" spans="1:4" ht="13.5" customHeight="1">
      <c r="A38" s="8" t="s">
        <v>139</v>
      </c>
      <c r="B38" s="9" t="s">
        <v>398</v>
      </c>
      <c r="C38" s="12"/>
      <c r="D38" s="119">
        <v>34901</v>
      </c>
    </row>
    <row r="39" spans="1:4" ht="13.5" customHeight="1">
      <c r="A39" s="8" t="s">
        <v>139</v>
      </c>
      <c r="B39" s="9" t="s">
        <v>281</v>
      </c>
      <c r="C39" s="12">
        <f>SUM(C40:C47)</f>
        <v>2250</v>
      </c>
      <c r="D39" s="12">
        <f>SUM(D40:D47)</f>
        <v>12760</v>
      </c>
    </row>
    <row r="40" spans="1:4" ht="13.5" customHeight="1">
      <c r="A40" s="8"/>
      <c r="B40" s="122" t="s">
        <v>282</v>
      </c>
      <c r="C40" s="123"/>
      <c r="D40" s="124">
        <v>3408</v>
      </c>
    </row>
    <row r="41" spans="1:4" ht="13.5" customHeight="1">
      <c r="A41" s="8"/>
      <c r="B41" s="122" t="s">
        <v>306</v>
      </c>
      <c r="C41" s="123"/>
      <c r="D41" s="124">
        <v>5441</v>
      </c>
    </row>
    <row r="42" spans="1:4" ht="13.5" customHeight="1">
      <c r="A42" s="8"/>
      <c r="B42" s="122" t="s">
        <v>383</v>
      </c>
      <c r="C42" s="123"/>
      <c r="D42" s="124"/>
    </row>
    <row r="43" spans="1:4" ht="13.5" customHeight="1">
      <c r="A43" s="8"/>
      <c r="B43" s="122" t="s">
        <v>399</v>
      </c>
      <c r="C43" s="123">
        <v>2160</v>
      </c>
      <c r="D43" s="124">
        <v>2160</v>
      </c>
    </row>
    <row r="44" spans="1:4" ht="13.5" customHeight="1">
      <c r="A44" s="8"/>
      <c r="B44" s="122" t="s">
        <v>307</v>
      </c>
      <c r="C44" s="123">
        <v>90</v>
      </c>
      <c r="D44" s="124">
        <v>90</v>
      </c>
    </row>
    <row r="45" spans="1:4" ht="13.5" customHeight="1">
      <c r="A45" s="8"/>
      <c r="B45" s="122" t="s">
        <v>363</v>
      </c>
      <c r="C45" s="123"/>
      <c r="D45" s="124">
        <v>34</v>
      </c>
    </row>
    <row r="46" spans="1:4" ht="13.5" customHeight="1">
      <c r="A46" s="8"/>
      <c r="B46" s="122" t="s">
        <v>400</v>
      </c>
      <c r="C46" s="123"/>
      <c r="D46" s="124">
        <v>382</v>
      </c>
    </row>
    <row r="47" spans="1:4" ht="13.5" customHeight="1">
      <c r="A47" s="8"/>
      <c r="B47" s="122" t="s">
        <v>388</v>
      </c>
      <c r="C47" s="123"/>
      <c r="D47" s="124">
        <v>1245</v>
      </c>
    </row>
    <row r="48" spans="1:4" ht="13.5" customHeight="1">
      <c r="A48" s="8" t="s">
        <v>364</v>
      </c>
      <c r="B48" s="19" t="s">
        <v>401</v>
      </c>
      <c r="C48" s="11"/>
      <c r="D48" s="121">
        <v>15000</v>
      </c>
    </row>
    <row r="49" spans="1:4" ht="13.5" customHeight="1">
      <c r="A49" s="5" t="s">
        <v>7</v>
      </c>
      <c r="B49" s="5" t="s">
        <v>263</v>
      </c>
      <c r="C49" s="6">
        <f>SUM(C50+C56)</f>
        <v>335100</v>
      </c>
      <c r="D49" s="6">
        <f>SUM(D50+D56)</f>
        <v>691893</v>
      </c>
    </row>
    <row r="50" spans="1:4" ht="13.5" customHeight="1">
      <c r="A50" s="8" t="s">
        <v>60</v>
      </c>
      <c r="B50" s="13" t="s">
        <v>143</v>
      </c>
      <c r="C50" s="14">
        <f>SUM(C51:C55)</f>
        <v>440</v>
      </c>
      <c r="D50" s="14">
        <f>SUM(D51:D55)</f>
        <v>357233</v>
      </c>
    </row>
    <row r="51" spans="1:4" ht="13.5" customHeight="1">
      <c r="A51" s="8" t="s">
        <v>62</v>
      </c>
      <c r="B51" s="15" t="s">
        <v>144</v>
      </c>
      <c r="C51" s="12">
        <v>440</v>
      </c>
      <c r="D51" s="119">
        <v>440</v>
      </c>
    </row>
    <row r="52" spans="1:4" ht="13.5" customHeight="1">
      <c r="A52" s="8" t="s">
        <v>63</v>
      </c>
      <c r="B52" s="15" t="s">
        <v>145</v>
      </c>
      <c r="C52" s="12"/>
      <c r="D52" s="119">
        <v>2967</v>
      </c>
    </row>
    <row r="53" spans="1:4" ht="13.5" customHeight="1">
      <c r="A53" s="8" t="s">
        <v>64</v>
      </c>
      <c r="B53" s="15" t="s">
        <v>146</v>
      </c>
      <c r="C53" s="12"/>
      <c r="D53" s="119"/>
    </row>
    <row r="54" spans="1:4" ht="13.5" customHeight="1">
      <c r="A54" s="8" t="s">
        <v>65</v>
      </c>
      <c r="B54" s="15" t="s">
        <v>35</v>
      </c>
      <c r="C54" s="12"/>
      <c r="D54" s="119"/>
    </row>
    <row r="55" spans="1:4" ht="13.5" customHeight="1">
      <c r="A55" s="8" t="s">
        <v>141</v>
      </c>
      <c r="B55" s="15" t="s">
        <v>147</v>
      </c>
      <c r="C55" s="12"/>
      <c r="D55" s="119">
        <v>353826</v>
      </c>
    </row>
    <row r="56" spans="1:4" ht="13.5" customHeight="1">
      <c r="A56" s="8" t="s">
        <v>61</v>
      </c>
      <c r="B56" s="13" t="s">
        <v>148</v>
      </c>
      <c r="C56" s="24">
        <f>SUM(C57:C61)</f>
        <v>334660</v>
      </c>
      <c r="D56" s="24">
        <f>SUM(D57:D61)</f>
        <v>334660</v>
      </c>
    </row>
    <row r="57" spans="1:4" ht="13.5" customHeight="1">
      <c r="A57" s="8" t="s">
        <v>68</v>
      </c>
      <c r="B57" s="15" t="s">
        <v>144</v>
      </c>
      <c r="C57" s="12"/>
      <c r="D57" s="119"/>
    </row>
    <row r="58" spans="1:4" ht="13.5" customHeight="1">
      <c r="A58" s="8" t="s">
        <v>69</v>
      </c>
      <c r="B58" s="15" t="s">
        <v>145</v>
      </c>
      <c r="C58" s="12"/>
      <c r="D58" s="119"/>
    </row>
    <row r="59" spans="1:4" ht="13.5" customHeight="1">
      <c r="A59" s="8" t="s">
        <v>70</v>
      </c>
      <c r="B59" s="15" t="s">
        <v>146</v>
      </c>
      <c r="C59" s="12"/>
      <c r="D59" s="119"/>
    </row>
    <row r="60" spans="1:4" ht="13.5" customHeight="1">
      <c r="A60" s="8" t="s">
        <v>71</v>
      </c>
      <c r="B60" s="15" t="s">
        <v>35</v>
      </c>
      <c r="C60" s="12">
        <v>284245</v>
      </c>
      <c r="D60" s="119">
        <v>284245</v>
      </c>
    </row>
    <row r="61" spans="1:4" ht="13.5" customHeight="1">
      <c r="A61" s="8" t="s">
        <v>142</v>
      </c>
      <c r="B61" s="15" t="s">
        <v>251</v>
      </c>
      <c r="C61" s="12">
        <v>50415</v>
      </c>
      <c r="D61" s="119">
        <v>50415</v>
      </c>
    </row>
    <row r="62" spans="1:4" ht="13.5" customHeight="1">
      <c r="A62" s="19" t="s">
        <v>337</v>
      </c>
      <c r="B62" s="145" t="s">
        <v>338</v>
      </c>
      <c r="C62" s="11"/>
      <c r="D62" s="121"/>
    </row>
    <row r="63" spans="1:4" ht="13.5" customHeight="1">
      <c r="A63" s="5" t="s">
        <v>149</v>
      </c>
      <c r="B63" s="5" t="s">
        <v>264</v>
      </c>
      <c r="C63" s="6">
        <f>SUM(C64:C66)</f>
        <v>0</v>
      </c>
      <c r="D63" s="6">
        <f>SUM(D64:D66)</f>
        <v>0</v>
      </c>
    </row>
    <row r="64" spans="1:4" ht="13.5" customHeight="1">
      <c r="A64" s="8" t="s">
        <v>66</v>
      </c>
      <c r="B64" s="9" t="s">
        <v>151</v>
      </c>
      <c r="C64" s="10"/>
      <c r="D64" s="119"/>
    </row>
    <row r="65" spans="1:4" ht="13.5" customHeight="1">
      <c r="A65" s="8" t="s">
        <v>67</v>
      </c>
      <c r="B65" s="9" t="s">
        <v>152</v>
      </c>
      <c r="C65" s="10"/>
      <c r="D65" s="119"/>
    </row>
    <row r="66" spans="1:4" ht="13.5" customHeight="1">
      <c r="A66" s="8" t="s">
        <v>150</v>
      </c>
      <c r="B66" s="16" t="s">
        <v>107</v>
      </c>
      <c r="C66" s="10"/>
      <c r="D66" s="119"/>
    </row>
    <row r="67" spans="1:4" ht="13.5" customHeight="1">
      <c r="A67" s="5" t="s">
        <v>9</v>
      </c>
      <c r="B67" s="5" t="s">
        <v>265</v>
      </c>
      <c r="C67" s="21">
        <f>SUM(C68:C69)</f>
        <v>0</v>
      </c>
      <c r="D67" s="21">
        <f>SUM(D68:D69)</f>
        <v>0</v>
      </c>
    </row>
    <row r="68" spans="1:4" ht="13.5" customHeight="1">
      <c r="A68" s="8" t="s">
        <v>153</v>
      </c>
      <c r="B68" s="9" t="s">
        <v>96</v>
      </c>
      <c r="C68" s="12"/>
      <c r="D68" s="119"/>
    </row>
    <row r="69" spans="1:4" ht="13.5" customHeight="1">
      <c r="A69" s="8" t="s">
        <v>154</v>
      </c>
      <c r="B69" s="9" t="s">
        <v>97</v>
      </c>
      <c r="C69" s="12"/>
      <c r="D69" s="119"/>
    </row>
    <row r="70" spans="1:4" ht="13.5" customHeight="1">
      <c r="A70" s="5" t="s">
        <v>155</v>
      </c>
      <c r="B70" s="5" t="s">
        <v>368</v>
      </c>
      <c r="C70" s="11"/>
      <c r="D70" s="119"/>
    </row>
    <row r="71" spans="1:4" ht="15.75" customHeight="1">
      <c r="A71" s="5" t="s">
        <v>11</v>
      </c>
      <c r="B71" s="17" t="s">
        <v>156</v>
      </c>
      <c r="C71" s="18">
        <f>SUM(C10+C18+C29+C30+C49+C62+C63+C67+C70)</f>
        <v>916589</v>
      </c>
      <c r="D71" s="18">
        <f>SUM(D10+D18+D29+D30+D49+D62+D63+D67+D70)</f>
        <v>1336699</v>
      </c>
    </row>
    <row r="72" spans="1:4" ht="21" customHeight="1">
      <c r="A72" s="19" t="s">
        <v>12</v>
      </c>
      <c r="B72" s="20" t="s">
        <v>252</v>
      </c>
      <c r="C72" s="21">
        <f>SUM(C73:C74)</f>
        <v>49739</v>
      </c>
      <c r="D72" s="21">
        <f>SUM(D73:D74)</f>
        <v>248745</v>
      </c>
    </row>
    <row r="73" spans="1:4" ht="13.5" customHeight="1">
      <c r="A73" s="22" t="s">
        <v>99</v>
      </c>
      <c r="B73" s="23" t="s">
        <v>157</v>
      </c>
      <c r="C73" s="12">
        <v>18474</v>
      </c>
      <c r="D73" s="119">
        <v>165176</v>
      </c>
    </row>
    <row r="74" spans="1:4" ht="13.5" customHeight="1">
      <c r="A74" s="22" t="s">
        <v>100</v>
      </c>
      <c r="B74" s="23" t="s">
        <v>158</v>
      </c>
      <c r="C74" s="12">
        <v>31265</v>
      </c>
      <c r="D74" s="119">
        <v>83569</v>
      </c>
    </row>
    <row r="75" spans="1:4" ht="13.5" customHeight="1">
      <c r="A75" s="19" t="s">
        <v>13</v>
      </c>
      <c r="B75" s="20" t="s">
        <v>403</v>
      </c>
      <c r="C75" s="21">
        <f>SUM(C76+C83)</f>
        <v>40000</v>
      </c>
      <c r="D75" s="21">
        <f>SUM(D76+D83)</f>
        <v>40000</v>
      </c>
    </row>
    <row r="76" spans="1:4" ht="13.5" customHeight="1">
      <c r="A76" s="8" t="s">
        <v>159</v>
      </c>
      <c r="B76" s="13" t="s">
        <v>174</v>
      </c>
      <c r="C76" s="24">
        <f>SUM(C77:C82)</f>
        <v>0</v>
      </c>
      <c r="D76" s="24">
        <f>SUM(D77:D82)</f>
        <v>0</v>
      </c>
    </row>
    <row r="77" spans="1:4" ht="13.5" customHeight="1">
      <c r="A77" s="8" t="s">
        <v>173</v>
      </c>
      <c r="B77" s="15" t="s">
        <v>175</v>
      </c>
      <c r="C77" s="12"/>
      <c r="D77" s="119"/>
    </row>
    <row r="78" spans="1:4" ht="13.5" customHeight="1">
      <c r="A78" s="8" t="s">
        <v>160</v>
      </c>
      <c r="B78" s="15" t="s">
        <v>259</v>
      </c>
      <c r="C78" s="12"/>
      <c r="D78" s="119"/>
    </row>
    <row r="79" spans="1:4" ht="13.5" customHeight="1">
      <c r="A79" s="8" t="s">
        <v>161</v>
      </c>
      <c r="B79" s="15" t="s">
        <v>177</v>
      </c>
      <c r="C79" s="12"/>
      <c r="D79" s="119"/>
    </row>
    <row r="80" spans="1:4" ht="13.5" customHeight="1">
      <c r="A80" s="8" t="s">
        <v>162</v>
      </c>
      <c r="B80" s="15" t="s">
        <v>178</v>
      </c>
      <c r="C80" s="12"/>
      <c r="D80" s="119"/>
    </row>
    <row r="81" spans="1:4" ht="13.5" customHeight="1">
      <c r="A81" s="8" t="s">
        <v>163</v>
      </c>
      <c r="B81" s="15" t="s">
        <v>179</v>
      </c>
      <c r="C81" s="12"/>
      <c r="D81" s="119"/>
    </row>
    <row r="82" spans="1:4" ht="13.5" customHeight="1">
      <c r="A82" s="8" t="s">
        <v>164</v>
      </c>
      <c r="B82" s="15" t="s">
        <v>181</v>
      </c>
      <c r="C82" s="12"/>
      <c r="D82" s="119"/>
    </row>
    <row r="83" spans="1:4" ht="13.5" customHeight="1">
      <c r="A83" s="8" t="s">
        <v>165</v>
      </c>
      <c r="B83" s="13" t="s">
        <v>182</v>
      </c>
      <c r="C83" s="24">
        <f>SUM(C84:C90)</f>
        <v>40000</v>
      </c>
      <c r="D83" s="24">
        <f>SUM(D84:D90)</f>
        <v>40000</v>
      </c>
    </row>
    <row r="84" spans="1:4" ht="13.5" customHeight="1">
      <c r="A84" s="8" t="s">
        <v>166</v>
      </c>
      <c r="B84" s="15" t="s">
        <v>175</v>
      </c>
      <c r="C84" s="12"/>
      <c r="D84" s="119"/>
    </row>
    <row r="85" spans="1:4" ht="13.5" customHeight="1">
      <c r="A85" s="8" t="s">
        <v>167</v>
      </c>
      <c r="B85" s="15" t="s">
        <v>108</v>
      </c>
      <c r="C85" s="12">
        <v>40000</v>
      </c>
      <c r="D85" s="119">
        <v>40000</v>
      </c>
    </row>
    <row r="86" spans="1:4" ht="13.5" customHeight="1">
      <c r="A86" s="8" t="s">
        <v>168</v>
      </c>
      <c r="B86" s="15" t="s">
        <v>109</v>
      </c>
      <c r="C86" s="12"/>
      <c r="D86" s="119"/>
    </row>
    <row r="87" spans="1:4" ht="13.5" customHeight="1">
      <c r="A87" s="8" t="s">
        <v>169</v>
      </c>
      <c r="B87" s="15" t="s">
        <v>177</v>
      </c>
      <c r="C87" s="12"/>
      <c r="D87" s="119"/>
    </row>
    <row r="88" spans="1:4" ht="13.5" customHeight="1">
      <c r="A88" s="8" t="s">
        <v>170</v>
      </c>
      <c r="B88" s="15" t="s">
        <v>183</v>
      </c>
      <c r="C88" s="10"/>
      <c r="D88" s="119"/>
    </row>
    <row r="89" spans="1:4" ht="13.5" customHeight="1">
      <c r="A89" s="8" t="s">
        <v>171</v>
      </c>
      <c r="B89" s="15" t="s">
        <v>179</v>
      </c>
      <c r="C89" s="10"/>
      <c r="D89" s="119"/>
    </row>
    <row r="90" spans="1:4" ht="13.5" customHeight="1">
      <c r="A90" s="8" t="s">
        <v>172</v>
      </c>
      <c r="B90" s="15" t="s">
        <v>184</v>
      </c>
      <c r="C90" s="10"/>
      <c r="D90" s="119"/>
    </row>
    <row r="91" spans="1:4" ht="13.5" customHeight="1">
      <c r="A91" s="19" t="s">
        <v>14</v>
      </c>
      <c r="B91" s="148" t="s">
        <v>379</v>
      </c>
      <c r="C91" s="11"/>
      <c r="D91" s="121"/>
    </row>
    <row r="92" spans="1:4" ht="13.5" customHeight="1">
      <c r="A92" s="5" t="s">
        <v>15</v>
      </c>
      <c r="B92" s="25" t="s">
        <v>404</v>
      </c>
      <c r="C92" s="6">
        <f>SUM(C71+C72+C75+C91)</f>
        <v>1006328</v>
      </c>
      <c r="D92" s="6">
        <f>SUM(D71+D72+D75+D91)</f>
        <v>1625444</v>
      </c>
    </row>
    <row r="93" spans="1:4" ht="13.5" customHeight="1">
      <c r="A93" s="254"/>
      <c r="B93" s="254"/>
      <c r="C93" s="254"/>
      <c r="D93" s="26"/>
    </row>
    <row r="94" spans="1:4" ht="13.5" customHeight="1">
      <c r="A94" s="28"/>
      <c r="B94" s="29"/>
      <c r="C94" s="30"/>
      <c r="D94" s="26"/>
    </row>
    <row r="95" spans="1:4" ht="13.5" customHeight="1">
      <c r="A95" s="256" t="s">
        <v>26</v>
      </c>
      <c r="B95" s="256"/>
      <c r="C95" s="256"/>
      <c r="D95" s="1"/>
    </row>
    <row r="96" spans="1:4" ht="13.5" customHeight="1">
      <c r="A96" s="255" t="s">
        <v>103</v>
      </c>
      <c r="B96" s="255"/>
      <c r="C96" s="31"/>
      <c r="D96" s="1"/>
    </row>
    <row r="97" spans="1:4" ht="24">
      <c r="A97" s="2" t="s">
        <v>0</v>
      </c>
      <c r="B97" s="2" t="s">
        <v>27</v>
      </c>
      <c r="C97" s="252" t="s">
        <v>375</v>
      </c>
      <c r="D97" s="252"/>
    </row>
    <row r="98" spans="1:4" ht="13.5" customHeight="1">
      <c r="A98" s="4"/>
      <c r="B98" s="4"/>
      <c r="C98" s="4" t="s">
        <v>260</v>
      </c>
      <c r="D98" s="3" t="s">
        <v>261</v>
      </c>
    </row>
    <row r="99" spans="1:4" ht="13.5" customHeight="1">
      <c r="A99" s="5" t="s">
        <v>2</v>
      </c>
      <c r="B99" s="32" t="s">
        <v>266</v>
      </c>
      <c r="C99" s="33">
        <f>SUM(C100:C104)</f>
        <v>621082</v>
      </c>
      <c r="D99" s="33">
        <f>SUM(D100:D104)</f>
        <v>1045028</v>
      </c>
    </row>
    <row r="100" spans="1:4" ht="13.5" customHeight="1">
      <c r="A100" s="8" t="s">
        <v>72</v>
      </c>
      <c r="B100" s="9" t="s">
        <v>28</v>
      </c>
      <c r="C100" s="34">
        <v>204610</v>
      </c>
      <c r="D100" s="120">
        <v>506806</v>
      </c>
    </row>
    <row r="101" spans="1:4" ht="13.5" customHeight="1">
      <c r="A101" s="8" t="s">
        <v>73</v>
      </c>
      <c r="B101" s="9" t="s">
        <v>185</v>
      </c>
      <c r="C101" s="34">
        <v>53325</v>
      </c>
      <c r="D101" s="120">
        <v>96314</v>
      </c>
    </row>
    <row r="102" spans="1:4" ht="13.5" customHeight="1">
      <c r="A102" s="8" t="s">
        <v>74</v>
      </c>
      <c r="B102" s="9" t="s">
        <v>95</v>
      </c>
      <c r="C102" s="34">
        <v>310667</v>
      </c>
      <c r="D102" s="120">
        <v>352115</v>
      </c>
    </row>
    <row r="103" spans="1:4" ht="13.5" customHeight="1">
      <c r="A103" s="8" t="s">
        <v>75</v>
      </c>
      <c r="B103" s="9" t="s">
        <v>186</v>
      </c>
      <c r="C103" s="34">
        <v>32900</v>
      </c>
      <c r="D103" s="120">
        <v>67801</v>
      </c>
    </row>
    <row r="104" spans="1:4" ht="13.5" customHeight="1">
      <c r="A104" s="8" t="s">
        <v>84</v>
      </c>
      <c r="B104" s="9" t="s">
        <v>187</v>
      </c>
      <c r="C104" s="34">
        <f>SUM(C105:C112)</f>
        <v>19580</v>
      </c>
      <c r="D104" s="34">
        <f>SUM(D105:D112)</f>
        <v>21992</v>
      </c>
    </row>
    <row r="105" spans="1:4" ht="13.5" customHeight="1">
      <c r="A105" s="8" t="s">
        <v>76</v>
      </c>
      <c r="B105" s="9" t="s">
        <v>234</v>
      </c>
      <c r="C105" s="34"/>
      <c r="D105" s="120"/>
    </row>
    <row r="106" spans="1:4" ht="13.5" customHeight="1">
      <c r="A106" s="8" t="s">
        <v>77</v>
      </c>
      <c r="B106" s="35" t="s">
        <v>235</v>
      </c>
      <c r="C106" s="34"/>
      <c r="D106" s="120"/>
    </row>
    <row r="107" spans="1:4" ht="13.5" customHeight="1">
      <c r="A107" s="8" t="s">
        <v>85</v>
      </c>
      <c r="B107" s="35" t="s">
        <v>236</v>
      </c>
      <c r="C107" s="34"/>
      <c r="D107" s="120"/>
    </row>
    <row r="108" spans="1:4" ht="13.5" customHeight="1">
      <c r="A108" s="8" t="s">
        <v>86</v>
      </c>
      <c r="B108" s="36" t="s">
        <v>237</v>
      </c>
      <c r="C108" s="34">
        <v>4500</v>
      </c>
      <c r="D108" s="120">
        <v>6912</v>
      </c>
    </row>
    <row r="109" spans="1:4" ht="13.5" customHeight="1">
      <c r="A109" s="8" t="s">
        <v>87</v>
      </c>
      <c r="B109" s="36" t="s">
        <v>238</v>
      </c>
      <c r="C109" s="34">
        <v>9080</v>
      </c>
      <c r="D109" s="120">
        <v>9080</v>
      </c>
    </row>
    <row r="110" spans="1:4" ht="13.5" customHeight="1">
      <c r="A110" s="8" t="s">
        <v>88</v>
      </c>
      <c r="B110" s="36" t="s">
        <v>239</v>
      </c>
      <c r="C110" s="34"/>
      <c r="D110" s="120"/>
    </row>
    <row r="111" spans="1:4" ht="13.5" customHeight="1">
      <c r="A111" s="8" t="s">
        <v>90</v>
      </c>
      <c r="B111" s="36" t="s">
        <v>240</v>
      </c>
      <c r="C111" s="34">
        <v>6000</v>
      </c>
      <c r="D111" s="120">
        <v>6000</v>
      </c>
    </row>
    <row r="112" spans="1:4" ht="13.5" customHeight="1">
      <c r="A112" s="8" t="s">
        <v>188</v>
      </c>
      <c r="B112" s="36" t="s">
        <v>241</v>
      </c>
      <c r="C112" s="34"/>
      <c r="D112" s="120"/>
    </row>
    <row r="113" spans="1:4" ht="13.5" customHeight="1">
      <c r="A113" s="5" t="s">
        <v>3</v>
      </c>
      <c r="B113" s="32" t="s">
        <v>267</v>
      </c>
      <c r="C113" s="33">
        <f>SUM(C114:C120)</f>
        <v>370073</v>
      </c>
      <c r="D113" s="33">
        <f>SUM(D114:D120)</f>
        <v>403973</v>
      </c>
    </row>
    <row r="114" spans="1:4" ht="13.5" customHeight="1">
      <c r="A114" s="8" t="s">
        <v>78</v>
      </c>
      <c r="B114" s="9" t="s">
        <v>189</v>
      </c>
      <c r="C114" s="34">
        <v>11450</v>
      </c>
      <c r="D114" s="120">
        <v>19869</v>
      </c>
    </row>
    <row r="115" spans="1:4" ht="13.5" customHeight="1">
      <c r="A115" s="8" t="s">
        <v>79</v>
      </c>
      <c r="B115" s="9" t="s">
        <v>190</v>
      </c>
      <c r="C115" s="34">
        <v>6000</v>
      </c>
      <c r="D115" s="120">
        <v>31481</v>
      </c>
    </row>
    <row r="116" spans="1:4" ht="13.5" customHeight="1">
      <c r="A116" s="8" t="s">
        <v>80</v>
      </c>
      <c r="B116" s="9" t="s">
        <v>191</v>
      </c>
      <c r="C116" s="34"/>
      <c r="D116" s="120"/>
    </row>
    <row r="117" spans="1:4" ht="13.5" customHeight="1">
      <c r="A117" s="8" t="s">
        <v>81</v>
      </c>
      <c r="B117" s="9" t="s">
        <v>192</v>
      </c>
      <c r="C117" s="34"/>
      <c r="D117" s="120"/>
    </row>
    <row r="118" spans="1:4" ht="22.5">
      <c r="A118" s="8" t="s">
        <v>82</v>
      </c>
      <c r="B118" s="9" t="s">
        <v>197</v>
      </c>
      <c r="C118" s="199">
        <v>350981</v>
      </c>
      <c r="D118" s="120">
        <v>350981</v>
      </c>
    </row>
    <row r="119" spans="1:4" ht="22.5">
      <c r="A119" s="8" t="s">
        <v>89</v>
      </c>
      <c r="B119" s="9" t="s">
        <v>198</v>
      </c>
      <c r="C119" s="34"/>
      <c r="D119" s="120"/>
    </row>
    <row r="120" spans="1:4" ht="13.5" customHeight="1">
      <c r="A120" s="8" t="s">
        <v>92</v>
      </c>
      <c r="B120" s="9" t="s">
        <v>199</v>
      </c>
      <c r="C120" s="34">
        <f>SUM(C121:C124)</f>
        <v>1642</v>
      </c>
      <c r="D120" s="34">
        <f>SUM(D121:D124)</f>
        <v>1642</v>
      </c>
    </row>
    <row r="121" spans="1:4" ht="13.5" customHeight="1">
      <c r="A121" s="8" t="s">
        <v>193</v>
      </c>
      <c r="B121" s="9" t="s">
        <v>230</v>
      </c>
      <c r="C121" s="34"/>
      <c r="D121" s="120"/>
    </row>
    <row r="122" spans="1:4" ht="13.5" customHeight="1">
      <c r="A122" s="8" t="s">
        <v>194</v>
      </c>
      <c r="B122" s="35" t="s">
        <v>231</v>
      </c>
      <c r="C122" s="34"/>
      <c r="D122" s="120"/>
    </row>
    <row r="123" spans="1:4" ht="13.5" customHeight="1">
      <c r="A123" s="8" t="s">
        <v>195</v>
      </c>
      <c r="B123" s="35" t="s">
        <v>232</v>
      </c>
      <c r="C123" s="34">
        <v>1642</v>
      </c>
      <c r="D123" s="120">
        <v>1642</v>
      </c>
    </row>
    <row r="124" spans="1:4" ht="13.5" customHeight="1">
      <c r="A124" s="8" t="s">
        <v>196</v>
      </c>
      <c r="B124" s="35" t="s">
        <v>233</v>
      </c>
      <c r="C124" s="34"/>
      <c r="D124" s="120"/>
    </row>
    <row r="125" spans="1:4" ht="13.5" customHeight="1">
      <c r="A125" s="5" t="s">
        <v>4</v>
      </c>
      <c r="B125" s="32" t="s">
        <v>200</v>
      </c>
      <c r="C125" s="37"/>
      <c r="D125" s="120"/>
    </row>
    <row r="126" spans="1:4" ht="13.5" customHeight="1">
      <c r="A126" s="5" t="s">
        <v>5</v>
      </c>
      <c r="B126" s="32" t="s">
        <v>268</v>
      </c>
      <c r="C126" s="33">
        <f>SUM(C127:C128)</f>
        <v>15173</v>
      </c>
      <c r="D126" s="33">
        <f>SUM(D127:D128)</f>
        <v>176443</v>
      </c>
    </row>
    <row r="127" spans="1:4" ht="13.5" customHeight="1">
      <c r="A127" s="8" t="s">
        <v>55</v>
      </c>
      <c r="B127" s="9" t="s">
        <v>37</v>
      </c>
      <c r="C127" s="34">
        <v>3000</v>
      </c>
      <c r="D127" s="120">
        <v>100515</v>
      </c>
    </row>
    <row r="128" spans="1:4" ht="13.5" customHeight="1">
      <c r="A128" s="8" t="s">
        <v>56</v>
      </c>
      <c r="B128" s="9" t="s">
        <v>38</v>
      </c>
      <c r="C128" s="34">
        <v>12173</v>
      </c>
      <c r="D128" s="120">
        <v>75928</v>
      </c>
    </row>
    <row r="129" spans="1:4" ht="13.5" customHeight="1">
      <c r="A129" s="5" t="s">
        <v>6</v>
      </c>
      <c r="B129" s="38" t="s">
        <v>110</v>
      </c>
      <c r="C129" s="33">
        <f>SUM(C99+C113+C125+C126)</f>
        <v>1006328</v>
      </c>
      <c r="D129" s="33">
        <f>SUM(D99+D113+D125+D126)</f>
        <v>1625444</v>
      </c>
    </row>
    <row r="130" spans="1:4" ht="13.5" customHeight="1">
      <c r="A130" s="5" t="s">
        <v>7</v>
      </c>
      <c r="B130" s="32" t="s">
        <v>201</v>
      </c>
      <c r="C130" s="33">
        <v>0</v>
      </c>
      <c r="D130" s="120"/>
    </row>
    <row r="131" spans="1:4" ht="13.5" customHeight="1">
      <c r="A131" s="8" t="s">
        <v>60</v>
      </c>
      <c r="B131" s="13" t="s">
        <v>208</v>
      </c>
      <c r="C131" s="39"/>
      <c r="D131" s="120"/>
    </row>
    <row r="132" spans="1:4" ht="13.5" customHeight="1">
      <c r="A132" s="8" t="s">
        <v>62</v>
      </c>
      <c r="B132" s="15" t="s">
        <v>209</v>
      </c>
      <c r="C132" s="34"/>
      <c r="D132" s="120"/>
    </row>
    <row r="133" spans="1:4" ht="13.5" customHeight="1">
      <c r="A133" s="8" t="s">
        <v>63</v>
      </c>
      <c r="B133" s="15" t="s">
        <v>210</v>
      </c>
      <c r="C133" s="34"/>
      <c r="D133" s="120"/>
    </row>
    <row r="134" spans="1:4" ht="13.5" customHeight="1">
      <c r="A134" s="8" t="s">
        <v>64</v>
      </c>
      <c r="B134" s="15" t="s">
        <v>111</v>
      </c>
      <c r="C134" s="34"/>
      <c r="D134" s="120"/>
    </row>
    <row r="135" spans="1:4" ht="13.5" customHeight="1">
      <c r="A135" s="8" t="s">
        <v>65</v>
      </c>
      <c r="B135" s="15" t="s">
        <v>112</v>
      </c>
      <c r="C135" s="34"/>
      <c r="D135" s="120"/>
    </row>
    <row r="136" spans="1:4" ht="13.5" customHeight="1">
      <c r="A136" s="8" t="s">
        <v>141</v>
      </c>
      <c r="B136" s="15" t="s">
        <v>211</v>
      </c>
      <c r="C136" s="34"/>
      <c r="D136" s="120"/>
    </row>
    <row r="137" spans="1:4" ht="13.5" customHeight="1">
      <c r="A137" s="8" t="s">
        <v>202</v>
      </c>
      <c r="B137" s="15" t="s">
        <v>212</v>
      </c>
      <c r="C137" s="34"/>
      <c r="D137" s="120"/>
    </row>
    <row r="138" spans="1:4" ht="13.5" customHeight="1">
      <c r="A138" s="8" t="s">
        <v>203</v>
      </c>
      <c r="B138" s="15" t="s">
        <v>213</v>
      </c>
      <c r="C138" s="34"/>
      <c r="D138" s="120"/>
    </row>
    <row r="139" spans="1:4" ht="13.5" customHeight="1">
      <c r="A139" s="8" t="s">
        <v>204</v>
      </c>
      <c r="B139" s="15" t="s">
        <v>94</v>
      </c>
      <c r="C139" s="34"/>
      <c r="D139" s="120"/>
    </row>
    <row r="140" spans="1:4" ht="13.5" customHeight="1">
      <c r="A140" s="8" t="s">
        <v>61</v>
      </c>
      <c r="B140" s="13" t="s">
        <v>214</v>
      </c>
      <c r="C140" s="39">
        <v>0</v>
      </c>
      <c r="D140" s="120"/>
    </row>
    <row r="141" spans="1:4" ht="13.5" customHeight="1">
      <c r="A141" s="8" t="s">
        <v>68</v>
      </c>
      <c r="B141" s="15" t="s">
        <v>209</v>
      </c>
      <c r="C141" s="34"/>
      <c r="D141" s="120"/>
    </row>
    <row r="142" spans="1:4" ht="13.5" customHeight="1">
      <c r="A142" s="8" t="s">
        <v>69</v>
      </c>
      <c r="B142" s="15" t="s">
        <v>215</v>
      </c>
      <c r="C142" s="34"/>
      <c r="D142" s="120"/>
    </row>
    <row r="143" spans="1:4" ht="13.5" customHeight="1">
      <c r="A143" s="8" t="s">
        <v>70</v>
      </c>
      <c r="B143" s="15" t="s">
        <v>111</v>
      </c>
      <c r="C143" s="34"/>
      <c r="D143" s="120"/>
    </row>
    <row r="144" spans="1:4" ht="13.5" customHeight="1">
      <c r="A144" s="8" t="s">
        <v>71</v>
      </c>
      <c r="B144" s="15" t="s">
        <v>112</v>
      </c>
      <c r="C144" s="34"/>
      <c r="D144" s="120"/>
    </row>
    <row r="145" spans="1:4" ht="13.5" customHeight="1">
      <c r="A145" s="8" t="s">
        <v>142</v>
      </c>
      <c r="B145" s="15" t="s">
        <v>211</v>
      </c>
      <c r="C145" s="34"/>
      <c r="D145" s="120"/>
    </row>
    <row r="146" spans="1:4" ht="13.5" customHeight="1">
      <c r="A146" s="8" t="s">
        <v>205</v>
      </c>
      <c r="B146" s="15" t="s">
        <v>216</v>
      </c>
      <c r="C146" s="34"/>
      <c r="D146" s="120"/>
    </row>
    <row r="147" spans="1:4" ht="13.5" customHeight="1">
      <c r="A147" s="8" t="s">
        <v>206</v>
      </c>
      <c r="B147" s="15" t="s">
        <v>213</v>
      </c>
      <c r="C147" s="34"/>
      <c r="D147" s="120"/>
    </row>
    <row r="148" spans="1:4" ht="13.5" customHeight="1">
      <c r="A148" s="8" t="s">
        <v>207</v>
      </c>
      <c r="B148" s="15" t="s">
        <v>217</v>
      </c>
      <c r="C148" s="40"/>
      <c r="D148" s="120"/>
    </row>
    <row r="149" spans="1:4" ht="13.5" customHeight="1">
      <c r="A149" s="19" t="s">
        <v>8</v>
      </c>
      <c r="B149" s="149" t="s">
        <v>380</v>
      </c>
      <c r="C149" s="150"/>
      <c r="D149" s="121"/>
    </row>
    <row r="150" spans="1:4" ht="13.5" customHeight="1">
      <c r="A150" s="5" t="s">
        <v>9</v>
      </c>
      <c r="B150" s="41" t="s">
        <v>405</v>
      </c>
      <c r="C150" s="33">
        <f>SUM(C129+C130+C149)</f>
        <v>1006328</v>
      </c>
      <c r="D150" s="33">
        <f>SUM(D129+D130+D149)</f>
        <v>1625444</v>
      </c>
    </row>
    <row r="151" spans="1:4" ht="13.5" customHeight="1">
      <c r="A151" s="254"/>
      <c r="B151" s="254"/>
      <c r="C151" s="254"/>
      <c r="D151" s="27"/>
    </row>
    <row r="152" spans="1:4" ht="13.5" customHeight="1">
      <c r="A152" s="1"/>
      <c r="B152" s="1"/>
      <c r="C152" s="1"/>
      <c r="D152" s="27"/>
    </row>
    <row r="153" spans="1:4" ht="13.5" customHeight="1">
      <c r="A153" s="257" t="s">
        <v>113</v>
      </c>
      <c r="B153" s="257"/>
      <c r="C153" s="257"/>
      <c r="D153" s="27"/>
    </row>
    <row r="154" spans="1:4" ht="13.5" customHeight="1">
      <c r="A154" s="255" t="s">
        <v>104</v>
      </c>
      <c r="B154" s="255"/>
      <c r="C154" s="1"/>
      <c r="D154" s="27"/>
    </row>
    <row r="155" spans="1:4" ht="24" customHeight="1">
      <c r="A155" s="5">
        <v>1</v>
      </c>
      <c r="B155" s="32" t="s">
        <v>218</v>
      </c>
      <c r="C155" s="201">
        <v>-89739</v>
      </c>
      <c r="D155" s="121">
        <v>-288745</v>
      </c>
    </row>
    <row r="156" spans="1:4" ht="13.5" customHeight="1">
      <c r="A156" s="1"/>
      <c r="B156" s="1"/>
      <c r="C156" s="42"/>
      <c r="D156" s="27"/>
    </row>
    <row r="157" spans="1:4" ht="13.5" customHeight="1">
      <c r="A157" s="258" t="s">
        <v>219</v>
      </c>
      <c r="B157" s="258"/>
      <c r="C157" s="258"/>
      <c r="D157" s="27"/>
    </row>
    <row r="158" spans="1:4" ht="13.5" customHeight="1">
      <c r="A158" s="255" t="s">
        <v>105</v>
      </c>
      <c r="B158" s="255"/>
      <c r="C158" s="1"/>
      <c r="D158" s="27"/>
    </row>
    <row r="159" spans="1:4" ht="13.5" customHeight="1">
      <c r="A159" s="5" t="s">
        <v>2</v>
      </c>
      <c r="B159" s="32" t="s">
        <v>269</v>
      </c>
      <c r="C159" s="127"/>
      <c r="D159" s="121"/>
    </row>
    <row r="160" spans="1:4" ht="12.75">
      <c r="A160" s="8" t="s">
        <v>72</v>
      </c>
      <c r="B160" s="9" t="s">
        <v>220</v>
      </c>
      <c r="C160" s="128">
        <f>SUM(C161:C162)</f>
        <v>40000</v>
      </c>
      <c r="D160" s="128">
        <f>SUM(D161:D162)</f>
        <v>40000</v>
      </c>
    </row>
    <row r="161" spans="1:4" ht="12.75">
      <c r="A161" s="8" t="s">
        <v>221</v>
      </c>
      <c r="B161" s="9" t="s">
        <v>227</v>
      </c>
      <c r="C161" s="128"/>
      <c r="D161" s="120"/>
    </row>
    <row r="162" spans="1:4" ht="13.5" customHeight="1">
      <c r="A162" s="8" t="s">
        <v>222</v>
      </c>
      <c r="B162" s="43" t="s">
        <v>223</v>
      </c>
      <c r="C162" s="128">
        <v>40000</v>
      </c>
      <c r="D162" s="120">
        <v>40000</v>
      </c>
    </row>
    <row r="163" spans="1:4" ht="13.5" customHeight="1">
      <c r="A163" s="8" t="s">
        <v>73</v>
      </c>
      <c r="B163" s="9" t="s">
        <v>224</v>
      </c>
      <c r="C163" s="128"/>
      <c r="D163" s="120"/>
    </row>
    <row r="164" spans="1:4" ht="20.25" customHeight="1">
      <c r="A164" s="8" t="s">
        <v>225</v>
      </c>
      <c r="B164" s="9" t="s">
        <v>228</v>
      </c>
      <c r="C164" s="128"/>
      <c r="D164" s="120"/>
    </row>
    <row r="165" spans="1:4" ht="13.5" customHeight="1">
      <c r="A165" s="8" t="s">
        <v>226</v>
      </c>
      <c r="B165" s="43" t="s">
        <v>229</v>
      </c>
      <c r="C165" s="128"/>
      <c r="D165" s="120"/>
    </row>
  </sheetData>
  <sheetProtection/>
  <mergeCells count="15">
    <mergeCell ref="A158:B158"/>
    <mergeCell ref="A153:C153"/>
    <mergeCell ref="A157:C157"/>
    <mergeCell ref="A151:C151"/>
    <mergeCell ref="A154:B154"/>
    <mergeCell ref="C97:D97"/>
    <mergeCell ref="A93:C93"/>
    <mergeCell ref="A96:B96"/>
    <mergeCell ref="A95:C95"/>
    <mergeCell ref="A4:D4"/>
    <mergeCell ref="A1:D1"/>
    <mergeCell ref="A2:D2"/>
    <mergeCell ref="C7:D7"/>
    <mergeCell ref="A6:D6"/>
    <mergeCell ref="A5:D5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B1" sqref="B1:E1"/>
    </sheetView>
  </sheetViews>
  <sheetFormatPr defaultColWidth="9.140625" defaultRowHeight="12.75"/>
  <cols>
    <col min="1" max="2" width="6.421875" style="0" customWidth="1"/>
    <col min="3" max="3" width="52.8515625" style="0" customWidth="1"/>
    <col min="4" max="4" width="7.7109375" style="0" customWidth="1"/>
  </cols>
  <sheetData>
    <row r="1" spans="2:5" ht="12.75">
      <c r="B1" s="259" t="s">
        <v>444</v>
      </c>
      <c r="C1" s="259"/>
      <c r="D1" s="259"/>
      <c r="E1" s="259"/>
    </row>
    <row r="2" spans="2:5" ht="12.75">
      <c r="B2" s="248"/>
      <c r="C2" s="248"/>
      <c r="D2" s="248"/>
      <c r="E2" s="248"/>
    </row>
    <row r="3" spans="1:5" ht="25.5" customHeight="1">
      <c r="A3" s="276" t="s">
        <v>373</v>
      </c>
      <c r="B3" s="276"/>
      <c r="C3" s="167" t="s">
        <v>311</v>
      </c>
      <c r="D3" s="274" t="s">
        <v>355</v>
      </c>
      <c r="E3" s="274"/>
    </row>
    <row r="4" spans="1:5" ht="31.5" customHeight="1">
      <c r="A4" s="276" t="s">
        <v>374</v>
      </c>
      <c r="B4" s="276"/>
      <c r="C4" s="167" t="s">
        <v>359</v>
      </c>
      <c r="D4" s="277"/>
      <c r="E4" s="277"/>
    </row>
    <row r="5" spans="2:5" ht="12.75">
      <c r="B5" s="280" t="s">
        <v>253</v>
      </c>
      <c r="C5" s="280"/>
      <c r="D5" s="280"/>
      <c r="E5" s="280"/>
    </row>
    <row r="6" spans="1:5" ht="27" customHeight="1">
      <c r="A6" s="130" t="s">
        <v>370</v>
      </c>
      <c r="B6" s="87" t="s">
        <v>275</v>
      </c>
      <c r="C6" s="87" t="s">
        <v>277</v>
      </c>
      <c r="D6" s="244" t="s">
        <v>375</v>
      </c>
      <c r="E6" s="244"/>
    </row>
    <row r="7" spans="1:5" ht="15" customHeight="1">
      <c r="A7" s="49"/>
      <c r="B7" s="88"/>
      <c r="C7" s="88"/>
      <c r="D7" s="88" t="s">
        <v>260</v>
      </c>
      <c r="E7" s="132" t="s">
        <v>261</v>
      </c>
    </row>
    <row r="8" spans="1:5" ht="15" customHeight="1">
      <c r="A8" s="129">
        <v>1</v>
      </c>
      <c r="B8" s="88">
        <v>2</v>
      </c>
      <c r="C8" s="88">
        <v>3</v>
      </c>
      <c r="D8" s="88">
        <v>4</v>
      </c>
      <c r="E8" s="132">
        <v>5</v>
      </c>
    </row>
    <row r="9" spans="1:5" ht="15" customHeight="1">
      <c r="A9" s="49"/>
      <c r="B9" s="87"/>
      <c r="C9" s="87" t="s">
        <v>31</v>
      </c>
      <c r="D9" s="135"/>
      <c r="E9" s="84"/>
    </row>
    <row r="10" spans="1:5" ht="15" customHeight="1">
      <c r="A10" s="129">
        <v>1</v>
      </c>
      <c r="B10" s="90"/>
      <c r="C10" s="91" t="s">
        <v>336</v>
      </c>
      <c r="D10" s="92">
        <f>SUM(D11:D18)</f>
        <v>39600</v>
      </c>
      <c r="E10" s="92">
        <f>SUM(E11:E18)</f>
        <v>39600</v>
      </c>
    </row>
    <row r="11" spans="1:5" ht="15" customHeight="1">
      <c r="A11" s="129"/>
      <c r="B11" s="94" t="s">
        <v>72</v>
      </c>
      <c r="C11" s="9" t="s">
        <v>127</v>
      </c>
      <c r="D11" s="99"/>
      <c r="E11" s="84"/>
    </row>
    <row r="12" spans="1:5" ht="15" customHeight="1">
      <c r="A12" s="129"/>
      <c r="B12" s="94" t="s">
        <v>73</v>
      </c>
      <c r="C12" s="9" t="s">
        <v>128</v>
      </c>
      <c r="D12" s="99"/>
      <c r="E12" s="84"/>
    </row>
    <row r="13" spans="1:5" ht="15" customHeight="1">
      <c r="A13" s="129"/>
      <c r="B13" s="94" t="s">
        <v>74</v>
      </c>
      <c r="C13" s="9" t="s">
        <v>129</v>
      </c>
      <c r="D13" s="99"/>
      <c r="E13" s="84"/>
    </row>
    <row r="14" spans="1:5" ht="15" customHeight="1">
      <c r="A14" s="129"/>
      <c r="B14" s="94" t="s">
        <v>75</v>
      </c>
      <c r="C14" s="9" t="s">
        <v>130</v>
      </c>
      <c r="D14" s="194">
        <v>39600</v>
      </c>
      <c r="E14" s="84">
        <v>39600</v>
      </c>
    </row>
    <row r="15" spans="1:5" ht="15" customHeight="1">
      <c r="A15" s="129"/>
      <c r="B15" s="94" t="s">
        <v>317</v>
      </c>
      <c r="C15" s="9" t="s">
        <v>131</v>
      </c>
      <c r="D15" s="99"/>
      <c r="E15" s="84"/>
    </row>
    <row r="16" spans="1:5" ht="15" customHeight="1">
      <c r="A16" s="129"/>
      <c r="B16" s="94" t="s">
        <v>76</v>
      </c>
      <c r="C16" s="9" t="s">
        <v>132</v>
      </c>
      <c r="D16" s="99"/>
      <c r="E16" s="84"/>
    </row>
    <row r="17" spans="1:5" ht="15" customHeight="1">
      <c r="A17" s="129"/>
      <c r="B17" s="94" t="s">
        <v>77</v>
      </c>
      <c r="C17" s="9" t="s">
        <v>357</v>
      </c>
      <c r="D17" s="99"/>
      <c r="E17" s="84"/>
    </row>
    <row r="18" spans="1:5" ht="15" customHeight="1">
      <c r="A18" s="129"/>
      <c r="B18" s="94" t="s">
        <v>85</v>
      </c>
      <c r="C18" s="9" t="s">
        <v>319</v>
      </c>
      <c r="D18" s="99"/>
      <c r="E18" s="84"/>
    </row>
    <row r="19" spans="1:5" ht="15" customHeight="1">
      <c r="A19" s="129"/>
      <c r="B19" s="90"/>
      <c r="C19" s="91" t="s">
        <v>321</v>
      </c>
      <c r="D19" s="92">
        <f>SUM(D20:D23)</f>
        <v>0</v>
      </c>
      <c r="E19" s="84"/>
    </row>
    <row r="20" spans="1:5" ht="15" customHeight="1">
      <c r="A20" s="129"/>
      <c r="B20" s="94" t="s">
        <v>78</v>
      </c>
      <c r="C20" s="9" t="s">
        <v>322</v>
      </c>
      <c r="D20" s="99"/>
      <c r="E20" s="84"/>
    </row>
    <row r="21" spans="1:5" ht="15" customHeight="1">
      <c r="A21" s="129">
        <v>2</v>
      </c>
      <c r="B21" s="94" t="s">
        <v>79</v>
      </c>
      <c r="C21" s="9" t="s">
        <v>323</v>
      </c>
      <c r="D21" s="99"/>
      <c r="E21" s="84"/>
    </row>
    <row r="22" spans="1:5" ht="15" customHeight="1">
      <c r="A22" s="129"/>
      <c r="B22" s="94" t="s">
        <v>80</v>
      </c>
      <c r="C22" s="9" t="s">
        <v>324</v>
      </c>
      <c r="D22" s="99"/>
      <c r="E22" s="84"/>
    </row>
    <row r="23" spans="1:5" ht="15" customHeight="1">
      <c r="A23" s="129"/>
      <c r="B23" s="94" t="s">
        <v>81</v>
      </c>
      <c r="C23" s="9" t="s">
        <v>91</v>
      </c>
      <c r="D23" s="99"/>
      <c r="E23" s="84"/>
    </row>
    <row r="24" spans="1:5" ht="15" customHeight="1">
      <c r="A24" s="129">
        <v>3</v>
      </c>
      <c r="B24" s="20"/>
      <c r="C24" s="20" t="s">
        <v>325</v>
      </c>
      <c r="D24" s="97"/>
      <c r="E24" s="84"/>
    </row>
    <row r="25" spans="1:5" ht="15" customHeight="1">
      <c r="A25" s="129">
        <v>4</v>
      </c>
      <c r="B25" s="90"/>
      <c r="C25" s="20" t="s">
        <v>326</v>
      </c>
      <c r="D25" s="97"/>
      <c r="E25" s="84"/>
    </row>
    <row r="26" spans="1:5" ht="15" customHeight="1">
      <c r="A26" s="129">
        <v>5</v>
      </c>
      <c r="B26" s="19"/>
      <c r="C26" s="20" t="s">
        <v>327</v>
      </c>
      <c r="D26" s="92">
        <f>+D27+D28</f>
        <v>0</v>
      </c>
      <c r="E26" s="93">
        <f>SUM(E27:E28)</f>
        <v>2554</v>
      </c>
    </row>
    <row r="27" spans="1:5" ht="15" customHeight="1">
      <c r="A27" s="129"/>
      <c r="B27" s="8" t="s">
        <v>57</v>
      </c>
      <c r="C27" s="23" t="s">
        <v>328</v>
      </c>
      <c r="D27" s="97"/>
      <c r="E27" s="84">
        <v>2554</v>
      </c>
    </row>
    <row r="28" spans="1:5" ht="15" customHeight="1">
      <c r="A28" s="129"/>
      <c r="B28" s="8" t="s">
        <v>58</v>
      </c>
      <c r="C28" s="23" t="s">
        <v>329</v>
      </c>
      <c r="D28" s="97"/>
      <c r="E28" s="84"/>
    </row>
    <row r="29" spans="1:5" ht="15" customHeight="1">
      <c r="A29" s="129">
        <v>6</v>
      </c>
      <c r="B29" s="107"/>
      <c r="C29" s="20" t="s">
        <v>330</v>
      </c>
      <c r="D29" s="97">
        <v>47995</v>
      </c>
      <c r="E29" s="93">
        <v>47161</v>
      </c>
    </row>
    <row r="30" spans="1:5" ht="15" customHeight="1">
      <c r="A30" s="129">
        <v>7</v>
      </c>
      <c r="B30" s="190" t="s">
        <v>8</v>
      </c>
      <c r="C30" s="20" t="s">
        <v>379</v>
      </c>
      <c r="D30" s="97"/>
      <c r="E30" s="93"/>
    </row>
    <row r="31" spans="1:5" ht="15" customHeight="1">
      <c r="A31" s="129">
        <v>8</v>
      </c>
      <c r="B31" s="108"/>
      <c r="C31" s="109" t="s">
        <v>377</v>
      </c>
      <c r="D31" s="92">
        <f>SUM(D10,D19,D24,D25,D26,D29,D30)</f>
        <v>87595</v>
      </c>
      <c r="E31" s="92">
        <f>SUM(E10,E19,E24,E25,E26,E29,E30)</f>
        <v>89315</v>
      </c>
    </row>
    <row r="32" spans="1:5" ht="15" customHeight="1">
      <c r="A32" s="125"/>
      <c r="B32" s="137"/>
      <c r="C32" s="138"/>
      <c r="D32" s="139"/>
      <c r="E32" s="140"/>
    </row>
    <row r="33" spans="1:5" ht="15" customHeight="1">
      <c r="A33" s="125"/>
      <c r="B33" s="141"/>
      <c r="C33" s="141"/>
      <c r="D33" s="141"/>
      <c r="E33" s="140"/>
    </row>
    <row r="34" spans="1:5" ht="15" customHeight="1">
      <c r="A34" s="129"/>
      <c r="B34" s="88"/>
      <c r="C34" s="87" t="s">
        <v>36</v>
      </c>
      <c r="D34" s="142"/>
      <c r="E34" s="84"/>
    </row>
    <row r="35" spans="2:5" ht="15" customHeight="1">
      <c r="B35" s="5"/>
      <c r="C35" s="32" t="s">
        <v>266</v>
      </c>
      <c r="D35" s="92">
        <f>SUM(D36:D40)</f>
        <v>87595</v>
      </c>
      <c r="E35" s="92">
        <f>SUM(E36:E40)</f>
        <v>89315</v>
      </c>
    </row>
    <row r="36" spans="1:5" ht="15" customHeight="1">
      <c r="A36" s="129">
        <v>1</v>
      </c>
      <c r="B36" s="8" t="s">
        <v>72</v>
      </c>
      <c r="C36" s="9" t="s">
        <v>28</v>
      </c>
      <c r="D36" s="99">
        <v>29600</v>
      </c>
      <c r="E36" s="84">
        <v>30955</v>
      </c>
    </row>
    <row r="37" spans="1:5" ht="15" customHeight="1">
      <c r="A37" s="49"/>
      <c r="B37" s="8" t="s">
        <v>73</v>
      </c>
      <c r="C37" s="9" t="s">
        <v>185</v>
      </c>
      <c r="D37" s="99">
        <v>7907</v>
      </c>
      <c r="E37" s="84">
        <v>8450</v>
      </c>
    </row>
    <row r="38" spans="1:5" ht="15" customHeight="1">
      <c r="A38" s="129"/>
      <c r="B38" s="8" t="s">
        <v>74</v>
      </c>
      <c r="C38" s="9" t="s">
        <v>95</v>
      </c>
      <c r="D38" s="99">
        <v>50088</v>
      </c>
      <c r="E38" s="84">
        <v>49910</v>
      </c>
    </row>
    <row r="39" spans="1:5" ht="15" customHeight="1">
      <c r="A39" s="129"/>
      <c r="B39" s="8" t="s">
        <v>75</v>
      </c>
      <c r="C39" s="9" t="s">
        <v>186</v>
      </c>
      <c r="D39" s="99"/>
      <c r="E39" s="84"/>
    </row>
    <row r="40" spans="1:5" ht="15" customHeight="1">
      <c r="A40" s="129"/>
      <c r="B40" s="8" t="s">
        <v>84</v>
      </c>
      <c r="C40" s="9" t="s">
        <v>187</v>
      </c>
      <c r="D40" s="99"/>
      <c r="E40" s="84"/>
    </row>
    <row r="41" spans="1:5" ht="15" customHeight="1">
      <c r="A41" s="129"/>
      <c r="B41" s="5"/>
      <c r="C41" s="32" t="s">
        <v>332</v>
      </c>
      <c r="D41" s="92">
        <f>SUM(D42:D45)</f>
        <v>0</v>
      </c>
      <c r="E41" s="93"/>
    </row>
    <row r="42" spans="1:5" ht="15" customHeight="1">
      <c r="A42" s="129">
        <v>2</v>
      </c>
      <c r="B42" s="8" t="s">
        <v>78</v>
      </c>
      <c r="C42" s="9" t="s">
        <v>189</v>
      </c>
      <c r="D42" s="99"/>
      <c r="E42" s="84"/>
    </row>
    <row r="43" spans="1:5" ht="15" customHeight="1">
      <c r="A43" s="129"/>
      <c r="B43" s="8" t="s">
        <v>79</v>
      </c>
      <c r="C43" s="9" t="s">
        <v>190</v>
      </c>
      <c r="D43" s="99"/>
      <c r="E43" s="84"/>
    </row>
    <row r="44" spans="1:5" ht="21.75" customHeight="1">
      <c r="A44" s="129"/>
      <c r="B44" s="8" t="s">
        <v>82</v>
      </c>
      <c r="C44" s="9" t="s">
        <v>197</v>
      </c>
      <c r="D44" s="99"/>
      <c r="E44" s="84"/>
    </row>
    <row r="45" spans="1:5" ht="15" customHeight="1">
      <c r="A45" s="129"/>
      <c r="B45" s="8" t="s">
        <v>92</v>
      </c>
      <c r="C45" s="9" t="s">
        <v>333</v>
      </c>
      <c r="D45" s="99"/>
      <c r="E45" s="84"/>
    </row>
    <row r="46" spans="1:5" ht="15" customHeight="1">
      <c r="A46" s="129">
        <v>3</v>
      </c>
      <c r="B46" s="5"/>
      <c r="C46" s="32" t="s">
        <v>334</v>
      </c>
      <c r="D46" s="97"/>
      <c r="E46" s="84"/>
    </row>
    <row r="47" spans="1:5" ht="15" customHeight="1">
      <c r="A47" s="129">
        <v>4</v>
      </c>
      <c r="B47" s="5" t="s">
        <v>4</v>
      </c>
      <c r="C47" s="20" t="s">
        <v>380</v>
      </c>
      <c r="D47" s="97"/>
      <c r="E47" s="98"/>
    </row>
    <row r="48" spans="1:5" ht="15" customHeight="1">
      <c r="A48" s="129">
        <v>5</v>
      </c>
      <c r="B48" s="103"/>
      <c r="C48" s="113" t="s">
        <v>378</v>
      </c>
      <c r="D48" s="92">
        <f>+D35+D41+D46+D47</f>
        <v>87595</v>
      </c>
      <c r="E48" s="92">
        <f>+E35+E41+E46+E47</f>
        <v>89315</v>
      </c>
    </row>
    <row r="49" spans="1:5" ht="15" customHeight="1">
      <c r="A49" s="129"/>
      <c r="B49" s="114"/>
      <c r="C49" s="114"/>
      <c r="D49" s="114"/>
      <c r="E49" s="84"/>
    </row>
    <row r="50" spans="2:5" ht="15" customHeight="1">
      <c r="B50" s="115"/>
      <c r="C50" s="116" t="s">
        <v>304</v>
      </c>
      <c r="D50" s="163">
        <v>14</v>
      </c>
      <c r="E50" s="93">
        <v>14</v>
      </c>
    </row>
    <row r="51" spans="1:5" ht="12.75">
      <c r="A51" s="49"/>
      <c r="B51" s="49"/>
      <c r="C51" s="172" t="s">
        <v>372</v>
      </c>
      <c r="D51" s="173">
        <v>0</v>
      </c>
      <c r="E51" s="173">
        <v>0</v>
      </c>
    </row>
  </sheetData>
  <mergeCells count="8">
    <mergeCell ref="D6:E6"/>
    <mergeCell ref="B2:E2"/>
    <mergeCell ref="B1:E1"/>
    <mergeCell ref="D3:E3"/>
    <mergeCell ref="D4:E4"/>
    <mergeCell ref="B5:E5"/>
    <mergeCell ref="A3:B3"/>
    <mergeCell ref="A4:B4"/>
  </mergeCells>
  <printOptions/>
  <pageMargins left="0.5905511811023623" right="0.1968503937007874" top="0.27" bottom="0.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:G1"/>
    </sheetView>
  </sheetViews>
  <sheetFormatPr defaultColWidth="9.140625" defaultRowHeight="12.75"/>
  <cols>
    <col min="1" max="1" width="5.8515625" style="0" customWidth="1"/>
    <col min="2" max="2" width="28.140625" style="0" customWidth="1"/>
    <col min="5" max="5" width="27.28125" style="0" customWidth="1"/>
  </cols>
  <sheetData>
    <row r="1" spans="1:7" ht="12.75">
      <c r="A1" s="259" t="s">
        <v>436</v>
      </c>
      <c r="B1" s="259"/>
      <c r="C1" s="259"/>
      <c r="D1" s="259"/>
      <c r="E1" s="259"/>
      <c r="F1" s="259"/>
      <c r="G1" s="259"/>
    </row>
    <row r="2" spans="1:7" ht="37.5" customHeight="1">
      <c r="A2" s="260" t="s">
        <v>423</v>
      </c>
      <c r="B2" s="260"/>
      <c r="C2" s="260"/>
      <c r="D2" s="260"/>
      <c r="E2" s="260"/>
      <c r="F2" s="260"/>
      <c r="G2" s="260"/>
    </row>
    <row r="3" spans="1:7" ht="12.75" customHeight="1">
      <c r="A3" s="261" t="s">
        <v>39</v>
      </c>
      <c r="B3" s="261"/>
      <c r="C3" s="261"/>
      <c r="D3" s="261"/>
      <c r="E3" s="261"/>
      <c r="F3" s="261"/>
      <c r="G3" s="261"/>
    </row>
    <row r="4" spans="1:7" ht="12.75">
      <c r="A4" s="262" t="s">
        <v>47</v>
      </c>
      <c r="B4" s="47" t="s">
        <v>31</v>
      </c>
      <c r="C4" s="47"/>
      <c r="D4" s="47"/>
      <c r="E4" s="263" t="s">
        <v>36</v>
      </c>
      <c r="F4" s="263"/>
      <c r="G4" s="263"/>
    </row>
    <row r="5" spans="1:7" ht="19.5" customHeight="1">
      <c r="A5" s="262"/>
      <c r="B5" s="48" t="s">
        <v>40</v>
      </c>
      <c r="C5" s="252" t="s">
        <v>375</v>
      </c>
      <c r="D5" s="252"/>
      <c r="E5" s="48" t="s">
        <v>40</v>
      </c>
      <c r="F5" s="252" t="s">
        <v>375</v>
      </c>
      <c r="G5" s="252"/>
    </row>
    <row r="6" spans="1:7" ht="12.75">
      <c r="A6" s="50"/>
      <c r="B6" s="50"/>
      <c r="C6" s="50" t="s">
        <v>260</v>
      </c>
      <c r="D6" s="50" t="s">
        <v>261</v>
      </c>
      <c r="E6" s="50"/>
      <c r="F6" s="50" t="s">
        <v>260</v>
      </c>
      <c r="G6" s="50" t="s">
        <v>261</v>
      </c>
    </row>
    <row r="7" spans="1:7" ht="12.75">
      <c r="A7" s="51" t="s">
        <v>2</v>
      </c>
      <c r="B7" s="44" t="s">
        <v>134</v>
      </c>
      <c r="C7" s="44">
        <v>37500</v>
      </c>
      <c r="D7" s="151">
        <v>37500</v>
      </c>
      <c r="E7" s="52" t="s">
        <v>41</v>
      </c>
      <c r="F7" s="44">
        <v>204610</v>
      </c>
      <c r="G7" s="84">
        <v>506806</v>
      </c>
    </row>
    <row r="8" spans="1:7" ht="20.25" customHeight="1">
      <c r="A8" s="51" t="s">
        <v>3</v>
      </c>
      <c r="B8" s="44" t="s">
        <v>152</v>
      </c>
      <c r="C8" s="44">
        <v>110120</v>
      </c>
      <c r="D8" s="151">
        <v>110120</v>
      </c>
      <c r="E8" s="52" t="s">
        <v>42</v>
      </c>
      <c r="F8" s="44">
        <v>53325</v>
      </c>
      <c r="G8" s="84">
        <v>96314</v>
      </c>
    </row>
    <row r="9" spans="1:7" ht="15" customHeight="1">
      <c r="A9" s="51" t="s">
        <v>4</v>
      </c>
      <c r="B9" s="44" t="s">
        <v>402</v>
      </c>
      <c r="C9" s="44">
        <v>6600</v>
      </c>
      <c r="D9" s="151">
        <v>6600</v>
      </c>
      <c r="E9" s="52" t="s">
        <v>43</v>
      </c>
      <c r="F9" s="44">
        <v>221905</v>
      </c>
      <c r="G9" s="84">
        <v>263353</v>
      </c>
    </row>
    <row r="10" spans="1:7" ht="12.75">
      <c r="A10" s="51" t="s">
        <v>5</v>
      </c>
      <c r="B10" s="155" t="s">
        <v>50</v>
      </c>
      <c r="C10" s="44">
        <v>356186</v>
      </c>
      <c r="D10" s="151">
        <v>404503</v>
      </c>
      <c r="E10" s="52" t="s">
        <v>187</v>
      </c>
      <c r="F10" s="44">
        <v>13580</v>
      </c>
      <c r="G10" s="84">
        <v>15992</v>
      </c>
    </row>
    <row r="11" spans="1:7" ht="15" customHeight="1">
      <c r="A11" s="51" t="s">
        <v>6</v>
      </c>
      <c r="B11" s="44" t="s">
        <v>83</v>
      </c>
      <c r="C11" s="44">
        <v>440</v>
      </c>
      <c r="D11" s="151">
        <v>357233</v>
      </c>
      <c r="E11" s="52" t="s">
        <v>30</v>
      </c>
      <c r="F11" s="44">
        <v>3000</v>
      </c>
      <c r="G11" s="84">
        <v>100515</v>
      </c>
    </row>
    <row r="12" spans="1:7" ht="15" customHeight="1">
      <c r="A12" s="51" t="s">
        <v>7</v>
      </c>
      <c r="B12" s="44" t="s">
        <v>35</v>
      </c>
      <c r="C12" s="44"/>
      <c r="D12" s="151"/>
      <c r="E12" s="52" t="s">
        <v>29</v>
      </c>
      <c r="F12" s="44">
        <v>32900</v>
      </c>
      <c r="G12" s="84">
        <v>67801</v>
      </c>
    </row>
    <row r="13" spans="1:7" ht="15" customHeight="1">
      <c r="A13" s="51" t="s">
        <v>8</v>
      </c>
      <c r="B13" s="44" t="s">
        <v>91</v>
      </c>
      <c r="C13" s="44"/>
      <c r="D13" s="151"/>
      <c r="E13" s="52"/>
      <c r="F13" s="44"/>
      <c r="G13" s="84"/>
    </row>
    <row r="14" spans="1:7" ht="23.25" customHeight="1">
      <c r="A14" s="51" t="s">
        <v>9</v>
      </c>
      <c r="B14" s="44" t="s">
        <v>116</v>
      </c>
      <c r="C14" s="44"/>
      <c r="D14" s="151"/>
      <c r="E14" s="52"/>
      <c r="F14" s="44"/>
      <c r="G14" s="84"/>
    </row>
    <row r="15" spans="1:7" ht="15" customHeight="1">
      <c r="A15" s="51" t="s">
        <v>10</v>
      </c>
      <c r="B15" s="156"/>
      <c r="C15" s="44"/>
      <c r="D15" s="151"/>
      <c r="E15" s="52"/>
      <c r="F15" s="44"/>
      <c r="G15" s="84"/>
    </row>
    <row r="16" spans="1:7" ht="15" customHeight="1">
      <c r="A16" s="58" t="s">
        <v>11</v>
      </c>
      <c r="B16" s="44"/>
      <c r="C16" s="44"/>
      <c r="D16" s="151"/>
      <c r="E16" s="52"/>
      <c r="F16" s="44"/>
      <c r="G16" s="84"/>
    </row>
    <row r="17" spans="1:7" ht="15" customHeight="1">
      <c r="A17" s="53" t="s">
        <v>12</v>
      </c>
      <c r="B17" s="157" t="s">
        <v>101</v>
      </c>
      <c r="C17" s="55">
        <f>SUM(C7:C16)</f>
        <v>510846</v>
      </c>
      <c r="D17" s="152">
        <f>SUM(D7:D16)</f>
        <v>915956</v>
      </c>
      <c r="E17" s="56" t="s">
        <v>102</v>
      </c>
      <c r="F17" s="93">
        <f>SUM(F7:F16)</f>
        <v>529320</v>
      </c>
      <c r="G17" s="93">
        <f>SUM(G7:G16)</f>
        <v>1050781</v>
      </c>
    </row>
    <row r="18" spans="1:7" ht="21" customHeight="1">
      <c r="A18" s="53" t="s">
        <v>13</v>
      </c>
      <c r="B18" s="157" t="s">
        <v>114</v>
      </c>
      <c r="C18" s="45">
        <v>18474</v>
      </c>
      <c r="D18" s="153">
        <v>165176</v>
      </c>
      <c r="E18" s="57" t="s">
        <v>209</v>
      </c>
      <c r="F18" s="46"/>
      <c r="G18" s="84"/>
    </row>
    <row r="19" spans="1:7" ht="15" customHeight="1">
      <c r="A19" s="53" t="s">
        <v>14</v>
      </c>
      <c r="B19" s="157" t="s">
        <v>242</v>
      </c>
      <c r="C19" s="45"/>
      <c r="D19" s="153"/>
      <c r="E19" s="57" t="s">
        <v>210</v>
      </c>
      <c r="F19" s="46"/>
      <c r="G19" s="84"/>
    </row>
    <row r="20" spans="1:7" ht="15" customHeight="1">
      <c r="A20" s="58" t="s">
        <v>15</v>
      </c>
      <c r="B20" s="158" t="s">
        <v>175</v>
      </c>
      <c r="C20" s="46"/>
      <c r="D20" s="154"/>
      <c r="E20" s="57" t="s">
        <v>245</v>
      </c>
      <c r="F20" s="46"/>
      <c r="G20" s="84"/>
    </row>
    <row r="21" spans="1:7" ht="15" customHeight="1">
      <c r="A21" s="58" t="s">
        <v>16</v>
      </c>
      <c r="B21" s="158" t="s">
        <v>176</v>
      </c>
      <c r="C21" s="46"/>
      <c r="D21" s="154"/>
      <c r="E21" s="57" t="s">
        <v>112</v>
      </c>
      <c r="F21" s="46"/>
      <c r="G21" s="84"/>
    </row>
    <row r="22" spans="1:7" ht="22.5">
      <c r="A22" s="58" t="s">
        <v>17</v>
      </c>
      <c r="B22" s="158" t="s">
        <v>243</v>
      </c>
      <c r="C22" s="46"/>
      <c r="D22" s="154"/>
      <c r="E22" s="57" t="s">
        <v>211</v>
      </c>
      <c r="F22" s="46"/>
      <c r="G22" s="84"/>
    </row>
    <row r="23" spans="1:7" ht="20.25" customHeight="1">
      <c r="A23" s="58" t="s">
        <v>18</v>
      </c>
      <c r="B23" s="158" t="s">
        <v>244</v>
      </c>
      <c r="C23" s="46"/>
      <c r="D23" s="154"/>
      <c r="E23" s="57" t="s">
        <v>246</v>
      </c>
      <c r="F23" s="46"/>
      <c r="G23" s="84"/>
    </row>
    <row r="24" spans="1:7" ht="23.25" customHeight="1">
      <c r="A24" s="58" t="s">
        <v>19</v>
      </c>
      <c r="B24" s="158" t="s">
        <v>179</v>
      </c>
      <c r="C24" s="46"/>
      <c r="D24" s="154"/>
      <c r="E24" s="52" t="s">
        <v>212</v>
      </c>
      <c r="F24" s="46"/>
      <c r="G24" s="84"/>
    </row>
    <row r="25" spans="1:7" ht="22.5" customHeight="1">
      <c r="A25" s="58" t="s">
        <v>20</v>
      </c>
      <c r="B25" s="158" t="s">
        <v>180</v>
      </c>
      <c r="C25" s="46"/>
      <c r="D25" s="154"/>
      <c r="E25" s="52" t="s">
        <v>213</v>
      </c>
      <c r="F25" s="46"/>
      <c r="G25" s="84"/>
    </row>
    <row r="26" spans="1:7" ht="15" customHeight="1">
      <c r="A26" s="58" t="s">
        <v>21</v>
      </c>
      <c r="B26" s="44"/>
      <c r="C26" s="46"/>
      <c r="D26" s="154"/>
      <c r="E26" s="52" t="s">
        <v>93</v>
      </c>
      <c r="F26" s="46"/>
      <c r="G26" s="84"/>
    </row>
    <row r="27" spans="1:7" ht="17.25" customHeight="1">
      <c r="A27" s="53" t="s">
        <v>22</v>
      </c>
      <c r="B27" s="157" t="s">
        <v>349</v>
      </c>
      <c r="C27" s="55">
        <v>0</v>
      </c>
      <c r="D27" s="152"/>
      <c r="E27" s="54" t="s">
        <v>350</v>
      </c>
      <c r="F27" s="55">
        <v>0</v>
      </c>
      <c r="G27" s="84"/>
    </row>
    <row r="28" spans="1:7" ht="12.75">
      <c r="A28" s="53" t="s">
        <v>23</v>
      </c>
      <c r="B28" s="159" t="s">
        <v>347</v>
      </c>
      <c r="C28" s="55">
        <f>SUM(C17+C18+C19+C27)</f>
        <v>529320</v>
      </c>
      <c r="D28" s="55">
        <f>SUM(D17+D18+D19+D27)</f>
        <v>1081132</v>
      </c>
      <c r="E28" s="59" t="s">
        <v>348</v>
      </c>
      <c r="F28" s="93">
        <f>SUM(F17:F27)</f>
        <v>529320</v>
      </c>
      <c r="G28" s="93">
        <f>SUM(G17:G27)</f>
        <v>1050781</v>
      </c>
    </row>
    <row r="29" spans="1:7" ht="15" customHeight="1">
      <c r="A29" s="53" t="s">
        <v>24</v>
      </c>
      <c r="B29" s="160" t="s">
        <v>117</v>
      </c>
      <c r="C29" s="61">
        <v>18474</v>
      </c>
      <c r="D29" s="240">
        <v>43411</v>
      </c>
      <c r="E29" s="60" t="s">
        <v>118</v>
      </c>
      <c r="F29" s="161" t="s">
        <v>352</v>
      </c>
      <c r="G29" s="161" t="s">
        <v>352</v>
      </c>
    </row>
  </sheetData>
  <sheetProtection/>
  <mergeCells count="7">
    <mergeCell ref="A1:G1"/>
    <mergeCell ref="A2:G2"/>
    <mergeCell ref="A3:G3"/>
    <mergeCell ref="A4:A5"/>
    <mergeCell ref="C5:D5"/>
    <mergeCell ref="F5:G5"/>
    <mergeCell ref="E4:G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" sqref="A1:G1"/>
    </sheetView>
  </sheetViews>
  <sheetFormatPr defaultColWidth="9.140625" defaultRowHeight="12.75"/>
  <cols>
    <col min="1" max="1" width="6.7109375" style="0" customWidth="1"/>
    <col min="2" max="2" width="35.8515625" style="0" customWidth="1"/>
    <col min="5" max="5" width="32.140625" style="0" customWidth="1"/>
  </cols>
  <sheetData>
    <row r="1" spans="1:7" ht="12.75">
      <c r="A1" s="259" t="s">
        <v>437</v>
      </c>
      <c r="B1" s="259"/>
      <c r="C1" s="259"/>
      <c r="D1" s="259"/>
      <c r="E1" s="259"/>
      <c r="F1" s="259"/>
      <c r="G1" s="259"/>
    </row>
    <row r="2" spans="1:7" ht="28.5" customHeight="1">
      <c r="A2" s="260" t="s">
        <v>424</v>
      </c>
      <c r="B2" s="260"/>
      <c r="C2" s="260"/>
      <c r="D2" s="260"/>
      <c r="E2" s="260"/>
      <c r="F2" s="260"/>
      <c r="G2" s="260"/>
    </row>
    <row r="3" spans="1:7" ht="13.5" customHeight="1">
      <c r="A3" s="264" t="s">
        <v>39</v>
      </c>
      <c r="B3" s="264"/>
      <c r="C3" s="264"/>
      <c r="D3" s="264"/>
      <c r="E3" s="264"/>
      <c r="F3" s="264"/>
      <c r="G3" s="264"/>
    </row>
    <row r="4" spans="1:7" ht="12.75">
      <c r="A4" s="265" t="s">
        <v>47</v>
      </c>
      <c r="B4" s="65" t="s">
        <v>31</v>
      </c>
      <c r="C4" s="65"/>
      <c r="D4" s="65"/>
      <c r="E4" s="65" t="s">
        <v>36</v>
      </c>
      <c r="F4" s="65"/>
      <c r="G4" s="49"/>
    </row>
    <row r="5" spans="1:7" ht="32.25" customHeight="1">
      <c r="A5" s="265"/>
      <c r="B5" s="66" t="s">
        <v>40</v>
      </c>
      <c r="C5" s="252" t="s">
        <v>375</v>
      </c>
      <c r="D5" s="252"/>
      <c r="E5" s="67" t="s">
        <v>40</v>
      </c>
      <c r="F5" s="252" t="s">
        <v>375</v>
      </c>
      <c r="G5" s="252"/>
    </row>
    <row r="6" spans="1:7" ht="12.75">
      <c r="A6" s="68"/>
      <c r="B6" s="68"/>
      <c r="C6" s="68" t="s">
        <v>260</v>
      </c>
      <c r="D6" s="68" t="s">
        <v>261</v>
      </c>
      <c r="E6" s="68"/>
      <c r="F6" s="68" t="s">
        <v>260</v>
      </c>
      <c r="G6" s="68" t="s">
        <v>261</v>
      </c>
    </row>
    <row r="7" spans="1:7" ht="15" customHeight="1">
      <c r="A7" s="69" t="s">
        <v>2</v>
      </c>
      <c r="B7" s="70" t="s">
        <v>48</v>
      </c>
      <c r="C7" s="63"/>
      <c r="D7" s="81"/>
      <c r="E7" s="70" t="s">
        <v>189</v>
      </c>
      <c r="F7" s="63">
        <v>362431</v>
      </c>
      <c r="G7" s="84">
        <v>370850</v>
      </c>
    </row>
    <row r="8" spans="1:7" ht="15" customHeight="1">
      <c r="A8" s="69" t="s">
        <v>3</v>
      </c>
      <c r="B8" s="70" t="s">
        <v>406</v>
      </c>
      <c r="C8" s="63">
        <v>71083</v>
      </c>
      <c r="D8" s="81">
        <v>71083</v>
      </c>
      <c r="E8" s="70" t="s">
        <v>190</v>
      </c>
      <c r="F8" s="63">
        <v>6000</v>
      </c>
      <c r="G8" s="84">
        <v>31481</v>
      </c>
    </row>
    <row r="9" spans="1:7" ht="15" customHeight="1">
      <c r="A9" s="69" t="s">
        <v>4</v>
      </c>
      <c r="B9" s="70" t="s">
        <v>107</v>
      </c>
      <c r="C9" s="63"/>
      <c r="D9" s="81"/>
      <c r="E9" s="70" t="s">
        <v>191</v>
      </c>
      <c r="F9" s="63"/>
      <c r="G9" s="84"/>
    </row>
    <row r="10" spans="1:7" ht="15" customHeight="1">
      <c r="A10" s="69" t="s">
        <v>5</v>
      </c>
      <c r="B10" s="70" t="s">
        <v>140</v>
      </c>
      <c r="C10" s="63"/>
      <c r="D10" s="81"/>
      <c r="E10" s="70" t="s">
        <v>192</v>
      </c>
      <c r="F10" s="63"/>
      <c r="G10" s="84"/>
    </row>
    <row r="11" spans="1:7" ht="22.5">
      <c r="A11" s="69" t="s">
        <v>6</v>
      </c>
      <c r="B11" s="70" t="s">
        <v>34</v>
      </c>
      <c r="C11" s="63"/>
      <c r="D11" s="81"/>
      <c r="E11" s="70" t="s">
        <v>248</v>
      </c>
      <c r="F11" s="63"/>
      <c r="G11" s="84"/>
    </row>
    <row r="12" spans="1:7" ht="22.5">
      <c r="A12" s="69" t="s">
        <v>7</v>
      </c>
      <c r="B12" s="70" t="s">
        <v>98</v>
      </c>
      <c r="C12" s="63"/>
      <c r="D12" s="81">
        <v>15000</v>
      </c>
      <c r="E12" s="70" t="s">
        <v>249</v>
      </c>
      <c r="F12" s="63"/>
      <c r="G12" s="84"/>
    </row>
    <row r="13" spans="1:7" ht="15" customHeight="1">
      <c r="A13" s="69" t="s">
        <v>8</v>
      </c>
      <c r="B13" s="70" t="s">
        <v>83</v>
      </c>
      <c r="C13" s="63"/>
      <c r="D13" s="81"/>
      <c r="E13" s="70" t="s">
        <v>199</v>
      </c>
      <c r="F13" s="63">
        <v>1642</v>
      </c>
      <c r="G13" s="84">
        <v>1642</v>
      </c>
    </row>
    <row r="14" spans="1:7" ht="15" customHeight="1">
      <c r="A14" s="69" t="s">
        <v>9</v>
      </c>
      <c r="B14" s="70" t="s">
        <v>247</v>
      </c>
      <c r="C14" s="63"/>
      <c r="D14" s="81"/>
      <c r="E14" s="71" t="s">
        <v>30</v>
      </c>
      <c r="F14" s="63">
        <v>12173</v>
      </c>
      <c r="G14" s="84">
        <v>75928</v>
      </c>
    </row>
    <row r="15" spans="1:7" ht="15" customHeight="1">
      <c r="A15" s="69" t="s">
        <v>10</v>
      </c>
      <c r="B15" s="70" t="s">
        <v>106</v>
      </c>
      <c r="C15" s="63">
        <v>334660</v>
      </c>
      <c r="D15" s="81">
        <v>334660</v>
      </c>
      <c r="E15" s="70" t="s">
        <v>408</v>
      </c>
      <c r="F15" s="63">
        <v>94762</v>
      </c>
      <c r="G15" s="84">
        <v>94762</v>
      </c>
    </row>
    <row r="16" spans="1:7" ht="15" customHeight="1">
      <c r="A16" s="69" t="s">
        <v>11</v>
      </c>
      <c r="B16" s="70"/>
      <c r="C16" s="63"/>
      <c r="D16" s="81"/>
      <c r="E16" s="70"/>
      <c r="F16" s="63"/>
      <c r="G16" s="84"/>
    </row>
    <row r="17" spans="1:7" ht="15" customHeight="1">
      <c r="A17" s="72" t="s">
        <v>12</v>
      </c>
      <c r="B17" s="73" t="s">
        <v>101</v>
      </c>
      <c r="C17" s="74">
        <f>SUM(C7:C16)</f>
        <v>405743</v>
      </c>
      <c r="D17" s="74">
        <f>SUM(D7:D16)</f>
        <v>420743</v>
      </c>
      <c r="E17" s="73" t="s">
        <v>102</v>
      </c>
      <c r="F17" s="93">
        <f>SUM(F7:F16)</f>
        <v>477008</v>
      </c>
      <c r="G17" s="93">
        <f>SUM(G7:G16)</f>
        <v>574663</v>
      </c>
    </row>
    <row r="18" spans="1:7" ht="15" customHeight="1">
      <c r="A18" s="72" t="s">
        <v>13</v>
      </c>
      <c r="B18" s="73" t="s">
        <v>115</v>
      </c>
      <c r="C18" s="75">
        <v>31265</v>
      </c>
      <c r="D18" s="82">
        <v>83569</v>
      </c>
      <c r="E18" s="71" t="s">
        <v>209</v>
      </c>
      <c r="F18" s="64"/>
      <c r="G18" s="84"/>
    </row>
    <row r="19" spans="1:7" ht="15" customHeight="1">
      <c r="A19" s="69" t="s">
        <v>14</v>
      </c>
      <c r="B19" s="71" t="s">
        <v>175</v>
      </c>
      <c r="C19" s="64"/>
      <c r="D19" s="83"/>
      <c r="E19" s="71" t="s">
        <v>215</v>
      </c>
      <c r="F19" s="64"/>
      <c r="G19" s="84"/>
    </row>
    <row r="20" spans="1:7" ht="15" customHeight="1">
      <c r="A20" s="69" t="s">
        <v>15</v>
      </c>
      <c r="B20" s="71" t="s">
        <v>108</v>
      </c>
      <c r="C20" s="64"/>
      <c r="D20" s="83"/>
      <c r="E20" s="71" t="s">
        <v>111</v>
      </c>
      <c r="F20" s="64"/>
      <c r="G20" s="84"/>
    </row>
    <row r="21" spans="1:7" ht="15" customHeight="1">
      <c r="A21" s="69" t="s">
        <v>16</v>
      </c>
      <c r="B21" s="71" t="s">
        <v>109</v>
      </c>
      <c r="C21" s="64">
        <v>40000</v>
      </c>
      <c r="D21" s="83">
        <v>40000</v>
      </c>
      <c r="E21" s="71" t="s">
        <v>112</v>
      </c>
      <c r="F21" s="64"/>
      <c r="G21" s="84"/>
    </row>
    <row r="22" spans="1:7" ht="15" customHeight="1">
      <c r="A22" s="69" t="s">
        <v>17</v>
      </c>
      <c r="B22" s="71" t="s">
        <v>177</v>
      </c>
      <c r="C22" s="64"/>
      <c r="D22" s="83"/>
      <c r="E22" s="71" t="s">
        <v>211</v>
      </c>
      <c r="F22" s="64"/>
      <c r="G22" s="84"/>
    </row>
    <row r="23" spans="1:7" ht="22.5">
      <c r="A23" s="69" t="s">
        <v>18</v>
      </c>
      <c r="B23" s="71" t="s">
        <v>250</v>
      </c>
      <c r="C23" s="64"/>
      <c r="D23" s="83"/>
      <c r="E23" s="71" t="s">
        <v>216</v>
      </c>
      <c r="F23" s="64"/>
      <c r="G23" s="84"/>
    </row>
    <row r="24" spans="1:7" ht="15" customHeight="1">
      <c r="A24" s="69" t="s">
        <v>19</v>
      </c>
      <c r="B24" s="71" t="s">
        <v>179</v>
      </c>
      <c r="C24" s="64"/>
      <c r="D24" s="83"/>
      <c r="E24" s="70" t="s">
        <v>213</v>
      </c>
      <c r="F24" s="64"/>
      <c r="G24" s="84"/>
    </row>
    <row r="25" spans="1:7" ht="15" customHeight="1">
      <c r="A25" s="69" t="s">
        <v>20</v>
      </c>
      <c r="B25" s="70" t="s">
        <v>184</v>
      </c>
      <c r="C25" s="64"/>
      <c r="D25" s="83"/>
      <c r="E25" s="70" t="s">
        <v>217</v>
      </c>
      <c r="F25" s="64"/>
      <c r="G25" s="84"/>
    </row>
    <row r="26" spans="1:7" ht="15" customHeight="1">
      <c r="A26" s="69" t="s">
        <v>21</v>
      </c>
      <c r="B26" s="70"/>
      <c r="C26" s="64"/>
      <c r="D26" s="83"/>
      <c r="E26" s="70"/>
      <c r="F26" s="64"/>
      <c r="G26" s="84"/>
    </row>
    <row r="27" spans="1:7" ht="15" customHeight="1">
      <c r="A27" s="69" t="s">
        <v>22</v>
      </c>
      <c r="B27" s="70"/>
      <c r="C27" s="64"/>
      <c r="D27" s="83"/>
      <c r="E27" s="70"/>
      <c r="F27" s="64"/>
      <c r="G27" s="84"/>
    </row>
    <row r="28" spans="1:7" ht="15" customHeight="1">
      <c r="A28" s="72" t="s">
        <v>23</v>
      </c>
      <c r="B28" s="73" t="s">
        <v>407</v>
      </c>
      <c r="C28" s="74">
        <f>SUM(C19:C27)</f>
        <v>40000</v>
      </c>
      <c r="D28" s="74">
        <f>SUM(D19:D27)</f>
        <v>40000</v>
      </c>
      <c r="E28" s="73" t="s">
        <v>409</v>
      </c>
      <c r="F28" s="76">
        <f>SUM(F18:F27)</f>
        <v>0</v>
      </c>
      <c r="G28" s="76">
        <f>SUM(G18:G27)</f>
        <v>0</v>
      </c>
    </row>
    <row r="29" spans="1:7" ht="15" customHeight="1">
      <c r="A29" s="72" t="s">
        <v>24</v>
      </c>
      <c r="B29" s="77" t="s">
        <v>351</v>
      </c>
      <c r="C29" s="78">
        <f>SUM(C17+C18+C28)</f>
        <v>477008</v>
      </c>
      <c r="D29" s="78">
        <f>SUM(D17+D18+D28)</f>
        <v>544312</v>
      </c>
      <c r="E29" s="77" t="s">
        <v>348</v>
      </c>
      <c r="F29" s="78">
        <f>SUM(F17+F28)</f>
        <v>477008</v>
      </c>
      <c r="G29" s="78">
        <f>SUM(G17+G28)</f>
        <v>574663</v>
      </c>
    </row>
    <row r="30" spans="1:7" ht="15" customHeight="1">
      <c r="A30" s="72" t="s">
        <v>25</v>
      </c>
      <c r="B30" s="79" t="s">
        <v>117</v>
      </c>
      <c r="C30" s="80">
        <v>71265</v>
      </c>
      <c r="D30" s="240">
        <v>30351</v>
      </c>
      <c r="E30" s="79" t="s">
        <v>118</v>
      </c>
      <c r="F30" s="80" t="s">
        <v>270</v>
      </c>
      <c r="G30" s="80" t="s">
        <v>270</v>
      </c>
    </row>
  </sheetData>
  <sheetProtection/>
  <mergeCells count="6">
    <mergeCell ref="A1:G1"/>
    <mergeCell ref="A2:G2"/>
    <mergeCell ref="A3:G3"/>
    <mergeCell ref="A4:A5"/>
    <mergeCell ref="C5:D5"/>
    <mergeCell ref="F5:G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1" sqref="A1:C1"/>
    </sheetView>
  </sheetViews>
  <sheetFormatPr defaultColWidth="9.140625" defaultRowHeight="12.75"/>
  <cols>
    <col min="1" max="1" width="49.421875" style="0" customWidth="1"/>
    <col min="2" max="3" width="12.8515625" style="0" customWidth="1"/>
  </cols>
  <sheetData>
    <row r="1" spans="1:3" ht="12.75">
      <c r="A1" s="251" t="s">
        <v>438</v>
      </c>
      <c r="B1" s="251"/>
      <c r="C1" s="251"/>
    </row>
    <row r="3" spans="1:3" ht="14.25">
      <c r="A3" s="269" t="s">
        <v>425</v>
      </c>
      <c r="B3" s="269"/>
      <c r="C3" s="269"/>
    </row>
    <row r="4" spans="1:3" ht="14.25">
      <c r="A4" s="269" t="s">
        <v>272</v>
      </c>
      <c r="B4" s="269"/>
      <c r="C4" s="269"/>
    </row>
    <row r="5" spans="1:3" ht="12.75">
      <c r="A5" s="85"/>
      <c r="B5" s="270"/>
      <c r="C5" s="270"/>
    </row>
    <row r="6" spans="1:3" ht="13.5" customHeight="1" thickBot="1">
      <c r="A6" s="268" t="s">
        <v>253</v>
      </c>
      <c r="B6" s="268"/>
      <c r="C6" s="268"/>
    </row>
    <row r="7" spans="1:3" ht="13.5" customHeight="1" thickBot="1">
      <c r="A7" s="213" t="s">
        <v>45</v>
      </c>
      <c r="B7" s="266" t="s">
        <v>375</v>
      </c>
      <c r="C7" s="267"/>
    </row>
    <row r="8" spans="1:3" ht="13.5" thickBot="1">
      <c r="A8" s="214"/>
      <c r="B8" s="215" t="s">
        <v>260</v>
      </c>
      <c r="C8" s="215" t="s">
        <v>261</v>
      </c>
    </row>
    <row r="9" spans="1:3" ht="12.75">
      <c r="A9" s="211" t="s">
        <v>393</v>
      </c>
      <c r="B9" s="212">
        <v>350981</v>
      </c>
      <c r="C9" s="212">
        <v>350981</v>
      </c>
    </row>
    <row r="10" spans="1:3" ht="12.75">
      <c r="A10" s="210" t="s">
        <v>394</v>
      </c>
      <c r="B10" s="209">
        <v>11450</v>
      </c>
      <c r="C10" s="209">
        <v>11450</v>
      </c>
    </row>
    <row r="11" spans="1:3" ht="12.75">
      <c r="A11" s="210" t="s">
        <v>414</v>
      </c>
      <c r="B11" s="209"/>
      <c r="C11" s="209"/>
    </row>
    <row r="12" spans="1:5" ht="12.75">
      <c r="A12" s="216" t="s">
        <v>360</v>
      </c>
      <c r="B12" s="202"/>
      <c r="C12" s="202">
        <f>SUM(C14:C20)</f>
        <v>6750</v>
      </c>
      <c r="E12" s="165"/>
    </row>
    <row r="13" spans="1:3" ht="12.75">
      <c r="A13" s="216" t="s">
        <v>426</v>
      </c>
      <c r="B13" s="202"/>
      <c r="C13" s="202"/>
    </row>
    <row r="14" spans="1:3" ht="12.75">
      <c r="A14" s="217" t="s">
        <v>411</v>
      </c>
      <c r="B14" s="203"/>
      <c r="C14" s="203">
        <v>1760</v>
      </c>
    </row>
    <row r="15" spans="1:3" ht="12.75">
      <c r="A15" s="164" t="s">
        <v>412</v>
      </c>
      <c r="B15" s="203"/>
      <c r="C15" s="203">
        <v>1004</v>
      </c>
    </row>
    <row r="16" spans="1:3" ht="12.75">
      <c r="A16" s="164" t="s">
        <v>413</v>
      </c>
      <c r="B16" s="203"/>
      <c r="C16" s="203">
        <v>380</v>
      </c>
    </row>
    <row r="17" spans="1:3" ht="12.75">
      <c r="A17" s="219" t="s">
        <v>427</v>
      </c>
      <c r="B17" s="203"/>
      <c r="C17" s="203">
        <v>1200</v>
      </c>
    </row>
    <row r="18" spans="1:3" ht="12.75">
      <c r="A18" s="219" t="s">
        <v>428</v>
      </c>
      <c r="B18" s="203"/>
      <c r="C18" s="203">
        <v>187</v>
      </c>
    </row>
    <row r="19" spans="1:3" ht="12.75">
      <c r="A19" s="218" t="s">
        <v>429</v>
      </c>
      <c r="B19" s="203"/>
      <c r="C19" s="203"/>
    </row>
    <row r="20" spans="1:3" ht="12.75">
      <c r="A20" s="219" t="s">
        <v>430</v>
      </c>
      <c r="B20" s="203"/>
      <c r="C20" s="203">
        <v>2219</v>
      </c>
    </row>
    <row r="21" spans="1:3" ht="12.75">
      <c r="A21" s="219"/>
      <c r="B21" s="204"/>
      <c r="C21" s="204"/>
    </row>
    <row r="22" spans="1:3" ht="12.75">
      <c r="A22" s="219" t="s">
        <v>431</v>
      </c>
      <c r="B22" s="204"/>
      <c r="C22" s="204">
        <v>909</v>
      </c>
    </row>
    <row r="23" spans="1:3" ht="12.75">
      <c r="A23" s="219"/>
      <c r="B23" s="204"/>
      <c r="C23" s="204"/>
    </row>
    <row r="24" spans="1:3" ht="12.75">
      <c r="A24" s="217"/>
      <c r="B24" s="203"/>
      <c r="C24" s="203"/>
    </row>
    <row r="25" spans="1:3" ht="12.75">
      <c r="A25" s="218" t="s">
        <v>361</v>
      </c>
      <c r="B25" s="202"/>
      <c r="C25" s="202"/>
    </row>
    <row r="26" spans="1:3" ht="12.75">
      <c r="A26" s="217" t="s">
        <v>432</v>
      </c>
      <c r="B26" s="203"/>
      <c r="C26" s="203"/>
    </row>
    <row r="27" spans="1:3" ht="12.75">
      <c r="A27" s="219" t="s">
        <v>416</v>
      </c>
      <c r="B27" s="202"/>
      <c r="C27" s="202"/>
    </row>
    <row r="28" spans="1:3" ht="12.75">
      <c r="A28" s="218"/>
      <c r="B28" s="202"/>
      <c r="C28" s="202"/>
    </row>
    <row r="29" spans="1:3" ht="12.75">
      <c r="A29" s="218" t="s">
        <v>362</v>
      </c>
      <c r="B29" s="203"/>
      <c r="C29" s="202"/>
    </row>
    <row r="30" spans="1:3" ht="12.75">
      <c r="A30" s="217" t="s">
        <v>410</v>
      </c>
      <c r="B30" s="202"/>
      <c r="C30" s="204">
        <v>235</v>
      </c>
    </row>
    <row r="31" spans="1:3" ht="12.75">
      <c r="A31" s="217" t="s">
        <v>415</v>
      </c>
      <c r="B31" s="203"/>
      <c r="C31" s="203">
        <v>416</v>
      </c>
    </row>
    <row r="32" spans="1:3" ht="12.75">
      <c r="A32" s="219" t="s">
        <v>433</v>
      </c>
      <c r="B32" s="203"/>
      <c r="C32" s="204">
        <v>109</v>
      </c>
    </row>
    <row r="33" spans="1:3" ht="12.75">
      <c r="A33" s="217"/>
      <c r="B33" s="203"/>
      <c r="C33" s="203"/>
    </row>
    <row r="34" spans="1:3" ht="12.75">
      <c r="A34" s="218"/>
      <c r="B34" s="203"/>
      <c r="C34" s="202"/>
    </row>
    <row r="35" spans="1:3" ht="12.75">
      <c r="A35" s="217"/>
      <c r="B35" s="202"/>
      <c r="C35" s="204"/>
    </row>
    <row r="36" spans="1:3" ht="12.75">
      <c r="A36" s="217"/>
      <c r="B36" s="203"/>
      <c r="C36" s="203"/>
    </row>
    <row r="37" spans="1:3" ht="12.75">
      <c r="A37" s="218"/>
      <c r="B37" s="203"/>
      <c r="C37" s="202"/>
    </row>
    <row r="38" spans="1:3" ht="12.75">
      <c r="A38" s="217"/>
      <c r="B38" s="203"/>
      <c r="C38" s="203"/>
    </row>
    <row r="39" spans="1:3" ht="13.5" thickBot="1">
      <c r="A39" s="221"/>
      <c r="B39" s="205"/>
      <c r="C39" s="205"/>
    </row>
    <row r="40" spans="1:3" ht="13.5" thickBot="1">
      <c r="A40" s="241" t="s">
        <v>44</v>
      </c>
      <c r="B40" s="220">
        <f>SUM(B9:B12,B31:B39)</f>
        <v>362431</v>
      </c>
      <c r="C40" s="206">
        <f>SUM(C9:C12,C22:C38)</f>
        <v>370850</v>
      </c>
    </row>
  </sheetData>
  <sheetProtection/>
  <mergeCells count="6">
    <mergeCell ref="B7:C7"/>
    <mergeCell ref="A1:C1"/>
    <mergeCell ref="A6:C6"/>
    <mergeCell ref="A3:C3"/>
    <mergeCell ref="B5:C5"/>
    <mergeCell ref="A4:C4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:C1"/>
    </sheetView>
  </sheetViews>
  <sheetFormatPr defaultColWidth="9.140625" defaultRowHeight="12.75"/>
  <cols>
    <col min="1" max="1" width="41.421875" style="0" customWidth="1"/>
    <col min="2" max="3" width="12.28125" style="0" customWidth="1"/>
  </cols>
  <sheetData>
    <row r="1" spans="1:3" ht="12.75">
      <c r="A1" s="251" t="s">
        <v>439</v>
      </c>
      <c r="B1" s="251"/>
      <c r="C1" s="251"/>
    </row>
    <row r="2" spans="1:3" ht="12.75">
      <c r="A2" s="250"/>
      <c r="B2" s="250"/>
      <c r="C2" s="250"/>
    </row>
    <row r="3" spans="1:3" ht="12.75">
      <c r="A3" s="242" t="s">
        <v>434</v>
      </c>
      <c r="B3" s="242"/>
      <c r="C3" s="242"/>
    </row>
    <row r="4" spans="1:3" ht="12.75">
      <c r="A4" s="242" t="s">
        <v>271</v>
      </c>
      <c r="B4" s="242"/>
      <c r="C4" s="242"/>
    </row>
    <row r="5" spans="1:3" ht="12.75">
      <c r="A5" s="126"/>
      <c r="B5" s="126"/>
      <c r="C5" s="126"/>
    </row>
    <row r="6" spans="1:3" ht="13.5" thickBot="1">
      <c r="A6" s="273" t="s">
        <v>253</v>
      </c>
      <c r="B6" s="273"/>
      <c r="C6" s="273"/>
    </row>
    <row r="7" spans="1:3" ht="13.5" customHeight="1" thickBot="1">
      <c r="A7" s="228" t="s">
        <v>46</v>
      </c>
      <c r="B7" s="271" t="s">
        <v>391</v>
      </c>
      <c r="C7" s="272"/>
    </row>
    <row r="8" spans="1:3" ht="13.5" thickBot="1">
      <c r="A8" s="226"/>
      <c r="B8" s="229" t="s">
        <v>260</v>
      </c>
      <c r="C8" s="230" t="s">
        <v>261</v>
      </c>
    </row>
    <row r="9" spans="1:3" ht="12.75">
      <c r="A9" s="238" t="s">
        <v>392</v>
      </c>
      <c r="B9" s="222">
        <v>6000</v>
      </c>
      <c r="C9" s="204">
        <v>6000</v>
      </c>
    </row>
    <row r="10" spans="1:3" ht="12.75">
      <c r="A10" s="233" t="s">
        <v>417</v>
      </c>
      <c r="B10" s="223"/>
      <c r="C10" s="239">
        <v>667</v>
      </c>
    </row>
    <row r="11" spans="1:3" ht="12.75">
      <c r="A11" s="234" t="s">
        <v>418</v>
      </c>
      <c r="B11" s="224"/>
      <c r="C11" s="207">
        <v>24814</v>
      </c>
    </row>
    <row r="12" spans="1:3" ht="12.75">
      <c r="A12" s="234" t="s">
        <v>419</v>
      </c>
      <c r="B12" s="224"/>
      <c r="C12" s="207"/>
    </row>
    <row r="13" spans="1:3" ht="12.75">
      <c r="A13" s="234" t="s">
        <v>420</v>
      </c>
      <c r="B13" s="224"/>
      <c r="C13" s="207"/>
    </row>
    <row r="14" spans="1:3" ht="12.75">
      <c r="A14" s="235" t="s">
        <v>421</v>
      </c>
      <c r="B14" s="224"/>
      <c r="C14" s="207"/>
    </row>
    <row r="15" spans="1:3" ht="12.75">
      <c r="A15" s="236"/>
      <c r="B15" s="224"/>
      <c r="C15" s="207"/>
    </row>
    <row r="16" spans="1:3" ht="12.75">
      <c r="A16" s="236"/>
      <c r="B16" s="224"/>
      <c r="C16" s="207"/>
    </row>
    <row r="17" spans="1:3" ht="12.75">
      <c r="A17" s="236"/>
      <c r="B17" s="224"/>
      <c r="C17" s="207"/>
    </row>
    <row r="18" spans="1:3" ht="12.75">
      <c r="A18" s="236"/>
      <c r="B18" s="224"/>
      <c r="C18" s="207"/>
    </row>
    <row r="19" spans="1:3" ht="12.75">
      <c r="A19" s="236"/>
      <c r="B19" s="224"/>
      <c r="C19" s="207"/>
    </row>
    <row r="20" spans="1:3" ht="13.5" thickBot="1">
      <c r="A20" s="237"/>
      <c r="B20" s="225"/>
      <c r="C20" s="208"/>
    </row>
    <row r="21" spans="1:3" ht="13.5" thickBot="1">
      <c r="A21" s="227" t="s">
        <v>44</v>
      </c>
      <c r="B21" s="231">
        <f>SUM(B9:B20)</f>
        <v>6000</v>
      </c>
      <c r="C21" s="232">
        <f>SUM(C9:C20)</f>
        <v>31481</v>
      </c>
    </row>
  </sheetData>
  <sheetProtection/>
  <mergeCells count="6">
    <mergeCell ref="B7:C7"/>
    <mergeCell ref="A1:C1"/>
    <mergeCell ref="A6:C6"/>
    <mergeCell ref="A3:C3"/>
    <mergeCell ref="A2:C2"/>
    <mergeCell ref="A4:C4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1"/>
  <sheetViews>
    <sheetView workbookViewId="0" topLeftCell="A1">
      <selection activeCell="B1" sqref="B1:E1"/>
    </sheetView>
  </sheetViews>
  <sheetFormatPr defaultColWidth="9.140625" defaultRowHeight="12.75"/>
  <cols>
    <col min="1" max="1" width="9.140625" style="126" customWidth="1"/>
    <col min="2" max="2" width="6.57421875" style="0" bestFit="1" customWidth="1"/>
    <col min="3" max="3" width="50.57421875" style="0" customWidth="1"/>
  </cols>
  <sheetData>
    <row r="1" spans="2:5" ht="12.75">
      <c r="B1" s="259" t="s">
        <v>440</v>
      </c>
      <c r="C1" s="259"/>
      <c r="D1" s="259"/>
      <c r="E1" s="259"/>
    </row>
    <row r="2" spans="2:8" ht="12.75">
      <c r="B2" s="245"/>
      <c r="C2" s="245"/>
      <c r="D2" s="245"/>
      <c r="E2" s="245"/>
      <c r="G2" s="131"/>
      <c r="H2" s="131"/>
    </row>
    <row r="3" spans="1:8" ht="12.75">
      <c r="A3" s="125"/>
      <c r="B3" s="166"/>
      <c r="C3" s="167" t="s">
        <v>273</v>
      </c>
      <c r="D3" s="246" t="s">
        <v>274</v>
      </c>
      <c r="E3" s="246"/>
      <c r="G3" s="131"/>
      <c r="H3" s="131"/>
    </row>
    <row r="4" spans="1:8" ht="12.75">
      <c r="A4" s="125"/>
      <c r="B4" s="168"/>
      <c r="C4" s="167" t="s">
        <v>390</v>
      </c>
      <c r="D4" s="247" t="s">
        <v>276</v>
      </c>
      <c r="E4" s="247"/>
      <c r="G4" s="131"/>
      <c r="H4" s="131"/>
    </row>
    <row r="5" spans="1:8" ht="13.5">
      <c r="A5" s="125"/>
      <c r="B5" s="243"/>
      <c r="C5" s="243"/>
      <c r="D5" s="243"/>
      <c r="E5" s="243"/>
      <c r="G5" s="131"/>
      <c r="H5" s="131"/>
    </row>
    <row r="6" spans="1:8" ht="14.25" customHeight="1">
      <c r="A6" s="129" t="s">
        <v>370</v>
      </c>
      <c r="B6" s="197" t="s">
        <v>275</v>
      </c>
      <c r="C6" s="87" t="s">
        <v>277</v>
      </c>
      <c r="D6" s="244" t="s">
        <v>375</v>
      </c>
      <c r="E6" s="244"/>
      <c r="G6" s="131"/>
      <c r="H6" s="131"/>
    </row>
    <row r="7" spans="1:8" ht="14.25" customHeight="1">
      <c r="A7" s="129"/>
      <c r="B7" s="88"/>
      <c r="C7" s="88"/>
      <c r="D7" s="88" t="s">
        <v>260</v>
      </c>
      <c r="E7" s="62" t="s">
        <v>261</v>
      </c>
      <c r="G7" s="131"/>
      <c r="H7" s="131"/>
    </row>
    <row r="8" spans="1:8" ht="14.25" customHeight="1">
      <c r="A8" s="129">
        <v>1</v>
      </c>
      <c r="B8" s="88">
        <v>2</v>
      </c>
      <c r="C8" s="88">
        <v>3</v>
      </c>
      <c r="D8" s="88">
        <v>4</v>
      </c>
      <c r="E8" s="62">
        <v>5</v>
      </c>
      <c r="G8" s="131"/>
      <c r="H8" s="131"/>
    </row>
    <row r="9" spans="1:8" ht="14.25" customHeight="1">
      <c r="A9" s="129"/>
      <c r="B9" s="87"/>
      <c r="C9" s="87" t="s">
        <v>31</v>
      </c>
      <c r="D9" s="89"/>
      <c r="E9" s="49"/>
      <c r="G9" s="131"/>
      <c r="H9" s="131"/>
    </row>
    <row r="10" spans="1:8" ht="14.25" customHeight="1">
      <c r="A10" s="129">
        <v>1</v>
      </c>
      <c r="B10" s="90"/>
      <c r="C10" s="91" t="s">
        <v>278</v>
      </c>
      <c r="D10" s="92">
        <f>D11+D17</f>
        <v>182883</v>
      </c>
      <c r="E10" s="92">
        <f>E11+E17</f>
        <v>182883</v>
      </c>
      <c r="G10" s="131"/>
      <c r="H10" s="131"/>
    </row>
    <row r="11" spans="1:8" ht="14.25" customHeight="1">
      <c r="A11" s="129">
        <v>2</v>
      </c>
      <c r="B11" s="90"/>
      <c r="C11" s="91" t="s">
        <v>369</v>
      </c>
      <c r="D11" s="92">
        <f>SUM(D12:D16)</f>
        <v>44100</v>
      </c>
      <c r="E11" s="92">
        <f>SUM(E12:E16)</f>
        <v>44100</v>
      </c>
      <c r="G11" s="131"/>
      <c r="H11" s="131"/>
    </row>
    <row r="12" spans="1:8" ht="14.25" customHeight="1">
      <c r="A12" s="129"/>
      <c r="B12" s="94" t="s">
        <v>78</v>
      </c>
      <c r="C12" s="95" t="s">
        <v>32</v>
      </c>
      <c r="D12" s="96">
        <v>37500</v>
      </c>
      <c r="E12" s="84">
        <v>37500</v>
      </c>
      <c r="G12" s="131"/>
      <c r="H12" s="131"/>
    </row>
    <row r="13" spans="1:8" ht="14.25" customHeight="1">
      <c r="A13" s="129"/>
      <c r="B13" s="94" t="s">
        <v>79</v>
      </c>
      <c r="C13" s="95" t="s">
        <v>354</v>
      </c>
      <c r="D13" s="96">
        <v>6600</v>
      </c>
      <c r="E13" s="84">
        <v>6600</v>
      </c>
      <c r="G13" s="131"/>
      <c r="H13" s="131"/>
    </row>
    <row r="14" spans="1:8" ht="14.25" customHeight="1">
      <c r="A14" s="129"/>
      <c r="B14" s="94" t="s">
        <v>80</v>
      </c>
      <c r="C14" s="95" t="s">
        <v>119</v>
      </c>
      <c r="D14" s="96"/>
      <c r="E14" s="84"/>
      <c r="G14" s="131"/>
      <c r="H14" s="131"/>
    </row>
    <row r="15" spans="1:8" ht="14.25" customHeight="1">
      <c r="A15" s="129"/>
      <c r="B15" s="94" t="s">
        <v>81</v>
      </c>
      <c r="C15" s="95" t="s">
        <v>381</v>
      </c>
      <c r="D15" s="96">
        <v>0</v>
      </c>
      <c r="E15" s="84"/>
      <c r="G15" s="131"/>
      <c r="H15" s="131"/>
    </row>
    <row r="16" spans="1:8" ht="14.25" customHeight="1">
      <c r="A16" s="129"/>
      <c r="B16" s="94" t="s">
        <v>82</v>
      </c>
      <c r="C16" s="95" t="s">
        <v>120</v>
      </c>
      <c r="D16" s="96"/>
      <c r="E16" s="84"/>
      <c r="G16" s="131"/>
      <c r="H16" s="131"/>
    </row>
    <row r="17" spans="1:8" ht="14.25" customHeight="1">
      <c r="A17" s="129">
        <v>3</v>
      </c>
      <c r="B17" s="90"/>
      <c r="C17" s="91" t="s">
        <v>122</v>
      </c>
      <c r="D17" s="92">
        <f>SUM(D18:D27)</f>
        <v>138783</v>
      </c>
      <c r="E17" s="92">
        <f>SUM(E18:E27)</f>
        <v>138783</v>
      </c>
      <c r="G17" s="131"/>
      <c r="H17" s="131"/>
    </row>
    <row r="18" spans="1:8" ht="14.25" customHeight="1">
      <c r="A18" s="129"/>
      <c r="B18" s="94" t="s">
        <v>51</v>
      </c>
      <c r="C18" s="9" t="s">
        <v>127</v>
      </c>
      <c r="D18" s="96">
        <v>40100</v>
      </c>
      <c r="E18" s="84">
        <v>40100</v>
      </c>
      <c r="G18" s="131"/>
      <c r="H18" s="131"/>
    </row>
    <row r="19" spans="1:8" ht="14.25" customHeight="1">
      <c r="A19" s="129"/>
      <c r="B19" s="94" t="s">
        <v>52</v>
      </c>
      <c r="C19" s="9" t="s">
        <v>128</v>
      </c>
      <c r="D19" s="96">
        <v>2050</v>
      </c>
      <c r="E19" s="84">
        <v>2050</v>
      </c>
      <c r="G19" s="131"/>
      <c r="H19" s="131"/>
    </row>
    <row r="20" spans="1:8" ht="14.25" customHeight="1">
      <c r="A20" s="129"/>
      <c r="B20" s="94" t="s">
        <v>53</v>
      </c>
      <c r="C20" s="9" t="s">
        <v>129</v>
      </c>
      <c r="D20" s="96">
        <v>13000</v>
      </c>
      <c r="E20" s="84">
        <v>13000</v>
      </c>
      <c r="G20" s="131"/>
      <c r="H20" s="131"/>
    </row>
    <row r="21" spans="1:8" ht="14.25" customHeight="1">
      <c r="A21" s="129"/>
      <c r="B21" s="94" t="s">
        <v>54</v>
      </c>
      <c r="C21" s="9" t="s">
        <v>130</v>
      </c>
      <c r="D21" s="96"/>
      <c r="E21" s="84"/>
      <c r="G21" s="131"/>
      <c r="H21" s="131"/>
    </row>
    <row r="22" spans="1:8" ht="14.25" customHeight="1">
      <c r="A22" s="129"/>
      <c r="B22" s="94" t="s">
        <v>123</v>
      </c>
      <c r="C22" s="9" t="s">
        <v>132</v>
      </c>
      <c r="D22" s="96">
        <v>83633</v>
      </c>
      <c r="E22" s="84">
        <v>83633</v>
      </c>
      <c r="G22" s="131"/>
      <c r="H22" s="131"/>
    </row>
    <row r="23" spans="1:8" ht="14.25" customHeight="1">
      <c r="A23" s="129"/>
      <c r="B23" s="94" t="s">
        <v>124</v>
      </c>
      <c r="C23" s="9" t="s">
        <v>382</v>
      </c>
      <c r="D23" s="96"/>
      <c r="E23" s="84"/>
      <c r="G23" s="131"/>
      <c r="H23" s="131"/>
    </row>
    <row r="24" spans="1:8" ht="14.25" customHeight="1">
      <c r="A24" s="129"/>
      <c r="B24" s="94" t="s">
        <v>125</v>
      </c>
      <c r="C24" s="95" t="s">
        <v>339</v>
      </c>
      <c r="D24" s="96"/>
      <c r="E24" s="84"/>
      <c r="G24" s="131"/>
      <c r="H24" s="131"/>
    </row>
    <row r="25" spans="1:8" ht="14.25" customHeight="1">
      <c r="A25" s="129"/>
      <c r="B25" s="94" t="s">
        <v>126</v>
      </c>
      <c r="C25" s="9" t="s">
        <v>133</v>
      </c>
      <c r="D25" s="96"/>
      <c r="E25" s="84"/>
      <c r="G25" s="131"/>
      <c r="H25" s="131"/>
    </row>
    <row r="26" spans="1:8" ht="14.25" customHeight="1">
      <c r="A26" s="129"/>
      <c r="B26" s="94" t="s">
        <v>340</v>
      </c>
      <c r="C26" s="9" t="s">
        <v>353</v>
      </c>
      <c r="D26" s="96"/>
      <c r="E26" s="84"/>
      <c r="G26" s="131"/>
      <c r="H26" s="131"/>
    </row>
    <row r="27" spans="1:8" ht="14.25" customHeight="1">
      <c r="A27" s="129"/>
      <c r="B27" s="94" t="s">
        <v>342</v>
      </c>
      <c r="C27" s="9" t="s">
        <v>319</v>
      </c>
      <c r="D27" s="96"/>
      <c r="E27" s="84"/>
      <c r="G27" s="131"/>
      <c r="H27" s="131"/>
    </row>
    <row r="28" spans="1:8" ht="14.25" customHeight="1">
      <c r="A28" s="129">
        <v>4</v>
      </c>
      <c r="B28" s="90"/>
      <c r="C28" s="91" t="s">
        <v>279</v>
      </c>
      <c r="D28" s="92">
        <f>SUM(D29:D37,D46)</f>
        <v>356186</v>
      </c>
      <c r="E28" s="92">
        <f>SUM(E29:E37,E46)</f>
        <v>419503</v>
      </c>
      <c r="F28" s="162"/>
      <c r="G28" s="131"/>
      <c r="H28" s="131"/>
    </row>
    <row r="29" spans="1:8" ht="14.25" customHeight="1">
      <c r="A29" s="129"/>
      <c r="B29" s="94" t="s">
        <v>57</v>
      </c>
      <c r="C29" s="9" t="s">
        <v>254</v>
      </c>
      <c r="D29" s="99">
        <v>152225</v>
      </c>
      <c r="E29" s="84">
        <v>152225</v>
      </c>
      <c r="G29" s="131"/>
      <c r="H29" s="131"/>
    </row>
    <row r="30" spans="1:8" ht="14.25" customHeight="1">
      <c r="A30" s="129"/>
      <c r="B30" s="94" t="s">
        <v>58</v>
      </c>
      <c r="C30" s="9" t="s">
        <v>255</v>
      </c>
      <c r="D30" s="99">
        <v>80160</v>
      </c>
      <c r="E30" s="84">
        <v>80160</v>
      </c>
      <c r="G30" s="131"/>
      <c r="H30" s="131"/>
    </row>
    <row r="31" spans="1:8" ht="14.25" customHeight="1">
      <c r="A31" s="129"/>
      <c r="B31" s="94" t="s">
        <v>59</v>
      </c>
      <c r="C31" s="9" t="s">
        <v>256</v>
      </c>
      <c r="D31" s="99">
        <v>24807</v>
      </c>
      <c r="E31" s="84">
        <v>24807</v>
      </c>
      <c r="G31" s="131"/>
      <c r="H31" s="131"/>
    </row>
    <row r="32" spans="1:8" ht="14.25" customHeight="1">
      <c r="A32" s="129"/>
      <c r="B32" s="94" t="s">
        <v>135</v>
      </c>
      <c r="C32" s="9" t="s">
        <v>257</v>
      </c>
      <c r="D32" s="99">
        <v>29947</v>
      </c>
      <c r="E32" s="84">
        <v>30617</v>
      </c>
      <c r="F32" s="198"/>
      <c r="G32" s="131"/>
      <c r="H32" s="131"/>
    </row>
    <row r="33" spans="1:8" ht="14.25" customHeight="1">
      <c r="A33" s="129"/>
      <c r="B33" s="94" t="s">
        <v>136</v>
      </c>
      <c r="C33" s="9" t="s">
        <v>365</v>
      </c>
      <c r="D33" s="99">
        <v>9688</v>
      </c>
      <c r="E33" s="84">
        <v>9411</v>
      </c>
      <c r="G33" s="131"/>
      <c r="H33" s="131"/>
    </row>
    <row r="34" spans="1:8" ht="14.25" customHeight="1">
      <c r="A34" s="129"/>
      <c r="B34" s="94" t="s">
        <v>137</v>
      </c>
      <c r="C34" s="9" t="s">
        <v>258</v>
      </c>
      <c r="D34" s="99">
        <v>5665</v>
      </c>
      <c r="E34" s="84">
        <v>5665</v>
      </c>
      <c r="G34" s="131"/>
      <c r="H34" s="131"/>
    </row>
    <row r="35" spans="1:8" ht="14.25" customHeight="1">
      <c r="A35" s="129"/>
      <c r="B35" s="94" t="s">
        <v>138</v>
      </c>
      <c r="C35" s="9" t="s">
        <v>387</v>
      </c>
      <c r="D35" s="99">
        <v>51444</v>
      </c>
      <c r="E35" s="84">
        <v>53957</v>
      </c>
      <c r="F35" s="198"/>
      <c r="G35" s="131"/>
      <c r="H35" s="131"/>
    </row>
    <row r="36" spans="1:8" ht="14.25" customHeight="1">
      <c r="A36" s="129"/>
      <c r="B36" s="94" t="s">
        <v>139</v>
      </c>
      <c r="C36" s="9" t="s">
        <v>280</v>
      </c>
      <c r="D36" s="99"/>
      <c r="E36" s="84">
        <v>34901</v>
      </c>
      <c r="G36" s="131"/>
      <c r="H36" s="131"/>
    </row>
    <row r="37" spans="1:8" ht="14.25" customHeight="1">
      <c r="A37" s="129"/>
      <c r="B37" s="94" t="s">
        <v>364</v>
      </c>
      <c r="C37" s="9" t="s">
        <v>281</v>
      </c>
      <c r="D37" s="99">
        <f>SUM(D38:D45)</f>
        <v>2250</v>
      </c>
      <c r="E37" s="99">
        <f>SUM(E38:E45)</f>
        <v>12760</v>
      </c>
      <c r="G37" s="131"/>
      <c r="H37" s="131"/>
    </row>
    <row r="38" spans="1:8" ht="14.25" customHeight="1">
      <c r="A38" s="129"/>
      <c r="B38" s="94"/>
      <c r="C38" s="8" t="s">
        <v>282</v>
      </c>
      <c r="D38" s="99"/>
      <c r="E38" s="84">
        <v>3408</v>
      </c>
      <c r="G38" s="131"/>
      <c r="H38" s="131"/>
    </row>
    <row r="39" spans="1:8" ht="14.25" customHeight="1">
      <c r="A39" s="129"/>
      <c r="B39" s="94"/>
      <c r="C39" s="8" t="s">
        <v>283</v>
      </c>
      <c r="D39" s="99"/>
      <c r="E39" s="84">
        <v>5441</v>
      </c>
      <c r="G39" s="131"/>
      <c r="H39" s="131"/>
    </row>
    <row r="40" spans="1:8" ht="14.25" customHeight="1">
      <c r="A40" s="129"/>
      <c r="B40" s="94"/>
      <c r="C40" s="8" t="s">
        <v>383</v>
      </c>
      <c r="D40" s="99"/>
      <c r="E40" s="84"/>
      <c r="G40" s="131"/>
      <c r="H40" s="131"/>
    </row>
    <row r="41" spans="1:8" ht="14.25" customHeight="1">
      <c r="A41" s="129"/>
      <c r="B41" s="94"/>
      <c r="C41" s="8" t="s">
        <v>384</v>
      </c>
      <c r="D41" s="99">
        <v>2160</v>
      </c>
      <c r="E41" s="84">
        <v>2160</v>
      </c>
      <c r="G41" s="195"/>
      <c r="H41" s="131"/>
    </row>
    <row r="42" spans="1:8" ht="14.25" customHeight="1">
      <c r="A42" s="129"/>
      <c r="B42" s="94"/>
      <c r="C42" s="22" t="s">
        <v>284</v>
      </c>
      <c r="D42" s="99">
        <v>90</v>
      </c>
      <c r="E42" s="84">
        <v>90</v>
      </c>
      <c r="G42" s="131"/>
      <c r="H42" s="131"/>
    </row>
    <row r="43" spans="1:8" ht="14.25" customHeight="1">
      <c r="A43" s="129"/>
      <c r="B43" s="94"/>
      <c r="C43" s="100" t="s">
        <v>367</v>
      </c>
      <c r="D43" s="99"/>
      <c r="E43" s="84">
        <v>34</v>
      </c>
      <c r="G43" s="131"/>
      <c r="H43" s="131"/>
    </row>
    <row r="44" spans="1:8" ht="14.25" customHeight="1">
      <c r="A44" s="129"/>
      <c r="B44" s="94"/>
      <c r="C44" s="100" t="s">
        <v>385</v>
      </c>
      <c r="D44" s="99"/>
      <c r="E44" s="84">
        <v>382</v>
      </c>
      <c r="G44" s="131"/>
      <c r="H44" s="131"/>
    </row>
    <row r="45" spans="1:8" ht="14.25" customHeight="1">
      <c r="A45" s="129"/>
      <c r="B45" s="94"/>
      <c r="C45" s="100" t="s">
        <v>388</v>
      </c>
      <c r="D45" s="99"/>
      <c r="E45" s="84">
        <v>1245</v>
      </c>
      <c r="G45" s="131"/>
      <c r="H45" s="131"/>
    </row>
    <row r="46" spans="1:8" ht="14.25" customHeight="1">
      <c r="A46" s="129"/>
      <c r="B46" s="94" t="s">
        <v>366</v>
      </c>
      <c r="C46" s="144" t="s">
        <v>389</v>
      </c>
      <c r="D46" s="97"/>
      <c r="E46" s="98">
        <v>15000</v>
      </c>
      <c r="G46" s="131"/>
      <c r="H46" s="131"/>
    </row>
    <row r="47" spans="1:8" ht="14.25" customHeight="1">
      <c r="A47" s="129">
        <v>5</v>
      </c>
      <c r="B47" s="20"/>
      <c r="C47" s="20" t="s">
        <v>285</v>
      </c>
      <c r="D47" s="92">
        <f>D48+D54</f>
        <v>335100</v>
      </c>
      <c r="E47" s="92">
        <f>E48+E54</f>
        <v>689079</v>
      </c>
      <c r="G47" s="131"/>
      <c r="H47" s="131"/>
    </row>
    <row r="48" spans="1:8" ht="14.25" customHeight="1">
      <c r="A48" s="129"/>
      <c r="B48" s="8" t="s">
        <v>60</v>
      </c>
      <c r="C48" s="13" t="s">
        <v>143</v>
      </c>
      <c r="D48" s="101">
        <f>SUM(D49:D53)</f>
        <v>440</v>
      </c>
      <c r="E48" s="101">
        <f>SUM(E49:E53)</f>
        <v>354419</v>
      </c>
      <c r="G48" s="131"/>
      <c r="H48" s="131"/>
    </row>
    <row r="49" spans="1:8" ht="14.25" customHeight="1">
      <c r="A49" s="129"/>
      <c r="B49" s="8" t="s">
        <v>62</v>
      </c>
      <c r="C49" s="15" t="s">
        <v>144</v>
      </c>
      <c r="D49" s="96">
        <v>440</v>
      </c>
      <c r="E49" s="84">
        <v>440</v>
      </c>
      <c r="G49" s="131"/>
      <c r="H49" s="131"/>
    </row>
    <row r="50" spans="1:8" ht="14.25" customHeight="1">
      <c r="A50" s="129"/>
      <c r="B50" s="8" t="s">
        <v>63</v>
      </c>
      <c r="C50" s="15" t="s">
        <v>145</v>
      </c>
      <c r="D50" s="96"/>
      <c r="E50" s="84">
        <v>215</v>
      </c>
      <c r="G50" s="131"/>
      <c r="H50" s="131"/>
    </row>
    <row r="51" spans="1:8" ht="14.25" customHeight="1">
      <c r="A51" s="129"/>
      <c r="B51" s="8" t="s">
        <v>64</v>
      </c>
      <c r="C51" s="15" t="s">
        <v>286</v>
      </c>
      <c r="D51" s="96"/>
      <c r="E51" s="84"/>
      <c r="G51" s="131"/>
      <c r="H51" s="131"/>
    </row>
    <row r="52" spans="1:8" ht="14.25" customHeight="1">
      <c r="A52" s="129"/>
      <c r="B52" s="8" t="s">
        <v>65</v>
      </c>
      <c r="C52" s="15" t="s">
        <v>35</v>
      </c>
      <c r="D52" s="96"/>
      <c r="E52" s="84"/>
      <c r="G52" s="131"/>
      <c r="H52" s="131"/>
    </row>
    <row r="53" spans="1:8" ht="14.25" customHeight="1">
      <c r="A53" s="129"/>
      <c r="B53" s="8" t="s">
        <v>141</v>
      </c>
      <c r="C53" s="15" t="s">
        <v>147</v>
      </c>
      <c r="D53" s="96"/>
      <c r="E53" s="84">
        <v>353764</v>
      </c>
      <c r="G53" s="131"/>
      <c r="H53" s="131"/>
    </row>
    <row r="54" spans="1:8" ht="14.25" customHeight="1">
      <c r="A54" s="129"/>
      <c r="B54" s="8" t="s">
        <v>61</v>
      </c>
      <c r="C54" s="13" t="s">
        <v>148</v>
      </c>
      <c r="D54" s="101">
        <f>SUM(D55:D59)</f>
        <v>334660</v>
      </c>
      <c r="E54" s="101">
        <f>SUM(E55:E59)</f>
        <v>334660</v>
      </c>
      <c r="G54" s="131"/>
      <c r="H54" s="131"/>
    </row>
    <row r="55" spans="1:8" ht="14.25" customHeight="1">
      <c r="A55" s="129"/>
      <c r="B55" s="8" t="s">
        <v>68</v>
      </c>
      <c r="C55" s="15" t="s">
        <v>144</v>
      </c>
      <c r="D55" s="96"/>
      <c r="E55" s="84"/>
      <c r="G55" s="131"/>
      <c r="H55" s="131"/>
    </row>
    <row r="56" spans="1:8" ht="14.25" customHeight="1">
      <c r="A56" s="129"/>
      <c r="B56" s="8" t="s">
        <v>69</v>
      </c>
      <c r="C56" s="15" t="s">
        <v>145</v>
      </c>
      <c r="D56" s="96"/>
      <c r="E56" s="84"/>
      <c r="G56" s="131"/>
      <c r="H56" s="131"/>
    </row>
    <row r="57" spans="1:8" ht="22.5">
      <c r="A57" s="129"/>
      <c r="B57" s="8" t="s">
        <v>70</v>
      </c>
      <c r="C57" s="15" t="s">
        <v>146</v>
      </c>
      <c r="D57" s="96"/>
      <c r="E57" s="84"/>
      <c r="G57" s="131"/>
      <c r="H57" s="131"/>
    </row>
    <row r="58" spans="1:8" ht="14.25" customHeight="1">
      <c r="A58" s="129"/>
      <c r="B58" s="8" t="s">
        <v>71</v>
      </c>
      <c r="C58" s="15" t="s">
        <v>35</v>
      </c>
      <c r="D58" s="96">
        <v>284245</v>
      </c>
      <c r="E58" s="84">
        <v>284245</v>
      </c>
      <c r="G58" s="131"/>
      <c r="H58" s="131"/>
    </row>
    <row r="59" spans="1:8" ht="14.25" customHeight="1">
      <c r="A59" s="129"/>
      <c r="B59" s="8" t="s">
        <v>142</v>
      </c>
      <c r="C59" s="15" t="s">
        <v>251</v>
      </c>
      <c r="D59" s="96">
        <v>50415</v>
      </c>
      <c r="E59" s="169">
        <v>50415</v>
      </c>
      <c r="G59" s="131"/>
      <c r="H59" s="131"/>
    </row>
    <row r="60" spans="1:8" ht="14.25" customHeight="1">
      <c r="A60" s="129">
        <v>6</v>
      </c>
      <c r="B60" s="144" t="s">
        <v>337</v>
      </c>
      <c r="C60" s="145" t="s">
        <v>338</v>
      </c>
      <c r="D60" s="146"/>
      <c r="E60" s="147"/>
      <c r="G60" s="131"/>
      <c r="H60" s="131"/>
    </row>
    <row r="61" spans="1:8" ht="14.25" customHeight="1">
      <c r="A61" s="129">
        <v>7</v>
      </c>
      <c r="B61" s="90"/>
      <c r="C61" s="20" t="s">
        <v>287</v>
      </c>
      <c r="D61" s="92">
        <f>SUM(D62:D64)</f>
        <v>0</v>
      </c>
      <c r="E61" s="92">
        <f>SUM(E62:E64)</f>
        <v>0</v>
      </c>
      <c r="G61" s="131"/>
      <c r="H61" s="131"/>
    </row>
    <row r="62" spans="1:8" ht="14.25" customHeight="1">
      <c r="A62" s="129"/>
      <c r="B62" s="8" t="s">
        <v>66</v>
      </c>
      <c r="C62" s="9" t="s">
        <v>151</v>
      </c>
      <c r="D62" s="96"/>
      <c r="E62" s="84"/>
      <c r="G62" s="131"/>
      <c r="H62" s="131"/>
    </row>
    <row r="63" spans="1:8" ht="14.25" customHeight="1">
      <c r="A63" s="129"/>
      <c r="B63" s="8" t="s">
        <v>67</v>
      </c>
      <c r="C63" s="9" t="s">
        <v>152</v>
      </c>
      <c r="D63" s="96"/>
      <c r="E63" s="84"/>
      <c r="G63" s="131"/>
      <c r="H63" s="131"/>
    </row>
    <row r="64" spans="1:8" ht="14.25" customHeight="1">
      <c r="A64" s="129"/>
      <c r="B64" s="8" t="s">
        <v>150</v>
      </c>
      <c r="C64" s="16" t="s">
        <v>107</v>
      </c>
      <c r="D64" s="96"/>
      <c r="E64" s="84"/>
      <c r="G64" s="131"/>
      <c r="H64" s="131"/>
    </row>
    <row r="65" spans="1:8" ht="14.25" customHeight="1">
      <c r="A65" s="129">
        <v>8</v>
      </c>
      <c r="B65" s="90"/>
      <c r="C65" s="20" t="s">
        <v>288</v>
      </c>
      <c r="D65" s="92">
        <f>SUM(D66:D67)</f>
        <v>0</v>
      </c>
      <c r="E65" s="92">
        <f>SUM(E66:E67)</f>
        <v>0</v>
      </c>
      <c r="G65" s="131"/>
      <c r="H65" s="131"/>
    </row>
    <row r="66" spans="1:8" ht="14.25" customHeight="1">
      <c r="A66" s="129"/>
      <c r="B66" s="8" t="s">
        <v>153</v>
      </c>
      <c r="C66" s="9" t="s">
        <v>96</v>
      </c>
      <c r="D66" s="96"/>
      <c r="E66" s="84"/>
      <c r="G66" s="131"/>
      <c r="H66" s="131"/>
    </row>
    <row r="67" spans="1:8" ht="14.25" customHeight="1">
      <c r="A67" s="129"/>
      <c r="B67" s="8" t="s">
        <v>154</v>
      </c>
      <c r="C67" s="9" t="s">
        <v>97</v>
      </c>
      <c r="D67" s="96"/>
      <c r="E67" s="84"/>
      <c r="G67" s="131"/>
      <c r="H67" s="131"/>
    </row>
    <row r="68" spans="1:8" ht="14.25" customHeight="1">
      <c r="A68" s="129">
        <v>9</v>
      </c>
      <c r="B68" s="103"/>
      <c r="C68" s="104" t="s">
        <v>386</v>
      </c>
      <c r="D68" s="97"/>
      <c r="E68" s="84"/>
      <c r="G68" s="131"/>
      <c r="H68" s="131"/>
    </row>
    <row r="69" spans="1:8" ht="14.25" customHeight="1">
      <c r="A69" s="129">
        <v>10</v>
      </c>
      <c r="B69" s="90"/>
      <c r="C69" s="105" t="s">
        <v>289</v>
      </c>
      <c r="D69" s="106">
        <f>D10+D28+D47+D60+D61+D65+D68</f>
        <v>874169</v>
      </c>
      <c r="E69" s="106">
        <f>E10+E28+E47+E60+E61+E65+E68</f>
        <v>1291465</v>
      </c>
      <c r="G69" s="131"/>
      <c r="H69" s="131"/>
    </row>
    <row r="70" spans="1:8" ht="14.25" customHeight="1">
      <c r="A70" s="129"/>
      <c r="B70" s="19"/>
      <c r="C70" s="20" t="s">
        <v>290</v>
      </c>
      <c r="D70" s="92">
        <f>SUM(D71:D72)</f>
        <v>49739</v>
      </c>
      <c r="E70" s="92">
        <f>SUM(E71:E72)</f>
        <v>236195</v>
      </c>
      <c r="G70" s="131"/>
      <c r="H70" s="131"/>
    </row>
    <row r="71" spans="1:8" ht="14.25" customHeight="1">
      <c r="A71" s="129"/>
      <c r="B71" s="8" t="s">
        <v>99</v>
      </c>
      <c r="C71" s="23" t="s">
        <v>157</v>
      </c>
      <c r="D71" s="99">
        <v>18474</v>
      </c>
      <c r="E71" s="84">
        <v>152626</v>
      </c>
      <c r="G71" s="131"/>
      <c r="H71" s="131"/>
    </row>
    <row r="72" spans="1:8" ht="14.25" customHeight="1">
      <c r="A72" s="129"/>
      <c r="B72" s="8" t="s">
        <v>100</v>
      </c>
      <c r="C72" s="23" t="s">
        <v>158</v>
      </c>
      <c r="D72" s="99">
        <v>31265</v>
      </c>
      <c r="E72" s="84">
        <v>83569</v>
      </c>
      <c r="G72" s="131"/>
      <c r="H72" s="131"/>
    </row>
    <row r="73" spans="1:8" ht="14.25" customHeight="1">
      <c r="A73" s="129">
        <v>11</v>
      </c>
      <c r="B73" s="107"/>
      <c r="C73" s="20" t="s">
        <v>291</v>
      </c>
      <c r="D73" s="92">
        <f>SUM(D74:D75)</f>
        <v>40000</v>
      </c>
      <c r="E73" s="92">
        <f>SUM(E74:E75)</f>
        <v>40000</v>
      </c>
      <c r="G73" s="131"/>
      <c r="H73" s="131"/>
    </row>
    <row r="74" spans="1:8" ht="14.25" customHeight="1">
      <c r="A74" s="129"/>
      <c r="B74" s="8" t="s">
        <v>159</v>
      </c>
      <c r="C74" s="95" t="s">
        <v>292</v>
      </c>
      <c r="D74" s="99"/>
      <c r="E74" s="84"/>
      <c r="G74" s="131"/>
      <c r="H74" s="131"/>
    </row>
    <row r="75" spans="1:8" ht="14.25" customHeight="1">
      <c r="A75" s="129"/>
      <c r="B75" s="8" t="s">
        <v>165</v>
      </c>
      <c r="C75" s="95" t="s">
        <v>293</v>
      </c>
      <c r="D75" s="99">
        <v>40000</v>
      </c>
      <c r="E75" s="84">
        <v>40000</v>
      </c>
      <c r="G75" s="131"/>
      <c r="H75" s="131"/>
    </row>
    <row r="76" spans="1:8" ht="14.25" customHeight="1">
      <c r="A76" s="129">
        <v>12</v>
      </c>
      <c r="B76" s="144" t="s">
        <v>14</v>
      </c>
      <c r="C76" s="148" t="s">
        <v>379</v>
      </c>
      <c r="D76" s="97"/>
      <c r="E76" s="98"/>
      <c r="G76" s="131"/>
      <c r="H76" s="131"/>
    </row>
    <row r="77" spans="1:8" ht="14.25" customHeight="1">
      <c r="A77" s="129"/>
      <c r="B77" s="108"/>
      <c r="C77" s="109" t="s">
        <v>294</v>
      </c>
      <c r="D77" s="110">
        <f>SUM(D69+D70+D73+D76)</f>
        <v>963908</v>
      </c>
      <c r="E77" s="110">
        <f>SUM(E69+E70+E73+E76)</f>
        <v>1567660</v>
      </c>
      <c r="G77" s="131"/>
      <c r="H77" s="131"/>
    </row>
    <row r="78" spans="1:8" ht="14.25" customHeight="1">
      <c r="A78" s="129"/>
      <c r="B78" s="103"/>
      <c r="C78" s="113"/>
      <c r="D78" s="110"/>
      <c r="E78" s="84"/>
      <c r="G78" s="131"/>
      <c r="H78" s="131"/>
    </row>
    <row r="79" spans="1:8" ht="14.25" customHeight="1">
      <c r="A79" s="129"/>
      <c r="B79" s="133"/>
      <c r="C79" s="87" t="s">
        <v>295</v>
      </c>
      <c r="D79" s="133"/>
      <c r="E79" s="84"/>
      <c r="G79" s="131"/>
      <c r="H79" s="131"/>
    </row>
    <row r="80" spans="1:8" ht="14.25" customHeight="1">
      <c r="A80" s="129">
        <v>1</v>
      </c>
      <c r="B80" s="5"/>
      <c r="C80" s="32" t="s">
        <v>266</v>
      </c>
      <c r="D80" s="92">
        <f>SUM(D81:D85)</f>
        <v>299479</v>
      </c>
      <c r="E80" s="92">
        <f>SUM(E81:E85)</f>
        <v>682482</v>
      </c>
      <c r="G80" s="131"/>
      <c r="H80" s="131"/>
    </row>
    <row r="81" spans="1:8" ht="14.25" customHeight="1">
      <c r="A81" s="129"/>
      <c r="B81" s="8" t="s">
        <v>72</v>
      </c>
      <c r="C81" s="9" t="s">
        <v>28</v>
      </c>
      <c r="D81" s="96">
        <v>32152</v>
      </c>
      <c r="E81" s="84">
        <v>329249</v>
      </c>
      <c r="G81" s="131"/>
      <c r="H81" s="131"/>
    </row>
    <row r="82" spans="1:8" ht="14.25" customHeight="1">
      <c r="A82" s="129"/>
      <c r="B82" s="8" t="s">
        <v>73</v>
      </c>
      <c r="C82" s="9" t="s">
        <v>185</v>
      </c>
      <c r="D82" s="99">
        <v>8365</v>
      </c>
      <c r="E82" s="84">
        <v>48755</v>
      </c>
      <c r="G82" s="131"/>
      <c r="H82" s="131"/>
    </row>
    <row r="83" spans="1:8" ht="14.25" customHeight="1">
      <c r="A83" s="129"/>
      <c r="B83" s="8" t="s">
        <v>74</v>
      </c>
      <c r="C83" s="9" t="s">
        <v>95</v>
      </c>
      <c r="D83" s="96">
        <v>227382</v>
      </c>
      <c r="E83" s="84">
        <v>270486</v>
      </c>
      <c r="F83" s="200"/>
      <c r="G83" s="131"/>
      <c r="H83" s="131"/>
    </row>
    <row r="84" spans="1:8" ht="14.25" customHeight="1">
      <c r="A84" s="129"/>
      <c r="B84" s="8" t="s">
        <v>75</v>
      </c>
      <c r="C84" s="9" t="s">
        <v>186</v>
      </c>
      <c r="D84" s="96">
        <v>12000</v>
      </c>
      <c r="E84" s="84">
        <v>12000</v>
      </c>
      <c r="G84" s="131"/>
      <c r="H84" s="131"/>
    </row>
    <row r="85" spans="1:8" ht="14.25" customHeight="1">
      <c r="A85" s="129"/>
      <c r="B85" s="8" t="s">
        <v>84</v>
      </c>
      <c r="C85" s="9" t="s">
        <v>187</v>
      </c>
      <c r="D85" s="96">
        <f>SUM(D86:D93)</f>
        <v>19580</v>
      </c>
      <c r="E85" s="96">
        <f>SUM(E86:E93)</f>
        <v>21992</v>
      </c>
      <c r="G85" s="131"/>
      <c r="H85" s="131"/>
    </row>
    <row r="86" spans="1:8" ht="14.25" customHeight="1">
      <c r="A86" s="129"/>
      <c r="B86" s="8" t="s">
        <v>76</v>
      </c>
      <c r="C86" s="9" t="s">
        <v>234</v>
      </c>
      <c r="D86" s="99"/>
      <c r="E86" s="84"/>
      <c r="G86" s="131"/>
      <c r="H86" s="131"/>
    </row>
    <row r="87" spans="1:8" ht="14.25" customHeight="1">
      <c r="A87" s="129"/>
      <c r="B87" s="8" t="s">
        <v>77</v>
      </c>
      <c r="C87" s="35" t="s">
        <v>235</v>
      </c>
      <c r="D87" s="96"/>
      <c r="E87" s="84"/>
      <c r="G87" s="131"/>
      <c r="H87" s="131"/>
    </row>
    <row r="88" spans="1:8" ht="14.25" customHeight="1">
      <c r="A88" s="129"/>
      <c r="B88" s="8" t="s">
        <v>85</v>
      </c>
      <c r="C88" s="35" t="s">
        <v>236</v>
      </c>
      <c r="D88" s="96"/>
      <c r="E88" s="84"/>
      <c r="G88" s="131"/>
      <c r="H88" s="131"/>
    </row>
    <row r="89" spans="1:8" ht="22.5">
      <c r="A89" s="129"/>
      <c r="B89" s="8" t="s">
        <v>86</v>
      </c>
      <c r="C89" s="36" t="s">
        <v>237</v>
      </c>
      <c r="D89" s="196">
        <v>4500</v>
      </c>
      <c r="E89" s="84">
        <v>6912</v>
      </c>
      <c r="G89" s="131"/>
      <c r="H89" s="131"/>
    </row>
    <row r="90" spans="1:8" ht="14.25" customHeight="1">
      <c r="A90" s="129"/>
      <c r="B90" s="8" t="s">
        <v>87</v>
      </c>
      <c r="C90" s="36" t="s">
        <v>238</v>
      </c>
      <c r="D90" s="96">
        <v>9080</v>
      </c>
      <c r="E90" s="84">
        <v>9080</v>
      </c>
      <c r="G90" s="131"/>
      <c r="H90" s="131"/>
    </row>
    <row r="91" spans="1:8" ht="14.25" customHeight="1">
      <c r="A91" s="129"/>
      <c r="B91" s="8" t="s">
        <v>88</v>
      </c>
      <c r="C91" s="36" t="s">
        <v>239</v>
      </c>
      <c r="D91" s="96"/>
      <c r="E91" s="84"/>
      <c r="G91" s="131"/>
      <c r="H91" s="131"/>
    </row>
    <row r="92" spans="1:8" ht="14.25" customHeight="1">
      <c r="A92" s="129"/>
      <c r="B92" s="8" t="s">
        <v>90</v>
      </c>
      <c r="C92" s="36" t="s">
        <v>240</v>
      </c>
      <c r="D92" s="96">
        <v>6000</v>
      </c>
      <c r="E92" s="84">
        <v>6000</v>
      </c>
      <c r="G92" s="131"/>
      <c r="H92" s="131"/>
    </row>
    <row r="93" spans="1:8" ht="14.25" customHeight="1">
      <c r="A93" s="129"/>
      <c r="B93" s="8" t="s">
        <v>188</v>
      </c>
      <c r="C93" s="36" t="s">
        <v>241</v>
      </c>
      <c r="D93" s="96"/>
      <c r="E93" s="84"/>
      <c r="G93" s="131"/>
      <c r="H93" s="131"/>
    </row>
    <row r="94" spans="1:8" ht="14.25" customHeight="1">
      <c r="A94" s="129">
        <v>2</v>
      </c>
      <c r="B94" s="5"/>
      <c r="C94" s="32" t="s">
        <v>267</v>
      </c>
      <c r="D94" s="92">
        <f>SUM(D95:D101)</f>
        <v>370073</v>
      </c>
      <c r="E94" s="92">
        <f>SUM(E95:E101)</f>
        <v>403213</v>
      </c>
      <c r="G94" s="131"/>
      <c r="H94" s="131"/>
    </row>
    <row r="95" spans="1:8" ht="14.25" customHeight="1">
      <c r="A95" s="129"/>
      <c r="B95" s="8" t="s">
        <v>78</v>
      </c>
      <c r="C95" s="9" t="s">
        <v>189</v>
      </c>
      <c r="D95" s="99">
        <v>362431</v>
      </c>
      <c r="E95" s="84">
        <v>370090</v>
      </c>
      <c r="F95" s="200"/>
      <c r="G95" s="200"/>
      <c r="H95" s="131"/>
    </row>
    <row r="96" spans="1:8" ht="14.25" customHeight="1">
      <c r="A96" s="129"/>
      <c r="B96" s="8" t="s">
        <v>79</v>
      </c>
      <c r="C96" s="9" t="s">
        <v>190</v>
      </c>
      <c r="D96" s="99">
        <v>6000</v>
      </c>
      <c r="E96" s="84">
        <v>31481</v>
      </c>
      <c r="G96" s="131"/>
      <c r="H96" s="131"/>
    </row>
    <row r="97" spans="1:8" ht="14.25" customHeight="1">
      <c r="A97" s="129"/>
      <c r="B97" s="8" t="s">
        <v>80</v>
      </c>
      <c r="C97" s="9" t="s">
        <v>191</v>
      </c>
      <c r="D97" s="99"/>
      <c r="E97" s="84"/>
      <c r="G97" s="131"/>
      <c r="H97" s="131"/>
    </row>
    <row r="98" spans="1:8" ht="14.25" customHeight="1">
      <c r="A98" s="129"/>
      <c r="B98" s="8" t="s">
        <v>81</v>
      </c>
      <c r="C98" s="9" t="s">
        <v>192</v>
      </c>
      <c r="D98" s="99"/>
      <c r="E98" s="84"/>
      <c r="G98" s="131"/>
      <c r="H98" s="131"/>
    </row>
    <row r="99" spans="1:8" ht="22.5">
      <c r="A99" s="129"/>
      <c r="B99" s="8" t="s">
        <v>82</v>
      </c>
      <c r="C99" s="9" t="s">
        <v>197</v>
      </c>
      <c r="D99" s="99"/>
      <c r="E99" s="84"/>
      <c r="G99" s="131"/>
      <c r="H99" s="131"/>
    </row>
    <row r="100" spans="1:8" ht="22.5">
      <c r="A100" s="129"/>
      <c r="B100" s="8" t="s">
        <v>89</v>
      </c>
      <c r="C100" s="9" t="s">
        <v>296</v>
      </c>
      <c r="D100" s="99"/>
      <c r="E100" s="84"/>
      <c r="G100" s="131"/>
      <c r="H100" s="131"/>
    </row>
    <row r="101" spans="1:8" ht="14.25" customHeight="1">
      <c r="A101" s="129"/>
      <c r="B101" s="8" t="s">
        <v>92</v>
      </c>
      <c r="C101" s="9" t="s">
        <v>199</v>
      </c>
      <c r="D101" s="99">
        <f>SUM(D102:D105)</f>
        <v>1642</v>
      </c>
      <c r="E101" s="99">
        <f>SUM(E102:E105)</f>
        <v>1642</v>
      </c>
      <c r="G101" s="131"/>
      <c r="H101" s="131"/>
    </row>
    <row r="102" spans="1:8" ht="14.25" customHeight="1">
      <c r="A102" s="129"/>
      <c r="B102" s="8" t="s">
        <v>193</v>
      </c>
      <c r="C102" s="9" t="s">
        <v>230</v>
      </c>
      <c r="D102" s="99"/>
      <c r="E102" s="84"/>
      <c r="G102" s="131"/>
      <c r="H102" s="131"/>
    </row>
    <row r="103" spans="1:8" ht="14.25" customHeight="1">
      <c r="A103" s="129"/>
      <c r="B103" s="8" t="s">
        <v>194</v>
      </c>
      <c r="C103" s="35" t="s">
        <v>231</v>
      </c>
      <c r="D103" s="99">
        <v>1642</v>
      </c>
      <c r="E103" s="84">
        <v>1642</v>
      </c>
      <c r="G103" s="131"/>
      <c r="H103" s="131"/>
    </row>
    <row r="104" spans="1:8" ht="14.25" customHeight="1">
      <c r="A104" s="129"/>
      <c r="B104" s="8" t="s">
        <v>195</v>
      </c>
      <c r="C104" s="35" t="s">
        <v>232</v>
      </c>
      <c r="D104" s="111"/>
      <c r="E104" s="102"/>
      <c r="G104" s="131"/>
      <c r="H104" s="131"/>
    </row>
    <row r="105" spans="1:8" ht="14.25" customHeight="1">
      <c r="A105" s="129"/>
      <c r="B105" s="8" t="s">
        <v>196</v>
      </c>
      <c r="C105" s="35" t="s">
        <v>233</v>
      </c>
      <c r="D105" s="99"/>
      <c r="E105" s="84"/>
      <c r="G105" s="131"/>
      <c r="H105" s="131"/>
    </row>
    <row r="106" spans="1:8" ht="14.25" customHeight="1">
      <c r="A106" s="129">
        <v>3</v>
      </c>
      <c r="B106" s="5"/>
      <c r="C106" s="32" t="s">
        <v>334</v>
      </c>
      <c r="D106" s="97"/>
      <c r="E106" s="93"/>
      <c r="G106" s="131"/>
      <c r="H106" s="131"/>
    </row>
    <row r="107" spans="1:8" ht="14.25" customHeight="1">
      <c r="A107" s="129">
        <v>4</v>
      </c>
      <c r="B107" s="5"/>
      <c r="C107" s="32" t="s">
        <v>268</v>
      </c>
      <c r="D107" s="92">
        <f>SUM(D108:D109)</f>
        <v>15173</v>
      </c>
      <c r="E107" s="92">
        <f>SUM(E108:E109)</f>
        <v>176443</v>
      </c>
      <c r="G107" s="131"/>
      <c r="H107" s="131"/>
    </row>
    <row r="108" spans="1:8" ht="14.25" customHeight="1">
      <c r="A108" s="129"/>
      <c r="B108" s="8" t="s">
        <v>55</v>
      </c>
      <c r="C108" s="9" t="s">
        <v>37</v>
      </c>
      <c r="D108" s="96"/>
      <c r="E108" s="84"/>
      <c r="G108" s="131"/>
      <c r="H108" s="131"/>
    </row>
    <row r="109" spans="1:8" ht="14.25" customHeight="1">
      <c r="A109" s="129"/>
      <c r="B109" s="8" t="s">
        <v>56</v>
      </c>
      <c r="C109" s="9" t="s">
        <v>38</v>
      </c>
      <c r="D109" s="96">
        <v>15173</v>
      </c>
      <c r="E109" s="84">
        <v>176443</v>
      </c>
      <c r="G109" s="131"/>
      <c r="H109" s="131"/>
    </row>
    <row r="110" spans="1:8" ht="14.25" customHeight="1">
      <c r="A110" s="129">
        <v>5</v>
      </c>
      <c r="B110" s="8"/>
      <c r="C110" s="32" t="s">
        <v>297</v>
      </c>
      <c r="D110" s="97">
        <v>279183</v>
      </c>
      <c r="E110" s="93">
        <v>305522</v>
      </c>
      <c r="G110" s="131"/>
      <c r="H110" s="131"/>
    </row>
    <row r="111" spans="1:8" ht="14.25" customHeight="1">
      <c r="A111" s="129"/>
      <c r="B111" s="5"/>
      <c r="C111" s="38" t="s">
        <v>298</v>
      </c>
      <c r="D111" s="112">
        <f>SUM(D80+D94+D106+D107+D110)</f>
        <v>963908</v>
      </c>
      <c r="E111" s="112">
        <f>SUM(E80+E94+E106+E107+E110)</f>
        <v>1567660</v>
      </c>
      <c r="G111" s="131"/>
      <c r="H111" s="131"/>
    </row>
    <row r="112" spans="1:8" ht="14.25" customHeight="1">
      <c r="A112" s="129">
        <v>6</v>
      </c>
      <c r="B112" s="5"/>
      <c r="C112" s="32" t="s">
        <v>299</v>
      </c>
      <c r="D112" s="92">
        <v>0</v>
      </c>
      <c r="E112" s="93">
        <v>0</v>
      </c>
      <c r="G112" s="131"/>
      <c r="H112" s="131"/>
    </row>
    <row r="113" spans="1:8" ht="14.25" customHeight="1">
      <c r="A113" s="129"/>
      <c r="B113" s="8" t="s">
        <v>300</v>
      </c>
      <c r="C113" s="9" t="s">
        <v>301</v>
      </c>
      <c r="D113" s="96"/>
      <c r="E113" s="84"/>
      <c r="G113" s="131"/>
      <c r="H113" s="131"/>
    </row>
    <row r="114" spans="1:8" ht="14.25" customHeight="1">
      <c r="A114" s="129"/>
      <c r="B114" s="8" t="s">
        <v>67</v>
      </c>
      <c r="C114" s="9" t="s">
        <v>302</v>
      </c>
      <c r="D114" s="96"/>
      <c r="E114" s="84"/>
      <c r="G114" s="131"/>
      <c r="H114" s="131"/>
    </row>
    <row r="115" spans="1:8" ht="14.25" customHeight="1">
      <c r="A115" s="129">
        <v>7</v>
      </c>
      <c r="B115" s="144" t="s">
        <v>9</v>
      </c>
      <c r="C115" s="32" t="s">
        <v>371</v>
      </c>
      <c r="D115" s="146"/>
      <c r="E115" s="98"/>
      <c r="G115" s="131"/>
      <c r="H115" s="131"/>
    </row>
    <row r="116" spans="1:8" ht="14.25" customHeight="1">
      <c r="A116" s="129"/>
      <c r="B116" s="103"/>
      <c r="C116" s="113" t="s">
        <v>303</v>
      </c>
      <c r="D116" s="110">
        <f>SUM(D111+D112+D115)</f>
        <v>963908</v>
      </c>
      <c r="E116" s="110">
        <f>SUM(E111+E112+E115)</f>
        <v>1567660</v>
      </c>
      <c r="G116" s="131"/>
      <c r="H116" s="131"/>
    </row>
    <row r="117" spans="1:8" ht="14.25" customHeight="1">
      <c r="A117" s="129"/>
      <c r="B117" s="115"/>
      <c r="C117" s="116" t="s">
        <v>304</v>
      </c>
      <c r="D117" s="117">
        <v>14</v>
      </c>
      <c r="E117" s="93">
        <v>14</v>
      </c>
      <c r="G117" s="131"/>
      <c r="H117" s="131"/>
    </row>
    <row r="118" spans="1:8" ht="14.25" customHeight="1">
      <c r="A118" s="129"/>
      <c r="B118" s="115"/>
      <c r="C118" s="118" t="s">
        <v>305</v>
      </c>
      <c r="D118" s="117"/>
      <c r="E118" s="93"/>
      <c r="G118" s="131"/>
      <c r="H118" s="131"/>
    </row>
    <row r="119" spans="7:8" ht="12.75">
      <c r="G119" s="131"/>
      <c r="H119" s="131"/>
    </row>
    <row r="120" spans="7:8" ht="12.75">
      <c r="G120" s="131"/>
      <c r="H120" s="131"/>
    </row>
    <row r="121" spans="7:8" ht="12.75">
      <c r="G121" s="131"/>
      <c r="H121" s="131"/>
    </row>
    <row r="122" spans="7:8" ht="12.75">
      <c r="G122" s="131"/>
      <c r="H122" s="131"/>
    </row>
    <row r="123" spans="7:8" ht="12.75">
      <c r="G123" s="131"/>
      <c r="H123" s="131"/>
    </row>
    <row r="124" spans="7:8" ht="12.75">
      <c r="G124" s="131"/>
      <c r="H124" s="131"/>
    </row>
    <row r="125" spans="7:8" ht="12.75">
      <c r="G125" s="131"/>
      <c r="H125" s="131"/>
    </row>
    <row r="126" spans="7:8" ht="12.75">
      <c r="G126" s="131"/>
      <c r="H126" s="131"/>
    </row>
    <row r="127" spans="7:8" ht="12.75">
      <c r="G127" s="131"/>
      <c r="H127" s="131"/>
    </row>
    <row r="128" spans="7:8" ht="12.75">
      <c r="G128" s="131"/>
      <c r="H128" s="131"/>
    </row>
    <row r="129" spans="7:8" ht="12.75">
      <c r="G129" s="131"/>
      <c r="H129" s="131"/>
    </row>
    <row r="130" spans="7:8" ht="12.75">
      <c r="G130" s="131"/>
      <c r="H130" s="131"/>
    </row>
    <row r="131" spans="7:8" ht="12.75">
      <c r="G131" s="131"/>
      <c r="H131" s="131"/>
    </row>
    <row r="132" spans="7:8" ht="12.75">
      <c r="G132" s="131"/>
      <c r="H132" s="131"/>
    </row>
    <row r="133" spans="7:8" ht="12.75">
      <c r="G133" s="131"/>
      <c r="H133" s="131"/>
    </row>
    <row r="134" spans="7:8" ht="12.75">
      <c r="G134" s="131"/>
      <c r="H134" s="131"/>
    </row>
    <row r="135" spans="7:8" ht="12.75">
      <c r="G135" s="131"/>
      <c r="H135" s="131"/>
    </row>
    <row r="136" spans="7:8" ht="12.75">
      <c r="G136" s="131"/>
      <c r="H136" s="131"/>
    </row>
    <row r="137" spans="7:8" ht="12.75">
      <c r="G137" s="131"/>
      <c r="H137" s="131"/>
    </row>
    <row r="138" spans="7:8" ht="12.75">
      <c r="G138" s="131"/>
      <c r="H138" s="131"/>
    </row>
    <row r="139" spans="7:8" ht="12.75">
      <c r="G139" s="131"/>
      <c r="H139" s="131"/>
    </row>
    <row r="140" spans="7:8" ht="12.75">
      <c r="G140" s="131"/>
      <c r="H140" s="131"/>
    </row>
    <row r="141" spans="7:8" ht="12.75">
      <c r="G141" s="131"/>
      <c r="H141" s="131"/>
    </row>
    <row r="142" spans="7:8" ht="12.75">
      <c r="G142" s="131"/>
      <c r="H142" s="131"/>
    </row>
    <row r="143" spans="7:8" ht="12.75">
      <c r="G143" s="131"/>
      <c r="H143" s="131"/>
    </row>
    <row r="144" spans="7:8" ht="12.75">
      <c r="G144" s="131"/>
      <c r="H144" s="131"/>
    </row>
    <row r="145" spans="7:8" ht="12.75">
      <c r="G145" s="131"/>
      <c r="H145" s="131"/>
    </row>
    <row r="146" spans="7:8" ht="12.75">
      <c r="G146" s="131"/>
      <c r="H146" s="131"/>
    </row>
    <row r="147" spans="7:8" ht="12.75">
      <c r="G147" s="131"/>
      <c r="H147" s="131"/>
    </row>
    <row r="148" spans="7:8" ht="12.75">
      <c r="G148" s="131"/>
      <c r="H148" s="131"/>
    </row>
    <row r="149" spans="7:8" ht="12.75">
      <c r="G149" s="131"/>
      <c r="H149" s="131"/>
    </row>
    <row r="150" spans="7:8" ht="12.75">
      <c r="G150" s="131"/>
      <c r="H150" s="131"/>
    </row>
    <row r="151" spans="7:8" ht="12.75">
      <c r="G151" s="131"/>
      <c r="H151" s="131"/>
    </row>
    <row r="152" spans="7:8" ht="12.75">
      <c r="G152" s="131"/>
      <c r="H152" s="131"/>
    </row>
    <row r="153" spans="7:8" ht="12.75">
      <c r="G153" s="131"/>
      <c r="H153" s="131"/>
    </row>
    <row r="154" spans="7:8" ht="12.75">
      <c r="G154" s="131"/>
      <c r="H154" s="131"/>
    </row>
    <row r="155" spans="7:8" ht="12.75">
      <c r="G155" s="131"/>
      <c r="H155" s="131"/>
    </row>
    <row r="156" spans="7:8" ht="12.75">
      <c r="G156" s="131"/>
      <c r="H156" s="131"/>
    </row>
    <row r="157" spans="7:8" ht="12.75">
      <c r="G157" s="131"/>
      <c r="H157" s="131"/>
    </row>
    <row r="158" spans="7:8" ht="12.75">
      <c r="G158" s="131"/>
      <c r="H158" s="131"/>
    </row>
    <row r="159" spans="7:8" ht="12.75">
      <c r="G159" s="131"/>
      <c r="H159" s="131"/>
    </row>
    <row r="160" spans="7:8" ht="12.75">
      <c r="G160" s="131"/>
      <c r="H160" s="131"/>
    </row>
    <row r="161" spans="7:8" ht="12.75">
      <c r="G161" s="131"/>
      <c r="H161" s="131"/>
    </row>
    <row r="162" spans="7:8" ht="12.75">
      <c r="G162" s="131"/>
      <c r="H162" s="131"/>
    </row>
    <row r="163" spans="7:8" ht="12.75">
      <c r="G163" s="131"/>
      <c r="H163" s="131"/>
    </row>
    <row r="164" spans="7:8" ht="12.75">
      <c r="G164" s="131"/>
      <c r="H164" s="131"/>
    </row>
    <row r="165" spans="7:8" ht="12.75">
      <c r="G165" s="131"/>
      <c r="H165" s="131"/>
    </row>
    <row r="166" spans="7:8" ht="12.75">
      <c r="G166" s="131"/>
      <c r="H166" s="131"/>
    </row>
    <row r="167" spans="7:8" ht="12.75">
      <c r="G167" s="131"/>
      <c r="H167" s="131"/>
    </row>
    <row r="168" spans="7:8" ht="12.75">
      <c r="G168" s="131"/>
      <c r="H168" s="131"/>
    </row>
    <row r="169" spans="7:8" ht="12.75">
      <c r="G169" s="131"/>
      <c r="H169" s="131"/>
    </row>
    <row r="170" spans="7:8" ht="12.75">
      <c r="G170" s="131"/>
      <c r="H170" s="131"/>
    </row>
    <row r="171" spans="7:8" ht="12.75">
      <c r="G171" s="131"/>
      <c r="H171" s="131"/>
    </row>
    <row r="172" spans="7:8" ht="12.75">
      <c r="G172" s="131"/>
      <c r="H172" s="131"/>
    </row>
    <row r="173" spans="7:8" ht="12.75">
      <c r="G173" s="131"/>
      <c r="H173" s="131"/>
    </row>
    <row r="174" spans="7:8" ht="12.75">
      <c r="G174" s="131"/>
      <c r="H174" s="131"/>
    </row>
    <row r="175" spans="7:8" ht="12.75">
      <c r="G175" s="131"/>
      <c r="H175" s="131"/>
    </row>
    <row r="176" spans="7:8" ht="12.75">
      <c r="G176" s="131"/>
      <c r="H176" s="131"/>
    </row>
    <row r="177" spans="7:8" ht="12.75">
      <c r="G177" s="131"/>
      <c r="H177" s="131"/>
    </row>
    <row r="178" spans="7:8" ht="12.75">
      <c r="G178" s="131"/>
      <c r="H178" s="131"/>
    </row>
    <row r="179" spans="7:8" ht="12.75">
      <c r="G179" s="131"/>
      <c r="H179" s="131"/>
    </row>
    <row r="180" spans="7:8" ht="12.75">
      <c r="G180" s="131"/>
      <c r="H180" s="131"/>
    </row>
    <row r="181" spans="7:8" ht="12.75">
      <c r="G181" s="131"/>
      <c r="H181" s="131"/>
    </row>
    <row r="182" spans="7:8" ht="12.75">
      <c r="G182" s="131"/>
      <c r="H182" s="131"/>
    </row>
    <row r="183" spans="7:8" ht="12.75">
      <c r="G183" s="131"/>
      <c r="H183" s="131"/>
    </row>
    <row r="184" spans="7:8" ht="12.75">
      <c r="G184" s="131"/>
      <c r="H184" s="131"/>
    </row>
    <row r="185" spans="7:8" ht="12.75">
      <c r="G185" s="131"/>
      <c r="H185" s="131"/>
    </row>
    <row r="186" spans="7:8" ht="12.75">
      <c r="G186" s="131"/>
      <c r="H186" s="131"/>
    </row>
    <row r="187" spans="7:8" ht="12.75">
      <c r="G187" s="131"/>
      <c r="H187" s="131"/>
    </row>
    <row r="188" spans="7:8" ht="12.75">
      <c r="G188" s="131"/>
      <c r="H188" s="131"/>
    </row>
    <row r="189" spans="7:8" ht="12.75">
      <c r="G189" s="131"/>
      <c r="H189" s="131"/>
    </row>
    <row r="190" spans="7:8" ht="12.75">
      <c r="G190" s="131"/>
      <c r="H190" s="131"/>
    </row>
    <row r="191" spans="7:8" ht="12.75">
      <c r="G191" s="131"/>
      <c r="H191" s="131"/>
    </row>
    <row r="192" spans="7:8" ht="12.75">
      <c r="G192" s="131"/>
      <c r="H192" s="131"/>
    </row>
    <row r="193" spans="7:8" ht="12.75">
      <c r="G193" s="131"/>
      <c r="H193" s="131"/>
    </row>
    <row r="194" spans="7:8" ht="12.75">
      <c r="G194" s="131"/>
      <c r="H194" s="131"/>
    </row>
    <row r="195" spans="7:8" ht="12.75">
      <c r="G195" s="131"/>
      <c r="H195" s="131"/>
    </row>
    <row r="196" spans="7:8" ht="12.75">
      <c r="G196" s="131"/>
      <c r="H196" s="131"/>
    </row>
    <row r="197" spans="7:8" ht="12.75">
      <c r="G197" s="131"/>
      <c r="H197" s="131"/>
    </row>
    <row r="198" spans="7:8" ht="12.75">
      <c r="G198" s="131"/>
      <c r="H198" s="131"/>
    </row>
    <row r="199" spans="7:8" ht="12.75">
      <c r="G199" s="131"/>
      <c r="H199" s="131"/>
    </row>
    <row r="200" spans="7:8" ht="12.75">
      <c r="G200" s="131"/>
      <c r="H200" s="131"/>
    </row>
    <row r="201" spans="7:8" ht="12.75">
      <c r="G201" s="131"/>
      <c r="H201" s="131"/>
    </row>
    <row r="202" spans="7:8" ht="12.75">
      <c r="G202" s="131"/>
      <c r="H202" s="131"/>
    </row>
    <row r="203" spans="7:8" ht="12.75">
      <c r="G203" s="131"/>
      <c r="H203" s="131"/>
    </row>
    <row r="204" spans="7:8" ht="12.75">
      <c r="G204" s="131"/>
      <c r="H204" s="131"/>
    </row>
    <row r="205" spans="7:8" ht="12.75">
      <c r="G205" s="131"/>
      <c r="H205" s="131"/>
    </row>
    <row r="206" spans="7:8" ht="12.75">
      <c r="G206" s="131"/>
      <c r="H206" s="131"/>
    </row>
    <row r="207" spans="7:8" ht="12.75">
      <c r="G207" s="131"/>
      <c r="H207" s="131"/>
    </row>
    <row r="208" spans="7:8" ht="12.75">
      <c r="G208" s="131"/>
      <c r="H208" s="131"/>
    </row>
    <row r="209" spans="7:8" ht="12.75">
      <c r="G209" s="131"/>
      <c r="H209" s="131"/>
    </row>
    <row r="210" spans="7:8" ht="12.75">
      <c r="G210" s="131"/>
      <c r="H210" s="131"/>
    </row>
    <row r="211" spans="7:8" ht="12.75">
      <c r="G211" s="131"/>
      <c r="H211" s="131"/>
    </row>
    <row r="212" spans="7:8" ht="12.75">
      <c r="G212" s="131"/>
      <c r="H212" s="131"/>
    </row>
    <row r="213" spans="7:8" ht="12.75">
      <c r="G213" s="131"/>
      <c r="H213" s="131"/>
    </row>
    <row r="214" spans="7:8" ht="12.75">
      <c r="G214" s="131"/>
      <c r="H214" s="131"/>
    </row>
    <row r="215" spans="7:8" ht="12.75">
      <c r="G215" s="131"/>
      <c r="H215" s="131"/>
    </row>
    <row r="216" spans="7:8" ht="12.75">
      <c r="G216" s="131"/>
      <c r="H216" s="131"/>
    </row>
    <row r="217" spans="7:8" ht="12.75">
      <c r="G217" s="131"/>
      <c r="H217" s="131"/>
    </row>
    <row r="218" spans="7:8" ht="12.75">
      <c r="G218" s="131"/>
      <c r="H218" s="131"/>
    </row>
    <row r="219" spans="7:8" ht="12.75">
      <c r="G219" s="131"/>
      <c r="H219" s="131"/>
    </row>
    <row r="220" spans="7:8" ht="12.75">
      <c r="G220" s="131"/>
      <c r="H220" s="131"/>
    </row>
    <row r="221" spans="7:8" ht="12.75">
      <c r="G221" s="131"/>
      <c r="H221" s="131"/>
    </row>
    <row r="222" spans="7:8" ht="12.75">
      <c r="G222" s="131"/>
      <c r="H222" s="131"/>
    </row>
    <row r="223" spans="7:8" ht="12.75">
      <c r="G223" s="131"/>
      <c r="H223" s="131"/>
    </row>
    <row r="224" spans="7:8" ht="12.75">
      <c r="G224" s="131"/>
      <c r="H224" s="131"/>
    </row>
    <row r="225" spans="7:8" ht="12.75">
      <c r="G225" s="131"/>
      <c r="H225" s="131"/>
    </row>
    <row r="226" spans="7:8" ht="12.75">
      <c r="G226" s="131"/>
      <c r="H226" s="131"/>
    </row>
    <row r="227" spans="7:8" ht="12.75">
      <c r="G227" s="131"/>
      <c r="H227" s="131"/>
    </row>
    <row r="228" spans="7:8" ht="12.75">
      <c r="G228" s="131"/>
      <c r="H228" s="131"/>
    </row>
    <row r="229" spans="7:8" ht="12.75">
      <c r="G229" s="131"/>
      <c r="H229" s="131"/>
    </row>
    <row r="230" spans="7:8" ht="12.75">
      <c r="G230" s="131"/>
      <c r="H230" s="131"/>
    </row>
    <row r="231" spans="7:8" ht="12.75">
      <c r="G231" s="131"/>
      <c r="H231" s="131"/>
    </row>
  </sheetData>
  <mergeCells count="6">
    <mergeCell ref="B5:E5"/>
    <mergeCell ref="D6:E6"/>
    <mergeCell ref="B2:E2"/>
    <mergeCell ref="B1:E1"/>
    <mergeCell ref="D3:E3"/>
    <mergeCell ref="D4:E4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B1" sqref="B1:E1"/>
    </sheetView>
  </sheetViews>
  <sheetFormatPr defaultColWidth="9.140625" defaultRowHeight="12.75"/>
  <cols>
    <col min="1" max="1" width="7.00390625" style="131" customWidth="1"/>
    <col min="2" max="2" width="5.28125" style="0" bestFit="1" customWidth="1"/>
    <col min="3" max="3" width="48.8515625" style="0" bestFit="1" customWidth="1"/>
    <col min="4" max="4" width="7.8515625" style="0" customWidth="1"/>
    <col min="5" max="5" width="8.8515625" style="0" bestFit="1" customWidth="1"/>
  </cols>
  <sheetData>
    <row r="1" spans="2:5" ht="12.75">
      <c r="B1" s="248" t="s">
        <v>441</v>
      </c>
      <c r="C1" s="248"/>
      <c r="D1" s="248"/>
      <c r="E1" s="248"/>
    </row>
    <row r="2" spans="2:5" ht="12.75">
      <c r="B2" s="245"/>
      <c r="C2" s="245"/>
      <c r="D2" s="245"/>
      <c r="E2" s="134"/>
    </row>
    <row r="3" spans="1:5" ht="24.75" customHeight="1">
      <c r="A3" s="276" t="s">
        <v>373</v>
      </c>
      <c r="B3" s="276"/>
      <c r="C3" s="167" t="s">
        <v>309</v>
      </c>
      <c r="D3" s="274" t="s">
        <v>313</v>
      </c>
      <c r="E3" s="274"/>
    </row>
    <row r="4" spans="1:5" ht="26.25" customHeight="1">
      <c r="A4" s="276" t="s">
        <v>374</v>
      </c>
      <c r="B4" s="276"/>
      <c r="C4" s="167" t="s">
        <v>314</v>
      </c>
      <c r="D4" s="274" t="s">
        <v>274</v>
      </c>
      <c r="E4" s="274"/>
    </row>
    <row r="5" spans="2:5" ht="12.75">
      <c r="B5" s="187"/>
      <c r="C5" s="187"/>
      <c r="D5" s="275" t="s">
        <v>253</v>
      </c>
      <c r="E5" s="275"/>
    </row>
    <row r="6" spans="1:5" ht="12.75">
      <c r="A6" s="130" t="s">
        <v>370</v>
      </c>
      <c r="B6" s="175" t="s">
        <v>275</v>
      </c>
      <c r="C6" s="87" t="s">
        <v>277</v>
      </c>
      <c r="D6" s="244" t="s">
        <v>375</v>
      </c>
      <c r="E6" s="244"/>
    </row>
    <row r="7" spans="1:5" ht="12.75">
      <c r="A7" s="130"/>
      <c r="B7" s="176"/>
      <c r="C7" s="88"/>
      <c r="D7" s="87" t="s">
        <v>260</v>
      </c>
      <c r="E7" s="87" t="s">
        <v>261</v>
      </c>
    </row>
    <row r="8" spans="1:5" ht="12.75">
      <c r="A8" s="129">
        <v>1</v>
      </c>
      <c r="B8" s="176">
        <v>2</v>
      </c>
      <c r="C8" s="88">
        <v>3</v>
      </c>
      <c r="D8" s="87">
        <v>4</v>
      </c>
      <c r="E8" s="87">
        <v>5</v>
      </c>
    </row>
    <row r="9" spans="1:5" ht="12.75">
      <c r="A9" s="49"/>
      <c r="B9" s="175"/>
      <c r="C9" s="87" t="s">
        <v>31</v>
      </c>
      <c r="D9" s="135"/>
      <c r="E9" s="135"/>
    </row>
    <row r="10" spans="1:5" ht="12.75">
      <c r="A10" s="129">
        <v>1</v>
      </c>
      <c r="B10" s="175"/>
      <c r="C10" s="136" t="s">
        <v>315</v>
      </c>
      <c r="D10" s="135"/>
      <c r="E10" s="143">
        <f>E11+E20</f>
        <v>1460</v>
      </c>
    </row>
    <row r="11" spans="1:5" ht="12.75">
      <c r="A11" s="129"/>
      <c r="B11" s="177"/>
      <c r="C11" s="91" t="s">
        <v>316</v>
      </c>
      <c r="D11" s="92">
        <v>0</v>
      </c>
      <c r="E11" s="92">
        <f>SUM(E12:E19)</f>
        <v>1460</v>
      </c>
    </row>
    <row r="12" spans="1:5" ht="12.75">
      <c r="A12" s="129"/>
      <c r="B12" s="178" t="s">
        <v>72</v>
      </c>
      <c r="C12" s="9" t="s">
        <v>127</v>
      </c>
      <c r="D12" s="99"/>
      <c r="E12" s="99"/>
    </row>
    <row r="13" spans="1:5" ht="12.75">
      <c r="A13" s="129"/>
      <c r="B13" s="178" t="s">
        <v>73</v>
      </c>
      <c r="C13" s="9" t="s">
        <v>128</v>
      </c>
      <c r="D13" s="99">
        <v>1150</v>
      </c>
      <c r="E13" s="99">
        <v>1150</v>
      </c>
    </row>
    <row r="14" spans="1:5" ht="12.75">
      <c r="A14" s="129"/>
      <c r="B14" s="178" t="s">
        <v>74</v>
      </c>
      <c r="C14" s="9" t="s">
        <v>129</v>
      </c>
      <c r="D14" s="99"/>
      <c r="E14" s="99"/>
    </row>
    <row r="15" spans="1:5" ht="12.75">
      <c r="A15" s="129"/>
      <c r="B15" s="178" t="s">
        <v>75</v>
      </c>
      <c r="C15" s="9" t="s">
        <v>130</v>
      </c>
      <c r="D15" s="99"/>
      <c r="E15" s="99"/>
    </row>
    <row r="16" spans="1:5" ht="12.75">
      <c r="A16" s="129"/>
      <c r="B16" s="178" t="s">
        <v>317</v>
      </c>
      <c r="C16" s="9" t="s">
        <v>131</v>
      </c>
      <c r="D16" s="99"/>
      <c r="E16" s="99"/>
    </row>
    <row r="17" spans="1:5" ht="12.75">
      <c r="A17" s="129"/>
      <c r="B17" s="178" t="s">
        <v>76</v>
      </c>
      <c r="C17" s="9" t="s">
        <v>132</v>
      </c>
      <c r="D17" s="99">
        <v>310</v>
      </c>
      <c r="E17" s="99">
        <v>310</v>
      </c>
    </row>
    <row r="18" spans="1:5" ht="12.75">
      <c r="A18" s="129"/>
      <c r="B18" s="178" t="s">
        <v>77</v>
      </c>
      <c r="C18" s="9" t="s">
        <v>318</v>
      </c>
      <c r="D18" s="99"/>
      <c r="E18" s="99"/>
    </row>
    <row r="19" spans="1:5" ht="12.75">
      <c r="A19" s="129"/>
      <c r="B19" s="178" t="s">
        <v>85</v>
      </c>
      <c r="C19" s="9" t="s">
        <v>319</v>
      </c>
      <c r="D19" s="99"/>
      <c r="E19" s="99"/>
    </row>
    <row r="20" spans="1:5" ht="12.75">
      <c r="A20" s="129"/>
      <c r="B20" s="178"/>
      <c r="C20" s="20" t="s">
        <v>320</v>
      </c>
      <c r="D20" s="97"/>
      <c r="E20" s="97">
        <v>0</v>
      </c>
    </row>
    <row r="21" spans="1:5" ht="12.75">
      <c r="A21" s="129">
        <v>2</v>
      </c>
      <c r="B21" s="177"/>
      <c r="C21" s="91" t="s">
        <v>321</v>
      </c>
      <c r="D21" s="92">
        <v>0</v>
      </c>
      <c r="E21" s="92">
        <f>SUM(E22:E25)</f>
        <v>2694</v>
      </c>
    </row>
    <row r="22" spans="1:5" ht="12.75">
      <c r="A22" s="129"/>
      <c r="B22" s="178" t="s">
        <v>78</v>
      </c>
      <c r="C22" s="9" t="s">
        <v>322</v>
      </c>
      <c r="D22" s="99"/>
      <c r="E22" s="99"/>
    </row>
    <row r="23" spans="1:5" ht="12.75">
      <c r="A23" s="129"/>
      <c r="B23" s="178" t="s">
        <v>79</v>
      </c>
      <c r="C23" s="9" t="s">
        <v>323</v>
      </c>
      <c r="D23" s="99"/>
      <c r="E23" s="99"/>
    </row>
    <row r="24" spans="1:5" ht="12.75">
      <c r="A24" s="129"/>
      <c r="B24" s="178" t="s">
        <v>80</v>
      </c>
      <c r="C24" s="9" t="s">
        <v>324</v>
      </c>
      <c r="D24" s="99"/>
      <c r="E24" s="99"/>
    </row>
    <row r="25" spans="1:5" ht="12.75">
      <c r="A25" s="129"/>
      <c r="B25" s="178" t="s">
        <v>81</v>
      </c>
      <c r="C25" s="9" t="s">
        <v>91</v>
      </c>
      <c r="D25" s="99"/>
      <c r="E25" s="99">
        <v>2694</v>
      </c>
    </row>
    <row r="26" spans="1:5" ht="12.75">
      <c r="A26" s="129">
        <v>3</v>
      </c>
      <c r="B26" s="179"/>
      <c r="C26" s="20" t="s">
        <v>325</v>
      </c>
      <c r="D26" s="97">
        <v>0</v>
      </c>
      <c r="E26" s="97"/>
    </row>
    <row r="27" spans="1:5" ht="12.75">
      <c r="A27" s="129">
        <v>4</v>
      </c>
      <c r="B27" s="177"/>
      <c r="C27" s="20" t="s">
        <v>326</v>
      </c>
      <c r="D27" s="97">
        <v>0</v>
      </c>
      <c r="E27" s="97"/>
    </row>
    <row r="28" spans="1:5" ht="12.75">
      <c r="A28" s="129">
        <v>5</v>
      </c>
      <c r="B28" s="180"/>
      <c r="C28" s="20" t="s">
        <v>327</v>
      </c>
      <c r="D28" s="92">
        <v>0</v>
      </c>
      <c r="E28" s="93">
        <f>SUM(E29:E30)</f>
        <v>5611</v>
      </c>
    </row>
    <row r="29" spans="1:5" ht="12.75">
      <c r="A29" s="129"/>
      <c r="B29" s="181" t="s">
        <v>57</v>
      </c>
      <c r="C29" s="23" t="s">
        <v>328</v>
      </c>
      <c r="D29" s="97"/>
      <c r="E29" s="99">
        <v>5611</v>
      </c>
    </row>
    <row r="30" spans="1:5" ht="12.75">
      <c r="A30" s="129"/>
      <c r="B30" s="181" t="s">
        <v>58</v>
      </c>
      <c r="C30" s="23" t="s">
        <v>329</v>
      </c>
      <c r="D30" s="97"/>
      <c r="E30" s="97"/>
    </row>
    <row r="31" spans="1:5" ht="12.75">
      <c r="A31" s="129">
        <v>6</v>
      </c>
      <c r="B31" s="182"/>
      <c r="C31" s="20" t="s">
        <v>330</v>
      </c>
      <c r="D31" s="97">
        <v>143055</v>
      </c>
      <c r="E31" s="97">
        <v>173855</v>
      </c>
    </row>
    <row r="32" spans="1:5" ht="12.75">
      <c r="A32" s="129">
        <v>7</v>
      </c>
      <c r="B32" s="188" t="s">
        <v>8</v>
      </c>
      <c r="C32" s="20" t="s">
        <v>376</v>
      </c>
      <c r="D32" s="97"/>
      <c r="E32" s="97"/>
    </row>
    <row r="33" spans="1:5" ht="12.75">
      <c r="A33" s="189">
        <v>8</v>
      </c>
      <c r="B33" s="183"/>
      <c r="C33" s="109" t="s">
        <v>377</v>
      </c>
      <c r="D33" s="92">
        <f>D10+D21+D26+D27+D28+D31+D32</f>
        <v>143055</v>
      </c>
      <c r="E33" s="92">
        <f>E10+E21+E26+E27+E28+E31+E32</f>
        <v>183620</v>
      </c>
    </row>
    <row r="34" spans="2:5" ht="12.75">
      <c r="B34" s="137"/>
      <c r="C34" s="138"/>
      <c r="D34" s="139"/>
      <c r="E34" s="139"/>
    </row>
    <row r="35" spans="2:5" ht="12.75">
      <c r="B35" s="141"/>
      <c r="C35" s="141"/>
      <c r="D35" s="141"/>
      <c r="E35" s="141"/>
    </row>
    <row r="36" spans="1:5" ht="12.75">
      <c r="A36" s="129"/>
      <c r="B36" s="176"/>
      <c r="C36" s="87" t="s">
        <v>36</v>
      </c>
      <c r="D36" s="142"/>
      <c r="E36" s="142"/>
    </row>
    <row r="37" spans="1:5" ht="12.75">
      <c r="A37" s="129">
        <v>1</v>
      </c>
      <c r="B37" s="184"/>
      <c r="C37" s="32" t="s">
        <v>266</v>
      </c>
      <c r="D37" s="92">
        <f>SUM(D38:D42)</f>
        <v>144515</v>
      </c>
      <c r="E37" s="92">
        <f>SUM(E38:E42)</f>
        <v>183204</v>
      </c>
    </row>
    <row r="38" spans="1:5" ht="12.75">
      <c r="A38" s="129"/>
      <c r="B38" s="181" t="s">
        <v>72</v>
      </c>
      <c r="C38" s="9" t="s">
        <v>28</v>
      </c>
      <c r="D38" s="99">
        <v>80003</v>
      </c>
      <c r="E38" s="99">
        <v>83177</v>
      </c>
    </row>
    <row r="39" spans="1:5" ht="12.75">
      <c r="A39" s="129"/>
      <c r="B39" s="181" t="s">
        <v>73</v>
      </c>
      <c r="C39" s="9" t="s">
        <v>185</v>
      </c>
      <c r="D39" s="99">
        <v>20375</v>
      </c>
      <c r="E39" s="99">
        <v>21881</v>
      </c>
    </row>
    <row r="40" spans="1:5" ht="12.75">
      <c r="A40" s="129"/>
      <c r="B40" s="181" t="s">
        <v>74</v>
      </c>
      <c r="C40" s="9" t="s">
        <v>95</v>
      </c>
      <c r="D40" s="99">
        <v>23237</v>
      </c>
      <c r="E40" s="99">
        <v>22345</v>
      </c>
    </row>
    <row r="41" spans="1:5" ht="12.75">
      <c r="A41" s="129"/>
      <c r="B41" s="181" t="s">
        <v>75</v>
      </c>
      <c r="C41" s="9" t="s">
        <v>186</v>
      </c>
      <c r="D41" s="99">
        <v>20900</v>
      </c>
      <c r="E41" s="99">
        <v>55801</v>
      </c>
    </row>
    <row r="42" spans="1:5" ht="12.75">
      <c r="A42" s="129"/>
      <c r="B42" s="181" t="s">
        <v>84</v>
      </c>
      <c r="C42" s="9" t="s">
        <v>187</v>
      </c>
      <c r="D42" s="99"/>
      <c r="E42" s="99"/>
    </row>
    <row r="43" spans="1:5" ht="12.75">
      <c r="A43" s="129">
        <v>2</v>
      </c>
      <c r="B43" s="184"/>
      <c r="C43" s="32" t="s">
        <v>332</v>
      </c>
      <c r="D43" s="92"/>
      <c r="E43" s="92">
        <f>SUM(E44:E47)</f>
        <v>416</v>
      </c>
    </row>
    <row r="44" spans="1:5" ht="12.75">
      <c r="A44" s="129"/>
      <c r="B44" s="181" t="s">
        <v>78</v>
      </c>
      <c r="C44" s="9" t="s">
        <v>189</v>
      </c>
      <c r="D44" s="111"/>
      <c r="E44" s="111">
        <v>416</v>
      </c>
    </row>
    <row r="45" spans="1:5" ht="12.75">
      <c r="A45" s="129"/>
      <c r="B45" s="181" t="s">
        <v>79</v>
      </c>
      <c r="C45" s="9" t="s">
        <v>190</v>
      </c>
      <c r="D45" s="99"/>
      <c r="E45" s="99"/>
    </row>
    <row r="46" spans="1:5" ht="22.5">
      <c r="A46" s="129"/>
      <c r="B46" s="181" t="s">
        <v>82</v>
      </c>
      <c r="C46" s="9" t="s">
        <v>197</v>
      </c>
      <c r="D46" s="99"/>
      <c r="E46" s="99"/>
    </row>
    <row r="47" spans="1:5" ht="12.75">
      <c r="A47" s="129"/>
      <c r="B47" s="181" t="s">
        <v>92</v>
      </c>
      <c r="C47" s="9" t="s">
        <v>333</v>
      </c>
      <c r="D47" s="99"/>
      <c r="E47" s="99"/>
    </row>
    <row r="48" spans="1:5" ht="12.75">
      <c r="A48" s="129">
        <v>3</v>
      </c>
      <c r="B48" s="184"/>
      <c r="C48" s="32" t="s">
        <v>334</v>
      </c>
      <c r="D48" s="97"/>
      <c r="E48" s="97"/>
    </row>
    <row r="49" spans="1:5" ht="12.75">
      <c r="A49" s="129">
        <v>4</v>
      </c>
      <c r="B49" s="184" t="s">
        <v>5</v>
      </c>
      <c r="C49" s="32" t="s">
        <v>371</v>
      </c>
      <c r="D49" s="97"/>
      <c r="E49" s="97"/>
    </row>
    <row r="50" spans="1:5" ht="12.75">
      <c r="A50" s="129">
        <v>5</v>
      </c>
      <c r="B50" s="185"/>
      <c r="C50" s="113" t="s">
        <v>378</v>
      </c>
      <c r="D50" s="92">
        <f>D37+D43+D48+D49</f>
        <v>144515</v>
      </c>
      <c r="E50" s="92">
        <f>E37+E43+E48+E49</f>
        <v>183620</v>
      </c>
    </row>
    <row r="51" spans="1:5" ht="12.75">
      <c r="A51" s="49"/>
      <c r="B51" s="186"/>
      <c r="C51" s="116" t="s">
        <v>304</v>
      </c>
      <c r="D51" s="170">
        <v>25</v>
      </c>
      <c r="E51" s="170">
        <v>25</v>
      </c>
    </row>
    <row r="52" spans="1:5" ht="12.75">
      <c r="A52" s="49"/>
      <c r="B52" s="49"/>
      <c r="C52" s="172" t="s">
        <v>372</v>
      </c>
      <c r="D52" s="173">
        <v>0</v>
      </c>
      <c r="E52" s="173">
        <v>0</v>
      </c>
    </row>
  </sheetData>
  <mergeCells count="8">
    <mergeCell ref="B2:D2"/>
    <mergeCell ref="D6:E6"/>
    <mergeCell ref="B1:E1"/>
    <mergeCell ref="D3:E3"/>
    <mergeCell ref="D4:E4"/>
    <mergeCell ref="D5:E5"/>
    <mergeCell ref="A3:B3"/>
    <mergeCell ref="A4:B4"/>
  </mergeCells>
  <printOptions/>
  <pageMargins left="0.75" right="0.7" top="1" bottom="1" header="0.51" footer="0.5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B1" sqref="B1:E1"/>
    </sheetView>
  </sheetViews>
  <sheetFormatPr defaultColWidth="9.140625" defaultRowHeight="12.75"/>
  <cols>
    <col min="1" max="1" width="6.8515625" style="0" customWidth="1"/>
    <col min="2" max="2" width="5.28125" style="0" bestFit="1" customWidth="1"/>
    <col min="3" max="3" width="50.140625" style="0" customWidth="1"/>
    <col min="4" max="4" width="7.7109375" style="0" customWidth="1"/>
  </cols>
  <sheetData>
    <row r="1" spans="2:5" ht="12.75">
      <c r="B1" s="259" t="s">
        <v>442</v>
      </c>
      <c r="C1" s="259"/>
      <c r="D1" s="259"/>
      <c r="E1" s="259"/>
    </row>
    <row r="2" spans="2:5" ht="12.75">
      <c r="B2" s="248"/>
      <c r="C2" s="248"/>
      <c r="D2" s="248"/>
      <c r="E2" s="248"/>
    </row>
    <row r="3" spans="1:5" ht="25.5" customHeight="1">
      <c r="A3" s="276" t="s">
        <v>373</v>
      </c>
      <c r="B3" s="276"/>
      <c r="C3" s="167" t="s">
        <v>310</v>
      </c>
      <c r="D3" s="274" t="s">
        <v>355</v>
      </c>
      <c r="E3" s="274"/>
    </row>
    <row r="4" spans="1:5" ht="27" customHeight="1">
      <c r="A4" s="276" t="s">
        <v>374</v>
      </c>
      <c r="B4" s="276"/>
      <c r="C4" s="167" t="s">
        <v>356</v>
      </c>
      <c r="D4" s="277"/>
      <c r="E4" s="277"/>
    </row>
    <row r="5" spans="1:5" ht="12.75">
      <c r="A5" s="131"/>
      <c r="B5" s="278" t="s">
        <v>253</v>
      </c>
      <c r="C5" s="279"/>
      <c r="D5" s="279"/>
      <c r="E5" s="279"/>
    </row>
    <row r="6" spans="1:5" ht="30.75" customHeight="1">
      <c r="A6" s="193" t="s">
        <v>370</v>
      </c>
      <c r="B6" s="87" t="s">
        <v>275</v>
      </c>
      <c r="C6" s="87" t="s">
        <v>277</v>
      </c>
      <c r="D6" s="244" t="s">
        <v>375</v>
      </c>
      <c r="E6" s="244"/>
    </row>
    <row r="7" spans="1:5" ht="15" customHeight="1">
      <c r="A7" s="49"/>
      <c r="B7" s="88"/>
      <c r="C7" s="88"/>
      <c r="D7" s="88" t="s">
        <v>260</v>
      </c>
      <c r="E7" s="132" t="s">
        <v>261</v>
      </c>
    </row>
    <row r="8" spans="1:5" ht="15" customHeight="1">
      <c r="A8" s="129">
        <v>1</v>
      </c>
      <c r="B8" s="88">
        <v>2</v>
      </c>
      <c r="C8" s="88">
        <v>3</v>
      </c>
      <c r="D8" s="88">
        <v>4</v>
      </c>
      <c r="E8" s="132">
        <v>5</v>
      </c>
    </row>
    <row r="9" spans="1:5" ht="15" customHeight="1">
      <c r="A9" s="129"/>
      <c r="B9" s="87"/>
      <c r="C9" s="87" t="s">
        <v>31</v>
      </c>
      <c r="D9" s="135"/>
      <c r="E9" s="84"/>
    </row>
    <row r="10" spans="1:5" ht="15" customHeight="1">
      <c r="A10" s="129"/>
      <c r="B10" s="90"/>
      <c r="C10" s="91" t="s">
        <v>336</v>
      </c>
      <c r="D10" s="92">
        <f>SUM(D11:D18)</f>
        <v>0</v>
      </c>
      <c r="E10" s="93"/>
    </row>
    <row r="11" spans="1:5" ht="15" customHeight="1">
      <c r="A11" s="129"/>
      <c r="B11" s="94" t="s">
        <v>72</v>
      </c>
      <c r="C11" s="9" t="s">
        <v>127</v>
      </c>
      <c r="D11" s="99"/>
      <c r="E11" s="84"/>
    </row>
    <row r="12" spans="1:5" ht="15" customHeight="1">
      <c r="A12" s="129"/>
      <c r="B12" s="94" t="s">
        <v>73</v>
      </c>
      <c r="C12" s="9" t="s">
        <v>128</v>
      </c>
      <c r="D12" s="99"/>
      <c r="E12" s="84"/>
    </row>
    <row r="13" spans="1:5" ht="15" customHeight="1">
      <c r="A13" s="129"/>
      <c r="B13" s="94" t="s">
        <v>74</v>
      </c>
      <c r="C13" s="9" t="s">
        <v>129</v>
      </c>
      <c r="D13" s="99"/>
      <c r="E13" s="84"/>
    </row>
    <row r="14" spans="1:5" ht="15" customHeight="1">
      <c r="A14" s="129"/>
      <c r="B14" s="94" t="s">
        <v>75</v>
      </c>
      <c r="C14" s="9" t="s">
        <v>130</v>
      </c>
      <c r="D14" s="99"/>
      <c r="E14" s="84"/>
    </row>
    <row r="15" spans="1:5" ht="15" customHeight="1">
      <c r="A15" s="129"/>
      <c r="B15" s="94" t="s">
        <v>317</v>
      </c>
      <c r="C15" s="9" t="s">
        <v>131</v>
      </c>
      <c r="D15" s="99"/>
      <c r="E15" s="84"/>
    </row>
    <row r="16" spans="1:5" ht="15" customHeight="1">
      <c r="A16" s="129"/>
      <c r="B16" s="94" t="s">
        <v>76</v>
      </c>
      <c r="C16" s="9" t="s">
        <v>132</v>
      </c>
      <c r="D16" s="99"/>
      <c r="E16" s="84"/>
    </row>
    <row r="17" spans="1:5" ht="15" customHeight="1">
      <c r="A17" s="129"/>
      <c r="B17" s="94" t="s">
        <v>77</v>
      </c>
      <c r="C17" s="9" t="s">
        <v>357</v>
      </c>
      <c r="D17" s="99"/>
      <c r="E17" s="84"/>
    </row>
    <row r="18" spans="1:5" ht="15" customHeight="1">
      <c r="A18" s="129"/>
      <c r="B18" s="94" t="s">
        <v>85</v>
      </c>
      <c r="C18" s="9" t="s">
        <v>319</v>
      </c>
      <c r="D18" s="99"/>
      <c r="E18" s="84"/>
    </row>
    <row r="19" spans="1:5" ht="15" customHeight="1">
      <c r="A19" s="129">
        <v>2</v>
      </c>
      <c r="B19" s="90"/>
      <c r="C19" s="91" t="s">
        <v>321</v>
      </c>
      <c r="D19" s="92">
        <f>SUM(D20:D23)</f>
        <v>0</v>
      </c>
      <c r="E19" s="93"/>
    </row>
    <row r="20" spans="1:5" ht="15" customHeight="1">
      <c r="A20" s="129"/>
      <c r="B20" s="94" t="s">
        <v>78</v>
      </c>
      <c r="C20" s="9" t="s">
        <v>322</v>
      </c>
      <c r="D20" s="99"/>
      <c r="E20" s="84"/>
    </row>
    <row r="21" spans="1:5" ht="15" customHeight="1">
      <c r="A21" s="129"/>
      <c r="B21" s="94" t="s">
        <v>79</v>
      </c>
      <c r="C21" s="9" t="s">
        <v>323</v>
      </c>
      <c r="D21" s="99"/>
      <c r="E21" s="84"/>
    </row>
    <row r="22" spans="1:5" ht="15" customHeight="1">
      <c r="A22" s="129"/>
      <c r="B22" s="94" t="s">
        <v>80</v>
      </c>
      <c r="C22" s="9" t="s">
        <v>324</v>
      </c>
      <c r="D22" s="99"/>
      <c r="E22" s="84"/>
    </row>
    <row r="23" spans="1:5" ht="15" customHeight="1">
      <c r="A23" s="129"/>
      <c r="B23" s="94" t="s">
        <v>81</v>
      </c>
      <c r="C23" s="9" t="s">
        <v>91</v>
      </c>
      <c r="D23" s="99"/>
      <c r="E23" s="84"/>
    </row>
    <row r="24" spans="1:5" ht="15" customHeight="1">
      <c r="A24" s="129">
        <v>3</v>
      </c>
      <c r="B24" s="20"/>
      <c r="C24" s="20" t="s">
        <v>325</v>
      </c>
      <c r="D24" s="97"/>
      <c r="E24" s="84"/>
    </row>
    <row r="25" spans="1:5" ht="15" customHeight="1">
      <c r="A25" s="129">
        <v>4</v>
      </c>
      <c r="B25" s="90"/>
      <c r="C25" s="20" t="s">
        <v>326</v>
      </c>
      <c r="D25" s="97"/>
      <c r="E25" s="84"/>
    </row>
    <row r="26" spans="1:5" ht="15" customHeight="1">
      <c r="A26" s="129">
        <v>5</v>
      </c>
      <c r="B26" s="19"/>
      <c r="C26" s="20" t="s">
        <v>327</v>
      </c>
      <c r="D26" s="92">
        <f>+D27+D28</f>
        <v>0</v>
      </c>
      <c r="E26" s="93">
        <f>SUM(E27:E28)</f>
        <v>3901</v>
      </c>
    </row>
    <row r="27" spans="1:5" ht="15" customHeight="1">
      <c r="A27" s="129"/>
      <c r="B27" s="8" t="s">
        <v>57</v>
      </c>
      <c r="C27" s="23" t="s">
        <v>328</v>
      </c>
      <c r="D27" s="97"/>
      <c r="E27" s="84">
        <v>3901</v>
      </c>
    </row>
    <row r="28" spans="1:5" ht="15" customHeight="1">
      <c r="A28" s="129"/>
      <c r="B28" s="8" t="s">
        <v>58</v>
      </c>
      <c r="C28" s="23" t="s">
        <v>329</v>
      </c>
      <c r="D28" s="97"/>
      <c r="E28" s="84"/>
    </row>
    <row r="29" spans="1:5" ht="15" customHeight="1">
      <c r="A29" s="129">
        <v>6</v>
      </c>
      <c r="B29" s="107"/>
      <c r="C29" s="20" t="s">
        <v>330</v>
      </c>
      <c r="D29" s="97">
        <v>78316</v>
      </c>
      <c r="E29" s="93">
        <v>75115</v>
      </c>
    </row>
    <row r="30" spans="1:5" ht="15" customHeight="1">
      <c r="A30" s="129">
        <v>7</v>
      </c>
      <c r="B30" s="108"/>
      <c r="C30" s="109" t="s">
        <v>331</v>
      </c>
      <c r="D30" s="92">
        <f>SUM(D10,D19,D24,D25,D26,D29)</f>
        <v>78316</v>
      </c>
      <c r="E30" s="92">
        <f>SUM(E10,E19,E24,E25,E26,E29)</f>
        <v>79016</v>
      </c>
    </row>
    <row r="31" spans="2:4" ht="15" customHeight="1">
      <c r="B31" s="137"/>
      <c r="C31" s="138"/>
      <c r="D31" s="139"/>
    </row>
    <row r="32" spans="2:4" ht="15" customHeight="1">
      <c r="B32" s="141"/>
      <c r="C32" s="141"/>
      <c r="D32" s="141"/>
    </row>
    <row r="33" spans="1:5" ht="15" customHeight="1">
      <c r="A33" s="49"/>
      <c r="B33" s="88"/>
      <c r="C33" s="87" t="s">
        <v>36</v>
      </c>
      <c r="D33" s="142"/>
      <c r="E33" s="84"/>
    </row>
    <row r="34" spans="1:5" ht="15" customHeight="1">
      <c r="A34" s="129">
        <v>1</v>
      </c>
      <c r="B34" s="5"/>
      <c r="C34" s="32" t="s">
        <v>266</v>
      </c>
      <c r="D34" s="92">
        <f>SUM(D35:D39)</f>
        <v>78316</v>
      </c>
      <c r="E34" s="92">
        <f>SUM(E35:E39)</f>
        <v>78781</v>
      </c>
    </row>
    <row r="35" spans="1:5" ht="15" customHeight="1">
      <c r="A35" s="129"/>
      <c r="B35" s="8" t="s">
        <v>72</v>
      </c>
      <c r="C35" s="9" t="s">
        <v>28</v>
      </c>
      <c r="D35" s="99">
        <v>56752</v>
      </c>
      <c r="E35" s="84">
        <v>57303</v>
      </c>
    </row>
    <row r="36" spans="1:5" ht="15" customHeight="1">
      <c r="A36" s="129"/>
      <c r="B36" s="8" t="s">
        <v>73</v>
      </c>
      <c r="C36" s="9" t="s">
        <v>185</v>
      </c>
      <c r="D36" s="99">
        <v>15130</v>
      </c>
      <c r="E36" s="84">
        <v>15629</v>
      </c>
    </row>
    <row r="37" spans="1:5" ht="15" customHeight="1">
      <c r="A37" s="129"/>
      <c r="B37" s="8" t="s">
        <v>74</v>
      </c>
      <c r="C37" s="9" t="s">
        <v>95</v>
      </c>
      <c r="D37" s="99">
        <v>6434</v>
      </c>
      <c r="E37" s="84">
        <v>5849</v>
      </c>
    </row>
    <row r="38" spans="1:5" ht="15" customHeight="1">
      <c r="A38" s="129"/>
      <c r="B38" s="8" t="s">
        <v>75</v>
      </c>
      <c r="C38" s="9" t="s">
        <v>186</v>
      </c>
      <c r="D38" s="99"/>
      <c r="E38" s="84"/>
    </row>
    <row r="39" spans="1:5" ht="15" customHeight="1">
      <c r="A39" s="129"/>
      <c r="B39" s="8" t="s">
        <v>84</v>
      </c>
      <c r="C39" s="9" t="s">
        <v>187</v>
      </c>
      <c r="D39" s="99"/>
      <c r="E39" s="84"/>
    </row>
    <row r="40" spans="1:5" ht="15" customHeight="1">
      <c r="A40" s="129">
        <v>2</v>
      </c>
      <c r="B40" s="5"/>
      <c r="C40" s="32" t="s">
        <v>332</v>
      </c>
      <c r="D40" s="92">
        <f>SUM(D41:D44)</f>
        <v>0</v>
      </c>
      <c r="E40" s="93">
        <f>SUM(E41:E44)</f>
        <v>235</v>
      </c>
    </row>
    <row r="41" spans="1:5" ht="15" customHeight="1">
      <c r="A41" s="129"/>
      <c r="B41" s="8" t="s">
        <v>78</v>
      </c>
      <c r="C41" s="9" t="s">
        <v>189</v>
      </c>
      <c r="D41" s="99"/>
      <c r="E41" s="84">
        <v>235</v>
      </c>
    </row>
    <row r="42" spans="1:5" ht="15" customHeight="1">
      <c r="A42" s="129"/>
      <c r="B42" s="8" t="s">
        <v>79</v>
      </c>
      <c r="C42" s="9" t="s">
        <v>190</v>
      </c>
      <c r="D42" s="99"/>
      <c r="E42" s="84"/>
    </row>
    <row r="43" spans="1:5" ht="21.75" customHeight="1">
      <c r="A43" s="129"/>
      <c r="B43" s="8" t="s">
        <v>82</v>
      </c>
      <c r="C43" s="9" t="s">
        <v>197</v>
      </c>
      <c r="D43" s="99"/>
      <c r="E43" s="84"/>
    </row>
    <row r="44" spans="1:5" ht="15" customHeight="1">
      <c r="A44" s="129"/>
      <c r="B44" s="8" t="s">
        <v>92</v>
      </c>
      <c r="C44" s="9" t="s">
        <v>333</v>
      </c>
      <c r="D44" s="99"/>
      <c r="E44" s="84"/>
    </row>
    <row r="45" spans="1:5" ht="15" customHeight="1">
      <c r="A45" s="129">
        <v>3</v>
      </c>
      <c r="B45" s="23" t="s">
        <v>4</v>
      </c>
      <c r="C45" s="32" t="s">
        <v>371</v>
      </c>
      <c r="D45" s="97"/>
      <c r="E45" s="84"/>
    </row>
    <row r="46" spans="1:5" ht="15" customHeight="1">
      <c r="A46" s="129">
        <v>4</v>
      </c>
      <c r="B46" s="103"/>
      <c r="C46" s="113" t="s">
        <v>335</v>
      </c>
      <c r="D46" s="92">
        <f>+D34+D40+D45</f>
        <v>78316</v>
      </c>
      <c r="E46" s="92">
        <f>+E34+E40+E45</f>
        <v>79016</v>
      </c>
    </row>
    <row r="47" spans="1:5" ht="15" customHeight="1">
      <c r="A47" s="129"/>
      <c r="B47" s="114"/>
      <c r="C47" s="114"/>
      <c r="D47" s="114"/>
      <c r="E47" s="84"/>
    </row>
    <row r="48" spans="1:5" ht="15" customHeight="1">
      <c r="A48" s="49"/>
      <c r="B48" s="115"/>
      <c r="C48" s="174" t="s">
        <v>304</v>
      </c>
      <c r="D48" s="170">
        <v>22</v>
      </c>
      <c r="E48" s="171">
        <v>22</v>
      </c>
    </row>
    <row r="49" spans="1:5" ht="12.75">
      <c r="A49" s="49"/>
      <c r="B49" s="49"/>
      <c r="C49" s="172" t="s">
        <v>372</v>
      </c>
      <c r="D49" s="173">
        <v>0</v>
      </c>
      <c r="E49" s="173">
        <v>0</v>
      </c>
    </row>
  </sheetData>
  <mergeCells count="8">
    <mergeCell ref="D6:E6"/>
    <mergeCell ref="B2:E2"/>
    <mergeCell ref="B1:E1"/>
    <mergeCell ref="D3:E3"/>
    <mergeCell ref="D4:E4"/>
    <mergeCell ref="B5:E5"/>
    <mergeCell ref="A3:B3"/>
    <mergeCell ref="A4:B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B1" sqref="B1:E1"/>
    </sheetView>
  </sheetViews>
  <sheetFormatPr defaultColWidth="9.140625" defaultRowHeight="12.75"/>
  <cols>
    <col min="1" max="1" width="7.140625" style="0" customWidth="1"/>
    <col min="2" max="2" width="5.28125" style="0" bestFit="1" customWidth="1"/>
    <col min="3" max="3" width="55.57421875" style="0" customWidth="1"/>
    <col min="4" max="4" width="8.00390625" style="0" customWidth="1"/>
  </cols>
  <sheetData>
    <row r="1" spans="2:5" ht="12.75">
      <c r="B1" s="259" t="s">
        <v>443</v>
      </c>
      <c r="C1" s="259"/>
      <c r="D1" s="259"/>
      <c r="E1" s="259"/>
    </row>
    <row r="2" spans="2:5" ht="12.75">
      <c r="B2" s="248"/>
      <c r="C2" s="248"/>
      <c r="D2" s="248"/>
      <c r="E2" s="248"/>
    </row>
    <row r="3" spans="1:5" ht="27" customHeight="1">
      <c r="A3" s="276" t="s">
        <v>373</v>
      </c>
      <c r="B3" s="276"/>
      <c r="C3" s="167" t="s">
        <v>312</v>
      </c>
      <c r="D3" s="274" t="s">
        <v>355</v>
      </c>
      <c r="E3" s="274"/>
    </row>
    <row r="4" spans="1:5" ht="25.5" customHeight="1">
      <c r="A4" s="276" t="s">
        <v>374</v>
      </c>
      <c r="B4" s="276"/>
      <c r="C4" s="167" t="s">
        <v>358</v>
      </c>
      <c r="D4" s="277"/>
      <c r="E4" s="277"/>
    </row>
    <row r="5" spans="2:5" ht="12.75">
      <c r="B5" s="275" t="s">
        <v>253</v>
      </c>
      <c r="C5" s="275"/>
      <c r="D5" s="275"/>
      <c r="E5" s="275"/>
    </row>
    <row r="6" spans="1:5" ht="23.25" customHeight="1">
      <c r="A6" s="130" t="s">
        <v>370</v>
      </c>
      <c r="B6" s="87" t="s">
        <v>275</v>
      </c>
      <c r="C6" s="87" t="s">
        <v>277</v>
      </c>
      <c r="D6" s="244" t="s">
        <v>375</v>
      </c>
      <c r="E6" s="244"/>
    </row>
    <row r="7" spans="1:5" ht="15" customHeight="1">
      <c r="A7" s="49"/>
      <c r="B7" s="87"/>
      <c r="C7" s="87"/>
      <c r="D7" s="88" t="s">
        <v>260</v>
      </c>
      <c r="E7" s="132" t="s">
        <v>261</v>
      </c>
    </row>
    <row r="8" spans="1:5" ht="15" customHeight="1">
      <c r="A8" s="129">
        <v>1</v>
      </c>
      <c r="B8" s="88">
        <v>2</v>
      </c>
      <c r="C8" s="88">
        <v>3</v>
      </c>
      <c r="D8" s="88">
        <v>4</v>
      </c>
      <c r="E8" s="132">
        <v>5</v>
      </c>
    </row>
    <row r="9" spans="1:5" ht="15" customHeight="1">
      <c r="A9" s="49"/>
      <c r="B9" s="87"/>
      <c r="C9" s="87" t="s">
        <v>31</v>
      </c>
      <c r="D9" s="135"/>
      <c r="E9" s="84"/>
    </row>
    <row r="10" spans="1:5" ht="15" customHeight="1">
      <c r="A10" s="129">
        <v>1</v>
      </c>
      <c r="B10" s="90"/>
      <c r="C10" s="91" t="s">
        <v>336</v>
      </c>
      <c r="D10" s="92">
        <f>SUM(D11:D18)</f>
        <v>1360</v>
      </c>
      <c r="E10" s="92">
        <f>SUM(E11:E18)</f>
        <v>1360</v>
      </c>
    </row>
    <row r="11" spans="1:5" ht="15" customHeight="1">
      <c r="A11" s="129"/>
      <c r="B11" s="94" t="s">
        <v>72</v>
      </c>
      <c r="C11" s="9" t="s">
        <v>127</v>
      </c>
      <c r="D11" s="99"/>
      <c r="E11" s="84"/>
    </row>
    <row r="12" spans="1:5" ht="15" customHeight="1">
      <c r="A12" s="129"/>
      <c r="B12" s="94" t="s">
        <v>73</v>
      </c>
      <c r="C12" s="9" t="s">
        <v>128</v>
      </c>
      <c r="D12" s="99">
        <v>510</v>
      </c>
      <c r="E12" s="84">
        <v>510</v>
      </c>
    </row>
    <row r="13" spans="1:5" ht="15" customHeight="1">
      <c r="A13" s="129"/>
      <c r="B13" s="94" t="s">
        <v>74</v>
      </c>
      <c r="C13" s="9" t="s">
        <v>129</v>
      </c>
      <c r="D13" s="99">
        <v>560</v>
      </c>
      <c r="E13" s="84">
        <v>560</v>
      </c>
    </row>
    <row r="14" spans="1:5" ht="15" customHeight="1">
      <c r="A14" s="129"/>
      <c r="B14" s="94" t="s">
        <v>75</v>
      </c>
      <c r="C14" s="9" t="s">
        <v>130</v>
      </c>
      <c r="D14" s="99"/>
      <c r="E14" s="84"/>
    </row>
    <row r="15" spans="1:5" ht="15" customHeight="1">
      <c r="A15" s="129"/>
      <c r="B15" s="94" t="s">
        <v>317</v>
      </c>
      <c r="C15" s="9" t="s">
        <v>131</v>
      </c>
      <c r="D15" s="99"/>
      <c r="E15" s="84"/>
    </row>
    <row r="16" spans="1:5" ht="15" customHeight="1">
      <c r="A16" s="129"/>
      <c r="B16" s="94" t="s">
        <v>76</v>
      </c>
      <c r="C16" s="9" t="s">
        <v>132</v>
      </c>
      <c r="D16" s="99">
        <v>290</v>
      </c>
      <c r="E16" s="84">
        <v>290</v>
      </c>
    </row>
    <row r="17" spans="1:5" ht="15" customHeight="1">
      <c r="A17" s="129"/>
      <c r="B17" s="94" t="s">
        <v>77</v>
      </c>
      <c r="C17" s="9" t="s">
        <v>357</v>
      </c>
      <c r="D17" s="99"/>
      <c r="E17" s="84"/>
    </row>
    <row r="18" spans="1:5" ht="15" customHeight="1">
      <c r="A18" s="129"/>
      <c r="B18" s="94" t="s">
        <v>85</v>
      </c>
      <c r="C18" s="9" t="s">
        <v>319</v>
      </c>
      <c r="D18" s="99"/>
      <c r="E18" s="84"/>
    </row>
    <row r="19" spans="1:5" ht="15" customHeight="1">
      <c r="A19" s="129"/>
      <c r="B19" s="90"/>
      <c r="C19" s="91" t="s">
        <v>321</v>
      </c>
      <c r="D19" s="92">
        <f>SUM(D20:D23)</f>
        <v>0</v>
      </c>
      <c r="E19" s="93">
        <f>SUM(E20:E23)</f>
        <v>120</v>
      </c>
    </row>
    <row r="20" spans="1:5" ht="15" customHeight="1">
      <c r="A20" s="129"/>
      <c r="B20" s="94" t="s">
        <v>78</v>
      </c>
      <c r="C20" s="9" t="s">
        <v>322</v>
      </c>
      <c r="D20" s="99"/>
      <c r="E20" s="84">
        <v>120</v>
      </c>
    </row>
    <row r="21" spans="1:5" ht="15" customHeight="1">
      <c r="A21" s="129">
        <v>2</v>
      </c>
      <c r="B21" s="94" t="s">
        <v>79</v>
      </c>
      <c r="C21" s="9" t="s">
        <v>323</v>
      </c>
      <c r="D21" s="99"/>
      <c r="E21" s="84"/>
    </row>
    <row r="22" spans="1:5" ht="15" customHeight="1">
      <c r="A22" s="129"/>
      <c r="B22" s="94" t="s">
        <v>80</v>
      </c>
      <c r="C22" s="9" t="s">
        <v>324</v>
      </c>
      <c r="D22" s="99"/>
      <c r="E22" s="84"/>
    </row>
    <row r="23" spans="1:5" ht="15" customHeight="1">
      <c r="A23" s="129"/>
      <c r="B23" s="94" t="s">
        <v>81</v>
      </c>
      <c r="C23" s="9" t="s">
        <v>91</v>
      </c>
      <c r="D23" s="99"/>
      <c r="E23" s="84"/>
    </row>
    <row r="24" spans="1:5" ht="15" customHeight="1">
      <c r="A24" s="129"/>
      <c r="B24" s="20"/>
      <c r="C24" s="20" t="s">
        <v>325</v>
      </c>
      <c r="D24" s="97"/>
      <c r="E24" s="84"/>
    </row>
    <row r="25" spans="1:5" ht="15" customHeight="1">
      <c r="A25" s="129"/>
      <c r="B25" s="90"/>
      <c r="C25" s="20" t="s">
        <v>326</v>
      </c>
      <c r="D25" s="97"/>
      <c r="E25" s="84"/>
    </row>
    <row r="26" spans="1:5" ht="15" customHeight="1">
      <c r="A26" s="129">
        <v>3</v>
      </c>
      <c r="B26" s="19"/>
      <c r="C26" s="20" t="s">
        <v>327</v>
      </c>
      <c r="D26" s="92">
        <f>+D27+D28</f>
        <v>0</v>
      </c>
      <c r="E26" s="93">
        <f>SUM(E27:E28)</f>
        <v>484</v>
      </c>
    </row>
    <row r="27" spans="1:5" ht="15" customHeight="1">
      <c r="A27" s="129">
        <v>4</v>
      </c>
      <c r="B27" s="8" t="s">
        <v>57</v>
      </c>
      <c r="C27" s="23" t="s">
        <v>328</v>
      </c>
      <c r="D27" s="97"/>
      <c r="E27" s="84">
        <v>484</v>
      </c>
    </row>
    <row r="28" spans="1:5" ht="15" customHeight="1">
      <c r="A28" s="129">
        <v>5</v>
      </c>
      <c r="B28" s="8" t="s">
        <v>58</v>
      </c>
      <c r="C28" s="23" t="s">
        <v>329</v>
      </c>
      <c r="D28" s="97"/>
      <c r="E28" s="84"/>
    </row>
    <row r="29" spans="1:5" ht="15" customHeight="1">
      <c r="A29" s="129">
        <v>6</v>
      </c>
      <c r="B29" s="107"/>
      <c r="C29" s="20" t="s">
        <v>330</v>
      </c>
      <c r="D29" s="97">
        <v>9817</v>
      </c>
      <c r="E29" s="93">
        <v>9391</v>
      </c>
    </row>
    <row r="30" spans="1:5" ht="15" customHeight="1">
      <c r="A30" s="129">
        <v>7</v>
      </c>
      <c r="B30" s="190" t="s">
        <v>8</v>
      </c>
      <c r="C30" s="20" t="s">
        <v>379</v>
      </c>
      <c r="D30" s="97"/>
      <c r="E30" s="93"/>
    </row>
    <row r="31" spans="1:5" ht="15" customHeight="1">
      <c r="A31" s="129">
        <v>8</v>
      </c>
      <c r="B31" s="108"/>
      <c r="C31" s="109" t="s">
        <v>377</v>
      </c>
      <c r="D31" s="92">
        <f>SUM(D10,D19,D24,D25,D26,D29,D30)</f>
        <v>11177</v>
      </c>
      <c r="E31" s="92">
        <f>SUM(E10,E19,E24,E25,E26,E29,E30)</f>
        <v>11355</v>
      </c>
    </row>
    <row r="32" spans="1:5" ht="15" customHeight="1">
      <c r="A32" s="129"/>
      <c r="B32" s="137"/>
      <c r="C32" s="138"/>
      <c r="D32" s="139"/>
      <c r="E32" s="140"/>
    </row>
    <row r="33" spans="1:5" ht="15" customHeight="1">
      <c r="A33" s="129"/>
      <c r="B33" s="141"/>
      <c r="C33" s="141"/>
      <c r="D33" s="141"/>
      <c r="E33" s="140"/>
    </row>
    <row r="34" spans="2:5" ht="15" customHeight="1">
      <c r="B34" s="88"/>
      <c r="C34" s="87" t="s">
        <v>36</v>
      </c>
      <c r="D34" s="142"/>
      <c r="E34" s="84"/>
    </row>
    <row r="35" spans="1:5" ht="15" customHeight="1">
      <c r="A35" s="129">
        <v>1</v>
      </c>
      <c r="B35" s="5"/>
      <c r="C35" s="32" t="s">
        <v>266</v>
      </c>
      <c r="D35" s="92">
        <f>SUM(D36:D40)</f>
        <v>11177</v>
      </c>
      <c r="E35" s="92">
        <f>SUM(E36:E40)</f>
        <v>11246</v>
      </c>
    </row>
    <row r="36" spans="1:5" ht="15" customHeight="1">
      <c r="A36" s="49"/>
      <c r="B36" s="8" t="s">
        <v>72</v>
      </c>
      <c r="C36" s="9" t="s">
        <v>28</v>
      </c>
      <c r="D36" s="99">
        <v>6103</v>
      </c>
      <c r="E36" s="84">
        <v>6122</v>
      </c>
    </row>
    <row r="37" spans="1:5" ht="15" customHeight="1">
      <c r="A37" s="129"/>
      <c r="B37" s="8" t="s">
        <v>73</v>
      </c>
      <c r="C37" s="9" t="s">
        <v>185</v>
      </c>
      <c r="D37" s="99">
        <v>1548</v>
      </c>
      <c r="E37" s="84">
        <v>1599</v>
      </c>
    </row>
    <row r="38" spans="1:5" ht="15" customHeight="1">
      <c r="A38" s="129"/>
      <c r="B38" s="8" t="s">
        <v>74</v>
      </c>
      <c r="C38" s="9" t="s">
        <v>95</v>
      </c>
      <c r="D38" s="99">
        <v>3526</v>
      </c>
      <c r="E38" s="84">
        <v>3525</v>
      </c>
    </row>
    <row r="39" spans="1:5" ht="15" customHeight="1">
      <c r="A39" s="129"/>
      <c r="B39" s="8" t="s">
        <v>75</v>
      </c>
      <c r="C39" s="9" t="s">
        <v>186</v>
      </c>
      <c r="D39" s="99"/>
      <c r="E39" s="84"/>
    </row>
    <row r="40" spans="1:5" ht="15" customHeight="1">
      <c r="A40" s="129"/>
      <c r="B40" s="8" t="s">
        <v>84</v>
      </c>
      <c r="C40" s="9" t="s">
        <v>187</v>
      </c>
      <c r="D40" s="99"/>
      <c r="E40" s="84"/>
    </row>
    <row r="41" spans="1:5" ht="15" customHeight="1">
      <c r="A41" s="129">
        <v>2</v>
      </c>
      <c r="B41" s="5"/>
      <c r="C41" s="32" t="s">
        <v>332</v>
      </c>
      <c r="D41" s="92">
        <f>SUM(D42:D45)</f>
        <v>0</v>
      </c>
      <c r="E41" s="93">
        <f>SUM(E42:E45)</f>
        <v>109</v>
      </c>
    </row>
    <row r="42" spans="1:5" ht="15" customHeight="1">
      <c r="A42" s="129"/>
      <c r="B42" s="8" t="s">
        <v>78</v>
      </c>
      <c r="C42" s="9" t="s">
        <v>189</v>
      </c>
      <c r="D42" s="99"/>
      <c r="E42" s="84">
        <v>109</v>
      </c>
    </row>
    <row r="43" spans="1:5" ht="15" customHeight="1">
      <c r="A43" s="129"/>
      <c r="B43" s="8" t="s">
        <v>79</v>
      </c>
      <c r="C43" s="9" t="s">
        <v>190</v>
      </c>
      <c r="D43" s="99"/>
      <c r="E43" s="84"/>
    </row>
    <row r="44" spans="1:5" ht="20.25" customHeight="1">
      <c r="A44" s="129"/>
      <c r="B44" s="8" t="s">
        <v>82</v>
      </c>
      <c r="C44" s="9" t="s">
        <v>197</v>
      </c>
      <c r="D44" s="99"/>
      <c r="E44" s="84"/>
    </row>
    <row r="45" spans="1:5" ht="15" customHeight="1">
      <c r="A45" s="129"/>
      <c r="B45" s="8" t="s">
        <v>92</v>
      </c>
      <c r="C45" s="9" t="s">
        <v>333</v>
      </c>
      <c r="D45" s="99"/>
      <c r="E45" s="84"/>
    </row>
    <row r="46" spans="1:5" ht="15" customHeight="1">
      <c r="A46" s="129">
        <v>3</v>
      </c>
      <c r="B46" s="5"/>
      <c r="C46" s="32" t="s">
        <v>334</v>
      </c>
      <c r="D46" s="97"/>
      <c r="E46" s="84"/>
    </row>
    <row r="47" spans="1:5" ht="15" customHeight="1">
      <c r="A47" s="129">
        <v>4</v>
      </c>
      <c r="B47" s="5" t="s">
        <v>5</v>
      </c>
      <c r="C47" s="32" t="s">
        <v>371</v>
      </c>
      <c r="D47" s="97"/>
      <c r="E47" s="98"/>
    </row>
    <row r="48" spans="1:5" ht="15" customHeight="1">
      <c r="A48" s="129">
        <v>5</v>
      </c>
      <c r="B48" s="103"/>
      <c r="C48" s="113" t="s">
        <v>378</v>
      </c>
      <c r="D48" s="92">
        <f>+D35+D41+D46+D47</f>
        <v>11177</v>
      </c>
      <c r="E48" s="92">
        <f>+E35+E41+E46+E47</f>
        <v>11355</v>
      </c>
    </row>
    <row r="49" spans="1:5" ht="15" customHeight="1">
      <c r="A49" s="129"/>
      <c r="B49" s="114"/>
      <c r="C49" s="114"/>
      <c r="D49" s="114"/>
      <c r="E49" s="93"/>
    </row>
    <row r="50" spans="1:5" ht="15" customHeight="1">
      <c r="A50" s="129"/>
      <c r="B50" s="115"/>
      <c r="C50" s="174" t="s">
        <v>304</v>
      </c>
      <c r="D50" s="191">
        <v>3</v>
      </c>
      <c r="E50" s="192">
        <v>3</v>
      </c>
    </row>
    <row r="51" spans="1:5" ht="12.75">
      <c r="A51" s="49"/>
      <c r="B51" s="49"/>
      <c r="C51" s="172" t="s">
        <v>372</v>
      </c>
      <c r="D51" s="173">
        <v>0</v>
      </c>
      <c r="E51" s="173">
        <v>0</v>
      </c>
    </row>
    <row r="52" ht="12.75">
      <c r="A52" s="131"/>
    </row>
  </sheetData>
  <mergeCells count="8">
    <mergeCell ref="D6:E6"/>
    <mergeCell ref="B2:E2"/>
    <mergeCell ref="B1:E1"/>
    <mergeCell ref="D3:E3"/>
    <mergeCell ref="D4:E4"/>
    <mergeCell ref="B5:E5"/>
    <mergeCell ref="A3:B3"/>
    <mergeCell ref="A4:B4"/>
  </mergeCells>
  <printOptions/>
  <pageMargins left="0.5905511811023623" right="0.32" top="0.984251968503937" bottom="0.6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Titkárság</cp:lastModifiedBy>
  <cp:lastPrinted>2014-11-14T14:24:06Z</cp:lastPrinted>
  <dcterms:created xsi:type="dcterms:W3CDTF">2013-09-10T11:03:13Z</dcterms:created>
  <dcterms:modified xsi:type="dcterms:W3CDTF">2014-12-01T13:40:04Z</dcterms:modified>
  <cp:category/>
  <cp:version/>
  <cp:contentType/>
  <cp:contentStatus/>
</cp:coreProperties>
</file>