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zilajka Eszter\2020 Költségvetés tervezés\Eszteregnye Önk 2019 eredeti előirányzat\2020\"/>
    </mc:Choice>
  </mc:AlternateContent>
  <xr:revisionPtr revIDLastSave="0" documentId="13_ncr:1_{682169B4-CB07-4F62-887D-BBEC8396ED5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state="hidden" r:id="rId8"/>
    <sheet name="helyi adók" sheetId="32" r:id="rId9"/>
    <sheet name="beruházások felújítások" sheetId="11" r:id="rId10"/>
    <sheet name="tartalékok" sheetId="12" r:id="rId11"/>
    <sheet name="stabilitási 1" sheetId="13" r:id="rId12"/>
    <sheet name="stabilitási 2" sheetId="14" r:id="rId13"/>
    <sheet name="EU projektek" sheetId="18" r:id="rId14"/>
    <sheet name="TÖBB ÉVES" sheetId="21" r:id="rId15"/>
    <sheet name="Óvoda Kiemelt ei." sheetId="42" r:id="rId16"/>
    <sheet name="Óvoda kiadások működés felhalm" sheetId="43" r:id="rId17"/>
    <sheet name="Óvoda bevételek" sheetId="44" r:id="rId18"/>
    <sheet name="Óvoda létszám" sheetId="45" r:id="rId19"/>
    <sheet name="Óvoda beruházások" sheetId="46" r:id="rId20"/>
  </sheets>
  <externalReferences>
    <externalReference r:id="rId21"/>
    <externalReference r:id="rId22"/>
  </externalReferences>
  <definedNames>
    <definedName name="_pr232" localSheetId="14">'TÖBB ÉVES'!#REF!</definedName>
    <definedName name="_pr233" localSheetId="14">'TÖBB ÉVES'!#REF!</definedName>
    <definedName name="_pr234" localSheetId="14">'TÖBB ÉVES'!#REF!</definedName>
    <definedName name="_pr235" localSheetId="14">'TÖBB ÉVES'!$A$12</definedName>
    <definedName name="_pr236" localSheetId="14">'TÖBB ÉVES'!$A$13</definedName>
    <definedName name="_pr312" localSheetId="14">'TÖBB ÉVES'!#REF!</definedName>
    <definedName name="_pr313" localSheetId="14">'TÖBB ÉVES'!$A$4</definedName>
    <definedName name="_pr314" localSheetId="14">'TÖBB ÉVES'!$A$8</definedName>
    <definedName name="_pr315" localSheetId="14">'TÖBB ÉVES'!$A$9</definedName>
    <definedName name="foot_4_place" localSheetId="12">'stabilitási 2'!$A$20</definedName>
    <definedName name="foot_5_place" localSheetId="12">'stabilitási 2'!#REF!</definedName>
    <definedName name="foot_53_place" localSheetId="12">'stabilitási 2'!$A$65</definedName>
    <definedName name="_xlnm.Print_Area" localSheetId="6">átadott!$A$1:$C$106</definedName>
    <definedName name="_xlnm.Print_Area" localSheetId="7">átvett!$A$1:$C$116</definedName>
    <definedName name="_xlnm.Print_Area" localSheetId="9">'beruházások felújítások'!$A$1:$E$55</definedName>
    <definedName name="_xlnm.Print_Area" localSheetId="3">'bevételek működés felhalmozás'!$A$1:$C$105</definedName>
    <definedName name="_xlnm.Print_Area" localSheetId="13">'EU projektek'!$A$1:$B$44</definedName>
    <definedName name="_xlnm.Print_Area" localSheetId="8">'helyi adók'!$A$1:$C$34</definedName>
    <definedName name="_xlnm.Print_Area" localSheetId="2">'kiadások működés felhalmozás'!$A$1:$C$131</definedName>
    <definedName name="_xlnm.Print_Area" localSheetId="1">'kiemelt ei'!$B$1:$C$29</definedName>
    <definedName name="_xlnm.Print_Area" localSheetId="4">létszám!$A$1:$E$33</definedName>
    <definedName name="_xlnm.Print_Area" localSheetId="0">Mellékletek!$A$1:$B$42</definedName>
    <definedName name="_xlnm.Print_Area" localSheetId="11">'stabilitási 1'!$A$1:$J$30</definedName>
    <definedName name="_xlnm.Print_Area" localSheetId="12">'stabilitási 2'!$A$1:$I$38</definedName>
    <definedName name="_xlnm.Print_Area" localSheetId="5">'szociális kiadások'!$A$1:$C$39</definedName>
    <definedName name="_xlnm.Print_Area" localSheetId="10">tartalékok!$A$1:$H$14</definedName>
    <definedName name="_xlnm.Print_Area" localSheetId="14">'TÖBB ÉVES'!$A$1:$I$18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1" i="39" l="1"/>
  <c r="C26" i="11" l="1"/>
  <c r="E48" i="11"/>
  <c r="C32" i="40" l="1"/>
  <c r="A2" i="44" l="1"/>
  <c r="B20" i="45" l="1"/>
  <c r="A2" i="45"/>
  <c r="C99" i="44"/>
  <c r="C87" i="44"/>
  <c r="C84" i="44"/>
  <c r="C79" i="44"/>
  <c r="C71" i="44"/>
  <c r="C65" i="44"/>
  <c r="C59" i="44"/>
  <c r="C52" i="44"/>
  <c r="C46" i="44"/>
  <c r="C32" i="44"/>
  <c r="C23" i="44"/>
  <c r="C14" i="44"/>
  <c r="C20" i="44" s="1"/>
  <c r="C126" i="43"/>
  <c r="C115" i="43"/>
  <c r="C112" i="43"/>
  <c r="C120" i="43" s="1"/>
  <c r="C129" i="43" s="1"/>
  <c r="C105" i="43"/>
  <c r="C99" i="43"/>
  <c r="C89" i="43"/>
  <c r="C84" i="43"/>
  <c r="C75" i="43"/>
  <c r="C61" i="43"/>
  <c r="C51" i="43"/>
  <c r="C45" i="43"/>
  <c r="C42" i="43"/>
  <c r="C34" i="43"/>
  <c r="C31" i="43"/>
  <c r="C25" i="43"/>
  <c r="C21" i="43"/>
  <c r="A2" i="43"/>
  <c r="B25" i="42"/>
  <c r="B23" i="42"/>
  <c r="B14" i="42"/>
  <c r="B13" i="42"/>
  <c r="C52" i="43" l="1"/>
  <c r="B27" i="42"/>
  <c r="B29" i="42" s="1"/>
  <c r="C26" i="43"/>
  <c r="C34" i="44"/>
  <c r="C73" i="44" s="1"/>
  <c r="C93" i="44"/>
  <c r="C102" i="44" s="1"/>
  <c r="B17" i="42"/>
  <c r="B19" i="42" s="1"/>
  <c r="C130" i="43"/>
  <c r="C101" i="43"/>
  <c r="C12" i="32"/>
  <c r="C45" i="11"/>
  <c r="D42" i="11"/>
  <c r="E42" i="11" s="1"/>
  <c r="C16" i="11"/>
  <c r="C103" i="44" l="1"/>
  <c r="D45" i="11"/>
  <c r="C51" i="39"/>
  <c r="C83" i="39" l="1"/>
  <c r="C80" i="39"/>
  <c r="C112" i="39" l="1"/>
  <c r="C105" i="39"/>
  <c r="C88" i="39" l="1"/>
  <c r="C85" i="39"/>
  <c r="C99" i="39" l="1"/>
  <c r="C15" i="32" l="1"/>
  <c r="C23" i="32" l="1"/>
  <c r="C25" i="29" l="1"/>
  <c r="C23" i="29"/>
  <c r="C16" i="29"/>
  <c r="C38" i="29"/>
  <c r="C60" i="39" s="1"/>
  <c r="C39" i="29" l="1"/>
  <c r="C17" i="21" l="1"/>
  <c r="D17" i="21"/>
  <c r="E17" i="21"/>
  <c r="F17" i="21"/>
  <c r="G17" i="21"/>
  <c r="H17" i="21"/>
  <c r="I17" i="21"/>
  <c r="C61" i="39" l="1"/>
  <c r="C11" i="38" s="1"/>
  <c r="C87" i="40"/>
  <c r="C59" i="40"/>
  <c r="C20" i="38" s="1"/>
  <c r="C14" i="40"/>
  <c r="C46" i="40"/>
  <c r="C22" i="38" s="1"/>
  <c r="C39" i="31"/>
  <c r="A2" i="21"/>
  <c r="A2" i="18"/>
  <c r="A2" i="14"/>
  <c r="A2" i="13"/>
  <c r="A2" i="12"/>
  <c r="A2" i="11"/>
  <c r="A2" i="32"/>
  <c r="A2" i="31"/>
  <c r="A2" i="30"/>
  <c r="A2" i="29"/>
  <c r="A2" i="37"/>
  <c r="A2" i="40"/>
  <c r="A2" i="39"/>
  <c r="B2" i="38"/>
  <c r="B33" i="37"/>
  <c r="B27" i="37"/>
  <c r="B23" i="37"/>
  <c r="B19" i="37"/>
  <c r="B11" i="37"/>
  <c r="C25" i="39"/>
  <c r="C34" i="32"/>
  <c r="C11" i="32"/>
  <c r="C116" i="31"/>
  <c r="C105" i="31"/>
  <c r="C94" i="31"/>
  <c r="C83" i="31"/>
  <c r="C72" i="31"/>
  <c r="C61" i="31"/>
  <c r="C50" i="31"/>
  <c r="C28" i="31"/>
  <c r="C17" i="31"/>
  <c r="C106" i="30"/>
  <c r="C95" i="30"/>
  <c r="C84" i="30"/>
  <c r="C73" i="30"/>
  <c r="C62" i="30"/>
  <c r="C51" i="30"/>
  <c r="C73" i="39" s="1"/>
  <c r="C40" i="30"/>
  <c r="C67" i="39" s="1"/>
  <c r="C29" i="30"/>
  <c r="C18" i="30"/>
  <c r="H9" i="12"/>
  <c r="H11" i="12"/>
  <c r="H12" i="12"/>
  <c r="H8" i="12"/>
  <c r="D13" i="12"/>
  <c r="E13" i="12"/>
  <c r="F13" i="12"/>
  <c r="G13" i="12"/>
  <c r="C13" i="12"/>
  <c r="D10" i="12"/>
  <c r="E10" i="12"/>
  <c r="F10" i="12"/>
  <c r="G10" i="12"/>
  <c r="C10" i="12"/>
  <c r="D54" i="11"/>
  <c r="C54" i="11"/>
  <c r="D52" i="11"/>
  <c r="C52" i="11"/>
  <c r="D50" i="11"/>
  <c r="C50" i="11"/>
  <c r="D41" i="11"/>
  <c r="C41" i="11"/>
  <c r="D39" i="11"/>
  <c r="C39" i="11"/>
  <c r="D37" i="11"/>
  <c r="D46" i="11" s="1"/>
  <c r="C37" i="11"/>
  <c r="C46" i="11" s="1"/>
  <c r="E36" i="11"/>
  <c r="E38" i="11"/>
  <c r="E40" i="11"/>
  <c r="E47" i="11"/>
  <c r="E49" i="11"/>
  <c r="E51" i="11"/>
  <c r="E53" i="11"/>
  <c r="C30" i="11"/>
  <c r="C28" i="11"/>
  <c r="C20" i="11"/>
  <c r="C18" i="11"/>
  <c r="C12" i="11"/>
  <c r="C10" i="11"/>
  <c r="C8" i="11"/>
  <c r="C101" i="40"/>
  <c r="C84" i="40"/>
  <c r="C79" i="40"/>
  <c r="C71" i="40"/>
  <c r="C25" i="38" s="1"/>
  <c r="C65" i="40"/>
  <c r="C52" i="40"/>
  <c r="C24" i="38" s="1"/>
  <c r="C23" i="40"/>
  <c r="C127" i="39"/>
  <c r="C15" i="38"/>
  <c r="C89" i="39"/>
  <c r="C14" i="38" s="1"/>
  <c r="C84" i="39"/>
  <c r="C45" i="39"/>
  <c r="C42" i="39"/>
  <c r="C34" i="39"/>
  <c r="C31" i="39"/>
  <c r="C21" i="39"/>
  <c r="C75" i="39" l="1"/>
  <c r="C107" i="30"/>
  <c r="C20" i="40"/>
  <c r="C19" i="38" s="1"/>
  <c r="E54" i="11"/>
  <c r="E37" i="11"/>
  <c r="E41" i="11"/>
  <c r="C35" i="32"/>
  <c r="C34" i="40"/>
  <c r="C21" i="38" s="1"/>
  <c r="H10" i="12"/>
  <c r="H13" i="12"/>
  <c r="E52" i="11"/>
  <c r="C32" i="11"/>
  <c r="C26" i="39"/>
  <c r="C130" i="39"/>
  <c r="C17" i="38" s="1"/>
  <c r="C72" i="40"/>
  <c r="C23" i="38"/>
  <c r="C22" i="11"/>
  <c r="B28" i="37"/>
  <c r="C100" i="39"/>
  <c r="C13" i="38"/>
  <c r="C52" i="39"/>
  <c r="C10" i="38" s="1"/>
  <c r="C95" i="40"/>
  <c r="C104" i="40" s="1"/>
  <c r="C27" i="38" s="1"/>
  <c r="E39" i="11"/>
  <c r="E45" i="11"/>
  <c r="D55" i="11"/>
  <c r="C55" i="11"/>
  <c r="E50" i="11"/>
  <c r="C117" i="31"/>
  <c r="C76" i="39" l="1"/>
  <c r="C75" i="40"/>
  <c r="C73" i="40"/>
  <c r="C105" i="40" s="1"/>
  <c r="C53" i="40"/>
  <c r="C26" i="38"/>
  <c r="C28" i="38" s="1"/>
  <c r="C12" i="38"/>
  <c r="C131" i="39"/>
  <c r="C8" i="38"/>
  <c r="C9" i="38"/>
  <c r="C101" i="39"/>
  <c r="E46" i="11"/>
  <c r="E55" i="11"/>
  <c r="C74" i="40" l="1"/>
  <c r="C16" i="38"/>
  <c r="C18" i="38" s="1"/>
</calcChain>
</file>

<file path=xl/sharedStrings.xml><?xml version="1.0" encoding="utf-8"?>
<sst xmlns="http://schemas.openxmlformats.org/spreadsheetml/2006/main" count="1943" uniqueCount="795">
  <si>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</si>
  <si>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</si>
  <si>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</si>
  <si>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</si>
  <si>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</si>
  <si>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</si>
  <si>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</si>
  <si>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</si>
  <si>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</si>
  <si>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</si>
  <si>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</si>
  <si>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</si>
  <si>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</si>
  <si>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</si>
  <si>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</si>
  <si>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</si>
  <si>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</si>
  <si>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</si>
  <si>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</si>
  <si>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</si>
  <si>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</si>
  <si>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</si>
  <si>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</si>
  <si>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</si>
  <si>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</si>
  <si>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</si>
  <si>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</si>
  <si>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</si>
  <si>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</si>
  <si>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</si>
  <si>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</si>
  <si>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</si>
  <si>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</si>
  <si>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</si>
  <si>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</si>
  <si>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</si>
  <si>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</si>
  <si>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</si>
  <si>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</si>
  <si>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</si>
  <si>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</si>
  <si>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</si>
  <si>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</si>
  <si>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</si>
  <si>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</si>
  <si>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</si>
  <si>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</si>
  <si>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</si>
  <si>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</si>
  <si>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</si>
  <si>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</si>
  <si>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</si>
  <si>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</si>
  <si>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</si>
  <si>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</si>
  <si>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</si>
  <si>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</si>
  <si>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</si>
  <si>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</si>
  <si>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</si>
  <si>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</si>
  <si>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</si>
  <si>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</si>
  <si>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</si>
  <si>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</si>
  <si>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</si>
  <si>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</si>
  <si>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</si>
  <si>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</si>
  <si>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</si>
  <si>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</si>
  <si>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</si>
  <si>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</si>
  <si>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</si>
  <si>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</si>
  <si>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</si>
  <si>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</si>
  <si>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</si>
  <si>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</si>
  <si>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</si>
  <si>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</si>
  <si>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</si>
  <si>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</si>
  <si>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</si>
  <si>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</si>
  <si>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</si>
  <si>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</si>
  <si>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</si>
  <si>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</si>
  <si>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</si>
  <si>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</si>
  <si>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</si>
  <si>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</si>
  <si>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</si>
  <si>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</si>
  <si>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</si>
  <si>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</si>
  <si>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</si>
  <si>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</si>
  <si>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</si>
  <si>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</si>
  <si>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</si>
  <si>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</si>
  <si>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</si>
  <si>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</si>
  <si>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</si>
  <si>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</si>
  <si>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</si>
  <si>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</si>
  <si>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</si>
  <si>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</si>
  <si>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</si>
  <si>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</si>
  <si>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</si>
  <si>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</si>
  <si>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</si>
  <si>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</si>
  <si>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</si>
  <si>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</si>
  <si>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</si>
  <si>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</si>
  <si>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</si>
  <si>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</si>
  <si>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</si>
  <si>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</si>
  <si>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</si>
  <si>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</si>
  <si>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</si>
  <si>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</si>
  <si>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</si>
  <si>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</si>
  <si>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</si>
  <si>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</si>
  <si>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</si>
  <si>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</si>
  <si>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</si>
  <si>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</si>
  <si>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</si>
  <si>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</si>
  <si>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</si>
  <si>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</si>
  <si>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</si>
  <si>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</si>
  <si>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</si>
  <si>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</si>
  <si>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</si>
  <si>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</si>
  <si>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</si>
  <si>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</si>
  <si>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</si>
  <si>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</si>
  <si>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</si>
  <si>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</si>
  <si>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</si>
  <si>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</si>
  <si>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</si>
  <si>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</si>
  <si>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</si>
  <si>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</si>
  <si>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</si>
  <si>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</si>
  <si>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</si>
  <si>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</si>
  <si>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</si>
  <si>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</si>
  <si>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</si>
  <si>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</si>
  <si>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</si>
  <si>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</si>
  <si>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</si>
  <si>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</si>
  <si>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</si>
  <si>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</si>
  <si>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</si>
  <si>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</si>
  <si>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</si>
  <si>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</si>
  <si>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</si>
  <si>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</si>
  <si>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</si>
  <si>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</si>
  <si>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</si>
  <si>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</si>
  <si>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</si>
  <si>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</si>
  <si>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Likviditási célú hitelek, kölcsönök törlesztése pénzügyi vállalkozásnak</t>
  </si>
  <si>
    <t>K9112</t>
  </si>
  <si>
    <t>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</si>
  <si>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</si>
  <si>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</si>
  <si>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</si>
  <si>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</si>
  <si>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</si>
  <si>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</si>
  <si>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</si>
  <si>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</si>
  <si>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</si>
  <si>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</si>
  <si>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</si>
  <si>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</si>
  <si>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</si>
  <si>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</si>
  <si>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</si>
  <si>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</si>
  <si>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</si>
  <si>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</si>
  <si>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</si>
  <si>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</si>
  <si>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</si>
  <si>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</si>
  <si>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</si>
  <si>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</si>
  <si>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</si>
  <si>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</si>
  <si>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</si>
  <si>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</si>
  <si>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</si>
  <si>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</si>
  <si>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</si>
  <si>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</si>
  <si>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</si>
  <si>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</si>
  <si>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</si>
  <si>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</si>
  <si>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</si>
  <si>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</si>
  <si>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</si>
  <si>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</si>
  <si>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</si>
  <si>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</si>
  <si>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</si>
  <si>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</si>
  <si>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</si>
  <si>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</si>
  <si>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</si>
  <si>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</si>
  <si>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</si>
  <si>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</si>
  <si>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</si>
  <si>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</si>
  <si>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</si>
  <si>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</si>
  <si>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</si>
  <si>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</si>
  <si>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</si>
  <si>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</si>
  <si>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</si>
  <si>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</si>
  <si>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</si>
  <si>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</si>
  <si>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</si>
  <si>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</si>
  <si>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</si>
  <si>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</si>
  <si>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</si>
  <si>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</si>
  <si>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</si>
  <si>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</si>
  <si>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</si>
  <si>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</si>
  <si>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</si>
  <si>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</si>
  <si>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</si>
  <si>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</si>
  <si>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</si>
  <si>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</si>
  <si>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</si>
  <si>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</si>
  <si>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</si>
  <si>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</si>
  <si>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</si>
  <si>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</si>
  <si>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</si>
  <si>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</si>
  <si>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</si>
  <si>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</si>
  <si>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</si>
  <si>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</si>
  <si>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</si>
  <si>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</si>
  <si>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</si>
  <si>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</si>
  <si>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</si>
  <si>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</si>
  <si>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</si>
  <si>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</si>
  <si>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</si>
  <si>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</si>
  <si>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</si>
  <si>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</si>
  <si>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</si>
  <si>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</si>
  <si>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</si>
  <si>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</si>
  <si>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</si>
  <si>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</si>
  <si>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</si>
  <si>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</si>
  <si>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</si>
  <si>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</si>
  <si>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</si>
  <si>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</si>
  <si>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</si>
  <si>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</si>
  <si>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</si>
  <si>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</si>
  <si>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</si>
  <si>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</si>
  <si>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</si>
  <si>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</si>
  <si>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</si>
  <si>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</si>
  <si>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</si>
  <si>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</si>
  <si>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</si>
  <si>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</si>
  <si>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</si>
  <si>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</si>
  <si>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</si>
  <si>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</si>
  <si>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</si>
  <si>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</si>
  <si>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</si>
  <si>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</si>
  <si>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</si>
  <si>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</si>
  <si>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</si>
  <si>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</si>
  <si>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</si>
  <si>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</si>
  <si>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</si>
  <si>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</si>
  <si>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</si>
  <si>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</si>
  <si>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</si>
  <si>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</si>
  <si>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</si>
  <si>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</si>
  <si>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</si>
  <si>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</si>
  <si>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</si>
  <si>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</si>
  <si>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</si>
  <si>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</si>
  <si>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</si>
  <si>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</si>
  <si>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</si>
  <si>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</si>
  <si>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</si>
  <si>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</si>
  <si>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</si>
  <si>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</si>
  <si>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</si>
  <si>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</si>
  <si>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</si>
  <si>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</si>
  <si>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</si>
  <si>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</si>
  <si>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</si>
  <si>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</si>
  <si>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</si>
  <si>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</si>
  <si>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</si>
  <si>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</si>
  <si>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</si>
  <si>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</si>
  <si>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</si>
  <si>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</si>
  <si>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</si>
  <si>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</si>
  <si>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</si>
  <si>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</si>
  <si>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</si>
  <si>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</si>
  <si>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</si>
  <si>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</si>
  <si>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</si>
  <si>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</si>
  <si>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</si>
  <si>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</si>
  <si>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</si>
  <si>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</si>
  <si>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</si>
  <si>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</si>
  <si>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</si>
  <si>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</si>
  <si>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</si>
  <si>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</si>
  <si>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</si>
  <si>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</si>
  <si>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</si>
  <si>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</si>
  <si>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</si>
  <si>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</si>
  <si>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</si>
  <si>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</si>
  <si>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</si>
  <si>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</si>
  <si>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</si>
  <si>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</si>
  <si>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</si>
  <si>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</si>
  <si>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</si>
  <si>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</si>
  <si>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</si>
  <si>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</si>
  <si>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</si>
  <si>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</si>
  <si>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</si>
  <si>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</si>
  <si>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</si>
  <si>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</si>
  <si>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</si>
  <si>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</si>
  <si>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</si>
  <si>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</si>
  <si>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</si>
  <si>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</si>
  <si>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</si>
  <si>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</si>
  <si>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</si>
  <si>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</si>
  <si>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</si>
  <si>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</si>
  <si>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</si>
  <si>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</si>
  <si>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</si>
  <si>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</si>
  <si>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</si>
  <si>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</si>
  <si>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</si>
  <si>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</si>
  <si>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</si>
  <si>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</si>
  <si>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</si>
  <si>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</si>
  <si>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</si>
  <si>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</si>
  <si>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</si>
  <si>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</si>
  <si>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</si>
  <si>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</si>
  <si>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</si>
  <si>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</si>
  <si>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</si>
  <si>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</si>
  <si>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</si>
  <si>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</si>
  <si>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</si>
  <si>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</si>
  <si>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</si>
  <si>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</si>
  <si>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</si>
  <si>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</si>
  <si>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</si>
  <si>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</si>
  <si>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</si>
  <si>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</si>
  <si>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</si>
  <si>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</si>
  <si>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</si>
  <si>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</si>
  <si>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</si>
  <si>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</si>
  <si>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</si>
  <si>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</si>
  <si>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</si>
  <si>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</si>
  <si>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</si>
  <si>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</si>
  <si>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</si>
  <si>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</si>
  <si>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</si>
  <si>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</si>
  <si>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</si>
  <si>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</si>
  <si>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</si>
  <si>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</si>
  <si>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</si>
  <si>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</si>
  <si>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</si>
  <si>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</si>
  <si>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</si>
  <si>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</si>
  <si>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</si>
  <si>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</si>
  <si>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</si>
  <si>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</si>
  <si>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</si>
  <si>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</si>
  <si>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</si>
  <si>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</si>
  <si>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</si>
  <si>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</si>
  <si>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</si>
  <si>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</si>
  <si>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</si>
  <si>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</si>
  <si>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</si>
  <si>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</si>
  <si>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</si>
  <si>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</si>
  <si>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</si>
  <si>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</si>
  <si>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</si>
  <si>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</si>
  <si>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</si>
  <si>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</si>
  <si>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</si>
  <si>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</si>
  <si>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</si>
  <si>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</si>
  <si>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</si>
  <si>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</si>
  <si>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</si>
  <si>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</si>
  <si>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</si>
  <si>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</si>
  <si>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</si>
  <si>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</si>
  <si>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</si>
  <si>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</si>
  <si>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</si>
  <si>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</si>
  <si>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</si>
  <si>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</si>
  <si>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</si>
  <si>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</si>
  <si>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</si>
  <si>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</si>
  <si>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</si>
  <si>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</si>
  <si>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</si>
  <si>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</si>
  <si>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</si>
  <si>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</si>
  <si>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</si>
  <si>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</si>
  <si>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</si>
  <si>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</si>
  <si>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</si>
  <si>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</si>
  <si>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</si>
  <si>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</si>
  <si>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</si>
  <si>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</si>
  <si>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</si>
  <si>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</si>
  <si>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</si>
  <si>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</si>
  <si>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</si>
  <si>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</si>
  <si>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</si>
  <si>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</si>
  <si>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</si>
  <si>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</si>
  <si>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</si>
  <si>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</si>
  <si>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</si>
  <si>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</si>
  <si>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</si>
  <si>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</si>
  <si>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</si>
  <si>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</si>
  <si>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</si>
  <si>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</si>
  <si>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</si>
  <si>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</si>
  <si>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</si>
  <si>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</si>
  <si>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</si>
  <si>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</si>
  <si>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</si>
  <si>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</si>
  <si>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</si>
  <si>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</si>
  <si>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</si>
  <si>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</si>
  <si>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</si>
  <si>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egyenleg  MŰKÖDÉSI</t>
  </si>
  <si>
    <t>költségvetési egyenleg FELHALMOZÁSI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</si>
  <si>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</si>
  <si>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</si>
  <si>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</si>
  <si>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</si>
  <si>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</si>
  <si>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</si>
  <si>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</si>
  <si>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</si>
  <si>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</si>
  <si>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</si>
  <si>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</si>
  <si>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</si>
  <si>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</si>
  <si>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</si>
  <si>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</si>
  <si>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</si>
  <si>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</si>
  <si>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</si>
  <si>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</si>
  <si>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</si>
  <si>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</si>
  <si>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</si>
  <si>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</si>
  <si>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</si>
  <si>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</si>
  <si>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</si>
  <si>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</si>
  <si>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</si>
  <si>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</si>
  <si>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</si>
  <si>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</si>
  <si>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</si>
  <si>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</si>
  <si>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</si>
  <si>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</si>
  <si>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</si>
  <si>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</si>
  <si>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</si>
  <si>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</si>
  <si>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</si>
  <si>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</si>
  <si>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</si>
  <si>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</si>
  <si>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</si>
  <si>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</si>
  <si>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</si>
  <si>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Tájékoztató mellékletek:</t>
  </si>
  <si>
    <t>Létszámkeret</t>
  </si>
  <si>
    <t>Beruházások, felújítások</t>
  </si>
  <si>
    <t>Tartalékok</t>
  </si>
  <si>
    <t>Stabilitás 1.</t>
  </si>
  <si>
    <t>Stabilitás 2.</t>
  </si>
  <si>
    <t>EU projektek</t>
  </si>
  <si>
    <t>Kiadások működési és felhalmozási bontásban</t>
  </si>
  <si>
    <t>Szociális kiadások</t>
  </si>
  <si>
    <t>Átadott pénzeszközök</t>
  </si>
  <si>
    <t>Helyi adók</t>
  </si>
  <si>
    <t>Többéves kihatással járó döntések</t>
  </si>
  <si>
    <t>Betételek működési és felhalmozási bontásban</t>
  </si>
  <si>
    <t>Mellékletek</t>
  </si>
  <si>
    <t>Kötelező mellékletek:</t>
  </si>
  <si>
    <t>Kiemelt előirányzatok</t>
  </si>
  <si>
    <t>7.számú melléklet</t>
  </si>
  <si>
    <t>egyéb alkalmazott</t>
  </si>
  <si>
    <t>Eszteregnye Község Önkormányzata</t>
  </si>
  <si>
    <t>konyha</t>
  </si>
  <si>
    <t>ovi</t>
  </si>
  <si>
    <t>közfogl.</t>
  </si>
  <si>
    <t>védőnő</t>
  </si>
  <si>
    <t>társadalombiztosítás pénzügyi alapjaitól-védőnő</t>
  </si>
  <si>
    <t>társulások és költségvetési szerveiktől-Kerekvár óvoda-bejáró gyerekek</t>
  </si>
  <si>
    <t>Egyéb működési bevételek-továbbszámlázott szolgáltatás(villany,gáz)</t>
  </si>
  <si>
    <t>Helyi iparűzési adó</t>
  </si>
  <si>
    <t>Biztosító által fizetett kártérítés</t>
  </si>
  <si>
    <t>B411</t>
  </si>
  <si>
    <t>Helyi adó és egyéb közhatalmi bevételek (Ft)</t>
  </si>
  <si>
    <t>Lakosságnak juttatott támogatások, szociális, rászorultsági jellegű ellátások (Ft)</t>
  </si>
  <si>
    <t>Kiadások (Ft)</t>
  </si>
  <si>
    <t>Bevételek (Ft)</t>
  </si>
  <si>
    <t>2018. évi költségvetés</t>
  </si>
  <si>
    <t>Tárgyévi kifizetés (2018. évi ei.)</t>
  </si>
  <si>
    <t>2020. évi kifizetés</t>
  </si>
  <si>
    <t>2021. évi kifizetés</t>
  </si>
  <si>
    <t>2022. év utáni kifizetések</t>
  </si>
  <si>
    <t>Működési célú támogatások az EU-nak</t>
  </si>
  <si>
    <t>K513</t>
  </si>
  <si>
    <t>Felhalmozási célú tám-ok az EU-nak</t>
  </si>
  <si>
    <t>K89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</si>
  <si>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</si>
  <si>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</si>
  <si>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</si>
  <si>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</si>
  <si>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</si>
  <si>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</si>
  <si>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Pénzeszközök lekötött bankbetétként elhelyezése</t>
  </si>
  <si>
    <t>Hosszú lejáratú tulajdonosi kölcsönök kiadásai</t>
  </si>
  <si>
    <t>K9191</t>
  </si>
  <si>
    <t>Rövid lejáratú tulajdonosi kölcsönök kiadásai</t>
  </si>
  <si>
    <t>K9192</t>
  </si>
  <si>
    <t>Hitelek, kölcsönök törlesztése külföldi kormányok és nemzetközi szervezeteknek</t>
  </si>
  <si>
    <t>Hitelek, kölcsönök törlesztése külföldi pénzintézeteknek</t>
  </si>
  <si>
    <t>K925</t>
  </si>
  <si>
    <t>Váltókiadások</t>
  </si>
  <si>
    <t>K94</t>
  </si>
  <si>
    <t>Működési célú költségvetési támogatások és kiegészítő támogatások</t>
  </si>
  <si>
    <t>Elszámolásból származó bevételek</t>
  </si>
  <si>
    <t>Működési célú visszatérítendő támogatások, kölcsönök visszatérülése az EU-tól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</si>
  <si>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</si>
  <si>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</si>
  <si>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</si>
  <si>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EU-tól</t>
  </si>
  <si>
    <t>Felhalmozási célú visszatérítendő támogatások, kölcsönök visszatérülése kormányoktól és más nemzetközi szervezetektől</t>
  </si>
  <si>
    <t>B74</t>
  </si>
  <si>
    <t>B75</t>
  </si>
  <si>
    <t xml:space="preserve">Előző év költségvetési maradványának igénybevétele </t>
  </si>
  <si>
    <t xml:space="preserve">Előző év vállalkozási maradványának igénybevétele </t>
  </si>
  <si>
    <t>Lekötött bankbetétek megszüntetése</t>
  </si>
  <si>
    <t xml:space="preserve">Hosszú lejáratú tulajdonosi kölcsönök bevételei </t>
  </si>
  <si>
    <t>B8191</t>
  </si>
  <si>
    <t xml:space="preserve">Rövid lejáratú tulajdonosi kölcsönök bevételei </t>
  </si>
  <si>
    <t>B8192</t>
  </si>
  <si>
    <t>Hitelek, kölcsönök felvétele külföldi kormányoktól és nemzetközi szervezeteitől</t>
  </si>
  <si>
    <t>Hitelek, kölcsönök felvétele külföldi pénzintézetektől</t>
  </si>
  <si>
    <t>B825</t>
  </si>
  <si>
    <t>Váltóbevételek</t>
  </si>
  <si>
    <t>B84</t>
  </si>
  <si>
    <t>Egyéb működési célú támogatások bevételei államháztartáson belülről (közfogl., OEP védőnő)</t>
  </si>
  <si>
    <t>Támogatások, kölcsönök bevételei (Ft)</t>
  </si>
  <si>
    <t>Beruházások és felújítások (Ft)</t>
  </si>
  <si>
    <t>Támogatások, kölcsönök nyújtása és törlesztése (Ft)</t>
  </si>
  <si>
    <t>Általános- és céltartalékok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</si>
  <si>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</si>
  <si>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</si>
  <si>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</si>
  <si>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</si>
  <si>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fizikai alkalmazott, a költségvetési szerveknél foglalkoztatott egyéb munkavállaló</t>
  </si>
  <si>
    <t>alpolgármester, főpolgármester-helyettes, megyei közgyűlés elnöke, alelnöke</t>
  </si>
  <si>
    <t>Bevételek működési és felhalmozási bontásban</t>
  </si>
  <si>
    <t>Kerekvár Óvoda</t>
  </si>
  <si>
    <t>Eszteregny Kerekvár Óvoda</t>
  </si>
  <si>
    <t>Óvoda</t>
  </si>
  <si>
    <t>Egyéb működési célú támogatások az EU-nak</t>
  </si>
  <si>
    <t>Egyéb felhalmozási célú támogatások az EU-nak</t>
  </si>
  <si>
    <t>Befektetési célú belföldi értékpapírok beváltása</t>
  </si>
  <si>
    <t>Pénzeszközök lekötött betétként elhelyezése</t>
  </si>
  <si>
    <t xml:space="preserve">Tulajdonosi kölcsön kiadásai </t>
  </si>
  <si>
    <t>K919</t>
  </si>
  <si>
    <t>Hitelek, kölcsönök törlesztése külföldi kormányoknak és nemzetközi szervezeteknek</t>
  </si>
  <si>
    <t>Működési célú központosított előirányzatok</t>
  </si>
  <si>
    <t>Helyi önkormányzatok kiegészítő támogatásai</t>
  </si>
  <si>
    <t>Egyéb működési célú támogatások bevételei államháztartáson belülről</t>
  </si>
  <si>
    <t>Kamatbevételek és más nyereségjellegű bevételek</t>
  </si>
  <si>
    <t>Egyéb működési bevételek</t>
  </si>
  <si>
    <t>Működési célú visszatérítendő tám-ok, kölcsönök visszatérülése az EU-tól</t>
  </si>
  <si>
    <t>Működési célú visszatérítendő tám-ok, kölcsönök visszatérülése kormányoktól és más nemzetközi szervezetektől</t>
  </si>
  <si>
    <t>Működési célú visszatérítendő támogatások, kölcsönök visszatérülése áh-n kívülről</t>
  </si>
  <si>
    <t>Felhalmozási célú visszatérítendő tám-ok, kölcsönök visszatérülése EU-tól</t>
  </si>
  <si>
    <t>Felhalmozási célú visszatérítendő tám-ok, kölcsönök visszatérülése kormányoktól és más nemzetközi szervezetektől</t>
  </si>
  <si>
    <t>Felhalmozási célú visszatérítendő tám-ok, kölcsönök visszatérülése áh-n kívülről</t>
  </si>
  <si>
    <t>Hitel-, kölcsönfelvétel pénzügyi vállalkozásoktól</t>
  </si>
  <si>
    <t>Éven belüli lejáratú belföldi értékpapírok kibocsátása</t>
  </si>
  <si>
    <t>Éven túli lejáratú belföldi értékpapírok kibocsátása</t>
  </si>
  <si>
    <t xml:space="preserve">Hitelek, kölcsönök felvétele külföldi  kormányoktól és nemzetközi szervezetektől </t>
  </si>
  <si>
    <t>Hitelek, kölcsönök felvétele külföldi  pénzintézetektől</t>
  </si>
  <si>
    <t>Költségvetési engedélyezett létszámkeret (álláshely) (fő) Óvoda</t>
  </si>
  <si>
    <t>fizikai alkalmazott,
a költségvetési szerveknél foglalkoztatott egyéb munkavállaló  (fizikai alkalmazott)</t>
  </si>
  <si>
    <t>ösztöndíjas foglalkoztatott</t>
  </si>
  <si>
    <t>alpolgármester, főpolgármester-helyettes, 
megyei közgyűlés elnöke, alelnöke</t>
  </si>
  <si>
    <t>Kerekvár Óvodafenntartó Társulás</t>
  </si>
  <si>
    <t>2019. évi eredeti előirányzat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</si>
  <si>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</si>
  <si>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</si>
  <si>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</si>
  <si>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</si>
  <si>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</si>
  <si>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8.melléklet </t>
  </si>
  <si>
    <t xml:space="preserve">9.melléklet </t>
  </si>
  <si>
    <t xml:space="preserve">10.melléklet </t>
  </si>
  <si>
    <t xml:space="preserve">11.melléklet </t>
  </si>
  <si>
    <t xml:space="preserve">12.melléklet </t>
  </si>
  <si>
    <t xml:space="preserve">13.melléklet </t>
  </si>
  <si>
    <t>15.melléklet</t>
  </si>
  <si>
    <t>16.melléklet</t>
  </si>
  <si>
    <t>17.melléklet</t>
  </si>
  <si>
    <t>18.melléklet</t>
  </si>
  <si>
    <t xml:space="preserve">1.melléklet </t>
  </si>
  <si>
    <t>1.melléklet</t>
  </si>
  <si>
    <t>2.melléklet</t>
  </si>
  <si>
    <t>3.melléklet</t>
  </si>
  <si>
    <t>4.melléklet</t>
  </si>
  <si>
    <t>5.melléklet</t>
  </si>
  <si>
    <t>6.melléklet</t>
  </si>
  <si>
    <t>8.melléklet</t>
  </si>
  <si>
    <t>9.melléklet</t>
  </si>
  <si>
    <t>10.melléklet</t>
  </si>
  <si>
    <t>11.melléklet</t>
  </si>
  <si>
    <t>12.melléklet</t>
  </si>
  <si>
    <t>13.melléklet</t>
  </si>
  <si>
    <t>14.melléklet</t>
  </si>
  <si>
    <t>17. melléklet</t>
  </si>
  <si>
    <t xml:space="preserve">7.melléklet </t>
  </si>
  <si>
    <t>7.melléklet</t>
  </si>
  <si>
    <t>14. melléklet</t>
  </si>
  <si>
    <t>16. melléklet</t>
  </si>
  <si>
    <t>2020. évi költségvetés</t>
  </si>
  <si>
    <t>2020. évi
 előirányzat</t>
  </si>
  <si>
    <t>2020. évi előirányzat</t>
  </si>
  <si>
    <t xml:space="preserve"> 2020. évi költségvetés</t>
  </si>
  <si>
    <t>Zártkerti Porgram (infrastruktúrális fejlesztések)</t>
  </si>
  <si>
    <t>Falugondnoki szolgálat busz beszerzés</t>
  </si>
  <si>
    <t>Önkormányzati épületek energetikai korszerűsítése</t>
  </si>
  <si>
    <t>319 hrsz út felújítása</t>
  </si>
  <si>
    <t>Falugondnoki szolgálat, busz beszerzés</t>
  </si>
  <si>
    <t>Zártkerti Program (infrastrukturális fejlesztések)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</si>
</sst>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__"/>
    <numFmt numFmtId="166" formatCode="\ ##########"/>
    <numFmt numFmtId="167" formatCode="_-* #,##0\ _F_t_-;\-* #,##0\ _F_t_-;_-* &quot;-&quot;??\ _F_t_-;_-@_-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164" fontId="58" fillId="0" borderId="0" applyFont="0" applyFill="0" applyBorder="0" applyAlignment="0" applyProtection="0"/>
  </cellStyleXfs>
  <cellXfs count="2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6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4" fillId="0" borderId="0" xfId="0" applyFont="1"/>
    <xf numFmtId="0" fontId="6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1" applyFont="1" applyAlignment="1" applyProtection="1"/>
    <xf numFmtId="0" fontId="33" fillId="0" borderId="0" xfId="0" applyFont="1"/>
    <xf numFmtId="0" fontId="3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5" fillId="0" borderId="1" xfId="0" applyFont="1" applyBorder="1" applyAlignment="1">
      <alignment wrapText="1"/>
    </xf>
    <xf numFmtId="0" fontId="22" fillId="5" borderId="1" xfId="0" applyFont="1" applyFill="1" applyBorder="1"/>
    <xf numFmtId="0" fontId="26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 applyAlignment="1">
      <alignment horizont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3" fontId="17" fillId="0" borderId="1" xfId="0" applyNumberFormat="1" applyFont="1" applyBorder="1"/>
    <xf numFmtId="0" fontId="20" fillId="0" borderId="1" xfId="0" applyFont="1" applyBorder="1" applyAlignment="1">
      <alignment wrapText="1"/>
    </xf>
    <xf numFmtId="0" fontId="39" fillId="0" borderId="0" xfId="0" applyFont="1"/>
    <xf numFmtId="0" fontId="4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36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4" fillId="0" borderId="0" xfId="0" applyNumberFormat="1" applyFont="1" applyAlignment="1">
      <alignment horizontal="right"/>
    </xf>
    <xf numFmtId="0" fontId="23" fillId="0" borderId="0" xfId="0" applyFont="1"/>
    <xf numFmtId="0" fontId="7" fillId="0" borderId="1" xfId="3" applyFont="1" applyBorder="1" applyAlignment="1">
      <alignment horizontal="center" vertical="center" wrapText="1"/>
    </xf>
    <xf numFmtId="0" fontId="44" fillId="0" borderId="0" xfId="0" applyFont="1"/>
    <xf numFmtId="0" fontId="15" fillId="0" borderId="0" xfId="0" applyFont="1"/>
    <xf numFmtId="0" fontId="44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4" fillId="0" borderId="0" xfId="0" applyNumberFormat="1" applyFont="1"/>
    <xf numFmtId="0" fontId="12" fillId="0" borderId="0" xfId="0" applyFont="1"/>
    <xf numFmtId="3" fontId="44" fillId="0" borderId="1" xfId="0" applyNumberFormat="1" applyFont="1" applyBorder="1"/>
    <xf numFmtId="3" fontId="45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3" fontId="46" fillId="0" borderId="1" xfId="0" applyNumberFormat="1" applyFont="1" applyBorder="1"/>
    <xf numFmtId="0" fontId="5" fillId="6" borderId="1" xfId="0" applyFont="1" applyFill="1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44" fillId="0" borderId="0" xfId="0" applyFont="1" applyAlignment="1">
      <alignment horizontal="left"/>
    </xf>
    <xf numFmtId="0" fontId="43" fillId="0" borderId="1" xfId="0" applyFont="1" applyBorder="1"/>
    <xf numFmtId="3" fontId="4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3" fillId="0" borderId="1" xfId="0" applyNumberFormat="1" applyFont="1" applyBorder="1"/>
    <xf numFmtId="0" fontId="42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26" fillId="0" borderId="0" xfId="0" applyNumberFormat="1" applyFont="1" applyAlignment="1">
      <alignment horizontal="center" wrapText="1"/>
    </xf>
    <xf numFmtId="3" fontId="22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3" fontId="25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50" fillId="0" borderId="0" xfId="0" applyFont="1"/>
    <xf numFmtId="0" fontId="42" fillId="0" borderId="1" xfId="0" applyFont="1" applyBorder="1"/>
    <xf numFmtId="3" fontId="51" fillId="0" borderId="1" xfId="0" applyNumberFormat="1" applyFont="1" applyBorder="1"/>
    <xf numFmtId="166" fontId="7" fillId="0" borderId="1" xfId="0" applyNumberFormat="1" applyFont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/>
    <xf numFmtId="3" fontId="10" fillId="7" borderId="1" xfId="0" applyNumberFormat="1" applyFont="1" applyFill="1" applyBorder="1"/>
    <xf numFmtId="3" fontId="53" fillId="0" borderId="1" xfId="0" applyNumberFormat="1" applyFont="1" applyBorder="1"/>
    <xf numFmtId="3" fontId="57" fillId="0" borderId="1" xfId="0" applyNumberFormat="1" applyFont="1" applyBorder="1"/>
    <xf numFmtId="9" fontId="0" fillId="0" borderId="0" xfId="0" applyNumberFormat="1"/>
    <xf numFmtId="166" fontId="10" fillId="8" borderId="1" xfId="0" applyNumberFormat="1" applyFont="1" applyFill="1" applyBorder="1" applyAlignment="1">
      <alignment vertical="center"/>
    </xf>
    <xf numFmtId="3" fontId="36" fillId="8" borderId="1" xfId="0" applyNumberFormat="1" applyFont="1" applyFill="1" applyBorder="1"/>
    <xf numFmtId="0" fontId="29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5" fillId="9" borderId="1" xfId="0" applyNumberFormat="1" applyFont="1" applyFill="1" applyBorder="1"/>
    <xf numFmtId="3" fontId="10" fillId="9" borderId="1" xfId="0" applyNumberFormat="1" applyFont="1" applyFill="1" applyBorder="1"/>
    <xf numFmtId="0" fontId="30" fillId="0" borderId="1" xfId="0" applyFont="1" applyBorder="1" applyAlignment="1">
      <alignment horizontal="center" wrapText="1"/>
    </xf>
    <xf numFmtId="3" fontId="45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3" fontId="44" fillId="0" borderId="3" xfId="0" applyNumberFormat="1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wrapText="1"/>
    </xf>
    <xf numFmtId="3" fontId="10" fillId="0" borderId="0" xfId="0" applyNumberFormat="1" applyFont="1"/>
    <xf numFmtId="3" fontId="7" fillId="0" borderId="0" xfId="0" applyNumberFormat="1" applyFont="1" applyAlignment="1">
      <alignment horizontal="center" wrapText="1"/>
    </xf>
    <xf numFmtId="3" fontId="36" fillId="0" borderId="0" xfId="0" applyNumberFormat="1" applyFont="1"/>
    <xf numFmtId="3" fontId="45" fillId="0" borderId="0" xfId="0" applyNumberFormat="1" applyFont="1"/>
    <xf numFmtId="3" fontId="9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4" fillId="0" borderId="0" xfId="0" applyNumberFormat="1" applyFont="1"/>
    <xf numFmtId="3" fontId="55" fillId="0" borderId="0" xfId="0" applyNumberFormat="1" applyFont="1"/>
    <xf numFmtId="3" fontId="46" fillId="0" borderId="0" xfId="0" applyNumberFormat="1" applyFont="1"/>
    <xf numFmtId="3" fontId="5" fillId="0" borderId="0" xfId="0" applyNumberFormat="1" applyFont="1" applyAlignment="1">
      <alignment horizontal="right" vertical="center"/>
    </xf>
    <xf numFmtId="3" fontId="56" fillId="0" borderId="0" xfId="0" applyNumberFormat="1" applyFont="1"/>
    <xf numFmtId="0" fontId="7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3" fontId="49" fillId="0" borderId="0" xfId="0" applyNumberFormat="1" applyFont="1"/>
    <xf numFmtId="3" fontId="43" fillId="0" borderId="0" xfId="0" applyNumberFormat="1" applyFont="1"/>
    <xf numFmtId="3" fontId="15" fillId="0" borderId="0" xfId="0" applyNumberFormat="1" applyFont="1" applyAlignment="1">
      <alignment horizontal="right"/>
    </xf>
    <xf numFmtId="0" fontId="44" fillId="0" borderId="0" xfId="0" applyFont="1" applyAlignment="1">
      <alignment wrapText="1"/>
    </xf>
    <xf numFmtId="0" fontId="42" fillId="0" borderId="0" xfId="0" applyFont="1"/>
    <xf numFmtId="167" fontId="44" fillId="0" borderId="0" xfId="4" applyNumberFormat="1" applyFont="1" applyAlignment="1">
      <alignment horizontal="right"/>
    </xf>
    <xf numFmtId="167" fontId="38" fillId="0" borderId="0" xfId="4" applyNumberFormat="1" applyFont="1" applyAlignment="1">
      <alignment horizontal="center" wrapText="1"/>
    </xf>
    <xf numFmtId="167" fontId="0" fillId="0" borderId="0" xfId="4" applyNumberFormat="1" applyFont="1"/>
    <xf numFmtId="167" fontId="22" fillId="0" borderId="1" xfId="4" applyNumberFormat="1" applyFont="1" applyBorder="1" applyAlignment="1">
      <alignment horizontal="center"/>
    </xf>
    <xf numFmtId="167" fontId="0" fillId="0" borderId="1" xfId="4" applyNumberFormat="1" applyFont="1" applyBorder="1"/>
    <xf numFmtId="167" fontId="53" fillId="0" borderId="1" xfId="4" applyNumberFormat="1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42" fillId="0" borderId="0" xfId="0" applyFont="1" applyAlignment="1">
      <alignment vertical="center"/>
    </xf>
    <xf numFmtId="0" fontId="36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54" fillId="0" borderId="0" xfId="0" applyFont="1"/>
    <xf numFmtId="0" fontId="10" fillId="0" borderId="0" xfId="0" applyFont="1"/>
    <xf numFmtId="3" fontId="15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9" fillId="10" borderId="1" xfId="0" applyFont="1" applyFill="1" applyBorder="1"/>
    <xf numFmtId="3" fontId="4" fillId="0" borderId="9" xfId="0" applyNumberFormat="1" applyFont="1" applyBorder="1" applyAlignment="1">
      <alignment horizontal="center"/>
    </xf>
    <xf numFmtId="3" fontId="54" fillId="0" borderId="1" xfId="0" applyNumberFormat="1" applyFont="1" applyBorder="1"/>
    <xf numFmtId="0" fontId="10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59" fillId="0" borderId="1" xfId="0" applyNumberFormat="1" applyFont="1" applyBorder="1"/>
    <xf numFmtId="0" fontId="4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</cellXfs>
  <cellStyles count="5">
    <cellStyle name="Ezres" xfId="4" builtinId="3"/>
    <cellStyle name="Hivatkozás" xfId="1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19%20K&#246;lts&#233;gvet&#233;s%20tervez&#233;s/Eszteregnye%20&#211;vi%202019%20eredeti%20el&#337;ir&#225;nyzat/2019%20%20&#201;VI%20K&#214;LTS&#201;GVET&#201;S%20OV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zilajka%20Eszter/2020%20K&#246;lts&#233;gvet&#233;s%20tervez&#233;s/Eszteregnye%20&#211;vi%202020%20eredeti%20el&#337;ir&#225;nyzat/2020%20%20&#201;VI%20K&#214;LTS&#201;GVET&#201;S%20O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  <sheetName val=" kiemelt ei"/>
      <sheetName val="kiadások működés felhalmozás"/>
      <sheetName val="bevételek működés felhalmozás"/>
      <sheetName val="létszám"/>
      <sheetName val="Önkormányzat hozzájárulása"/>
      <sheetName val="beruházások felújítások"/>
      <sheetName val="Munka1"/>
      <sheetName val="kiadások működés felhalmozá (2)"/>
      <sheetName val="bevételek működés felhalmoz (2)"/>
    </sheetNames>
    <sheetDataSet>
      <sheetData sheetId="0">
        <row r="3">
          <cell r="A3" t="str">
            <v>Eszteregnye Kerekvár Óvoda</v>
          </cell>
        </row>
      </sheetData>
      <sheetData sheetId="1"/>
      <sheetData sheetId="2">
        <row r="84">
          <cell r="C84">
            <v>0</v>
          </cell>
        </row>
      </sheetData>
      <sheetData sheetId="3">
        <row r="46">
          <cell r="C46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lléklete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46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2.7109375" style="105" customWidth="1"/>
    <col min="2" max="2" width="53" style="105" bestFit="1" customWidth="1"/>
    <col min="3" max="16384" width="9.140625" style="105"/>
  </cols>
  <sheetData>
    <row r="1" spans="1:2" ht="18" x14ac:dyDescent="0.25">
      <c r="A1" s="229" t="s">
        <v>645</v>
      </c>
      <c r="B1" s="229"/>
    </row>
    <row r="2" spans="1:2" ht="18" x14ac:dyDescent="0.25">
      <c r="A2" s="230" t="s">
        <v>785</v>
      </c>
      <c r="B2" s="230"/>
    </row>
    <row r="4" spans="1:2" ht="20.25" x14ac:dyDescent="0.3">
      <c r="A4" s="231" t="s">
        <v>640</v>
      </c>
      <c r="B4" s="231"/>
    </row>
    <row r="5" spans="1:2" ht="20.25" x14ac:dyDescent="0.3">
      <c r="A5" s="122"/>
      <c r="B5" s="122"/>
    </row>
    <row r="6" spans="1:2" x14ac:dyDescent="0.25">
      <c r="A6" s="121" t="s">
        <v>641</v>
      </c>
    </row>
    <row r="7" spans="1:2" x14ac:dyDescent="0.25">
      <c r="A7" s="121"/>
    </row>
    <row r="8" spans="1:2" x14ac:dyDescent="0.25">
      <c r="A8" s="124" t="s">
        <v>766</v>
      </c>
      <c r="B8" s="105" t="s">
        <v>642</v>
      </c>
    </row>
    <row r="9" spans="1:2" x14ac:dyDescent="0.25">
      <c r="A9" s="124" t="s">
        <v>751</v>
      </c>
      <c r="B9" s="105" t="s">
        <v>634</v>
      </c>
    </row>
    <row r="10" spans="1:2" x14ac:dyDescent="0.25">
      <c r="A10" s="124" t="s">
        <v>752</v>
      </c>
      <c r="B10" s="105" t="s">
        <v>639</v>
      </c>
    </row>
    <row r="11" spans="1:2" x14ac:dyDescent="0.25">
      <c r="A11" s="124" t="s">
        <v>753</v>
      </c>
      <c r="B11" s="106" t="s">
        <v>628</v>
      </c>
    </row>
    <row r="12" spans="1:2" x14ac:dyDescent="0.25">
      <c r="A12" s="124"/>
    </row>
    <row r="14" spans="1:2" x14ac:dyDescent="0.25">
      <c r="A14" s="121" t="s">
        <v>627</v>
      </c>
    </row>
    <row r="15" spans="1:2" x14ac:dyDescent="0.25">
      <c r="A15" s="121"/>
    </row>
    <row r="16" spans="1:2" x14ac:dyDescent="0.25">
      <c r="A16" s="105" t="s">
        <v>754</v>
      </c>
      <c r="B16" s="105" t="s">
        <v>635</v>
      </c>
    </row>
    <row r="17" spans="1:2" x14ac:dyDescent="0.25">
      <c r="A17" s="105" t="s">
        <v>755</v>
      </c>
      <c r="B17" s="105" t="s">
        <v>636</v>
      </c>
    </row>
    <row r="18" spans="1:2" x14ac:dyDescent="0.25">
      <c r="A18" s="106" t="s">
        <v>781</v>
      </c>
      <c r="B18" s="105" t="s">
        <v>637</v>
      </c>
    </row>
    <row r="19" spans="1:2" x14ac:dyDescent="0.25">
      <c r="A19" s="106" t="s">
        <v>756</v>
      </c>
      <c r="B19" s="105" t="s">
        <v>629</v>
      </c>
    </row>
    <row r="20" spans="1:2" x14ac:dyDescent="0.25">
      <c r="A20" s="106" t="s">
        <v>757</v>
      </c>
      <c r="B20" s="105" t="s">
        <v>630</v>
      </c>
    </row>
    <row r="21" spans="1:2" x14ac:dyDescent="0.25">
      <c r="A21" s="106" t="s">
        <v>758</v>
      </c>
      <c r="B21" s="105" t="s">
        <v>631</v>
      </c>
    </row>
    <row r="22" spans="1:2" x14ac:dyDescent="0.25">
      <c r="A22" s="106" t="s">
        <v>759</v>
      </c>
      <c r="B22" s="105" t="s">
        <v>632</v>
      </c>
    </row>
    <row r="23" spans="1:2" x14ac:dyDescent="0.25">
      <c r="A23" s="106" t="s">
        <v>760</v>
      </c>
      <c r="B23" s="105" t="s">
        <v>633</v>
      </c>
    </row>
    <row r="24" spans="1:2" x14ac:dyDescent="0.25">
      <c r="A24" s="106" t="s">
        <v>761</v>
      </c>
      <c r="B24" s="105" t="s">
        <v>638</v>
      </c>
    </row>
    <row r="25" spans="1:2" x14ac:dyDescent="0.25">
      <c r="A25" s="106"/>
    </row>
    <row r="26" spans="1:2" x14ac:dyDescent="0.25">
      <c r="A26" s="220" t="s">
        <v>719</v>
      </c>
    </row>
    <row r="27" spans="1:2" x14ac:dyDescent="0.25">
      <c r="A27" s="106" t="s">
        <v>779</v>
      </c>
      <c r="B27" s="106" t="s">
        <v>642</v>
      </c>
    </row>
    <row r="28" spans="1:2" x14ac:dyDescent="0.25">
      <c r="A28" s="106" t="s">
        <v>762</v>
      </c>
      <c r="B28" s="106" t="s">
        <v>634</v>
      </c>
    </row>
    <row r="29" spans="1:2" x14ac:dyDescent="0.25">
      <c r="A29" s="106" t="s">
        <v>763</v>
      </c>
      <c r="B29" s="106" t="s">
        <v>718</v>
      </c>
    </row>
    <row r="30" spans="1:2" x14ac:dyDescent="0.25">
      <c r="A30" s="106" t="s">
        <v>764</v>
      </c>
      <c r="B30" s="106" t="s">
        <v>628</v>
      </c>
    </row>
    <row r="31" spans="1:2" x14ac:dyDescent="0.25">
      <c r="A31" s="106" t="s">
        <v>765</v>
      </c>
      <c r="B31" s="219" t="s">
        <v>629</v>
      </c>
    </row>
    <row r="42" spans="1:2" x14ac:dyDescent="0.25">
      <c r="A42" s="106"/>
    </row>
    <row r="43" spans="1:2" x14ac:dyDescent="0.25">
      <c r="A43" s="106"/>
    </row>
    <row r="46" spans="1:2" x14ac:dyDescent="0.25">
      <c r="A46" s="147"/>
      <c r="B46" s="147"/>
    </row>
  </sheetData>
  <mergeCells count="3">
    <mergeCell ref="A1:B1"/>
    <mergeCell ref="A2:B2"/>
    <mergeCell ref="A4:B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1"/>
  <sheetViews>
    <sheetView topLeftCell="A22" zoomScaleNormal="100" workbookViewId="0">
      <selection activeCell="A49" sqref="A49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99" t="s">
        <v>773</v>
      </c>
      <c r="F1" s="102"/>
    </row>
    <row r="2" spans="1:6" ht="18" customHeight="1" x14ac:dyDescent="0.25">
      <c r="A2" s="229" t="str">
        <f>Mellékletek!A1</f>
        <v>Eszteregnye Község Önkormányzata</v>
      </c>
      <c r="B2" s="229"/>
      <c r="C2" s="229"/>
      <c r="D2" s="229"/>
      <c r="E2" s="229"/>
      <c r="F2" s="229"/>
    </row>
    <row r="3" spans="1:6" ht="25.5" customHeight="1" x14ac:dyDescent="0.25">
      <c r="A3" s="230" t="s">
        <v>785</v>
      </c>
      <c r="B3" s="230"/>
      <c r="C3" s="230"/>
      <c r="D3" s="230"/>
      <c r="E3" s="230"/>
      <c r="F3" s="230"/>
    </row>
    <row r="4" spans="1:6" ht="26.25" customHeight="1" x14ac:dyDescent="0.25">
      <c r="A4" s="232" t="s">
        <v>709</v>
      </c>
      <c r="B4" s="239"/>
      <c r="C4" s="239"/>
      <c r="D4" s="239"/>
      <c r="E4" s="239"/>
      <c r="F4" s="239"/>
    </row>
    <row r="6" spans="1:6" ht="30" x14ac:dyDescent="0.3">
      <c r="A6" s="1" t="s">
        <v>45</v>
      </c>
      <c r="B6" s="2" t="s">
        <v>46</v>
      </c>
      <c r="C6" s="165" t="s">
        <v>614</v>
      </c>
      <c r="D6" s="168"/>
      <c r="E6" s="168"/>
      <c r="F6" s="196"/>
    </row>
    <row r="7" spans="1:6" s="92" customFormat="1" x14ac:dyDescent="0.25">
      <c r="A7" s="128"/>
      <c r="B7" s="128"/>
      <c r="C7" s="128"/>
    </row>
    <row r="8" spans="1:6" s="92" customFormat="1" x14ac:dyDescent="0.25">
      <c r="A8" s="132" t="s">
        <v>148</v>
      </c>
      <c r="B8" s="133" t="s">
        <v>149</v>
      </c>
      <c r="C8" s="137">
        <f>SUM(C7:C7)</f>
        <v>0</v>
      </c>
      <c r="D8" s="197"/>
      <c r="E8" s="197"/>
      <c r="F8" s="197"/>
    </row>
    <row r="9" spans="1:6" s="92" customFormat="1" x14ac:dyDescent="0.25">
      <c r="A9" s="132"/>
      <c r="B9" s="133"/>
      <c r="C9" s="128"/>
    </row>
    <row r="10" spans="1:6" s="92" customFormat="1" x14ac:dyDescent="0.25">
      <c r="A10" s="132" t="s">
        <v>381</v>
      </c>
      <c r="B10" s="133" t="s">
        <v>150</v>
      </c>
      <c r="C10" s="137">
        <f>SUM(C9:C9)</f>
        <v>0</v>
      </c>
      <c r="D10" s="197"/>
      <c r="E10" s="197"/>
      <c r="F10" s="197"/>
    </row>
    <row r="11" spans="1:6" s="92" customFormat="1" x14ac:dyDescent="0.25">
      <c r="A11" s="132"/>
      <c r="B11" s="133"/>
      <c r="C11" s="128"/>
    </row>
    <row r="12" spans="1:6" s="92" customFormat="1" x14ac:dyDescent="0.25">
      <c r="A12" s="134" t="s">
        <v>151</v>
      </c>
      <c r="B12" s="133" t="s">
        <v>152</v>
      </c>
      <c r="C12" s="137">
        <f>SUM(C11:C11)</f>
        <v>0</v>
      </c>
      <c r="D12" s="197"/>
      <c r="E12" s="197"/>
      <c r="F12" s="197"/>
    </row>
    <row r="13" spans="1:6" s="92" customFormat="1" x14ac:dyDescent="0.25">
      <c r="A13" s="134" t="s">
        <v>793</v>
      </c>
      <c r="B13" s="133"/>
      <c r="C13" s="137">
        <v>11811022</v>
      </c>
      <c r="D13" s="197"/>
      <c r="E13" s="197"/>
      <c r="F13" s="197"/>
    </row>
    <row r="14" spans="1:6" s="92" customFormat="1" x14ac:dyDescent="0.25">
      <c r="A14" s="134"/>
      <c r="B14" s="133"/>
      <c r="C14" s="137"/>
      <c r="D14" s="197"/>
      <c r="E14" s="197"/>
      <c r="F14" s="197"/>
    </row>
    <row r="15" spans="1:6" s="92" customFormat="1" x14ac:dyDescent="0.25">
      <c r="A15" s="134"/>
      <c r="B15" s="133"/>
      <c r="C15" s="137"/>
      <c r="D15" s="197"/>
      <c r="E15" s="197"/>
      <c r="F15" s="197"/>
    </row>
    <row r="16" spans="1:6" s="92" customFormat="1" x14ac:dyDescent="0.25">
      <c r="A16" s="132" t="s">
        <v>153</v>
      </c>
      <c r="B16" s="133" t="s">
        <v>154</v>
      </c>
      <c r="C16" s="137">
        <f>SUM(C13:C15)</f>
        <v>11811022</v>
      </c>
      <c r="D16" s="197"/>
      <c r="E16" s="197"/>
      <c r="F16" s="197"/>
    </row>
    <row r="17" spans="1:6" s="92" customFormat="1" x14ac:dyDescent="0.25">
      <c r="A17" s="132"/>
      <c r="B17" s="133"/>
      <c r="C17" s="128"/>
    </row>
    <row r="18" spans="1:6" s="92" customFormat="1" x14ac:dyDescent="0.25">
      <c r="A18" s="132" t="s">
        <v>155</v>
      </c>
      <c r="B18" s="133" t="s">
        <v>156</v>
      </c>
      <c r="C18" s="137">
        <f>SUM(C17:C17)</f>
        <v>0</v>
      </c>
      <c r="D18" s="197"/>
      <c r="E18" s="197"/>
      <c r="F18" s="197"/>
    </row>
    <row r="19" spans="1:6" s="92" customFormat="1" x14ac:dyDescent="0.25">
      <c r="A19" s="132"/>
      <c r="B19" s="133"/>
      <c r="C19" s="128"/>
    </row>
    <row r="20" spans="1:6" s="92" customFormat="1" x14ac:dyDescent="0.25">
      <c r="A20" s="134" t="s">
        <v>157</v>
      </c>
      <c r="B20" s="133" t="s">
        <v>158</v>
      </c>
      <c r="C20" s="137">
        <f>SUM(C19:C19)</f>
        <v>0</v>
      </c>
      <c r="D20" s="197"/>
      <c r="E20" s="197"/>
      <c r="F20" s="197"/>
    </row>
    <row r="21" spans="1:6" s="92" customFormat="1" x14ac:dyDescent="0.25">
      <c r="A21" s="134" t="s">
        <v>159</v>
      </c>
      <c r="B21" s="133" t="s">
        <v>160</v>
      </c>
      <c r="C21" s="128">
        <v>3188976</v>
      </c>
    </row>
    <row r="22" spans="1:6" s="92" customFormat="1" ht="15.75" x14ac:dyDescent="0.25">
      <c r="A22" s="135" t="s">
        <v>382</v>
      </c>
      <c r="B22" s="136" t="s">
        <v>161</v>
      </c>
      <c r="C22" s="129">
        <f>C8+C10+C12+C16+C18+C20+C21</f>
        <v>14999998</v>
      </c>
      <c r="D22" s="198"/>
      <c r="E22" s="198"/>
      <c r="F22" s="198"/>
    </row>
    <row r="23" spans="1:6" s="92" customFormat="1" x14ac:dyDescent="0.25">
      <c r="A23" s="134" t="s">
        <v>794</v>
      </c>
      <c r="B23" s="133"/>
      <c r="C23" s="137">
        <v>5774068</v>
      </c>
      <c r="D23" s="197"/>
      <c r="E23" s="197"/>
      <c r="F23" s="197"/>
    </row>
    <row r="24" spans="1:6" s="92" customFormat="1" x14ac:dyDescent="0.25">
      <c r="A24" s="134" t="s">
        <v>791</v>
      </c>
      <c r="B24" s="133"/>
      <c r="C24" s="137">
        <v>53888473</v>
      </c>
      <c r="D24" s="197"/>
      <c r="E24" s="197"/>
      <c r="F24" s="197"/>
    </row>
    <row r="25" spans="1:6" s="92" customFormat="1" x14ac:dyDescent="0.25">
      <c r="A25" s="134" t="s">
        <v>792</v>
      </c>
      <c r="B25" s="133"/>
      <c r="C25" s="137">
        <v>11403000</v>
      </c>
      <c r="D25" s="197"/>
      <c r="E25" s="197"/>
      <c r="F25" s="197"/>
    </row>
    <row r="26" spans="1:6" s="92" customFormat="1" x14ac:dyDescent="0.25">
      <c r="A26" s="132" t="s">
        <v>162</v>
      </c>
      <c r="B26" s="133" t="s">
        <v>163</v>
      </c>
      <c r="C26" s="137">
        <f>SUM(C23:C25)</f>
        <v>71065541</v>
      </c>
      <c r="D26" s="197"/>
      <c r="E26" s="197"/>
      <c r="F26" s="197"/>
    </row>
    <row r="27" spans="1:6" s="92" customFormat="1" x14ac:dyDescent="0.25">
      <c r="A27" s="132"/>
      <c r="B27" s="133"/>
      <c r="C27" s="128"/>
    </row>
    <row r="28" spans="1:6" s="92" customFormat="1" x14ac:dyDescent="0.25">
      <c r="A28" s="132" t="s">
        <v>164</v>
      </c>
      <c r="B28" s="133" t="s">
        <v>165</v>
      </c>
      <c r="C28" s="137">
        <f>SUM(C27:C27)</f>
        <v>0</v>
      </c>
      <c r="D28" s="197"/>
      <c r="E28" s="197"/>
      <c r="F28" s="197"/>
    </row>
    <row r="29" spans="1:6" s="92" customFormat="1" x14ac:dyDescent="0.25">
      <c r="A29" s="132"/>
      <c r="B29" s="133"/>
      <c r="C29" s="128"/>
    </row>
    <row r="30" spans="1:6" s="92" customFormat="1" x14ac:dyDescent="0.25">
      <c r="A30" s="132" t="s">
        <v>166</v>
      </c>
      <c r="B30" s="133" t="s">
        <v>167</v>
      </c>
      <c r="C30" s="137">
        <f>SUM(C29:C29)</f>
        <v>0</v>
      </c>
      <c r="D30" s="197"/>
      <c r="E30" s="197"/>
      <c r="F30" s="197"/>
    </row>
    <row r="31" spans="1:6" s="92" customFormat="1" x14ac:dyDescent="0.25">
      <c r="A31" s="132" t="s">
        <v>168</v>
      </c>
      <c r="B31" s="133" t="s">
        <v>169</v>
      </c>
      <c r="C31" s="128">
        <v>18688196</v>
      </c>
    </row>
    <row r="32" spans="1:6" s="92" customFormat="1" ht="15.75" x14ac:dyDescent="0.25">
      <c r="A32" s="135" t="s">
        <v>383</v>
      </c>
      <c r="B32" s="136" t="s">
        <v>170</v>
      </c>
      <c r="C32" s="129">
        <f>C26+C28+C30+C31</f>
        <v>89753737</v>
      </c>
      <c r="D32" s="198"/>
      <c r="E32" s="198"/>
      <c r="F32" s="198"/>
    </row>
    <row r="35" spans="1:6" ht="25.5" x14ac:dyDescent="0.25">
      <c r="A35" s="41" t="s">
        <v>583</v>
      </c>
      <c r="B35" s="2" t="s">
        <v>46</v>
      </c>
      <c r="C35" s="110" t="s">
        <v>584</v>
      </c>
      <c r="D35" s="41" t="s">
        <v>585</v>
      </c>
      <c r="E35" s="41" t="s">
        <v>586</v>
      </c>
    </row>
    <row r="36" spans="1:6" s="92" customFormat="1" x14ac:dyDescent="0.25">
      <c r="A36" s="131"/>
      <c r="B36" s="131"/>
      <c r="C36" s="131"/>
      <c r="D36" s="131"/>
      <c r="E36" s="131">
        <f t="shared" ref="E36:E55" si="0">SUM(C36:D36)</f>
        <v>0</v>
      </c>
    </row>
    <row r="37" spans="1:6" s="92" customFormat="1" x14ac:dyDescent="0.25">
      <c r="A37" s="132" t="s">
        <v>148</v>
      </c>
      <c r="B37" s="133" t="s">
        <v>149</v>
      </c>
      <c r="C37" s="131">
        <f>SUM(C36:C36)</f>
        <v>0</v>
      </c>
      <c r="D37" s="131">
        <f>SUM(D36:D36)</f>
        <v>0</v>
      </c>
      <c r="E37" s="131">
        <f t="shared" si="0"/>
        <v>0</v>
      </c>
    </row>
    <row r="38" spans="1:6" s="92" customFormat="1" x14ac:dyDescent="0.25">
      <c r="A38" s="132"/>
      <c r="B38" s="133"/>
      <c r="C38" s="131"/>
      <c r="D38" s="131"/>
      <c r="E38" s="131">
        <f t="shared" si="0"/>
        <v>0</v>
      </c>
    </row>
    <row r="39" spans="1:6" s="92" customFormat="1" x14ac:dyDescent="0.25">
      <c r="A39" s="132" t="s">
        <v>381</v>
      </c>
      <c r="B39" s="133" t="s">
        <v>150</v>
      </c>
      <c r="C39" s="131">
        <f>SUM(C38:C38)</f>
        <v>0</v>
      </c>
      <c r="D39" s="131">
        <f>SUM(D38:D38)</f>
        <v>0</v>
      </c>
      <c r="E39" s="131">
        <f t="shared" si="0"/>
        <v>0</v>
      </c>
    </row>
    <row r="40" spans="1:6" s="92" customFormat="1" x14ac:dyDescent="0.25">
      <c r="A40" s="132"/>
      <c r="B40" s="133"/>
      <c r="C40" s="131"/>
      <c r="D40" s="131"/>
      <c r="E40" s="131">
        <f t="shared" si="0"/>
        <v>0</v>
      </c>
    </row>
    <row r="41" spans="1:6" s="92" customFormat="1" x14ac:dyDescent="0.25">
      <c r="A41" s="134" t="s">
        <v>151</v>
      </c>
      <c r="B41" s="133" t="s">
        <v>152</v>
      </c>
      <c r="C41" s="131">
        <f>SUM(C40:C40)</f>
        <v>0</v>
      </c>
      <c r="D41" s="131">
        <f>SUM(D40:D40)</f>
        <v>0</v>
      </c>
      <c r="E41" s="131">
        <f t="shared" si="0"/>
        <v>0</v>
      </c>
    </row>
    <row r="42" spans="1:6" s="92" customFormat="1" x14ac:dyDescent="0.25">
      <c r="A42" s="134" t="s">
        <v>790</v>
      </c>
      <c r="B42" s="133"/>
      <c r="C42" s="228">
        <v>11811022</v>
      </c>
      <c r="D42" s="131">
        <f>C42*0.27</f>
        <v>3188975.9400000004</v>
      </c>
      <c r="E42" s="131">
        <f t="shared" ref="E42" si="1">SUM(C42:D42)</f>
        <v>14999997.940000001</v>
      </c>
      <c r="F42" s="197"/>
    </row>
    <row r="43" spans="1:6" s="92" customFormat="1" x14ac:dyDescent="0.25">
      <c r="A43" s="134"/>
      <c r="B43" s="133"/>
      <c r="C43" s="228"/>
      <c r="D43" s="131"/>
      <c r="E43" s="131"/>
      <c r="F43" s="197"/>
    </row>
    <row r="44" spans="1:6" s="92" customFormat="1" x14ac:dyDescent="0.25">
      <c r="A44" s="134"/>
      <c r="B44" s="133"/>
      <c r="C44" s="228"/>
      <c r="D44" s="131"/>
      <c r="E44" s="131"/>
      <c r="F44" s="197"/>
    </row>
    <row r="45" spans="1:6" s="92" customFormat="1" x14ac:dyDescent="0.25">
      <c r="A45" s="132" t="s">
        <v>153</v>
      </c>
      <c r="B45" s="133" t="s">
        <v>154</v>
      </c>
      <c r="C45" s="109">
        <f>SUM(C42:C44)</f>
        <v>11811022</v>
      </c>
      <c r="D45" s="131">
        <f>SUM(D42:D44)</f>
        <v>3188975.9400000004</v>
      </c>
      <c r="E45" s="131">
        <f t="shared" si="0"/>
        <v>14999997.940000001</v>
      </c>
    </row>
    <row r="46" spans="1:6" s="92" customFormat="1" ht="15.75" x14ac:dyDescent="0.25">
      <c r="A46" s="135" t="s">
        <v>382</v>
      </c>
      <c r="B46" s="136" t="s">
        <v>161</v>
      </c>
      <c r="C46" s="94">
        <f>C37+C39+C41+C45</f>
        <v>11811022</v>
      </c>
      <c r="D46" s="94">
        <f>D37+D39+D41+D45</f>
        <v>3188975.9400000004</v>
      </c>
      <c r="E46" s="94">
        <f t="shared" si="0"/>
        <v>14999997.940000001</v>
      </c>
    </row>
    <row r="47" spans="1:6" s="92" customFormat="1" x14ac:dyDescent="0.25">
      <c r="A47" s="134" t="s">
        <v>789</v>
      </c>
      <c r="B47" s="133"/>
      <c r="C47" s="228">
        <v>5774068</v>
      </c>
      <c r="D47" s="131">
        <v>1558998</v>
      </c>
      <c r="E47" s="131">
        <f t="shared" si="0"/>
        <v>7333066</v>
      </c>
    </row>
    <row r="48" spans="1:6" s="92" customFormat="1" x14ac:dyDescent="0.25">
      <c r="A48" s="134" t="s">
        <v>791</v>
      </c>
      <c r="B48" s="133"/>
      <c r="C48" s="228">
        <v>53888473</v>
      </c>
      <c r="D48" s="131">
        <v>14050388</v>
      </c>
      <c r="E48" s="131">
        <f t="shared" ref="E48" si="2">SUM(C48:D48)</f>
        <v>67938861</v>
      </c>
    </row>
    <row r="49" spans="1:5" s="92" customFormat="1" x14ac:dyDescent="0.25">
      <c r="A49" s="134" t="s">
        <v>792</v>
      </c>
      <c r="B49" s="133"/>
      <c r="C49" s="228">
        <v>11403000</v>
      </c>
      <c r="D49" s="131">
        <v>3078810</v>
      </c>
      <c r="E49" s="131">
        <f t="shared" si="0"/>
        <v>14481810</v>
      </c>
    </row>
    <row r="50" spans="1:5" s="92" customFormat="1" x14ac:dyDescent="0.25">
      <c r="A50" s="132" t="s">
        <v>162</v>
      </c>
      <c r="B50" s="133" t="s">
        <v>163</v>
      </c>
      <c r="C50" s="131">
        <f>SUM(C47:C49)</f>
        <v>71065541</v>
      </c>
      <c r="D50" s="131">
        <f>SUM(D47:D49)</f>
        <v>18688196</v>
      </c>
      <c r="E50" s="131">
        <f t="shared" si="0"/>
        <v>89753737</v>
      </c>
    </row>
    <row r="51" spans="1:5" s="92" customFormat="1" x14ac:dyDescent="0.25">
      <c r="A51" s="132"/>
      <c r="B51" s="133"/>
      <c r="C51" s="131"/>
      <c r="D51" s="131"/>
      <c r="E51" s="131">
        <f t="shared" si="0"/>
        <v>0</v>
      </c>
    </row>
    <row r="52" spans="1:5" s="92" customFormat="1" x14ac:dyDescent="0.25">
      <c r="A52" s="132" t="s">
        <v>164</v>
      </c>
      <c r="B52" s="133" t="s">
        <v>165</v>
      </c>
      <c r="C52" s="131">
        <f>SUM(C51:C51)</f>
        <v>0</v>
      </c>
      <c r="D52" s="131">
        <f>SUM(D51:D51)</f>
        <v>0</v>
      </c>
      <c r="E52" s="131">
        <f t="shared" si="0"/>
        <v>0</v>
      </c>
    </row>
    <row r="53" spans="1:5" s="92" customFormat="1" x14ac:dyDescent="0.25">
      <c r="A53" s="132"/>
      <c r="B53" s="133"/>
      <c r="C53" s="131"/>
      <c r="D53" s="131"/>
      <c r="E53" s="131">
        <f t="shared" si="0"/>
        <v>0</v>
      </c>
    </row>
    <row r="54" spans="1:5" s="92" customFormat="1" x14ac:dyDescent="0.25">
      <c r="A54" s="132" t="s">
        <v>166</v>
      </c>
      <c r="B54" s="133" t="s">
        <v>167</v>
      </c>
      <c r="C54" s="131">
        <f>SUM(C53:C53)</f>
        <v>0</v>
      </c>
      <c r="D54" s="131">
        <f>SUM(D53:D53)</f>
        <v>0</v>
      </c>
      <c r="E54" s="131">
        <f t="shared" si="0"/>
        <v>0</v>
      </c>
    </row>
    <row r="55" spans="1:5" s="92" customFormat="1" ht="15.75" x14ac:dyDescent="0.25">
      <c r="A55" s="135" t="s">
        <v>383</v>
      </c>
      <c r="B55" s="136" t="s">
        <v>170</v>
      </c>
      <c r="C55" s="94">
        <f>C50+C52+C54</f>
        <v>71065541</v>
      </c>
      <c r="D55" s="94">
        <f>D50+D52+D54</f>
        <v>18688196</v>
      </c>
      <c r="E55" s="94">
        <f t="shared" si="0"/>
        <v>89753737</v>
      </c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</sheetData>
  <mergeCells count="3">
    <mergeCell ref="A3:F3"/>
    <mergeCell ref="A4:F4"/>
    <mergeCell ref="A2:F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3"/>
  <sheetViews>
    <sheetView zoomScaleNormal="100" workbookViewId="0">
      <selection activeCell="A3" sqref="A3:H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 x14ac:dyDescent="0.25">
      <c r="H1" s="199" t="s">
        <v>774</v>
      </c>
    </row>
    <row r="2" spans="1:8" ht="18" customHeight="1" x14ac:dyDescent="0.25">
      <c r="A2" s="229" t="str">
        <f>Mellékletek!A1</f>
        <v>Eszteregnye Község Önkormányzata</v>
      </c>
      <c r="B2" s="229"/>
      <c r="C2" s="229"/>
      <c r="D2" s="229"/>
      <c r="E2" s="229"/>
      <c r="F2" s="229"/>
      <c r="G2" s="229"/>
      <c r="H2" s="229"/>
    </row>
    <row r="3" spans="1:8" ht="25.5" customHeight="1" x14ac:dyDescent="0.25">
      <c r="A3" s="230" t="s">
        <v>785</v>
      </c>
      <c r="B3" s="230"/>
      <c r="C3" s="230"/>
      <c r="D3" s="230"/>
      <c r="E3" s="230"/>
      <c r="F3" s="230"/>
      <c r="G3" s="230"/>
      <c r="H3" s="230"/>
    </row>
    <row r="4" spans="1:8" ht="23.25" customHeight="1" x14ac:dyDescent="0.25">
      <c r="A4" s="232" t="s">
        <v>711</v>
      </c>
      <c r="B4" s="239"/>
      <c r="C4" s="239"/>
      <c r="D4" s="239"/>
      <c r="E4" s="239"/>
      <c r="F4" s="239"/>
      <c r="G4" s="239"/>
      <c r="H4" s="239"/>
    </row>
    <row r="5" spans="1:8" ht="18" x14ac:dyDescent="0.25">
      <c r="A5" s="45"/>
    </row>
    <row r="7" spans="1:8" ht="30" x14ac:dyDescent="0.3">
      <c r="A7" s="1" t="s">
        <v>45</v>
      </c>
      <c r="B7" s="2" t="s">
        <v>46</v>
      </c>
      <c r="C7" s="57" t="s">
        <v>614</v>
      </c>
      <c r="D7" s="57" t="s">
        <v>615</v>
      </c>
      <c r="E7" s="57" t="s">
        <v>615</v>
      </c>
      <c r="F7" s="57" t="s">
        <v>615</v>
      </c>
      <c r="G7" s="57" t="s">
        <v>615</v>
      </c>
      <c r="H7" s="67" t="s">
        <v>616</v>
      </c>
    </row>
    <row r="8" spans="1:8" x14ac:dyDescent="0.25">
      <c r="A8" s="26"/>
      <c r="B8" s="26"/>
      <c r="C8" s="26"/>
      <c r="D8" s="26"/>
      <c r="E8" s="26"/>
      <c r="F8" s="26"/>
      <c r="G8" s="26"/>
      <c r="H8" s="26">
        <f>SUM(C8:G8)</f>
        <v>0</v>
      </c>
    </row>
    <row r="9" spans="1:8" x14ac:dyDescent="0.25">
      <c r="A9" s="26"/>
      <c r="B9" s="26"/>
      <c r="C9" s="26"/>
      <c r="D9" s="26"/>
      <c r="E9" s="26"/>
      <c r="F9" s="26"/>
      <c r="G9" s="26"/>
      <c r="H9" s="26">
        <f t="shared" ref="H9:H13" si="0">SUM(C9:G9)</f>
        <v>0</v>
      </c>
    </row>
    <row r="10" spans="1:8" x14ac:dyDescent="0.25">
      <c r="A10" s="14" t="s">
        <v>582</v>
      </c>
      <c r="B10" s="7" t="s">
        <v>666</v>
      </c>
      <c r="C10" s="125">
        <f>SUM(C8:C9)</f>
        <v>0</v>
      </c>
      <c r="D10" s="125">
        <f>SUM(D8:D9)</f>
        <v>0</v>
      </c>
      <c r="E10" s="125">
        <f>SUM(E8:E9)</f>
        <v>0</v>
      </c>
      <c r="F10" s="125">
        <f>SUM(F8:F9)</f>
        <v>0</v>
      </c>
      <c r="G10" s="125">
        <f>SUM(G8:G9)</f>
        <v>0</v>
      </c>
      <c r="H10" s="125">
        <f t="shared" si="0"/>
        <v>0</v>
      </c>
    </row>
    <row r="11" spans="1:8" x14ac:dyDescent="0.25">
      <c r="A11" s="14"/>
      <c r="B11" s="7"/>
      <c r="C11" s="26"/>
      <c r="D11" s="26"/>
      <c r="E11" s="26"/>
      <c r="F11" s="26"/>
      <c r="G11" s="26"/>
      <c r="H11" s="26">
        <f t="shared" si="0"/>
        <v>0</v>
      </c>
    </row>
    <row r="12" spans="1:8" x14ac:dyDescent="0.25">
      <c r="A12" s="14"/>
      <c r="B12" s="7"/>
      <c r="C12" s="26"/>
      <c r="D12" s="26"/>
      <c r="E12" s="26"/>
      <c r="F12" s="26"/>
      <c r="G12" s="26"/>
      <c r="H12" s="26">
        <f t="shared" si="0"/>
        <v>0</v>
      </c>
    </row>
    <row r="13" spans="1:8" x14ac:dyDescent="0.25">
      <c r="A13" s="14" t="s">
        <v>581</v>
      </c>
      <c r="B13" s="7" t="s">
        <v>666</v>
      </c>
      <c r="C13" s="125">
        <f>SUM(C11:C12)</f>
        <v>0</v>
      </c>
      <c r="D13" s="125">
        <f>SUM(D11:D12)</f>
        <v>0</v>
      </c>
      <c r="E13" s="125">
        <f>SUM(E11:E12)</f>
        <v>0</v>
      </c>
      <c r="F13" s="125">
        <f>SUM(F11:F12)</f>
        <v>0</v>
      </c>
      <c r="G13" s="125">
        <f>SUM(G11:G12)</f>
        <v>0</v>
      </c>
      <c r="H13" s="125">
        <f t="shared" si="0"/>
        <v>0</v>
      </c>
    </row>
  </sheetData>
  <mergeCells count="3">
    <mergeCell ref="A3:H3"/>
    <mergeCell ref="A4:H4"/>
    <mergeCell ref="A2:H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0"/>
  <sheetViews>
    <sheetView view="pageBreakPreview" zoomScale="60" zoomScaleNormal="100" workbookViewId="0">
      <selection activeCell="A3" sqref="A3:J3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 x14ac:dyDescent="0.25">
      <c r="J1" s="199" t="s">
        <v>775</v>
      </c>
    </row>
    <row r="2" spans="1:10" ht="18" customHeight="1" x14ac:dyDescent="0.25">
      <c r="A2" s="229" t="str">
        <f>Mellékletek!A1</f>
        <v>Eszteregnye Község Önkormányzata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0" ht="25.5" customHeight="1" x14ac:dyDescent="0.25">
      <c r="A3" s="230" t="s">
        <v>785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46.5" customHeight="1" x14ac:dyDescent="0.25">
      <c r="A4" s="232" t="s">
        <v>712</v>
      </c>
      <c r="B4" s="239"/>
      <c r="C4" s="239"/>
      <c r="D4" s="239"/>
      <c r="E4" s="239"/>
      <c r="F4" s="239"/>
      <c r="G4" s="239"/>
      <c r="H4" s="239"/>
      <c r="I4" s="239"/>
      <c r="J4" s="239"/>
    </row>
    <row r="5" spans="1:10" ht="16.5" customHeight="1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3" t="s">
        <v>614</v>
      </c>
    </row>
    <row r="7" spans="1:10" ht="61.5" customHeight="1" x14ac:dyDescent="0.3">
      <c r="A7" s="1" t="s">
        <v>45</v>
      </c>
      <c r="B7" s="2" t="s">
        <v>46</v>
      </c>
      <c r="C7" s="57" t="s">
        <v>587</v>
      </c>
      <c r="D7" s="57" t="s">
        <v>590</v>
      </c>
      <c r="E7" s="57" t="s">
        <v>591</v>
      </c>
      <c r="F7" s="57" t="s">
        <v>592</v>
      </c>
      <c r="G7" s="57" t="s">
        <v>600</v>
      </c>
      <c r="H7" s="57" t="s">
        <v>588</v>
      </c>
      <c r="I7" s="57" t="s">
        <v>589</v>
      </c>
      <c r="J7" s="57" t="s">
        <v>593</v>
      </c>
    </row>
    <row r="8" spans="1:10" ht="25.5" x14ac:dyDescent="0.25">
      <c r="A8" s="40"/>
      <c r="B8" s="40"/>
      <c r="C8" s="40"/>
      <c r="D8" s="40"/>
      <c r="E8" s="40"/>
      <c r="F8" s="60" t="s">
        <v>601</v>
      </c>
      <c r="G8" s="59"/>
      <c r="H8" s="40"/>
      <c r="I8" s="40"/>
      <c r="J8" s="40"/>
    </row>
    <row r="9" spans="1:10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x14ac:dyDescent="0.25">
      <c r="A10" s="12" t="s">
        <v>148</v>
      </c>
      <c r="B10" s="5" t="s">
        <v>149</v>
      </c>
      <c r="C10" s="40"/>
      <c r="D10" s="40"/>
      <c r="E10" s="40"/>
      <c r="F10" s="40"/>
      <c r="G10" s="40"/>
      <c r="H10" s="40"/>
      <c r="I10" s="40"/>
      <c r="J10" s="40"/>
    </row>
    <row r="11" spans="1:10" x14ac:dyDescent="0.25">
      <c r="A11" s="12"/>
      <c r="B11" s="5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" t="s">
        <v>381</v>
      </c>
      <c r="B12" s="5" t="s">
        <v>150</v>
      </c>
      <c r="C12" s="40"/>
      <c r="D12" s="40"/>
      <c r="E12" s="40"/>
      <c r="F12" s="40"/>
      <c r="G12" s="40"/>
      <c r="H12" s="40"/>
      <c r="I12" s="40"/>
      <c r="J12" s="40"/>
    </row>
    <row r="13" spans="1:10" x14ac:dyDescent="0.25">
      <c r="A13" s="12"/>
      <c r="B13" s="5"/>
      <c r="C13" s="40"/>
      <c r="D13" s="40"/>
      <c r="E13" s="40"/>
      <c r="F13" s="40"/>
      <c r="G13" s="40"/>
      <c r="H13" s="40"/>
      <c r="I13" s="40"/>
      <c r="J13" s="40"/>
    </row>
    <row r="14" spans="1:10" x14ac:dyDescent="0.25">
      <c r="A14" s="4" t="s">
        <v>151</v>
      </c>
      <c r="B14" s="5" t="s">
        <v>152</v>
      </c>
      <c r="C14" s="40"/>
      <c r="D14" s="40"/>
      <c r="E14" s="40"/>
      <c r="F14" s="40"/>
      <c r="G14" s="40"/>
      <c r="H14" s="40"/>
      <c r="I14" s="40"/>
      <c r="J14" s="40"/>
    </row>
    <row r="15" spans="1:10" x14ac:dyDescent="0.25">
      <c r="A15" s="4"/>
      <c r="B15" s="5"/>
      <c r="C15" s="40"/>
      <c r="D15" s="40"/>
      <c r="E15" s="40"/>
      <c r="F15" s="40"/>
      <c r="G15" s="40"/>
      <c r="H15" s="40"/>
      <c r="I15" s="40"/>
      <c r="J15" s="40"/>
    </row>
    <row r="16" spans="1:10" x14ac:dyDescent="0.25">
      <c r="A16" s="12" t="s">
        <v>153</v>
      </c>
      <c r="B16" s="5" t="s">
        <v>154</v>
      </c>
      <c r="C16" s="40"/>
      <c r="D16" s="40"/>
      <c r="E16" s="40"/>
      <c r="F16" s="40"/>
      <c r="G16" s="40"/>
      <c r="H16" s="40"/>
      <c r="I16" s="40"/>
      <c r="J16" s="40"/>
    </row>
    <row r="17" spans="1:10" x14ac:dyDescent="0.25">
      <c r="A17" s="12"/>
      <c r="B17" s="5"/>
      <c r="C17" s="40"/>
      <c r="D17" s="40"/>
      <c r="E17" s="40"/>
      <c r="F17" s="40"/>
      <c r="G17" s="40"/>
      <c r="H17" s="40"/>
      <c r="I17" s="40"/>
      <c r="J17" s="40"/>
    </row>
    <row r="18" spans="1:10" x14ac:dyDescent="0.25">
      <c r="A18" s="12" t="s">
        <v>155</v>
      </c>
      <c r="B18" s="5" t="s">
        <v>156</v>
      </c>
      <c r="C18" s="40"/>
      <c r="D18" s="40"/>
      <c r="E18" s="40"/>
      <c r="F18" s="40"/>
      <c r="G18" s="40"/>
      <c r="H18" s="40"/>
      <c r="I18" s="40"/>
      <c r="J18" s="40"/>
    </row>
    <row r="19" spans="1:10" x14ac:dyDescent="0.25">
      <c r="A19" s="12"/>
      <c r="B19" s="5"/>
      <c r="C19" s="40"/>
      <c r="D19" s="40"/>
      <c r="E19" s="40"/>
      <c r="F19" s="40"/>
      <c r="G19" s="40"/>
      <c r="H19" s="40"/>
      <c r="I19" s="40"/>
      <c r="J19" s="40"/>
    </row>
    <row r="20" spans="1:10" x14ac:dyDescent="0.25">
      <c r="A20" s="4" t="s">
        <v>157</v>
      </c>
      <c r="B20" s="5" t="s">
        <v>158</v>
      </c>
      <c r="C20" s="40"/>
      <c r="D20" s="40"/>
      <c r="E20" s="40"/>
      <c r="F20" s="40"/>
      <c r="G20" s="40"/>
      <c r="H20" s="40"/>
      <c r="I20" s="40"/>
      <c r="J20" s="40"/>
    </row>
    <row r="21" spans="1:10" x14ac:dyDescent="0.25">
      <c r="A21" s="4" t="s">
        <v>159</v>
      </c>
      <c r="B21" s="5" t="s">
        <v>160</v>
      </c>
      <c r="C21" s="40"/>
      <c r="D21" s="40"/>
      <c r="E21" s="40"/>
      <c r="F21" s="40"/>
      <c r="G21" s="40"/>
      <c r="H21" s="40"/>
      <c r="I21" s="40"/>
      <c r="J21" s="40"/>
    </row>
    <row r="22" spans="1:10" ht="15.75" x14ac:dyDescent="0.25">
      <c r="A22" s="18" t="s">
        <v>382</v>
      </c>
      <c r="B22" s="8" t="s">
        <v>161</v>
      </c>
      <c r="C22" s="40"/>
      <c r="D22" s="40"/>
      <c r="E22" s="40"/>
      <c r="F22" s="40"/>
      <c r="G22" s="40"/>
      <c r="H22" s="40"/>
      <c r="I22" s="40"/>
      <c r="J22" s="40"/>
    </row>
    <row r="23" spans="1:10" ht="15.75" x14ac:dyDescent="0.25">
      <c r="A23" s="21"/>
      <c r="B23" s="7"/>
      <c r="C23" s="40"/>
      <c r="D23" s="40"/>
      <c r="E23" s="40"/>
      <c r="F23" s="40"/>
      <c r="G23" s="40"/>
      <c r="H23" s="40"/>
      <c r="I23" s="40"/>
      <c r="J23" s="40"/>
    </row>
    <row r="24" spans="1:10" x14ac:dyDescent="0.25">
      <c r="A24" s="12" t="s">
        <v>162</v>
      </c>
      <c r="B24" s="5" t="s">
        <v>163</v>
      </c>
      <c r="C24" s="40"/>
      <c r="D24" s="40"/>
      <c r="E24" s="40"/>
      <c r="F24" s="40"/>
      <c r="G24" s="40"/>
      <c r="H24" s="40"/>
      <c r="I24" s="40"/>
      <c r="J24" s="40"/>
    </row>
    <row r="25" spans="1:10" x14ac:dyDescent="0.25">
      <c r="A25" s="12"/>
      <c r="B25" s="5"/>
      <c r="C25" s="40"/>
      <c r="D25" s="40"/>
      <c r="E25" s="40"/>
      <c r="F25" s="40"/>
      <c r="G25" s="40"/>
      <c r="H25" s="40"/>
      <c r="I25" s="40"/>
      <c r="J25" s="40"/>
    </row>
    <row r="26" spans="1:10" x14ac:dyDescent="0.25">
      <c r="A26" s="12" t="s">
        <v>164</v>
      </c>
      <c r="B26" s="5" t="s">
        <v>165</v>
      </c>
      <c r="C26" s="40"/>
      <c r="D26" s="40"/>
      <c r="E26" s="40"/>
      <c r="F26" s="40"/>
      <c r="G26" s="40"/>
      <c r="H26" s="40"/>
      <c r="I26" s="40"/>
      <c r="J26" s="40"/>
    </row>
    <row r="27" spans="1:10" x14ac:dyDescent="0.25">
      <c r="A27" s="12"/>
      <c r="B27" s="5"/>
      <c r="C27" s="40"/>
      <c r="D27" s="40"/>
      <c r="E27" s="40"/>
      <c r="F27" s="40"/>
      <c r="G27" s="40"/>
      <c r="H27" s="40"/>
      <c r="I27" s="40"/>
      <c r="J27" s="40"/>
    </row>
    <row r="28" spans="1:10" x14ac:dyDescent="0.25">
      <c r="A28" s="12" t="s">
        <v>166</v>
      </c>
      <c r="B28" s="5" t="s">
        <v>167</v>
      </c>
      <c r="C28" s="40"/>
      <c r="D28" s="40"/>
      <c r="E28" s="40"/>
      <c r="F28" s="40"/>
      <c r="G28" s="40"/>
      <c r="H28" s="40"/>
      <c r="I28" s="40"/>
      <c r="J28" s="40"/>
    </row>
    <row r="29" spans="1:10" x14ac:dyDescent="0.25">
      <c r="A29" s="12" t="s">
        <v>168</v>
      </c>
      <c r="B29" s="5" t="s">
        <v>169</v>
      </c>
      <c r="C29" s="40"/>
      <c r="D29" s="40"/>
      <c r="E29" s="40"/>
      <c r="F29" s="40"/>
      <c r="G29" s="40"/>
      <c r="H29" s="40"/>
      <c r="I29" s="40"/>
      <c r="J29" s="40"/>
    </row>
    <row r="30" spans="1:10" ht="15.75" x14ac:dyDescent="0.25">
      <c r="A30" s="18" t="s">
        <v>383</v>
      </c>
      <c r="B30" s="8" t="s">
        <v>170</v>
      </c>
      <c r="C30" s="40"/>
      <c r="D30" s="40"/>
      <c r="E30" s="40"/>
      <c r="F30" s="40"/>
      <c r="G30" s="40"/>
      <c r="H30" s="40"/>
      <c r="I30" s="40"/>
      <c r="J30" s="40"/>
    </row>
  </sheetData>
  <mergeCells count="3">
    <mergeCell ref="A4:J4"/>
    <mergeCell ref="A3:J3"/>
    <mergeCell ref="A2:J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5"/>
  <sheetViews>
    <sheetView view="pageBreakPreview" zoomScale="60" zoomScaleNormal="100" workbookViewId="0">
      <selection activeCell="A3" sqref="A3:I3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 x14ac:dyDescent="0.25">
      <c r="I1" s="199" t="s">
        <v>776</v>
      </c>
    </row>
    <row r="2" spans="1:10" ht="18" customHeight="1" x14ac:dyDescent="0.25">
      <c r="A2" s="229" t="str">
        <f>Mellékletek!A1</f>
        <v>Eszteregnye Község Önkormányzata</v>
      </c>
      <c r="B2" s="229"/>
      <c r="C2" s="229"/>
      <c r="D2" s="229"/>
      <c r="E2" s="229"/>
      <c r="F2" s="229"/>
      <c r="G2" s="229"/>
      <c r="H2" s="229"/>
      <c r="I2" s="229"/>
      <c r="J2" s="123"/>
    </row>
    <row r="3" spans="1:10" ht="25.5" customHeight="1" x14ac:dyDescent="0.25">
      <c r="A3" s="230" t="s">
        <v>785</v>
      </c>
      <c r="B3" s="230"/>
      <c r="C3" s="230"/>
      <c r="D3" s="230"/>
      <c r="E3" s="230"/>
      <c r="F3" s="230"/>
      <c r="G3" s="230"/>
      <c r="H3" s="230"/>
      <c r="I3" s="230"/>
      <c r="J3" s="103"/>
    </row>
    <row r="4" spans="1:10" ht="82.5" customHeight="1" x14ac:dyDescent="0.25">
      <c r="A4" s="232" t="s">
        <v>713</v>
      </c>
      <c r="B4" s="236"/>
      <c r="C4" s="236"/>
      <c r="D4" s="236"/>
      <c r="E4" s="236"/>
      <c r="F4" s="236"/>
      <c r="G4" s="236"/>
      <c r="H4" s="236"/>
      <c r="I4" s="236"/>
    </row>
    <row r="5" spans="1:10" ht="20.25" customHeight="1" x14ac:dyDescent="0.25">
      <c r="A5" s="63"/>
      <c r="B5" s="64"/>
      <c r="C5" s="64"/>
      <c r="D5" s="64"/>
      <c r="E5" s="64"/>
      <c r="F5" s="64"/>
      <c r="G5" s="64"/>
      <c r="H5" s="64"/>
    </row>
    <row r="6" spans="1:10" x14ac:dyDescent="0.25">
      <c r="A6" s="3" t="s">
        <v>614</v>
      </c>
    </row>
    <row r="7" spans="1:10" ht="86.25" customHeight="1" x14ac:dyDescent="0.3">
      <c r="A7" s="1" t="s">
        <v>45</v>
      </c>
      <c r="B7" s="2" t="s">
        <v>46</v>
      </c>
      <c r="C7" s="57" t="s">
        <v>588</v>
      </c>
      <c r="D7" s="57" t="s">
        <v>589</v>
      </c>
      <c r="E7" s="57" t="s">
        <v>594</v>
      </c>
      <c r="F7" s="57" t="s">
        <v>595</v>
      </c>
      <c r="G7" s="57" t="s">
        <v>596</v>
      </c>
      <c r="H7" s="57" t="s">
        <v>597</v>
      </c>
      <c r="I7" s="57" t="s">
        <v>25</v>
      </c>
    </row>
    <row r="8" spans="1:10" x14ac:dyDescent="0.25">
      <c r="A8" s="19" t="s">
        <v>453</v>
      </c>
      <c r="B8" s="4" t="s">
        <v>305</v>
      </c>
      <c r="C8" s="40"/>
      <c r="D8" s="40"/>
      <c r="E8" s="59"/>
      <c r="F8" s="40"/>
      <c r="G8" s="40"/>
      <c r="H8" s="40"/>
      <c r="I8" s="40"/>
    </row>
    <row r="9" spans="1:10" x14ac:dyDescent="0.25">
      <c r="A9" s="50" t="s">
        <v>184</v>
      </c>
      <c r="B9" s="50" t="s">
        <v>305</v>
      </c>
      <c r="C9" s="40"/>
      <c r="D9" s="40"/>
      <c r="E9" s="40"/>
      <c r="F9" s="40"/>
      <c r="G9" s="40"/>
      <c r="H9" s="40"/>
      <c r="I9" s="40"/>
    </row>
    <row r="10" spans="1:10" ht="30" x14ac:dyDescent="0.25">
      <c r="A10" s="11" t="s">
        <v>306</v>
      </c>
      <c r="B10" s="4" t="s">
        <v>307</v>
      </c>
      <c r="C10" s="40"/>
      <c r="D10" s="40"/>
      <c r="E10" s="40"/>
      <c r="F10" s="40"/>
      <c r="G10" s="40"/>
      <c r="H10" s="40"/>
      <c r="I10" s="40"/>
    </row>
    <row r="11" spans="1:10" x14ac:dyDescent="0.25">
      <c r="A11" s="19" t="s">
        <v>502</v>
      </c>
      <c r="B11" s="4" t="s">
        <v>308</v>
      </c>
      <c r="C11" s="40"/>
      <c r="D11" s="40"/>
      <c r="E11" s="40"/>
      <c r="F11" s="40"/>
      <c r="G11" s="40"/>
      <c r="H11" s="40"/>
      <c r="I11" s="40"/>
    </row>
    <row r="12" spans="1:10" x14ac:dyDescent="0.25">
      <c r="A12" s="50" t="s">
        <v>184</v>
      </c>
      <c r="B12" s="50" t="s">
        <v>308</v>
      </c>
      <c r="C12" s="40"/>
      <c r="D12" s="40"/>
      <c r="E12" s="40"/>
      <c r="F12" s="40"/>
      <c r="G12" s="40"/>
      <c r="H12" s="40"/>
      <c r="I12" s="40"/>
    </row>
    <row r="13" spans="1:10" x14ac:dyDescent="0.25">
      <c r="A13" s="10" t="s">
        <v>473</v>
      </c>
      <c r="B13" s="6" t="s">
        <v>309</v>
      </c>
      <c r="C13" s="40"/>
      <c r="D13" s="40"/>
      <c r="E13" s="40"/>
      <c r="F13" s="40"/>
      <c r="G13" s="40"/>
      <c r="H13" s="40"/>
      <c r="I13" s="40"/>
    </row>
    <row r="14" spans="1:10" x14ac:dyDescent="0.25">
      <c r="A14" s="11" t="s">
        <v>503</v>
      </c>
      <c r="B14" s="4" t="s">
        <v>310</v>
      </c>
      <c r="C14" s="40"/>
      <c r="D14" s="40"/>
      <c r="E14" s="40"/>
      <c r="F14" s="40"/>
      <c r="G14" s="40"/>
      <c r="H14" s="40"/>
      <c r="I14" s="40"/>
    </row>
    <row r="15" spans="1:10" x14ac:dyDescent="0.25">
      <c r="A15" s="50" t="s">
        <v>190</v>
      </c>
      <c r="B15" s="50" t="s">
        <v>310</v>
      </c>
      <c r="C15" s="40"/>
      <c r="D15" s="40"/>
      <c r="E15" s="40"/>
      <c r="F15" s="40"/>
      <c r="G15" s="40"/>
      <c r="H15" s="40"/>
      <c r="I15" s="40"/>
    </row>
    <row r="16" spans="1:10" x14ac:dyDescent="0.25">
      <c r="A16" s="19" t="s">
        <v>311</v>
      </c>
      <c r="B16" s="4" t="s">
        <v>312</v>
      </c>
      <c r="C16" s="40"/>
      <c r="D16" s="40"/>
      <c r="E16" s="40"/>
      <c r="F16" s="40"/>
      <c r="G16" s="40"/>
      <c r="H16" s="40"/>
      <c r="I16" s="40"/>
    </row>
    <row r="17" spans="1:9" x14ac:dyDescent="0.25">
      <c r="A17" s="12" t="s">
        <v>504</v>
      </c>
      <c r="B17" s="4" t="s">
        <v>313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0" t="s">
        <v>191</v>
      </c>
      <c r="B18" s="50" t="s">
        <v>313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9" t="s">
        <v>314</v>
      </c>
      <c r="B19" s="4" t="s">
        <v>315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20" t="s">
        <v>474</v>
      </c>
      <c r="B20" s="6" t="s">
        <v>316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1" t="s">
        <v>329</v>
      </c>
      <c r="B21" s="4" t="s">
        <v>330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2" t="s">
        <v>331</v>
      </c>
      <c r="B22" s="4" t="s">
        <v>332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19" t="s">
        <v>333</v>
      </c>
      <c r="B23" s="4" t="s">
        <v>334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19" t="s">
        <v>458</v>
      </c>
      <c r="B24" s="4" t="s">
        <v>335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0" t="s">
        <v>215</v>
      </c>
      <c r="B25" s="50" t="s">
        <v>335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0" t="s">
        <v>216</v>
      </c>
      <c r="B26" s="50" t="s">
        <v>335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1" t="s">
        <v>217</v>
      </c>
      <c r="B27" s="51" t="s">
        <v>335</v>
      </c>
      <c r="C27" s="26"/>
      <c r="D27" s="26"/>
      <c r="E27" s="26"/>
      <c r="F27" s="26"/>
      <c r="G27" s="26"/>
      <c r="H27" s="26"/>
      <c r="I27" s="26"/>
    </row>
    <row r="28" spans="1:9" x14ac:dyDescent="0.25">
      <c r="A28" s="52" t="s">
        <v>477</v>
      </c>
      <c r="B28" s="37" t="s">
        <v>336</v>
      </c>
      <c r="C28" s="26"/>
      <c r="D28" s="26"/>
      <c r="E28" s="26"/>
      <c r="F28" s="26"/>
      <c r="G28" s="26"/>
      <c r="H28" s="26"/>
      <c r="I28" s="26"/>
    </row>
    <row r="29" spans="1:9" x14ac:dyDescent="0.25">
      <c r="A29" s="88"/>
      <c r="B29" s="89"/>
    </row>
    <row r="30" spans="1:9" ht="24.75" customHeight="1" x14ac:dyDescent="0.25">
      <c r="A30" s="1" t="s">
        <v>45</v>
      </c>
      <c r="B30" s="2" t="s">
        <v>46</v>
      </c>
      <c r="C30" s="26"/>
      <c r="D30" s="26"/>
      <c r="E30" s="26"/>
    </row>
    <row r="31" spans="1:9" ht="26.25" x14ac:dyDescent="0.25">
      <c r="A31" s="91" t="s">
        <v>24</v>
      </c>
      <c r="B31" s="37"/>
      <c r="C31" s="26"/>
      <c r="D31" s="26"/>
      <c r="E31" s="26"/>
    </row>
    <row r="32" spans="1:9" ht="15.75" x14ac:dyDescent="0.25">
      <c r="A32" s="90" t="s">
        <v>18</v>
      </c>
      <c r="B32" s="37"/>
      <c r="C32" s="26"/>
      <c r="D32" s="26"/>
      <c r="E32" s="26"/>
    </row>
    <row r="33" spans="1:5" ht="31.5" x14ac:dyDescent="0.25">
      <c r="A33" s="90" t="s">
        <v>19</v>
      </c>
      <c r="B33" s="37"/>
      <c r="C33" s="26"/>
      <c r="D33" s="26"/>
      <c r="E33" s="26"/>
    </row>
    <row r="34" spans="1:5" ht="15.75" x14ac:dyDescent="0.25">
      <c r="A34" s="90" t="s">
        <v>20</v>
      </c>
      <c r="B34" s="37"/>
      <c r="C34" s="26"/>
      <c r="D34" s="26"/>
      <c r="E34" s="26"/>
    </row>
    <row r="35" spans="1:5" ht="31.5" x14ac:dyDescent="0.25">
      <c r="A35" s="90" t="s">
        <v>21</v>
      </c>
      <c r="B35" s="37"/>
      <c r="C35" s="26"/>
      <c r="D35" s="26"/>
      <c r="E35" s="26"/>
    </row>
    <row r="36" spans="1:5" ht="15.75" x14ac:dyDescent="0.25">
      <c r="A36" s="90" t="s">
        <v>22</v>
      </c>
      <c r="B36" s="37"/>
      <c r="C36" s="26"/>
      <c r="D36" s="26"/>
      <c r="E36" s="26"/>
    </row>
    <row r="37" spans="1:5" ht="15.75" x14ac:dyDescent="0.25">
      <c r="A37" s="90" t="s">
        <v>23</v>
      </c>
      <c r="B37" s="37"/>
      <c r="C37" s="26"/>
      <c r="D37" s="26"/>
      <c r="E37" s="26"/>
    </row>
    <row r="38" spans="1:5" x14ac:dyDescent="0.25">
      <c r="A38" s="52" t="s">
        <v>0</v>
      </c>
      <c r="B38" s="37"/>
      <c r="C38" s="26"/>
      <c r="D38" s="26"/>
      <c r="E38" s="26"/>
    </row>
    <row r="39" spans="1:5" x14ac:dyDescent="0.25">
      <c r="A39" s="88"/>
      <c r="B39" s="89"/>
    </row>
    <row r="40" spans="1:5" x14ac:dyDescent="0.25">
      <c r="A40" s="88"/>
      <c r="B40" s="89"/>
    </row>
    <row r="41" spans="1:5" x14ac:dyDescent="0.25">
      <c r="A41" s="88"/>
      <c r="B41" s="89"/>
    </row>
    <row r="42" spans="1:5" x14ac:dyDescent="0.25">
      <c r="A42" s="88"/>
      <c r="B42" s="89"/>
    </row>
    <row r="43" spans="1:5" x14ac:dyDescent="0.25">
      <c r="A43" s="88"/>
      <c r="B43" s="89"/>
    </row>
    <row r="44" spans="1:5" x14ac:dyDescent="0.25">
      <c r="A44" s="88"/>
      <c r="B44" s="89"/>
    </row>
    <row r="45" spans="1:5" x14ac:dyDescent="0.25">
      <c r="A45" s="88"/>
      <c r="B45" s="89"/>
    </row>
    <row r="46" spans="1:5" x14ac:dyDescent="0.25">
      <c r="A46" s="88"/>
      <c r="B46" s="89"/>
    </row>
    <row r="47" spans="1:5" x14ac:dyDescent="0.25">
      <c r="A47" s="88"/>
      <c r="B47" s="89"/>
    </row>
    <row r="49" spans="1:8" x14ac:dyDescent="0.25">
      <c r="A49" s="3"/>
      <c r="B49" s="3"/>
      <c r="C49" s="3"/>
      <c r="D49" s="3"/>
      <c r="E49" s="3"/>
      <c r="F49" s="3"/>
      <c r="G49" s="3"/>
    </row>
    <row r="50" spans="1:8" x14ac:dyDescent="0.25">
      <c r="A50" s="61" t="s">
        <v>598</v>
      </c>
      <c r="B50" s="3"/>
      <c r="C50" s="3"/>
      <c r="D50" s="3"/>
      <c r="E50" s="3"/>
      <c r="F50" s="3"/>
      <c r="G50" s="3"/>
    </row>
    <row r="51" spans="1:8" ht="15.75" x14ac:dyDescent="0.25">
      <c r="A51" s="62" t="s">
        <v>602</v>
      </c>
      <c r="B51" s="3"/>
      <c r="C51" s="3"/>
      <c r="D51" s="3"/>
      <c r="E51" s="3"/>
      <c r="F51" s="3"/>
      <c r="G51" s="3"/>
    </row>
    <row r="52" spans="1:8" ht="15.75" x14ac:dyDescent="0.25">
      <c r="A52" s="62" t="s">
        <v>603</v>
      </c>
      <c r="B52" s="3"/>
      <c r="C52" s="3"/>
      <c r="D52" s="3"/>
      <c r="E52" s="3"/>
      <c r="F52" s="3"/>
      <c r="G52" s="3"/>
    </row>
    <row r="53" spans="1:8" ht="15.75" x14ac:dyDescent="0.25">
      <c r="A53" s="62" t="s">
        <v>604</v>
      </c>
      <c r="B53" s="3"/>
      <c r="C53" s="3"/>
      <c r="D53" s="3"/>
      <c r="E53" s="3"/>
      <c r="F53" s="3"/>
      <c r="G53" s="3"/>
    </row>
    <row r="54" spans="1:8" ht="15.75" x14ac:dyDescent="0.25">
      <c r="A54" s="62" t="s">
        <v>605</v>
      </c>
      <c r="B54" s="3"/>
      <c r="C54" s="3"/>
      <c r="D54" s="3"/>
      <c r="E54" s="3"/>
      <c r="F54" s="3"/>
      <c r="G54" s="3"/>
    </row>
    <row r="55" spans="1:8" ht="15.75" x14ac:dyDescent="0.25">
      <c r="A55" s="62" t="s">
        <v>606</v>
      </c>
      <c r="B55" s="3"/>
      <c r="C55" s="3"/>
      <c r="D55" s="3"/>
      <c r="E55" s="3"/>
      <c r="F55" s="3"/>
      <c r="G55" s="3"/>
    </row>
    <row r="56" spans="1:8" x14ac:dyDescent="0.25">
      <c r="A56" s="61" t="s">
        <v>599</v>
      </c>
      <c r="B56" s="3"/>
      <c r="C56" s="3"/>
      <c r="D56" s="3"/>
      <c r="E56" s="3"/>
      <c r="F56" s="3"/>
      <c r="G56" s="3"/>
    </row>
    <row r="57" spans="1:8" x14ac:dyDescent="0.25">
      <c r="A57" s="3"/>
      <c r="B57" s="3"/>
      <c r="C57" s="3"/>
      <c r="D57" s="3"/>
      <c r="E57" s="3"/>
      <c r="F57" s="3"/>
      <c r="G57" s="3"/>
    </row>
    <row r="58" spans="1:8" ht="45.75" customHeight="1" x14ac:dyDescent="0.25">
      <c r="A58" s="241" t="s">
        <v>607</v>
      </c>
      <c r="B58" s="242"/>
      <c r="C58" s="242"/>
      <c r="D58" s="242"/>
      <c r="E58" s="242"/>
      <c r="F58" s="242"/>
      <c r="G58" s="242"/>
      <c r="H58" s="242"/>
    </row>
    <row r="61" spans="1:8" ht="15.75" x14ac:dyDescent="0.25">
      <c r="A61" s="53" t="s">
        <v>609</v>
      </c>
    </row>
    <row r="62" spans="1:8" ht="15.75" x14ac:dyDescent="0.25">
      <c r="A62" s="62" t="s">
        <v>610</v>
      </c>
    </row>
    <row r="63" spans="1:8" ht="15.75" x14ac:dyDescent="0.25">
      <c r="A63" s="62" t="s">
        <v>611</v>
      </c>
    </row>
    <row r="64" spans="1:8" ht="15.75" x14ac:dyDescent="0.25">
      <c r="A64" s="62" t="s">
        <v>612</v>
      </c>
    </row>
    <row r="65" spans="1:1" x14ac:dyDescent="0.25">
      <c r="A65" s="61" t="s">
        <v>608</v>
      </c>
    </row>
    <row r="66" spans="1:1" ht="15.75" x14ac:dyDescent="0.25">
      <c r="A66" s="62" t="s">
        <v>613</v>
      </c>
    </row>
    <row r="68" spans="1:1" ht="15.75" x14ac:dyDescent="0.25">
      <c r="A68" s="86" t="s">
        <v>16</v>
      </c>
    </row>
    <row r="69" spans="1:1" ht="15.75" x14ac:dyDescent="0.25">
      <c r="A69" s="86" t="s">
        <v>17</v>
      </c>
    </row>
    <row r="70" spans="1:1" ht="15.75" x14ac:dyDescent="0.25">
      <c r="A70" s="87" t="s">
        <v>18</v>
      </c>
    </row>
    <row r="71" spans="1:1" ht="15.75" x14ac:dyDescent="0.25">
      <c r="A71" s="87" t="s">
        <v>19</v>
      </c>
    </row>
    <row r="72" spans="1:1" ht="15.75" x14ac:dyDescent="0.25">
      <c r="A72" s="87" t="s">
        <v>20</v>
      </c>
    </row>
    <row r="73" spans="1:1" ht="15.75" x14ac:dyDescent="0.25">
      <c r="A73" s="87" t="s">
        <v>21</v>
      </c>
    </row>
    <row r="74" spans="1:1" ht="15.75" x14ac:dyDescent="0.25">
      <c r="A74" s="87" t="s">
        <v>22</v>
      </c>
    </row>
    <row r="75" spans="1:1" ht="15.75" x14ac:dyDescent="0.25">
      <c r="A75" s="87" t="s">
        <v>23</v>
      </c>
    </row>
  </sheetData>
  <mergeCells count="4">
    <mergeCell ref="A58:H58"/>
    <mergeCell ref="A2:I2"/>
    <mergeCell ref="A3:I3"/>
    <mergeCell ref="A4:I4"/>
  </mergeCells>
  <phoneticPr fontId="41" type="noConversion"/>
  <hyperlinks>
    <hyperlink ref="A20" r:id="rId1" location="foot4" display="http://njt.hu/cgi_bin/njt_doc.cgi?docid=142896.245143 - foot4" xr:uid="{00000000-0004-0000-0C00-000000000000}"/>
    <hyperlink ref="A50" r:id="rId2" location="foot4" display="http://njt.hu/cgi_bin/njt_doc.cgi?docid=142896.245143 - foot4" xr:uid="{00000000-0004-0000-0C00-000001000000}"/>
    <hyperlink ref="A56" r:id="rId3" location="foot5" display="http://njt.hu/cgi_bin/njt_doc.cgi?docid=142896.245143 - foot5" xr:uid="{00000000-0004-0000-0C00-000002000000}"/>
    <hyperlink ref="A65" r:id="rId4" location="foot53" display="http://njt.hu/cgi_bin/njt_doc.cgi?docid=139876.243471 - foot53" xr:uid="{00000000-0004-0000-0C00-000003000000}"/>
  </hyperlink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4"/>
  <sheetViews>
    <sheetView view="pageBreakPreview" zoomScale="60" zoomScaleNormal="100" workbookViewId="0">
      <selection activeCell="A3" sqref="A3:B3"/>
    </sheetView>
  </sheetViews>
  <sheetFormatPr defaultRowHeight="15" x14ac:dyDescent="0.25"/>
  <cols>
    <col min="1" max="1" width="83.28515625" customWidth="1"/>
    <col min="2" max="2" width="19.5703125" style="92" customWidth="1"/>
  </cols>
  <sheetData>
    <row r="1" spans="1:8" ht="15" customHeight="1" x14ac:dyDescent="0.25">
      <c r="B1" s="199" t="s">
        <v>777</v>
      </c>
    </row>
    <row r="2" spans="1:8" ht="18" customHeight="1" x14ac:dyDescent="0.25">
      <c r="A2" s="229" t="str">
        <f>Mellékletek!A1</f>
        <v>Eszteregnye Község Önkormányzata</v>
      </c>
      <c r="B2" s="229"/>
      <c r="C2" s="123"/>
      <c r="D2" s="123"/>
      <c r="E2" s="123"/>
      <c r="F2" s="123"/>
      <c r="G2" s="123"/>
      <c r="H2" s="123"/>
    </row>
    <row r="3" spans="1:8" ht="25.5" customHeight="1" x14ac:dyDescent="0.25">
      <c r="A3" s="230" t="s">
        <v>785</v>
      </c>
      <c r="B3" s="230"/>
      <c r="C3" s="103"/>
      <c r="D3" s="103"/>
      <c r="E3" s="103"/>
      <c r="F3" s="103"/>
      <c r="G3" s="103"/>
      <c r="H3" s="103"/>
    </row>
    <row r="4" spans="1:8" ht="71.25" customHeight="1" x14ac:dyDescent="0.25">
      <c r="A4" s="232" t="s">
        <v>714</v>
      </c>
      <c r="B4" s="236"/>
      <c r="C4" s="69"/>
      <c r="D4" s="69"/>
      <c r="E4" s="69"/>
      <c r="F4" s="69"/>
      <c r="G4" s="69"/>
    </row>
    <row r="5" spans="1:8" ht="24" customHeight="1" x14ac:dyDescent="0.25">
      <c r="A5" s="65"/>
      <c r="B5" s="138"/>
      <c r="C5" s="69"/>
      <c r="D5" s="69"/>
      <c r="E5" s="69"/>
      <c r="F5" s="69"/>
      <c r="G5" s="69"/>
    </row>
    <row r="6" spans="1:8" ht="22.5" customHeight="1" x14ac:dyDescent="0.25">
      <c r="A6" s="3" t="s">
        <v>614</v>
      </c>
    </row>
    <row r="7" spans="1:8" ht="18" x14ac:dyDescent="0.25">
      <c r="A7" s="148" t="s">
        <v>617</v>
      </c>
      <c r="B7" s="139" t="s">
        <v>623</v>
      </c>
    </row>
    <row r="8" spans="1:8" x14ac:dyDescent="0.25">
      <c r="A8" s="40" t="s">
        <v>27</v>
      </c>
      <c r="B8" s="140"/>
    </row>
    <row r="9" spans="1:8" x14ac:dyDescent="0.25">
      <c r="A9" s="70" t="s">
        <v>28</v>
      </c>
      <c r="B9" s="140"/>
    </row>
    <row r="10" spans="1:8" x14ac:dyDescent="0.25">
      <c r="A10" s="40" t="s">
        <v>29</v>
      </c>
      <c r="B10" s="140"/>
    </row>
    <row r="11" spans="1:8" x14ac:dyDescent="0.25">
      <c r="A11" s="40" t="s">
        <v>30</v>
      </c>
      <c r="B11" s="140"/>
    </row>
    <row r="12" spans="1:8" x14ac:dyDescent="0.25">
      <c r="A12" s="40" t="s">
        <v>31</v>
      </c>
      <c r="B12" s="140"/>
    </row>
    <row r="13" spans="1:8" x14ac:dyDescent="0.25">
      <c r="A13" s="40" t="s">
        <v>32</v>
      </c>
      <c r="B13" s="140"/>
    </row>
    <row r="14" spans="1:8" x14ac:dyDescent="0.25">
      <c r="A14" s="40" t="s">
        <v>33</v>
      </c>
      <c r="B14" s="140"/>
    </row>
    <row r="15" spans="1:8" x14ac:dyDescent="0.25">
      <c r="A15" s="40" t="s">
        <v>34</v>
      </c>
      <c r="B15" s="140"/>
    </row>
    <row r="16" spans="1:8" x14ac:dyDescent="0.25">
      <c r="A16" s="68" t="s">
        <v>626</v>
      </c>
      <c r="B16" s="146"/>
    </row>
    <row r="17" spans="1:2" ht="30" x14ac:dyDescent="0.25">
      <c r="A17" s="71" t="s">
        <v>618</v>
      </c>
      <c r="B17" s="140"/>
    </row>
    <row r="18" spans="1:2" ht="30" x14ac:dyDescent="0.25">
      <c r="A18" s="71" t="s">
        <v>619</v>
      </c>
      <c r="B18" s="140"/>
    </row>
    <row r="19" spans="1:2" x14ac:dyDescent="0.25">
      <c r="A19" s="72" t="s">
        <v>620</v>
      </c>
      <c r="B19" s="140"/>
    </row>
    <row r="20" spans="1:2" x14ac:dyDescent="0.25">
      <c r="A20" s="72" t="s">
        <v>621</v>
      </c>
      <c r="B20" s="140"/>
    </row>
    <row r="21" spans="1:2" x14ac:dyDescent="0.25">
      <c r="A21" s="40" t="s">
        <v>624</v>
      </c>
      <c r="B21" s="140"/>
    </row>
    <row r="22" spans="1:2" x14ac:dyDescent="0.25">
      <c r="A22" s="46" t="s">
        <v>622</v>
      </c>
      <c r="B22" s="144"/>
    </row>
    <row r="23" spans="1:2" ht="31.5" x14ac:dyDescent="0.25">
      <c r="A23" s="73" t="s">
        <v>625</v>
      </c>
      <c r="B23" s="142"/>
    </row>
    <row r="24" spans="1:2" ht="15.75" x14ac:dyDescent="0.25">
      <c r="A24" s="43" t="s">
        <v>505</v>
      </c>
      <c r="B24" s="145"/>
    </row>
    <row r="27" spans="1:2" ht="18" x14ac:dyDescent="0.25">
      <c r="A27" s="42" t="s">
        <v>617</v>
      </c>
      <c r="B27" s="139" t="s">
        <v>623</v>
      </c>
    </row>
    <row r="28" spans="1:2" x14ac:dyDescent="0.25">
      <c r="A28" s="40" t="s">
        <v>27</v>
      </c>
      <c r="B28" s="140"/>
    </row>
    <row r="29" spans="1:2" x14ac:dyDescent="0.25">
      <c r="A29" s="70" t="s">
        <v>28</v>
      </c>
      <c r="B29" s="140"/>
    </row>
    <row r="30" spans="1:2" x14ac:dyDescent="0.25">
      <c r="A30" s="40" t="s">
        <v>29</v>
      </c>
      <c r="B30" s="140"/>
    </row>
    <row r="31" spans="1:2" x14ac:dyDescent="0.25">
      <c r="A31" s="40" t="s">
        <v>30</v>
      </c>
      <c r="B31" s="140"/>
    </row>
    <row r="32" spans="1:2" x14ac:dyDescent="0.25">
      <c r="A32" s="40" t="s">
        <v>31</v>
      </c>
      <c r="B32" s="140"/>
    </row>
    <row r="33" spans="1:2" x14ac:dyDescent="0.25">
      <c r="A33" s="40" t="s">
        <v>32</v>
      </c>
      <c r="B33" s="140"/>
    </row>
    <row r="34" spans="1:2" x14ac:dyDescent="0.25">
      <c r="A34" s="40" t="s">
        <v>33</v>
      </c>
      <c r="B34" s="140"/>
    </row>
    <row r="35" spans="1:2" x14ac:dyDescent="0.25">
      <c r="A35" s="40" t="s">
        <v>34</v>
      </c>
      <c r="B35" s="140"/>
    </row>
    <row r="36" spans="1:2" x14ac:dyDescent="0.25">
      <c r="A36" s="68" t="s">
        <v>626</v>
      </c>
      <c r="B36" s="141"/>
    </row>
    <row r="37" spans="1:2" ht="30" x14ac:dyDescent="0.25">
      <c r="A37" s="71" t="s">
        <v>618</v>
      </c>
      <c r="B37" s="140"/>
    </row>
    <row r="38" spans="1:2" ht="30" x14ac:dyDescent="0.25">
      <c r="A38" s="71" t="s">
        <v>619</v>
      </c>
      <c r="B38" s="140"/>
    </row>
    <row r="39" spans="1:2" x14ac:dyDescent="0.25">
      <c r="A39" s="72" t="s">
        <v>620</v>
      </c>
      <c r="B39" s="140"/>
    </row>
    <row r="40" spans="1:2" x14ac:dyDescent="0.25">
      <c r="A40" s="72" t="s">
        <v>621</v>
      </c>
      <c r="B40" s="140"/>
    </row>
    <row r="41" spans="1:2" x14ac:dyDescent="0.25">
      <c r="A41" s="40" t="s">
        <v>624</v>
      </c>
      <c r="B41" s="140"/>
    </row>
    <row r="42" spans="1:2" x14ac:dyDescent="0.25">
      <c r="A42" s="46" t="s">
        <v>622</v>
      </c>
      <c r="B42" s="140"/>
    </row>
    <row r="43" spans="1:2" ht="31.5" x14ac:dyDescent="0.25">
      <c r="A43" s="73" t="s">
        <v>625</v>
      </c>
      <c r="B43" s="142"/>
    </row>
    <row r="44" spans="1:2" ht="15.75" x14ac:dyDescent="0.25">
      <c r="A44" s="43" t="s">
        <v>505</v>
      </c>
      <c r="B44" s="143"/>
    </row>
  </sheetData>
  <mergeCells count="3">
    <mergeCell ref="A4:B4"/>
    <mergeCell ref="A3:B3"/>
    <mergeCell ref="A2:B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7"/>
  <sheetViews>
    <sheetView workbookViewId="0">
      <selection activeCell="E7" sqref="E7"/>
    </sheetView>
  </sheetViews>
  <sheetFormatPr defaultRowHeight="15" x14ac:dyDescent="0.25"/>
  <cols>
    <col min="1" max="1" width="44.57031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 x14ac:dyDescent="0.25">
      <c r="I1" s="199" t="s">
        <v>778</v>
      </c>
    </row>
    <row r="2" spans="1:15" ht="18" x14ac:dyDescent="0.25">
      <c r="A2" s="229" t="str">
        <f>Mellékletek!A1</f>
        <v>Eszteregnye Község Önkormányzata</v>
      </c>
      <c r="B2" s="229"/>
      <c r="C2" s="229"/>
      <c r="D2" s="229"/>
      <c r="E2" s="229"/>
      <c r="F2" s="229"/>
      <c r="G2" s="229"/>
      <c r="H2" s="229"/>
      <c r="I2" s="229"/>
      <c r="J2" s="123"/>
      <c r="K2" s="123"/>
      <c r="L2" s="123"/>
      <c r="M2" s="123"/>
      <c r="N2" s="123"/>
      <c r="O2" s="123"/>
    </row>
    <row r="3" spans="1:15" ht="22.5" customHeight="1" x14ac:dyDescent="0.25">
      <c r="A3" s="230" t="s">
        <v>785</v>
      </c>
      <c r="B3" s="230"/>
      <c r="C3" s="230"/>
      <c r="D3" s="230"/>
      <c r="E3" s="230"/>
      <c r="F3" s="230"/>
      <c r="G3" s="230"/>
      <c r="H3" s="230"/>
      <c r="I3" s="230"/>
      <c r="J3" s="103"/>
      <c r="K3" s="103"/>
      <c r="L3" s="103"/>
      <c r="M3" s="103"/>
      <c r="N3" s="103"/>
      <c r="O3" s="103"/>
    </row>
    <row r="4" spans="1:15" ht="23.25" customHeight="1" x14ac:dyDescent="0.25">
      <c r="A4" s="232" t="s">
        <v>715</v>
      </c>
      <c r="B4" s="239"/>
      <c r="C4" s="239"/>
      <c r="D4" s="239"/>
      <c r="E4" s="239"/>
      <c r="F4" s="239"/>
      <c r="G4" s="239"/>
      <c r="H4" s="239"/>
      <c r="I4" s="239"/>
    </row>
    <row r="6" spans="1:15" x14ac:dyDescent="0.25">
      <c r="A6" s="3" t="s">
        <v>614</v>
      </c>
    </row>
    <row r="7" spans="1:15" ht="36.75" x14ac:dyDescent="0.25">
      <c r="A7" s="77" t="s">
        <v>7</v>
      </c>
      <c r="B7" s="78" t="s">
        <v>8</v>
      </c>
      <c r="C7" s="78" t="s">
        <v>9</v>
      </c>
      <c r="D7" s="78" t="s">
        <v>661</v>
      </c>
      <c r="E7" s="78" t="s">
        <v>662</v>
      </c>
      <c r="F7" s="78" t="s">
        <v>662</v>
      </c>
      <c r="G7" s="78" t="s">
        <v>663</v>
      </c>
      <c r="H7" s="78" t="s">
        <v>664</v>
      </c>
      <c r="I7" s="85" t="s">
        <v>10</v>
      </c>
    </row>
    <row r="8" spans="1:15" ht="15.75" x14ac:dyDescent="0.3">
      <c r="A8" s="79"/>
      <c r="B8" s="79"/>
      <c r="C8" s="80"/>
      <c r="D8" s="80"/>
      <c r="E8" s="80"/>
      <c r="F8" s="80"/>
      <c r="G8" s="80"/>
      <c r="H8" s="80"/>
      <c r="I8" s="80"/>
    </row>
    <row r="9" spans="1:15" x14ac:dyDescent="0.25">
      <c r="A9" s="81" t="s">
        <v>11</v>
      </c>
      <c r="B9" s="81"/>
      <c r="C9" s="82"/>
      <c r="D9" s="82"/>
      <c r="E9" s="82"/>
      <c r="F9" s="82"/>
      <c r="G9" s="82"/>
      <c r="H9" s="82"/>
      <c r="I9" s="82"/>
    </row>
    <row r="10" spans="1:15" ht="15.75" x14ac:dyDescent="0.3">
      <c r="A10" s="79"/>
      <c r="B10" s="79"/>
      <c r="C10" s="80"/>
      <c r="D10" s="80"/>
      <c r="E10" s="80"/>
      <c r="F10" s="80"/>
      <c r="G10" s="80"/>
      <c r="H10" s="80"/>
      <c r="I10" s="80"/>
    </row>
    <row r="11" spans="1:15" x14ac:dyDescent="0.25">
      <c r="A11" s="81" t="s">
        <v>12</v>
      </c>
      <c r="B11" s="81"/>
      <c r="C11" s="82"/>
      <c r="D11" s="82"/>
      <c r="E11" s="82"/>
      <c r="F11" s="82"/>
      <c r="G11" s="82"/>
      <c r="H11" s="82"/>
      <c r="I11" s="82"/>
    </row>
    <row r="12" spans="1:15" ht="15.75" x14ac:dyDescent="0.3">
      <c r="A12" s="79"/>
      <c r="B12" s="79"/>
      <c r="C12" s="80"/>
      <c r="D12" s="80"/>
      <c r="E12" s="80"/>
      <c r="F12" s="80"/>
      <c r="G12" s="80"/>
      <c r="H12" s="80"/>
      <c r="I12" s="80"/>
    </row>
    <row r="13" spans="1:15" x14ac:dyDescent="0.25">
      <c r="A13" s="81" t="s">
        <v>13</v>
      </c>
      <c r="B13" s="81"/>
      <c r="C13" s="82"/>
      <c r="D13" s="82"/>
      <c r="E13" s="82"/>
      <c r="F13" s="82"/>
      <c r="G13" s="82"/>
      <c r="H13" s="82"/>
      <c r="I13" s="82"/>
    </row>
    <row r="14" spans="1:15" ht="15.75" x14ac:dyDescent="0.3">
      <c r="A14" s="79"/>
      <c r="B14" s="79"/>
      <c r="C14" s="80"/>
      <c r="D14" s="80"/>
      <c r="E14" s="80"/>
      <c r="F14" s="80"/>
      <c r="G14" s="80"/>
      <c r="H14" s="80"/>
      <c r="I14" s="80"/>
    </row>
    <row r="15" spans="1:15" x14ac:dyDescent="0.25">
      <c r="A15" s="81" t="s">
        <v>14</v>
      </c>
      <c r="B15" s="81"/>
      <c r="C15" s="82"/>
      <c r="D15" s="82"/>
      <c r="E15" s="82"/>
      <c r="F15" s="82"/>
      <c r="G15" s="82"/>
      <c r="H15" s="82"/>
      <c r="I15" s="82"/>
    </row>
    <row r="16" spans="1:15" x14ac:dyDescent="0.25">
      <c r="A16" s="81"/>
      <c r="B16" s="81"/>
      <c r="C16" s="82"/>
      <c r="D16" s="82"/>
      <c r="E16" s="82"/>
      <c r="F16" s="82"/>
      <c r="G16" s="82"/>
      <c r="H16" s="82"/>
      <c r="I16" s="82"/>
    </row>
    <row r="17" spans="1:9" ht="16.5" x14ac:dyDescent="0.3">
      <c r="A17" s="83" t="s">
        <v>15</v>
      </c>
      <c r="B17" s="79"/>
      <c r="C17" s="84">
        <f t="shared" ref="C17:I17" si="0">C9+C11+C13+C15</f>
        <v>0</v>
      </c>
      <c r="D17" s="84">
        <f t="shared" si="0"/>
        <v>0</v>
      </c>
      <c r="E17" s="84">
        <f t="shared" si="0"/>
        <v>0</v>
      </c>
      <c r="F17" s="84">
        <f t="shared" si="0"/>
        <v>0</v>
      </c>
      <c r="G17" s="84">
        <f t="shared" si="0"/>
        <v>0</v>
      </c>
      <c r="H17" s="84">
        <f t="shared" si="0"/>
        <v>0</v>
      </c>
      <c r="I17" s="84">
        <f t="shared" si="0"/>
        <v>0</v>
      </c>
    </row>
  </sheetData>
  <mergeCells count="3">
    <mergeCell ref="A3:I3"/>
    <mergeCell ref="A4:I4"/>
    <mergeCell ref="A2:I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C358-6950-49E9-A444-DBEDDAC7256E}">
  <sheetPr>
    <pageSetUpPr fitToPage="1"/>
  </sheetPr>
  <dimension ref="A1:G36"/>
  <sheetViews>
    <sheetView workbookViewId="0">
      <selection activeCell="B20" sqref="B20"/>
    </sheetView>
  </sheetViews>
  <sheetFormatPr defaultRowHeight="15" x14ac:dyDescent="0.25"/>
  <cols>
    <col min="1" max="1" width="76.28515625" customWidth="1"/>
    <col min="2" max="2" width="16.85546875" customWidth="1"/>
    <col min="257" max="257" width="76.28515625" customWidth="1"/>
    <col min="258" max="258" width="16.85546875" customWidth="1"/>
    <col min="513" max="513" width="76.28515625" customWidth="1"/>
    <col min="514" max="514" width="16.85546875" customWidth="1"/>
    <col min="769" max="769" width="76.28515625" customWidth="1"/>
    <col min="770" max="770" width="16.85546875" customWidth="1"/>
    <col min="1025" max="1025" width="76.28515625" customWidth="1"/>
    <col min="1026" max="1026" width="16.85546875" customWidth="1"/>
    <col min="1281" max="1281" width="76.28515625" customWidth="1"/>
    <col min="1282" max="1282" width="16.85546875" customWidth="1"/>
    <col min="1537" max="1537" width="76.28515625" customWidth="1"/>
    <col min="1538" max="1538" width="16.85546875" customWidth="1"/>
    <col min="1793" max="1793" width="76.28515625" customWidth="1"/>
    <col min="1794" max="1794" width="16.85546875" customWidth="1"/>
    <col min="2049" max="2049" width="76.28515625" customWidth="1"/>
    <col min="2050" max="2050" width="16.85546875" customWidth="1"/>
    <col min="2305" max="2305" width="76.28515625" customWidth="1"/>
    <col min="2306" max="2306" width="16.85546875" customWidth="1"/>
    <col min="2561" max="2561" width="76.28515625" customWidth="1"/>
    <col min="2562" max="2562" width="16.85546875" customWidth="1"/>
    <col min="2817" max="2817" width="76.28515625" customWidth="1"/>
    <col min="2818" max="2818" width="16.85546875" customWidth="1"/>
    <col min="3073" max="3073" width="76.28515625" customWidth="1"/>
    <col min="3074" max="3074" width="16.85546875" customWidth="1"/>
    <col min="3329" max="3329" width="76.28515625" customWidth="1"/>
    <col min="3330" max="3330" width="16.85546875" customWidth="1"/>
    <col min="3585" max="3585" width="76.28515625" customWidth="1"/>
    <col min="3586" max="3586" width="16.85546875" customWidth="1"/>
    <col min="3841" max="3841" width="76.28515625" customWidth="1"/>
    <col min="3842" max="3842" width="16.85546875" customWidth="1"/>
    <col min="4097" max="4097" width="76.28515625" customWidth="1"/>
    <col min="4098" max="4098" width="16.85546875" customWidth="1"/>
    <col min="4353" max="4353" width="76.28515625" customWidth="1"/>
    <col min="4354" max="4354" width="16.85546875" customWidth="1"/>
    <col min="4609" max="4609" width="76.28515625" customWidth="1"/>
    <col min="4610" max="4610" width="16.85546875" customWidth="1"/>
    <col min="4865" max="4865" width="76.28515625" customWidth="1"/>
    <col min="4866" max="4866" width="16.85546875" customWidth="1"/>
    <col min="5121" max="5121" width="76.28515625" customWidth="1"/>
    <col min="5122" max="5122" width="16.85546875" customWidth="1"/>
    <col min="5377" max="5377" width="76.28515625" customWidth="1"/>
    <col min="5378" max="5378" width="16.85546875" customWidth="1"/>
    <col min="5633" max="5633" width="76.28515625" customWidth="1"/>
    <col min="5634" max="5634" width="16.85546875" customWidth="1"/>
    <col min="5889" max="5889" width="76.28515625" customWidth="1"/>
    <col min="5890" max="5890" width="16.85546875" customWidth="1"/>
    <col min="6145" max="6145" width="76.28515625" customWidth="1"/>
    <col min="6146" max="6146" width="16.85546875" customWidth="1"/>
    <col min="6401" max="6401" width="76.28515625" customWidth="1"/>
    <col min="6402" max="6402" width="16.85546875" customWidth="1"/>
    <col min="6657" max="6657" width="76.28515625" customWidth="1"/>
    <col min="6658" max="6658" width="16.85546875" customWidth="1"/>
    <col min="6913" max="6913" width="76.28515625" customWidth="1"/>
    <col min="6914" max="6914" width="16.85546875" customWidth="1"/>
    <col min="7169" max="7169" width="76.28515625" customWidth="1"/>
    <col min="7170" max="7170" width="16.85546875" customWidth="1"/>
    <col min="7425" max="7425" width="76.28515625" customWidth="1"/>
    <col min="7426" max="7426" width="16.85546875" customWidth="1"/>
    <col min="7681" max="7681" width="76.28515625" customWidth="1"/>
    <col min="7682" max="7682" width="16.85546875" customWidth="1"/>
    <col min="7937" max="7937" width="76.28515625" customWidth="1"/>
    <col min="7938" max="7938" width="16.85546875" customWidth="1"/>
    <col min="8193" max="8193" width="76.28515625" customWidth="1"/>
    <col min="8194" max="8194" width="16.85546875" customWidth="1"/>
    <col min="8449" max="8449" width="76.28515625" customWidth="1"/>
    <col min="8450" max="8450" width="16.85546875" customWidth="1"/>
    <col min="8705" max="8705" width="76.28515625" customWidth="1"/>
    <col min="8706" max="8706" width="16.85546875" customWidth="1"/>
    <col min="8961" max="8961" width="76.28515625" customWidth="1"/>
    <col min="8962" max="8962" width="16.85546875" customWidth="1"/>
    <col min="9217" max="9217" width="76.28515625" customWidth="1"/>
    <col min="9218" max="9218" width="16.85546875" customWidth="1"/>
    <col min="9473" max="9473" width="76.28515625" customWidth="1"/>
    <col min="9474" max="9474" width="16.85546875" customWidth="1"/>
    <col min="9729" max="9729" width="76.28515625" customWidth="1"/>
    <col min="9730" max="9730" width="16.85546875" customWidth="1"/>
    <col min="9985" max="9985" width="76.28515625" customWidth="1"/>
    <col min="9986" max="9986" width="16.85546875" customWidth="1"/>
    <col min="10241" max="10241" width="76.28515625" customWidth="1"/>
    <col min="10242" max="10242" width="16.85546875" customWidth="1"/>
    <col min="10497" max="10497" width="76.28515625" customWidth="1"/>
    <col min="10498" max="10498" width="16.85546875" customWidth="1"/>
    <col min="10753" max="10753" width="76.28515625" customWidth="1"/>
    <col min="10754" max="10754" width="16.85546875" customWidth="1"/>
    <col min="11009" max="11009" width="76.28515625" customWidth="1"/>
    <col min="11010" max="11010" width="16.85546875" customWidth="1"/>
    <col min="11265" max="11265" width="76.28515625" customWidth="1"/>
    <col min="11266" max="11266" width="16.85546875" customWidth="1"/>
    <col min="11521" max="11521" width="76.28515625" customWidth="1"/>
    <col min="11522" max="11522" width="16.85546875" customWidth="1"/>
    <col min="11777" max="11777" width="76.28515625" customWidth="1"/>
    <col min="11778" max="11778" width="16.85546875" customWidth="1"/>
    <col min="12033" max="12033" width="76.28515625" customWidth="1"/>
    <col min="12034" max="12034" width="16.85546875" customWidth="1"/>
    <col min="12289" max="12289" width="76.28515625" customWidth="1"/>
    <col min="12290" max="12290" width="16.85546875" customWidth="1"/>
    <col min="12545" max="12545" width="76.28515625" customWidth="1"/>
    <col min="12546" max="12546" width="16.85546875" customWidth="1"/>
    <col min="12801" max="12801" width="76.28515625" customWidth="1"/>
    <col min="12802" max="12802" width="16.85546875" customWidth="1"/>
    <col min="13057" max="13057" width="76.28515625" customWidth="1"/>
    <col min="13058" max="13058" width="16.85546875" customWidth="1"/>
    <col min="13313" max="13313" width="76.28515625" customWidth="1"/>
    <col min="13314" max="13314" width="16.85546875" customWidth="1"/>
    <col min="13569" max="13569" width="76.28515625" customWidth="1"/>
    <col min="13570" max="13570" width="16.85546875" customWidth="1"/>
    <col min="13825" max="13825" width="76.28515625" customWidth="1"/>
    <col min="13826" max="13826" width="16.85546875" customWidth="1"/>
    <col min="14081" max="14081" width="76.28515625" customWidth="1"/>
    <col min="14082" max="14082" width="16.85546875" customWidth="1"/>
    <col min="14337" max="14337" width="76.28515625" customWidth="1"/>
    <col min="14338" max="14338" width="16.85546875" customWidth="1"/>
    <col min="14593" max="14593" width="76.28515625" customWidth="1"/>
    <col min="14594" max="14594" width="16.85546875" customWidth="1"/>
    <col min="14849" max="14849" width="76.28515625" customWidth="1"/>
    <col min="14850" max="14850" width="16.85546875" customWidth="1"/>
    <col min="15105" max="15105" width="76.28515625" customWidth="1"/>
    <col min="15106" max="15106" width="16.85546875" customWidth="1"/>
    <col min="15361" max="15361" width="76.28515625" customWidth="1"/>
    <col min="15362" max="15362" width="16.85546875" customWidth="1"/>
    <col min="15617" max="15617" width="76.28515625" customWidth="1"/>
    <col min="15618" max="15618" width="16.85546875" customWidth="1"/>
    <col min="15873" max="15873" width="76.28515625" customWidth="1"/>
    <col min="15874" max="15874" width="16.85546875" customWidth="1"/>
    <col min="16129" max="16129" width="76.28515625" customWidth="1"/>
    <col min="16130" max="16130" width="16.85546875" customWidth="1"/>
  </cols>
  <sheetData>
    <row r="1" spans="1:7" x14ac:dyDescent="0.25">
      <c r="B1" t="s">
        <v>783</v>
      </c>
    </row>
    <row r="2" spans="1:7" ht="18" x14ac:dyDescent="0.25">
      <c r="A2" s="230" t="s">
        <v>720</v>
      </c>
      <c r="B2" s="230"/>
    </row>
    <row r="3" spans="1:7" ht="18" x14ac:dyDescent="0.25">
      <c r="A3" s="230" t="s">
        <v>788</v>
      </c>
      <c r="B3" s="230"/>
    </row>
    <row r="4" spans="1:7" ht="18" x14ac:dyDescent="0.25">
      <c r="A4" s="232" t="s">
        <v>461</v>
      </c>
      <c r="B4" s="232"/>
    </row>
    <row r="5" spans="1:7" ht="18" x14ac:dyDescent="0.25">
      <c r="A5" s="218"/>
    </row>
    <row r="6" spans="1:7" x14ac:dyDescent="0.25">
      <c r="B6" s="170"/>
    </row>
    <row r="7" spans="1:7" x14ac:dyDescent="0.25">
      <c r="A7" s="243" t="s">
        <v>583</v>
      </c>
      <c r="B7" s="221"/>
    </row>
    <row r="8" spans="1:7" x14ac:dyDescent="0.25">
      <c r="A8" s="243"/>
      <c r="B8" s="221"/>
      <c r="C8" s="106"/>
      <c r="D8" s="106"/>
      <c r="E8" s="106"/>
      <c r="F8" s="106"/>
      <c r="G8" s="106"/>
    </row>
    <row r="9" spans="1:7" x14ac:dyDescent="0.25">
      <c r="A9" s="108" t="s">
        <v>27</v>
      </c>
      <c r="B9" s="109">
        <v>12167880</v>
      </c>
      <c r="C9" s="106"/>
      <c r="D9" s="106"/>
      <c r="E9" s="106"/>
      <c r="F9" s="106"/>
      <c r="G9" s="106"/>
    </row>
    <row r="10" spans="1:7" x14ac:dyDescent="0.25">
      <c r="A10" s="108" t="s">
        <v>28</v>
      </c>
      <c r="B10" s="109">
        <v>2311897</v>
      </c>
      <c r="C10" s="106"/>
      <c r="D10" s="106"/>
      <c r="E10" s="106"/>
      <c r="F10" s="106"/>
      <c r="G10" s="106"/>
    </row>
    <row r="11" spans="1:7" x14ac:dyDescent="0.25">
      <c r="A11" s="108" t="s">
        <v>29</v>
      </c>
      <c r="B11" s="109">
        <v>3020110</v>
      </c>
      <c r="C11" s="106"/>
      <c r="D11" s="106"/>
      <c r="E11" s="106"/>
      <c r="F11" s="106"/>
      <c r="G11" s="106"/>
    </row>
    <row r="12" spans="1:7" x14ac:dyDescent="0.25">
      <c r="A12" s="108" t="s">
        <v>30</v>
      </c>
      <c r="B12" s="109">
        <v>0</v>
      </c>
      <c r="C12" s="106"/>
      <c r="D12" s="106"/>
      <c r="E12" s="106"/>
      <c r="F12" s="106"/>
      <c r="G12" s="106"/>
    </row>
    <row r="13" spans="1:7" x14ac:dyDescent="0.25">
      <c r="A13" s="108" t="s">
        <v>31</v>
      </c>
      <c r="B13" s="109">
        <f>'[1]kiadások működés felhalmozá (2)'!D669</f>
        <v>0</v>
      </c>
      <c r="C13" s="106"/>
      <c r="D13" s="106"/>
      <c r="E13" s="106"/>
      <c r="F13" s="106"/>
      <c r="G13" s="106"/>
    </row>
    <row r="14" spans="1:7" x14ac:dyDescent="0.25">
      <c r="A14" s="108" t="s">
        <v>32</v>
      </c>
      <c r="B14" s="153">
        <f>'[1]kiadások működés felhalmozás'!C84</f>
        <v>0</v>
      </c>
      <c r="C14" s="106"/>
      <c r="D14" s="106"/>
      <c r="E14" s="106"/>
      <c r="F14" s="106"/>
      <c r="G14" s="106"/>
    </row>
    <row r="15" spans="1:7" x14ac:dyDescent="0.25">
      <c r="A15" s="108" t="s">
        <v>33</v>
      </c>
      <c r="B15" s="109">
        <v>0</v>
      </c>
      <c r="C15" s="106"/>
      <c r="D15" s="106"/>
      <c r="E15" s="106"/>
      <c r="F15" s="106"/>
      <c r="G15" s="106"/>
    </row>
    <row r="16" spans="1:7" x14ac:dyDescent="0.25">
      <c r="A16" s="108" t="s">
        <v>34</v>
      </c>
      <c r="B16" s="153">
        <v>0</v>
      </c>
      <c r="C16" s="106"/>
      <c r="D16" s="106"/>
      <c r="E16" s="106"/>
      <c r="F16" s="106"/>
      <c r="G16" s="106"/>
    </row>
    <row r="17" spans="1:7" x14ac:dyDescent="0.25">
      <c r="A17" s="110" t="s">
        <v>26</v>
      </c>
      <c r="B17" s="109">
        <f>SUM(B9:B16)</f>
        <v>17499887</v>
      </c>
      <c r="C17" s="106"/>
      <c r="D17" s="106"/>
      <c r="E17" s="106"/>
      <c r="F17" s="106"/>
      <c r="G17" s="106"/>
    </row>
    <row r="18" spans="1:7" x14ac:dyDescent="0.25">
      <c r="A18" s="110" t="s">
        <v>35</v>
      </c>
      <c r="B18" s="109">
        <v>0</v>
      </c>
      <c r="C18" s="106"/>
      <c r="D18" s="106"/>
      <c r="E18" s="106"/>
      <c r="F18" s="106"/>
      <c r="G18" s="106"/>
    </row>
    <row r="19" spans="1:7" x14ac:dyDescent="0.25">
      <c r="A19" s="111" t="s">
        <v>459</v>
      </c>
      <c r="B19" s="93">
        <f>B17+B18</f>
        <v>17499887</v>
      </c>
      <c r="C19" s="106"/>
      <c r="D19" s="106"/>
      <c r="E19" s="106"/>
      <c r="F19" s="106"/>
      <c r="G19" s="106"/>
    </row>
    <row r="20" spans="1:7" x14ac:dyDescent="0.25">
      <c r="A20" s="108" t="s">
        <v>37</v>
      </c>
      <c r="B20" s="153">
        <v>0</v>
      </c>
      <c r="C20" s="106"/>
      <c r="D20" s="106"/>
      <c r="E20" s="106"/>
      <c r="F20" s="106"/>
      <c r="G20" s="106"/>
    </row>
    <row r="21" spans="1:7" x14ac:dyDescent="0.25">
      <c r="A21" s="108" t="s">
        <v>38</v>
      </c>
      <c r="B21" s="109">
        <v>0</v>
      </c>
      <c r="C21" s="106"/>
      <c r="D21" s="106"/>
      <c r="E21" s="106"/>
      <c r="F21" s="106"/>
      <c r="G21" s="106"/>
    </row>
    <row r="22" spans="1:7" x14ac:dyDescent="0.25">
      <c r="A22" s="108" t="s">
        <v>39</v>
      </c>
      <c r="B22" s="109">
        <v>0</v>
      </c>
      <c r="C22" s="106"/>
      <c r="D22" s="106"/>
      <c r="E22" s="106"/>
      <c r="F22" s="106"/>
      <c r="G22" s="106"/>
    </row>
    <row r="23" spans="1:7" x14ac:dyDescent="0.25">
      <c r="A23" s="108" t="s">
        <v>40</v>
      </c>
      <c r="B23" s="109">
        <f>'[1]bevételek működés felhalmozás'!C46</f>
        <v>0</v>
      </c>
      <c r="C23" s="106"/>
      <c r="D23" s="106"/>
      <c r="E23" s="106"/>
      <c r="F23" s="106"/>
      <c r="G23" s="106"/>
    </row>
    <row r="24" spans="1:7" x14ac:dyDescent="0.25">
      <c r="A24" s="108" t="s">
        <v>41</v>
      </c>
      <c r="B24" s="109">
        <v>0</v>
      </c>
      <c r="C24" s="106"/>
      <c r="D24" s="106"/>
      <c r="E24" s="106"/>
      <c r="F24" s="106"/>
      <c r="G24" s="106"/>
    </row>
    <row r="25" spans="1:7" x14ac:dyDescent="0.25">
      <c r="A25" s="108" t="s">
        <v>42</v>
      </c>
      <c r="B25" s="109">
        <f>'[1]bevételek működés felhalmozás'!C51</f>
        <v>0</v>
      </c>
      <c r="C25" s="106"/>
      <c r="D25" s="106"/>
      <c r="E25" s="106"/>
      <c r="F25" s="106"/>
      <c r="G25" s="106"/>
    </row>
    <row r="26" spans="1:7" x14ac:dyDescent="0.25">
      <c r="A26" s="108" t="s">
        <v>43</v>
      </c>
      <c r="B26" s="109">
        <v>0</v>
      </c>
      <c r="C26" s="106"/>
      <c r="D26" s="106"/>
      <c r="E26" s="106"/>
      <c r="F26" s="106"/>
      <c r="G26" s="106"/>
    </row>
    <row r="27" spans="1:7" x14ac:dyDescent="0.25">
      <c r="A27" s="110" t="s">
        <v>36</v>
      </c>
      <c r="B27" s="109">
        <f>SUM(B20:B26)</f>
        <v>0</v>
      </c>
      <c r="C27" s="106"/>
      <c r="D27" s="106"/>
      <c r="E27" s="106"/>
      <c r="F27" s="106"/>
      <c r="G27" s="106"/>
    </row>
    <row r="28" spans="1:7" x14ac:dyDescent="0.25">
      <c r="A28" s="110" t="s">
        <v>44</v>
      </c>
      <c r="B28" s="109">
        <v>17499887</v>
      </c>
      <c r="C28" s="106"/>
      <c r="D28" s="106"/>
      <c r="E28" s="106"/>
      <c r="F28" s="106"/>
      <c r="G28" s="106"/>
    </row>
    <row r="29" spans="1:7" x14ac:dyDescent="0.25">
      <c r="A29" s="111" t="s">
        <v>460</v>
      </c>
      <c r="B29" s="93">
        <f>B27+B28</f>
        <v>17499887</v>
      </c>
      <c r="C29" s="106"/>
      <c r="D29" s="106"/>
      <c r="E29" s="106"/>
      <c r="F29" s="106"/>
      <c r="G29" s="106"/>
    </row>
    <row r="30" spans="1:7" x14ac:dyDescent="0.25">
      <c r="A30" s="106"/>
      <c r="B30" s="106"/>
      <c r="C30" s="106"/>
      <c r="D30" s="106"/>
      <c r="E30" s="106"/>
      <c r="F30" s="106"/>
      <c r="G30" s="106"/>
    </row>
    <row r="31" spans="1:7" x14ac:dyDescent="0.25">
      <c r="A31" s="106"/>
      <c r="B31" s="106"/>
      <c r="C31" s="106"/>
      <c r="D31" s="106"/>
      <c r="E31" s="106"/>
      <c r="F31" s="106"/>
      <c r="G31" s="106"/>
    </row>
    <row r="32" spans="1:7" x14ac:dyDescent="0.25">
      <c r="A32" s="106"/>
      <c r="B32" s="106"/>
      <c r="C32" s="106"/>
      <c r="D32" s="106"/>
      <c r="E32" s="106"/>
      <c r="F32" s="106"/>
      <c r="G32" s="106"/>
    </row>
    <row r="33" spans="1:7" x14ac:dyDescent="0.25">
      <c r="A33" s="106"/>
      <c r="B33" s="106"/>
      <c r="C33" s="106"/>
      <c r="D33" s="106"/>
      <c r="E33" s="106"/>
      <c r="F33" s="106"/>
      <c r="G33" s="106"/>
    </row>
    <row r="34" spans="1:7" x14ac:dyDescent="0.25">
      <c r="A34" s="106"/>
      <c r="B34" s="106"/>
      <c r="C34" s="106"/>
      <c r="D34" s="106"/>
      <c r="E34" s="106"/>
      <c r="F34" s="106"/>
      <c r="G34" s="106"/>
    </row>
    <row r="35" spans="1:7" x14ac:dyDescent="0.25">
      <c r="A35" s="106"/>
      <c r="B35" s="106"/>
      <c r="C35" s="106"/>
      <c r="D35" s="106"/>
      <c r="E35" s="106"/>
      <c r="F35" s="106"/>
      <c r="G35" s="106"/>
    </row>
    <row r="36" spans="1:7" x14ac:dyDescent="0.25">
      <c r="A36" s="106"/>
      <c r="B36" s="106"/>
      <c r="C36" s="106"/>
      <c r="D36" s="106"/>
      <c r="E36" s="106"/>
      <c r="F36" s="106"/>
      <c r="G36" s="106"/>
    </row>
  </sheetData>
  <mergeCells count="4">
    <mergeCell ref="A2:B2"/>
    <mergeCell ref="A3:B3"/>
    <mergeCell ref="A4:B4"/>
    <mergeCell ref="A7:A8"/>
  </mergeCells>
  <pageMargins left="0.7" right="0.7" top="0.75" bottom="0.75" header="0.3" footer="0.3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006C-649E-4735-BE47-90A333C424AE}">
  <sheetPr>
    <pageSetUpPr fitToPage="1"/>
  </sheetPr>
  <dimension ref="A1:T130"/>
  <sheetViews>
    <sheetView topLeftCell="A22" workbookViewId="0">
      <selection activeCell="C31" sqref="C31"/>
    </sheetView>
  </sheetViews>
  <sheetFormatPr defaultRowHeight="15" x14ac:dyDescent="0.25"/>
  <cols>
    <col min="1" max="1" width="93" customWidth="1"/>
    <col min="3" max="3" width="15" customWidth="1"/>
    <col min="257" max="257" width="93" customWidth="1"/>
    <col min="259" max="259" width="15" customWidth="1"/>
    <col min="513" max="513" width="93" customWidth="1"/>
    <col min="515" max="515" width="15" customWidth="1"/>
    <col min="769" max="769" width="93" customWidth="1"/>
    <col min="771" max="771" width="15" customWidth="1"/>
    <col min="1025" max="1025" width="93" customWidth="1"/>
    <col min="1027" max="1027" width="15" customWidth="1"/>
    <col min="1281" max="1281" width="93" customWidth="1"/>
    <col min="1283" max="1283" width="15" customWidth="1"/>
    <col min="1537" max="1537" width="93" customWidth="1"/>
    <col min="1539" max="1539" width="15" customWidth="1"/>
    <col min="1793" max="1793" width="93" customWidth="1"/>
    <col min="1795" max="1795" width="15" customWidth="1"/>
    <col min="2049" max="2049" width="93" customWidth="1"/>
    <col min="2051" max="2051" width="15" customWidth="1"/>
    <col min="2305" max="2305" width="93" customWidth="1"/>
    <col min="2307" max="2307" width="15" customWidth="1"/>
    <col min="2561" max="2561" width="93" customWidth="1"/>
    <col min="2563" max="2563" width="15" customWidth="1"/>
    <col min="2817" max="2817" width="93" customWidth="1"/>
    <col min="2819" max="2819" width="15" customWidth="1"/>
    <col min="3073" max="3073" width="93" customWidth="1"/>
    <col min="3075" max="3075" width="15" customWidth="1"/>
    <col min="3329" max="3329" width="93" customWidth="1"/>
    <col min="3331" max="3331" width="15" customWidth="1"/>
    <col min="3585" max="3585" width="93" customWidth="1"/>
    <col min="3587" max="3587" width="15" customWidth="1"/>
    <col min="3841" max="3841" width="93" customWidth="1"/>
    <col min="3843" max="3843" width="15" customWidth="1"/>
    <col min="4097" max="4097" width="93" customWidth="1"/>
    <col min="4099" max="4099" width="15" customWidth="1"/>
    <col min="4353" max="4353" width="93" customWidth="1"/>
    <col min="4355" max="4355" width="15" customWidth="1"/>
    <col min="4609" max="4609" width="93" customWidth="1"/>
    <col min="4611" max="4611" width="15" customWidth="1"/>
    <col min="4865" max="4865" width="93" customWidth="1"/>
    <col min="4867" max="4867" width="15" customWidth="1"/>
    <col min="5121" max="5121" width="93" customWidth="1"/>
    <col min="5123" max="5123" width="15" customWidth="1"/>
    <col min="5377" max="5377" width="93" customWidth="1"/>
    <col min="5379" max="5379" width="15" customWidth="1"/>
    <col min="5633" max="5633" width="93" customWidth="1"/>
    <col min="5635" max="5635" width="15" customWidth="1"/>
    <col min="5889" max="5889" width="93" customWidth="1"/>
    <col min="5891" max="5891" width="15" customWidth="1"/>
    <col min="6145" max="6145" width="93" customWidth="1"/>
    <col min="6147" max="6147" width="15" customWidth="1"/>
    <col min="6401" max="6401" width="93" customWidth="1"/>
    <col min="6403" max="6403" width="15" customWidth="1"/>
    <col min="6657" max="6657" width="93" customWidth="1"/>
    <col min="6659" max="6659" width="15" customWidth="1"/>
    <col min="6913" max="6913" width="93" customWidth="1"/>
    <col min="6915" max="6915" width="15" customWidth="1"/>
    <col min="7169" max="7169" width="93" customWidth="1"/>
    <col min="7171" max="7171" width="15" customWidth="1"/>
    <col min="7425" max="7425" width="93" customWidth="1"/>
    <col min="7427" max="7427" width="15" customWidth="1"/>
    <col min="7681" max="7681" width="93" customWidth="1"/>
    <col min="7683" max="7683" width="15" customWidth="1"/>
    <col min="7937" max="7937" width="93" customWidth="1"/>
    <col min="7939" max="7939" width="15" customWidth="1"/>
    <col min="8193" max="8193" width="93" customWidth="1"/>
    <col min="8195" max="8195" width="15" customWidth="1"/>
    <col min="8449" max="8449" width="93" customWidth="1"/>
    <col min="8451" max="8451" width="15" customWidth="1"/>
    <col min="8705" max="8705" width="93" customWidth="1"/>
    <col min="8707" max="8707" width="15" customWidth="1"/>
    <col min="8961" max="8961" width="93" customWidth="1"/>
    <col min="8963" max="8963" width="15" customWidth="1"/>
    <col min="9217" max="9217" width="93" customWidth="1"/>
    <col min="9219" max="9219" width="15" customWidth="1"/>
    <col min="9473" max="9473" width="93" customWidth="1"/>
    <col min="9475" max="9475" width="15" customWidth="1"/>
    <col min="9729" max="9729" width="93" customWidth="1"/>
    <col min="9731" max="9731" width="15" customWidth="1"/>
    <col min="9985" max="9985" width="93" customWidth="1"/>
    <col min="9987" max="9987" width="15" customWidth="1"/>
    <col min="10241" max="10241" width="93" customWidth="1"/>
    <col min="10243" max="10243" width="15" customWidth="1"/>
    <col min="10497" max="10497" width="93" customWidth="1"/>
    <col min="10499" max="10499" width="15" customWidth="1"/>
    <col min="10753" max="10753" width="93" customWidth="1"/>
    <col min="10755" max="10755" width="15" customWidth="1"/>
    <col min="11009" max="11009" width="93" customWidth="1"/>
    <col min="11011" max="11011" width="15" customWidth="1"/>
    <col min="11265" max="11265" width="93" customWidth="1"/>
    <col min="11267" max="11267" width="15" customWidth="1"/>
    <col min="11521" max="11521" width="93" customWidth="1"/>
    <col min="11523" max="11523" width="15" customWidth="1"/>
    <col min="11777" max="11777" width="93" customWidth="1"/>
    <col min="11779" max="11779" width="15" customWidth="1"/>
    <col min="12033" max="12033" width="93" customWidth="1"/>
    <col min="12035" max="12035" width="15" customWidth="1"/>
    <col min="12289" max="12289" width="93" customWidth="1"/>
    <col min="12291" max="12291" width="15" customWidth="1"/>
    <col min="12545" max="12545" width="93" customWidth="1"/>
    <col min="12547" max="12547" width="15" customWidth="1"/>
    <col min="12801" max="12801" width="93" customWidth="1"/>
    <col min="12803" max="12803" width="15" customWidth="1"/>
    <col min="13057" max="13057" width="93" customWidth="1"/>
    <col min="13059" max="13059" width="15" customWidth="1"/>
    <col min="13313" max="13313" width="93" customWidth="1"/>
    <col min="13315" max="13315" width="15" customWidth="1"/>
    <col min="13569" max="13569" width="93" customWidth="1"/>
    <col min="13571" max="13571" width="15" customWidth="1"/>
    <col min="13825" max="13825" width="93" customWidth="1"/>
    <col min="13827" max="13827" width="15" customWidth="1"/>
    <col min="14081" max="14081" width="93" customWidth="1"/>
    <col min="14083" max="14083" width="15" customWidth="1"/>
    <col min="14337" max="14337" width="93" customWidth="1"/>
    <col min="14339" max="14339" width="15" customWidth="1"/>
    <col min="14593" max="14593" width="93" customWidth="1"/>
    <col min="14595" max="14595" width="15" customWidth="1"/>
    <col min="14849" max="14849" width="93" customWidth="1"/>
    <col min="14851" max="14851" width="15" customWidth="1"/>
    <col min="15105" max="15105" width="93" customWidth="1"/>
    <col min="15107" max="15107" width="15" customWidth="1"/>
    <col min="15361" max="15361" width="93" customWidth="1"/>
    <col min="15363" max="15363" width="15" customWidth="1"/>
    <col min="15617" max="15617" width="93" customWidth="1"/>
    <col min="15619" max="15619" width="15" customWidth="1"/>
    <col min="15873" max="15873" width="93" customWidth="1"/>
    <col min="15875" max="15875" width="15" customWidth="1"/>
    <col min="16129" max="16129" width="93" customWidth="1"/>
    <col min="16131" max="16131" width="15" customWidth="1"/>
  </cols>
  <sheetData>
    <row r="1" spans="1:3" x14ac:dyDescent="0.25">
      <c r="C1" t="s">
        <v>762</v>
      </c>
    </row>
    <row r="2" spans="1:3" ht="18" x14ac:dyDescent="0.25">
      <c r="A2" s="230" t="str">
        <f>[1]Mellékletek!A3</f>
        <v>Eszteregnye Kerekvár Óvoda</v>
      </c>
      <c r="B2" s="230"/>
      <c r="C2" s="230"/>
    </row>
    <row r="3" spans="1:3" ht="21" customHeight="1" x14ac:dyDescent="0.25">
      <c r="A3" s="244" t="s">
        <v>785</v>
      </c>
      <c r="B3" s="239"/>
      <c r="C3" s="239"/>
    </row>
    <row r="4" spans="1:3" ht="18.75" customHeight="1" x14ac:dyDescent="0.25">
      <c r="A4" s="232" t="s">
        <v>658</v>
      </c>
      <c r="B4" s="239"/>
      <c r="C4" s="239"/>
    </row>
    <row r="5" spans="1:3" ht="18" x14ac:dyDescent="0.25">
      <c r="A5" s="114"/>
    </row>
    <row r="6" spans="1:3" ht="25.5" customHeight="1" x14ac:dyDescent="0.3">
      <c r="A6" s="245" t="s">
        <v>45</v>
      </c>
      <c r="B6" s="247" t="s">
        <v>46</v>
      </c>
      <c r="C6" s="222"/>
    </row>
    <row r="7" spans="1:3" ht="15.75" x14ac:dyDescent="0.3">
      <c r="A7" s="246"/>
      <c r="B7" s="248"/>
      <c r="C7" s="222" t="s">
        <v>721</v>
      </c>
    </row>
    <row r="8" spans="1:3" x14ac:dyDescent="0.25">
      <c r="A8" s="27" t="s">
        <v>47</v>
      </c>
      <c r="B8" s="27" t="s">
        <v>48</v>
      </c>
      <c r="C8" s="109">
        <v>12167880</v>
      </c>
    </row>
    <row r="9" spans="1:3" x14ac:dyDescent="0.25">
      <c r="A9" s="27" t="s">
        <v>49</v>
      </c>
      <c r="B9" s="28" t="s">
        <v>50</v>
      </c>
      <c r="C9" s="109">
        <v>0</v>
      </c>
    </row>
    <row r="10" spans="1:3" x14ac:dyDescent="0.25">
      <c r="A10" s="27" t="s">
        <v>51</v>
      </c>
      <c r="B10" s="28" t="s">
        <v>52</v>
      </c>
      <c r="C10" s="109">
        <v>0</v>
      </c>
    </row>
    <row r="11" spans="1:3" x14ac:dyDescent="0.25">
      <c r="A11" s="29" t="s">
        <v>53</v>
      </c>
      <c r="B11" s="28" t="s">
        <v>54</v>
      </c>
      <c r="C11" s="109">
        <v>0</v>
      </c>
    </row>
    <row r="12" spans="1:3" x14ac:dyDescent="0.25">
      <c r="A12" s="29" t="s">
        <v>55</v>
      </c>
      <c r="B12" s="28" t="s">
        <v>56</v>
      </c>
      <c r="C12" s="109">
        <v>0</v>
      </c>
    </row>
    <row r="13" spans="1:3" x14ac:dyDescent="0.25">
      <c r="A13" s="29" t="s">
        <v>57</v>
      </c>
      <c r="B13" s="28" t="s">
        <v>58</v>
      </c>
      <c r="C13" s="109">
        <v>0</v>
      </c>
    </row>
    <row r="14" spans="1:3" x14ac:dyDescent="0.25">
      <c r="A14" s="29" t="s">
        <v>59</v>
      </c>
      <c r="B14" s="28" t="s">
        <v>60</v>
      </c>
      <c r="C14" s="109"/>
    </row>
    <row r="15" spans="1:3" x14ac:dyDescent="0.25">
      <c r="A15" s="29" t="s">
        <v>61</v>
      </c>
      <c r="B15" s="28" t="s">
        <v>62</v>
      </c>
      <c r="C15" s="109">
        <v>0</v>
      </c>
    </row>
    <row r="16" spans="1:3" x14ac:dyDescent="0.25">
      <c r="A16" s="4" t="s">
        <v>63</v>
      </c>
      <c r="B16" s="28" t="s">
        <v>64</v>
      </c>
      <c r="C16" s="109">
        <v>0</v>
      </c>
    </row>
    <row r="17" spans="1:3" x14ac:dyDescent="0.25">
      <c r="A17" s="4" t="s">
        <v>65</v>
      </c>
      <c r="B17" s="28" t="s">
        <v>66</v>
      </c>
      <c r="C17" s="109">
        <v>0</v>
      </c>
    </row>
    <row r="18" spans="1:3" x14ac:dyDescent="0.25">
      <c r="A18" s="4" t="s">
        <v>67</v>
      </c>
      <c r="B18" s="28" t="s">
        <v>68</v>
      </c>
      <c r="C18" s="109">
        <v>0</v>
      </c>
    </row>
    <row r="19" spans="1:3" x14ac:dyDescent="0.25">
      <c r="A19" s="4" t="s">
        <v>69</v>
      </c>
      <c r="B19" s="28" t="s">
        <v>70</v>
      </c>
      <c r="C19" s="109">
        <v>0</v>
      </c>
    </row>
    <row r="20" spans="1:3" x14ac:dyDescent="0.25">
      <c r="A20" s="4" t="s">
        <v>393</v>
      </c>
      <c r="B20" s="28" t="s">
        <v>71</v>
      </c>
      <c r="C20" s="109">
        <v>0</v>
      </c>
    </row>
    <row r="21" spans="1:3" x14ac:dyDescent="0.25">
      <c r="A21" s="30" t="s">
        <v>340</v>
      </c>
      <c r="B21" s="31" t="s">
        <v>72</v>
      </c>
      <c r="C21" s="95">
        <f>SUM(C8:C20)</f>
        <v>12167880</v>
      </c>
    </row>
    <row r="22" spans="1:3" x14ac:dyDescent="0.25">
      <c r="A22" s="4" t="s">
        <v>73</v>
      </c>
      <c r="B22" s="28" t="s">
        <v>74</v>
      </c>
      <c r="C22" s="109">
        <v>0</v>
      </c>
    </row>
    <row r="23" spans="1:3" x14ac:dyDescent="0.25">
      <c r="A23" s="4" t="s">
        <v>75</v>
      </c>
      <c r="B23" s="28" t="s">
        <v>76</v>
      </c>
      <c r="C23" s="109">
        <v>0</v>
      </c>
    </row>
    <row r="24" spans="1:3" x14ac:dyDescent="0.25">
      <c r="A24" s="5" t="s">
        <v>77</v>
      </c>
      <c r="B24" s="28" t="s">
        <v>78</v>
      </c>
      <c r="C24" s="153">
        <v>0</v>
      </c>
    </row>
    <row r="25" spans="1:3" x14ac:dyDescent="0.25">
      <c r="A25" s="6" t="s">
        <v>341</v>
      </c>
      <c r="B25" s="31" t="s">
        <v>79</v>
      </c>
      <c r="C25" s="95">
        <f>C23+C24</f>
        <v>0</v>
      </c>
    </row>
    <row r="26" spans="1:3" x14ac:dyDescent="0.25">
      <c r="A26" s="48" t="s">
        <v>422</v>
      </c>
      <c r="B26" s="49" t="s">
        <v>80</v>
      </c>
      <c r="C26" s="94">
        <f>C21+C25</f>
        <v>12167880</v>
      </c>
    </row>
    <row r="27" spans="1:3" x14ac:dyDescent="0.25">
      <c r="A27" s="37" t="s">
        <v>394</v>
      </c>
      <c r="B27" s="49" t="s">
        <v>81</v>
      </c>
      <c r="C27" s="94">
        <v>2311897</v>
      </c>
    </row>
    <row r="28" spans="1:3" x14ac:dyDescent="0.25">
      <c r="A28" s="4" t="s">
        <v>82</v>
      </c>
      <c r="B28" s="28" t="s">
        <v>83</v>
      </c>
      <c r="C28" s="153">
        <v>0</v>
      </c>
    </row>
    <row r="29" spans="1:3" x14ac:dyDescent="0.25">
      <c r="A29" s="4" t="s">
        <v>84</v>
      </c>
      <c r="B29" s="28" t="s">
        <v>85</v>
      </c>
      <c r="C29" s="153">
        <v>270000</v>
      </c>
    </row>
    <row r="30" spans="1:3" x14ac:dyDescent="0.25">
      <c r="A30" s="4" t="s">
        <v>86</v>
      </c>
      <c r="B30" s="28" t="s">
        <v>87</v>
      </c>
      <c r="C30" s="109">
        <v>200000</v>
      </c>
    </row>
    <row r="31" spans="1:3" x14ac:dyDescent="0.25">
      <c r="A31" s="6" t="s">
        <v>342</v>
      </c>
      <c r="B31" s="31" t="s">
        <v>88</v>
      </c>
      <c r="C31" s="95">
        <f>SUM(C28:C30)</f>
        <v>470000</v>
      </c>
    </row>
    <row r="32" spans="1:3" x14ac:dyDescent="0.25">
      <c r="A32" s="4" t="s">
        <v>89</v>
      </c>
      <c r="B32" s="28" t="s">
        <v>90</v>
      </c>
      <c r="C32" s="109">
        <v>60000</v>
      </c>
    </row>
    <row r="33" spans="1:3" x14ac:dyDescent="0.25">
      <c r="A33" s="4" t="s">
        <v>91</v>
      </c>
      <c r="B33" s="28" t="s">
        <v>92</v>
      </c>
      <c r="C33" s="153">
        <v>100000</v>
      </c>
    </row>
    <row r="34" spans="1:3" ht="15" customHeight="1" x14ac:dyDescent="0.25">
      <c r="A34" s="6" t="s">
        <v>423</v>
      </c>
      <c r="B34" s="31" t="s">
        <v>93</v>
      </c>
      <c r="C34" s="95">
        <f>SUM(C32:C33)</f>
        <v>160000</v>
      </c>
    </row>
    <row r="35" spans="1:3" x14ac:dyDescent="0.25">
      <c r="A35" s="4" t="s">
        <v>94</v>
      </c>
      <c r="B35" s="28" t="s">
        <v>95</v>
      </c>
      <c r="C35" s="153">
        <v>1500000</v>
      </c>
    </row>
    <row r="36" spans="1:3" x14ac:dyDescent="0.25">
      <c r="A36" s="4" t="s">
        <v>96</v>
      </c>
      <c r="B36" s="28" t="s">
        <v>97</v>
      </c>
      <c r="C36" s="109">
        <v>0</v>
      </c>
    </row>
    <row r="37" spans="1:3" x14ac:dyDescent="0.25">
      <c r="A37" s="4" t="s">
        <v>395</v>
      </c>
      <c r="B37" s="28" t="s">
        <v>98</v>
      </c>
      <c r="C37" s="109">
        <v>0</v>
      </c>
    </row>
    <row r="38" spans="1:3" x14ac:dyDescent="0.25">
      <c r="A38" s="4" t="s">
        <v>99</v>
      </c>
      <c r="B38" s="28" t="s">
        <v>100</v>
      </c>
      <c r="C38" s="109">
        <v>100000</v>
      </c>
    </row>
    <row r="39" spans="1:3" x14ac:dyDescent="0.25">
      <c r="A39" s="9" t="s">
        <v>396</v>
      </c>
      <c r="B39" s="28" t="s">
        <v>101</v>
      </c>
      <c r="C39" s="109">
        <v>0</v>
      </c>
    </row>
    <row r="40" spans="1:3" x14ac:dyDescent="0.25">
      <c r="A40" s="5" t="s">
        <v>102</v>
      </c>
      <c r="B40" s="28" t="s">
        <v>103</v>
      </c>
      <c r="C40" s="153">
        <v>0</v>
      </c>
    </row>
    <row r="41" spans="1:3" x14ac:dyDescent="0.25">
      <c r="A41" s="4" t="s">
        <v>397</v>
      </c>
      <c r="B41" s="28" t="s">
        <v>104</v>
      </c>
      <c r="C41" s="153">
        <v>200000</v>
      </c>
    </row>
    <row r="42" spans="1:3" x14ac:dyDescent="0.25">
      <c r="A42" s="6" t="s">
        <v>343</v>
      </c>
      <c r="B42" s="31" t="s">
        <v>105</v>
      </c>
      <c r="C42" s="95">
        <f>SUM(C35:C41)</f>
        <v>1800000</v>
      </c>
    </row>
    <row r="43" spans="1:3" x14ac:dyDescent="0.25">
      <c r="A43" s="4" t="s">
        <v>106</v>
      </c>
      <c r="B43" s="28" t="s">
        <v>107</v>
      </c>
      <c r="C43" s="109">
        <v>0</v>
      </c>
    </row>
    <row r="44" spans="1:3" x14ac:dyDescent="0.25">
      <c r="A44" s="4" t="s">
        <v>108</v>
      </c>
      <c r="B44" s="28" t="s">
        <v>109</v>
      </c>
      <c r="C44" s="109">
        <v>0</v>
      </c>
    </row>
    <row r="45" spans="1:3" x14ac:dyDescent="0.25">
      <c r="A45" s="6" t="s">
        <v>344</v>
      </c>
      <c r="B45" s="31" t="s">
        <v>110</v>
      </c>
      <c r="C45" s="95">
        <f>SUM(C43:C44)</f>
        <v>0</v>
      </c>
    </row>
    <row r="46" spans="1:3" x14ac:dyDescent="0.25">
      <c r="A46" s="4" t="s">
        <v>111</v>
      </c>
      <c r="B46" s="28" t="s">
        <v>112</v>
      </c>
      <c r="C46" s="109">
        <v>578000</v>
      </c>
    </row>
    <row r="47" spans="1:3" x14ac:dyDescent="0.25">
      <c r="A47" s="4" t="s">
        <v>113</v>
      </c>
      <c r="B47" s="28" t="s">
        <v>114</v>
      </c>
      <c r="C47" s="109">
        <v>0</v>
      </c>
    </row>
    <row r="48" spans="1:3" x14ac:dyDescent="0.25">
      <c r="A48" s="4" t="s">
        <v>398</v>
      </c>
      <c r="B48" s="28" t="s">
        <v>115</v>
      </c>
      <c r="C48" s="109">
        <v>0</v>
      </c>
    </row>
    <row r="49" spans="1:3" x14ac:dyDescent="0.25">
      <c r="A49" s="4" t="s">
        <v>399</v>
      </c>
      <c r="B49" s="28" t="s">
        <v>116</v>
      </c>
      <c r="C49" s="109">
        <v>0</v>
      </c>
    </row>
    <row r="50" spans="1:3" x14ac:dyDescent="0.25">
      <c r="A50" s="4" t="s">
        <v>117</v>
      </c>
      <c r="B50" s="28" t="s">
        <v>118</v>
      </c>
      <c r="C50" s="153">
        <v>12110</v>
      </c>
    </row>
    <row r="51" spans="1:3" x14ac:dyDescent="0.25">
      <c r="A51" s="6" t="s">
        <v>345</v>
      </c>
      <c r="B51" s="31" t="s">
        <v>119</v>
      </c>
      <c r="C51" s="95">
        <f>SUM(C46:C50)</f>
        <v>590110</v>
      </c>
    </row>
    <row r="52" spans="1:3" x14ac:dyDescent="0.25">
      <c r="A52" s="37" t="s">
        <v>346</v>
      </c>
      <c r="B52" s="49" t="s">
        <v>120</v>
      </c>
      <c r="C52" s="94">
        <f>C31+C34+C45+C42+C51</f>
        <v>3020110</v>
      </c>
    </row>
    <row r="53" spans="1:3" x14ac:dyDescent="0.25">
      <c r="A53" s="12" t="s">
        <v>121</v>
      </c>
      <c r="B53" s="28" t="s">
        <v>122</v>
      </c>
      <c r="C53" s="109">
        <v>0</v>
      </c>
    </row>
    <row r="54" spans="1:3" x14ac:dyDescent="0.25">
      <c r="A54" s="12" t="s">
        <v>347</v>
      </c>
      <c r="B54" s="28" t="s">
        <v>123</v>
      </c>
      <c r="C54" s="109">
        <v>0</v>
      </c>
    </row>
    <row r="55" spans="1:3" x14ac:dyDescent="0.25">
      <c r="A55" s="16" t="s">
        <v>400</v>
      </c>
      <c r="B55" s="28" t="s">
        <v>124</v>
      </c>
      <c r="C55" s="109">
        <v>0</v>
      </c>
    </row>
    <row r="56" spans="1:3" x14ac:dyDescent="0.25">
      <c r="A56" s="16" t="s">
        <v>401</v>
      </c>
      <c r="B56" s="28" t="s">
        <v>125</v>
      </c>
      <c r="C56" s="109">
        <v>0</v>
      </c>
    </row>
    <row r="57" spans="1:3" x14ac:dyDescent="0.25">
      <c r="A57" s="16" t="s">
        <v>402</v>
      </c>
      <c r="B57" s="28" t="s">
        <v>126</v>
      </c>
      <c r="C57" s="109">
        <v>0</v>
      </c>
    </row>
    <row r="58" spans="1:3" x14ac:dyDescent="0.25">
      <c r="A58" s="12" t="s">
        <v>403</v>
      </c>
      <c r="B58" s="28" t="s">
        <v>127</v>
      </c>
      <c r="C58" s="109">
        <v>0</v>
      </c>
    </row>
    <row r="59" spans="1:3" x14ac:dyDescent="0.25">
      <c r="A59" s="12" t="s">
        <v>404</v>
      </c>
      <c r="B59" s="28" t="s">
        <v>128</v>
      </c>
      <c r="C59" s="109">
        <v>0</v>
      </c>
    </row>
    <row r="60" spans="1:3" x14ac:dyDescent="0.25">
      <c r="A60" s="12" t="s">
        <v>405</v>
      </c>
      <c r="B60" s="28" t="s">
        <v>129</v>
      </c>
      <c r="C60" s="109">
        <v>0</v>
      </c>
    </row>
    <row r="61" spans="1:3" x14ac:dyDescent="0.25">
      <c r="A61" s="46" t="s">
        <v>375</v>
      </c>
      <c r="B61" s="49" t="s">
        <v>130</v>
      </c>
      <c r="C61" s="94">
        <f>SUM(C53:C60)</f>
        <v>0</v>
      </c>
    </row>
    <row r="62" spans="1:3" x14ac:dyDescent="0.25">
      <c r="A62" s="11" t="s">
        <v>406</v>
      </c>
      <c r="B62" s="28" t="s">
        <v>131</v>
      </c>
      <c r="C62" s="109">
        <v>0</v>
      </c>
    </row>
    <row r="63" spans="1:3" x14ac:dyDescent="0.25">
      <c r="A63" s="11" t="s">
        <v>132</v>
      </c>
      <c r="B63" s="28" t="s">
        <v>133</v>
      </c>
      <c r="C63" s="109">
        <v>0</v>
      </c>
    </row>
    <row r="64" spans="1:3" x14ac:dyDescent="0.25">
      <c r="A64" s="11" t="s">
        <v>134</v>
      </c>
      <c r="B64" s="28" t="s">
        <v>135</v>
      </c>
      <c r="C64" s="109">
        <v>0</v>
      </c>
    </row>
    <row r="65" spans="1:3" x14ac:dyDescent="0.25">
      <c r="A65" s="11" t="s">
        <v>376</v>
      </c>
      <c r="B65" s="28" t="s">
        <v>136</v>
      </c>
      <c r="C65" s="109">
        <v>0</v>
      </c>
    </row>
    <row r="66" spans="1:3" x14ac:dyDescent="0.25">
      <c r="A66" s="11" t="s">
        <v>407</v>
      </c>
      <c r="B66" s="28" t="s">
        <v>137</v>
      </c>
      <c r="C66" s="109">
        <v>0</v>
      </c>
    </row>
    <row r="67" spans="1:3" x14ac:dyDescent="0.25">
      <c r="A67" s="11" t="s">
        <v>378</v>
      </c>
      <c r="B67" s="28" t="s">
        <v>138</v>
      </c>
      <c r="C67" s="109">
        <v>0</v>
      </c>
    </row>
    <row r="68" spans="1:3" x14ac:dyDescent="0.25">
      <c r="A68" s="11" t="s">
        <v>408</v>
      </c>
      <c r="B68" s="28" t="s">
        <v>139</v>
      </c>
      <c r="C68" s="109">
        <v>0</v>
      </c>
    </row>
    <row r="69" spans="1:3" x14ac:dyDescent="0.25">
      <c r="A69" s="11" t="s">
        <v>409</v>
      </c>
      <c r="B69" s="28" t="s">
        <v>140</v>
      </c>
      <c r="C69" s="109">
        <v>0</v>
      </c>
    </row>
    <row r="70" spans="1:3" x14ac:dyDescent="0.25">
      <c r="A70" s="11" t="s">
        <v>141</v>
      </c>
      <c r="B70" s="28" t="s">
        <v>142</v>
      </c>
      <c r="C70" s="109">
        <v>0</v>
      </c>
    </row>
    <row r="71" spans="1:3" x14ac:dyDescent="0.25">
      <c r="A71" s="19" t="s">
        <v>143</v>
      </c>
      <c r="B71" s="28" t="s">
        <v>144</v>
      </c>
      <c r="C71" s="109">
        <v>0</v>
      </c>
    </row>
    <row r="72" spans="1:3" x14ac:dyDescent="0.25">
      <c r="A72" s="11" t="s">
        <v>722</v>
      </c>
      <c r="B72" s="28" t="s">
        <v>145</v>
      </c>
      <c r="C72" s="109">
        <v>0</v>
      </c>
    </row>
    <row r="73" spans="1:3" x14ac:dyDescent="0.25">
      <c r="A73" s="11" t="s">
        <v>410</v>
      </c>
      <c r="B73" s="28" t="s">
        <v>146</v>
      </c>
      <c r="C73" s="109">
        <v>0</v>
      </c>
    </row>
    <row r="74" spans="1:3" x14ac:dyDescent="0.25">
      <c r="A74" s="19" t="s">
        <v>630</v>
      </c>
      <c r="B74" s="28" t="s">
        <v>666</v>
      </c>
      <c r="C74" s="109">
        <v>0</v>
      </c>
    </row>
    <row r="75" spans="1:3" x14ac:dyDescent="0.25">
      <c r="A75" s="46" t="s">
        <v>380</v>
      </c>
      <c r="B75" s="49" t="s">
        <v>147</v>
      </c>
      <c r="C75" s="94">
        <f>SUM(C62:C74)</f>
        <v>0</v>
      </c>
    </row>
    <row r="76" spans="1:3" ht="15.75" x14ac:dyDescent="0.25">
      <c r="A76" s="223" t="s">
        <v>533</v>
      </c>
      <c r="B76" s="49"/>
      <c r="C76" s="109"/>
    </row>
    <row r="77" spans="1:3" x14ac:dyDescent="0.25">
      <c r="A77" s="32" t="s">
        <v>148</v>
      </c>
      <c r="B77" s="28" t="s">
        <v>149</v>
      </c>
      <c r="C77" s="109">
        <v>0</v>
      </c>
    </row>
    <row r="78" spans="1:3" x14ac:dyDescent="0.25">
      <c r="A78" s="32" t="s">
        <v>411</v>
      </c>
      <c r="B78" s="28" t="s">
        <v>150</v>
      </c>
      <c r="C78" s="109">
        <v>0</v>
      </c>
    </row>
    <row r="79" spans="1:3" x14ac:dyDescent="0.25">
      <c r="A79" s="32" t="s">
        <v>151</v>
      </c>
      <c r="B79" s="28" t="s">
        <v>152</v>
      </c>
      <c r="C79" s="109">
        <v>0</v>
      </c>
    </row>
    <row r="80" spans="1:3" x14ac:dyDescent="0.25">
      <c r="A80" s="32" t="s">
        <v>153</v>
      </c>
      <c r="B80" s="28" t="s">
        <v>154</v>
      </c>
      <c r="C80" s="153">
        <v>0</v>
      </c>
    </row>
    <row r="81" spans="1:3" x14ac:dyDescent="0.25">
      <c r="A81" s="5" t="s">
        <v>155</v>
      </c>
      <c r="B81" s="28" t="s">
        <v>156</v>
      </c>
      <c r="C81" s="109">
        <v>0</v>
      </c>
    </row>
    <row r="82" spans="1:3" x14ac:dyDescent="0.25">
      <c r="A82" s="5" t="s">
        <v>157</v>
      </c>
      <c r="B82" s="28" t="s">
        <v>158</v>
      </c>
      <c r="C82" s="109">
        <v>0</v>
      </c>
    </row>
    <row r="83" spans="1:3" x14ac:dyDescent="0.25">
      <c r="A83" s="5" t="s">
        <v>159</v>
      </c>
      <c r="B83" s="28" t="s">
        <v>160</v>
      </c>
      <c r="C83" s="109">
        <v>0</v>
      </c>
    </row>
    <row r="84" spans="1:3" x14ac:dyDescent="0.25">
      <c r="A84" s="47" t="s">
        <v>382</v>
      </c>
      <c r="B84" s="49" t="s">
        <v>161</v>
      </c>
      <c r="C84" s="94">
        <f>SUM(C77:C83)</f>
        <v>0</v>
      </c>
    </row>
    <row r="85" spans="1:3" x14ac:dyDescent="0.25">
      <c r="A85" s="12" t="s">
        <v>162</v>
      </c>
      <c r="B85" s="28" t="s">
        <v>163</v>
      </c>
      <c r="C85" s="109">
        <v>0</v>
      </c>
    </row>
    <row r="86" spans="1:3" x14ac:dyDescent="0.25">
      <c r="A86" s="12" t="s">
        <v>164</v>
      </c>
      <c r="B86" s="28" t="s">
        <v>165</v>
      </c>
      <c r="C86" s="109">
        <v>0</v>
      </c>
    </row>
    <row r="87" spans="1:3" x14ac:dyDescent="0.25">
      <c r="A87" s="12" t="s">
        <v>166</v>
      </c>
      <c r="B87" s="28" t="s">
        <v>167</v>
      </c>
      <c r="C87" s="109">
        <v>0</v>
      </c>
    </row>
    <row r="88" spans="1:3" x14ac:dyDescent="0.25">
      <c r="A88" s="12" t="s">
        <v>168</v>
      </c>
      <c r="B88" s="28" t="s">
        <v>169</v>
      </c>
      <c r="C88" s="109">
        <v>0</v>
      </c>
    </row>
    <row r="89" spans="1:3" x14ac:dyDescent="0.25">
      <c r="A89" s="46" t="s">
        <v>383</v>
      </c>
      <c r="B89" s="49" t="s">
        <v>170</v>
      </c>
      <c r="C89" s="94">
        <f>SUM(C85:C88)</f>
        <v>0</v>
      </c>
    </row>
    <row r="90" spans="1:3" ht="30" x14ac:dyDescent="0.25">
      <c r="A90" s="12" t="s">
        <v>171</v>
      </c>
      <c r="B90" s="28" t="s">
        <v>172</v>
      </c>
      <c r="C90" s="109">
        <v>0</v>
      </c>
    </row>
    <row r="91" spans="1:3" x14ac:dyDescent="0.25">
      <c r="A91" s="12" t="s">
        <v>412</v>
      </c>
      <c r="B91" s="28" t="s">
        <v>173</v>
      </c>
      <c r="C91" s="109">
        <v>0</v>
      </c>
    </row>
    <row r="92" spans="1:3" ht="30" x14ac:dyDescent="0.25">
      <c r="A92" s="12" t="s">
        <v>413</v>
      </c>
      <c r="B92" s="28" t="s">
        <v>174</v>
      </c>
      <c r="C92" s="109">
        <v>0</v>
      </c>
    </row>
    <row r="93" spans="1:3" x14ac:dyDescent="0.25">
      <c r="A93" s="12" t="s">
        <v>414</v>
      </c>
      <c r="B93" s="28" t="s">
        <v>175</v>
      </c>
      <c r="C93" s="109">
        <v>0</v>
      </c>
    </row>
    <row r="94" spans="1:3" ht="30" x14ac:dyDescent="0.25">
      <c r="A94" s="12" t="s">
        <v>415</v>
      </c>
      <c r="B94" s="28" t="s">
        <v>176</v>
      </c>
      <c r="C94" s="109">
        <v>0</v>
      </c>
    </row>
    <row r="95" spans="1:3" x14ac:dyDescent="0.25">
      <c r="A95" s="12" t="s">
        <v>416</v>
      </c>
      <c r="B95" s="28" t="s">
        <v>177</v>
      </c>
      <c r="C95" s="109">
        <v>0</v>
      </c>
    </row>
    <row r="96" spans="1:3" x14ac:dyDescent="0.25">
      <c r="A96" s="12" t="s">
        <v>178</v>
      </c>
      <c r="B96" s="28" t="s">
        <v>179</v>
      </c>
      <c r="C96" s="109">
        <v>0</v>
      </c>
    </row>
    <row r="97" spans="1:20" x14ac:dyDescent="0.25">
      <c r="A97" s="12" t="s">
        <v>723</v>
      </c>
      <c r="B97" s="28" t="s">
        <v>180</v>
      </c>
      <c r="C97" s="109"/>
    </row>
    <row r="98" spans="1:20" x14ac:dyDescent="0.25">
      <c r="A98" s="12" t="s">
        <v>417</v>
      </c>
      <c r="B98" s="28" t="s">
        <v>668</v>
      </c>
      <c r="C98" s="109">
        <v>0</v>
      </c>
    </row>
    <row r="99" spans="1:20" x14ac:dyDescent="0.25">
      <c r="A99" s="46" t="s">
        <v>384</v>
      </c>
      <c r="B99" s="49" t="s">
        <v>181</v>
      </c>
      <c r="C99" s="94">
        <f>SUM(C90:C98)</f>
        <v>0</v>
      </c>
    </row>
    <row r="100" spans="1:20" ht="15.75" x14ac:dyDescent="0.25">
      <c r="A100" s="223" t="s">
        <v>532</v>
      </c>
      <c r="B100" s="49"/>
      <c r="C100" s="109"/>
    </row>
    <row r="101" spans="1:20" ht="15.75" x14ac:dyDescent="0.25">
      <c r="A101" s="33" t="s">
        <v>424</v>
      </c>
      <c r="B101" s="34" t="s">
        <v>182</v>
      </c>
      <c r="C101" s="94">
        <f>C26+C27+C52+C61+C75+C84+C89+C99</f>
        <v>17499887</v>
      </c>
    </row>
    <row r="102" spans="1:20" x14ac:dyDescent="0.25">
      <c r="A102" s="12" t="s">
        <v>418</v>
      </c>
      <c r="B102" s="4" t="s">
        <v>183</v>
      </c>
      <c r="C102" s="96"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x14ac:dyDescent="0.25">
      <c r="A103" s="12" t="s">
        <v>185</v>
      </c>
      <c r="B103" s="4" t="s">
        <v>186</v>
      </c>
      <c r="C103" s="96">
        <v>0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 x14ac:dyDescent="0.25">
      <c r="A104" s="12" t="s">
        <v>419</v>
      </c>
      <c r="B104" s="4" t="s">
        <v>187</v>
      </c>
      <c r="C104" s="96">
        <v>0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x14ac:dyDescent="0.25">
      <c r="A105" s="14" t="s">
        <v>389</v>
      </c>
      <c r="B105" s="6" t="s">
        <v>188</v>
      </c>
      <c r="C105" s="97">
        <f>SUM(C102:C104)</f>
        <v>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1:20" x14ac:dyDescent="0.25">
      <c r="A106" s="35" t="s">
        <v>420</v>
      </c>
      <c r="B106" s="4" t="s">
        <v>189</v>
      </c>
      <c r="C106" s="98"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</row>
    <row r="107" spans="1:20" x14ac:dyDescent="0.25">
      <c r="A107" s="35" t="s">
        <v>724</v>
      </c>
      <c r="B107" s="4" t="s">
        <v>192</v>
      </c>
      <c r="C107" s="98">
        <v>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</row>
    <row r="108" spans="1:20" x14ac:dyDescent="0.25">
      <c r="A108" s="12" t="s">
        <v>669</v>
      </c>
      <c r="B108" s="4" t="s">
        <v>194</v>
      </c>
      <c r="C108" s="96">
        <v>0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x14ac:dyDescent="0.25">
      <c r="A109" s="12" t="s">
        <v>670</v>
      </c>
      <c r="B109" s="4" t="s">
        <v>195</v>
      </c>
      <c r="C109" s="96">
        <v>0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x14ac:dyDescent="0.25">
      <c r="A110" s="12" t="s">
        <v>671</v>
      </c>
      <c r="B110" s="4" t="s">
        <v>672</v>
      </c>
      <c r="C110" s="96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x14ac:dyDescent="0.25">
      <c r="A111" s="12" t="s">
        <v>673</v>
      </c>
      <c r="B111" s="4" t="s">
        <v>674</v>
      </c>
      <c r="C111" s="96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x14ac:dyDescent="0.25">
      <c r="A112" s="13" t="s">
        <v>390</v>
      </c>
      <c r="B112" s="6" t="s">
        <v>196</v>
      </c>
      <c r="C112" s="99">
        <f>SUM(C106:C109)</f>
        <v>0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x14ac:dyDescent="0.25">
      <c r="A113" s="35" t="s">
        <v>197</v>
      </c>
      <c r="B113" s="4" t="s">
        <v>198</v>
      </c>
      <c r="C113" s="98"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</row>
    <row r="114" spans="1:20" x14ac:dyDescent="0.25">
      <c r="A114" s="35" t="s">
        <v>199</v>
      </c>
      <c r="B114" s="4" t="s">
        <v>200</v>
      </c>
      <c r="C114" s="98">
        <v>0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x14ac:dyDescent="0.25">
      <c r="A115" s="13" t="s">
        <v>201</v>
      </c>
      <c r="B115" s="6" t="s">
        <v>202</v>
      </c>
      <c r="C115" s="99">
        <f>SUM(C113:C114)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x14ac:dyDescent="0.25">
      <c r="A116" s="35" t="s">
        <v>725</v>
      </c>
      <c r="B116" s="4" t="s">
        <v>203</v>
      </c>
      <c r="C116" s="98"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x14ac:dyDescent="0.25">
      <c r="A117" s="35" t="s">
        <v>204</v>
      </c>
      <c r="B117" s="4" t="s">
        <v>205</v>
      </c>
      <c r="C117" s="98"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x14ac:dyDescent="0.25">
      <c r="A118" s="35" t="s">
        <v>206</v>
      </c>
      <c r="B118" s="4" t="s">
        <v>207</v>
      </c>
      <c r="C118" s="98">
        <v>0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</row>
    <row r="119" spans="1:20" x14ac:dyDescent="0.25">
      <c r="A119" s="35" t="s">
        <v>726</v>
      </c>
      <c r="B119" s="4" t="s">
        <v>727</v>
      </c>
      <c r="C119" s="98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</row>
    <row r="120" spans="1:20" x14ac:dyDescent="0.25">
      <c r="A120" s="36" t="s">
        <v>391</v>
      </c>
      <c r="B120" s="37" t="s">
        <v>208</v>
      </c>
      <c r="C120" s="99">
        <f>C105+C112+C115+C116+C117+C118</f>
        <v>0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x14ac:dyDescent="0.25">
      <c r="A121" s="35" t="s">
        <v>209</v>
      </c>
      <c r="B121" s="4" t="s">
        <v>210</v>
      </c>
      <c r="C121" s="98">
        <v>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x14ac:dyDescent="0.25">
      <c r="A122" s="12" t="s">
        <v>211</v>
      </c>
      <c r="B122" s="4" t="s">
        <v>212</v>
      </c>
      <c r="C122" s="96">
        <v>0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x14ac:dyDescent="0.25">
      <c r="A123" s="35" t="s">
        <v>421</v>
      </c>
      <c r="B123" s="4" t="s">
        <v>213</v>
      </c>
      <c r="C123" s="98">
        <v>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</row>
    <row r="124" spans="1:20" x14ac:dyDescent="0.25">
      <c r="A124" s="35" t="s">
        <v>728</v>
      </c>
      <c r="B124" s="4" t="s">
        <v>214</v>
      </c>
      <c r="C124" s="98"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</row>
    <row r="125" spans="1:20" x14ac:dyDescent="0.25">
      <c r="A125" s="35" t="s">
        <v>681</v>
      </c>
      <c r="B125" s="4" t="s">
        <v>682</v>
      </c>
      <c r="C125" s="98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</row>
    <row r="126" spans="1:20" x14ac:dyDescent="0.25">
      <c r="A126" s="36" t="s">
        <v>392</v>
      </c>
      <c r="B126" s="37" t="s">
        <v>218</v>
      </c>
      <c r="C126" s="99">
        <f>SUM(C121:C124)</f>
        <v>0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x14ac:dyDescent="0.25">
      <c r="A127" s="12" t="s">
        <v>219</v>
      </c>
      <c r="B127" s="4" t="s">
        <v>220</v>
      </c>
      <c r="C127" s="96">
        <v>0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x14ac:dyDescent="0.25">
      <c r="A128" s="12" t="s">
        <v>683</v>
      </c>
      <c r="B128" s="4" t="s">
        <v>684</v>
      </c>
      <c r="C128" s="96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15.75" x14ac:dyDescent="0.25">
      <c r="A129" s="38" t="s">
        <v>425</v>
      </c>
      <c r="B129" s="39" t="s">
        <v>221</v>
      </c>
      <c r="C129" s="99">
        <f>C120+C126+C127</f>
        <v>0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ht="15.75" x14ac:dyDescent="0.25">
      <c r="A130" s="117" t="s">
        <v>459</v>
      </c>
      <c r="B130" s="118"/>
      <c r="C130" s="94">
        <f>C26+C27+C52+C61+C75+C84+C89+C99+C129</f>
        <v>17499887</v>
      </c>
    </row>
  </sheetData>
  <mergeCells count="5"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D30C-274F-4EB7-8B60-F3547BF5172B}">
  <sheetPr>
    <pageSetUpPr fitToPage="1"/>
  </sheetPr>
  <dimension ref="A1:C103"/>
  <sheetViews>
    <sheetView topLeftCell="A70" workbookViewId="0">
      <selection activeCell="C9" sqref="C9"/>
    </sheetView>
  </sheetViews>
  <sheetFormatPr defaultRowHeight="15" x14ac:dyDescent="0.25"/>
  <cols>
    <col min="1" max="1" width="88.7109375" customWidth="1"/>
    <col min="3" max="3" width="15.7109375" customWidth="1"/>
    <col min="257" max="257" width="88.7109375" customWidth="1"/>
    <col min="259" max="259" width="15.7109375" customWidth="1"/>
    <col min="513" max="513" width="88.7109375" customWidth="1"/>
    <col min="515" max="515" width="15.7109375" customWidth="1"/>
    <col min="769" max="769" width="88.7109375" customWidth="1"/>
    <col min="771" max="771" width="15.7109375" customWidth="1"/>
    <col min="1025" max="1025" width="88.7109375" customWidth="1"/>
    <col min="1027" max="1027" width="15.7109375" customWidth="1"/>
    <col min="1281" max="1281" width="88.7109375" customWidth="1"/>
    <col min="1283" max="1283" width="15.7109375" customWidth="1"/>
    <col min="1537" max="1537" width="88.7109375" customWidth="1"/>
    <col min="1539" max="1539" width="15.7109375" customWidth="1"/>
    <col min="1793" max="1793" width="88.7109375" customWidth="1"/>
    <col min="1795" max="1795" width="15.7109375" customWidth="1"/>
    <col min="2049" max="2049" width="88.7109375" customWidth="1"/>
    <col min="2051" max="2051" width="15.7109375" customWidth="1"/>
    <col min="2305" max="2305" width="88.7109375" customWidth="1"/>
    <col min="2307" max="2307" width="15.7109375" customWidth="1"/>
    <col min="2561" max="2561" width="88.7109375" customWidth="1"/>
    <col min="2563" max="2563" width="15.7109375" customWidth="1"/>
    <col min="2817" max="2817" width="88.7109375" customWidth="1"/>
    <col min="2819" max="2819" width="15.7109375" customWidth="1"/>
    <col min="3073" max="3073" width="88.7109375" customWidth="1"/>
    <col min="3075" max="3075" width="15.7109375" customWidth="1"/>
    <col min="3329" max="3329" width="88.7109375" customWidth="1"/>
    <col min="3331" max="3331" width="15.7109375" customWidth="1"/>
    <col min="3585" max="3585" width="88.7109375" customWidth="1"/>
    <col min="3587" max="3587" width="15.7109375" customWidth="1"/>
    <col min="3841" max="3841" width="88.7109375" customWidth="1"/>
    <col min="3843" max="3843" width="15.7109375" customWidth="1"/>
    <col min="4097" max="4097" width="88.7109375" customWidth="1"/>
    <col min="4099" max="4099" width="15.7109375" customWidth="1"/>
    <col min="4353" max="4353" width="88.7109375" customWidth="1"/>
    <col min="4355" max="4355" width="15.7109375" customWidth="1"/>
    <col min="4609" max="4609" width="88.7109375" customWidth="1"/>
    <col min="4611" max="4611" width="15.7109375" customWidth="1"/>
    <col min="4865" max="4865" width="88.7109375" customWidth="1"/>
    <col min="4867" max="4867" width="15.7109375" customWidth="1"/>
    <col min="5121" max="5121" width="88.7109375" customWidth="1"/>
    <col min="5123" max="5123" width="15.7109375" customWidth="1"/>
    <col min="5377" max="5377" width="88.7109375" customWidth="1"/>
    <col min="5379" max="5379" width="15.7109375" customWidth="1"/>
    <col min="5633" max="5633" width="88.7109375" customWidth="1"/>
    <col min="5635" max="5635" width="15.7109375" customWidth="1"/>
    <col min="5889" max="5889" width="88.7109375" customWidth="1"/>
    <col min="5891" max="5891" width="15.7109375" customWidth="1"/>
    <col min="6145" max="6145" width="88.7109375" customWidth="1"/>
    <col min="6147" max="6147" width="15.7109375" customWidth="1"/>
    <col min="6401" max="6401" width="88.7109375" customWidth="1"/>
    <col min="6403" max="6403" width="15.7109375" customWidth="1"/>
    <col min="6657" max="6657" width="88.7109375" customWidth="1"/>
    <col min="6659" max="6659" width="15.7109375" customWidth="1"/>
    <col min="6913" max="6913" width="88.7109375" customWidth="1"/>
    <col min="6915" max="6915" width="15.7109375" customWidth="1"/>
    <col min="7169" max="7169" width="88.7109375" customWidth="1"/>
    <col min="7171" max="7171" width="15.7109375" customWidth="1"/>
    <col min="7425" max="7425" width="88.7109375" customWidth="1"/>
    <col min="7427" max="7427" width="15.7109375" customWidth="1"/>
    <col min="7681" max="7681" width="88.7109375" customWidth="1"/>
    <col min="7683" max="7683" width="15.7109375" customWidth="1"/>
    <col min="7937" max="7937" width="88.7109375" customWidth="1"/>
    <col min="7939" max="7939" width="15.7109375" customWidth="1"/>
    <col min="8193" max="8193" width="88.7109375" customWidth="1"/>
    <col min="8195" max="8195" width="15.7109375" customWidth="1"/>
    <col min="8449" max="8449" width="88.7109375" customWidth="1"/>
    <col min="8451" max="8451" width="15.7109375" customWidth="1"/>
    <col min="8705" max="8705" width="88.7109375" customWidth="1"/>
    <col min="8707" max="8707" width="15.7109375" customWidth="1"/>
    <col min="8961" max="8961" width="88.7109375" customWidth="1"/>
    <col min="8963" max="8963" width="15.7109375" customWidth="1"/>
    <col min="9217" max="9217" width="88.7109375" customWidth="1"/>
    <col min="9219" max="9219" width="15.7109375" customWidth="1"/>
    <col min="9473" max="9473" width="88.7109375" customWidth="1"/>
    <col min="9475" max="9475" width="15.7109375" customWidth="1"/>
    <col min="9729" max="9729" width="88.7109375" customWidth="1"/>
    <col min="9731" max="9731" width="15.7109375" customWidth="1"/>
    <col min="9985" max="9985" width="88.7109375" customWidth="1"/>
    <col min="9987" max="9987" width="15.7109375" customWidth="1"/>
    <col min="10241" max="10241" width="88.7109375" customWidth="1"/>
    <col min="10243" max="10243" width="15.7109375" customWidth="1"/>
    <col min="10497" max="10497" width="88.7109375" customWidth="1"/>
    <col min="10499" max="10499" width="15.7109375" customWidth="1"/>
    <col min="10753" max="10753" width="88.7109375" customWidth="1"/>
    <col min="10755" max="10755" width="15.7109375" customWidth="1"/>
    <col min="11009" max="11009" width="88.7109375" customWidth="1"/>
    <col min="11011" max="11011" width="15.7109375" customWidth="1"/>
    <col min="11265" max="11265" width="88.7109375" customWidth="1"/>
    <col min="11267" max="11267" width="15.7109375" customWidth="1"/>
    <col min="11521" max="11521" width="88.7109375" customWidth="1"/>
    <col min="11523" max="11523" width="15.7109375" customWidth="1"/>
    <col min="11777" max="11777" width="88.7109375" customWidth="1"/>
    <col min="11779" max="11779" width="15.7109375" customWidth="1"/>
    <col min="12033" max="12033" width="88.7109375" customWidth="1"/>
    <col min="12035" max="12035" width="15.7109375" customWidth="1"/>
    <col min="12289" max="12289" width="88.7109375" customWidth="1"/>
    <col min="12291" max="12291" width="15.7109375" customWidth="1"/>
    <col min="12545" max="12545" width="88.7109375" customWidth="1"/>
    <col min="12547" max="12547" width="15.7109375" customWidth="1"/>
    <col min="12801" max="12801" width="88.7109375" customWidth="1"/>
    <col min="12803" max="12803" width="15.7109375" customWidth="1"/>
    <col min="13057" max="13057" width="88.7109375" customWidth="1"/>
    <col min="13059" max="13059" width="15.7109375" customWidth="1"/>
    <col min="13313" max="13313" width="88.7109375" customWidth="1"/>
    <col min="13315" max="13315" width="15.7109375" customWidth="1"/>
    <col min="13569" max="13569" width="88.7109375" customWidth="1"/>
    <col min="13571" max="13571" width="15.7109375" customWidth="1"/>
    <col min="13825" max="13825" width="88.7109375" customWidth="1"/>
    <col min="13827" max="13827" width="15.7109375" customWidth="1"/>
    <col min="14081" max="14081" width="88.7109375" customWidth="1"/>
    <col min="14083" max="14083" width="15.7109375" customWidth="1"/>
    <col min="14337" max="14337" width="88.7109375" customWidth="1"/>
    <col min="14339" max="14339" width="15.7109375" customWidth="1"/>
    <col min="14593" max="14593" width="88.7109375" customWidth="1"/>
    <col min="14595" max="14595" width="15.7109375" customWidth="1"/>
    <col min="14849" max="14849" width="88.7109375" customWidth="1"/>
    <col min="14851" max="14851" width="15.7109375" customWidth="1"/>
    <col min="15105" max="15105" width="88.7109375" customWidth="1"/>
    <col min="15107" max="15107" width="15.7109375" customWidth="1"/>
    <col min="15361" max="15361" width="88.7109375" customWidth="1"/>
    <col min="15363" max="15363" width="15.7109375" customWidth="1"/>
    <col min="15617" max="15617" width="88.7109375" customWidth="1"/>
    <col min="15619" max="15619" width="15.7109375" customWidth="1"/>
    <col min="15873" max="15873" width="88.7109375" customWidth="1"/>
    <col min="15875" max="15875" width="15.7109375" customWidth="1"/>
    <col min="16129" max="16129" width="88.7109375" customWidth="1"/>
    <col min="16131" max="16131" width="15.7109375" customWidth="1"/>
  </cols>
  <sheetData>
    <row r="1" spans="1:3" x14ac:dyDescent="0.25">
      <c r="C1" t="s">
        <v>784</v>
      </c>
    </row>
    <row r="2" spans="1:3" ht="18" x14ac:dyDescent="0.25">
      <c r="A2" s="230" t="e">
        <f>[2]Mellékletek!A3</f>
        <v>#REF!</v>
      </c>
      <c r="B2" s="230"/>
      <c r="C2" s="230"/>
    </row>
    <row r="3" spans="1:3" ht="24" customHeight="1" x14ac:dyDescent="0.25">
      <c r="A3" s="244" t="s">
        <v>788</v>
      </c>
      <c r="B3" s="244"/>
      <c r="C3" s="244"/>
    </row>
    <row r="4" spans="1:3" ht="24" customHeight="1" x14ac:dyDescent="0.25">
      <c r="A4" s="232" t="s">
        <v>659</v>
      </c>
      <c r="B4" s="232"/>
      <c r="C4" s="232"/>
    </row>
    <row r="5" spans="1:3" ht="18" x14ac:dyDescent="0.25">
      <c r="A5" s="114"/>
    </row>
    <row r="6" spans="1:3" ht="25.5" customHeight="1" x14ac:dyDescent="0.3">
      <c r="A6" s="245" t="s">
        <v>45</v>
      </c>
      <c r="B6" s="247" t="s">
        <v>6</v>
      </c>
      <c r="C6" s="224"/>
    </row>
    <row r="7" spans="1:3" ht="15.75" x14ac:dyDescent="0.3">
      <c r="A7" s="246"/>
      <c r="B7" s="248"/>
      <c r="C7" s="222" t="s">
        <v>721</v>
      </c>
    </row>
    <row r="8" spans="1:3" ht="15" customHeight="1" x14ac:dyDescent="0.25">
      <c r="A8" s="29" t="s">
        <v>222</v>
      </c>
      <c r="B8" s="5" t="s">
        <v>223</v>
      </c>
      <c r="C8" s="225">
        <v>0</v>
      </c>
    </row>
    <row r="9" spans="1:3" ht="15" customHeight="1" x14ac:dyDescent="0.25">
      <c r="A9" s="4" t="s">
        <v>224</v>
      </c>
      <c r="B9" s="5" t="s">
        <v>225</v>
      </c>
      <c r="C9" s="225"/>
    </row>
    <row r="10" spans="1:3" ht="15" customHeight="1" x14ac:dyDescent="0.25">
      <c r="A10" s="4" t="s">
        <v>226</v>
      </c>
      <c r="B10" s="5" t="s">
        <v>227</v>
      </c>
      <c r="C10" s="225"/>
    </row>
    <row r="11" spans="1:3" ht="15" customHeight="1" x14ac:dyDescent="0.25">
      <c r="A11" s="4" t="s">
        <v>228</v>
      </c>
      <c r="B11" s="5" t="s">
        <v>229</v>
      </c>
      <c r="C11" s="225"/>
    </row>
    <row r="12" spans="1:3" ht="15" customHeight="1" x14ac:dyDescent="0.25">
      <c r="A12" s="4" t="s">
        <v>729</v>
      </c>
      <c r="B12" s="5" t="s">
        <v>230</v>
      </c>
      <c r="C12" s="225"/>
    </row>
    <row r="13" spans="1:3" ht="15" customHeight="1" x14ac:dyDescent="0.25">
      <c r="A13" s="4" t="s">
        <v>730</v>
      </c>
      <c r="B13" s="5" t="s">
        <v>231</v>
      </c>
      <c r="C13" s="225"/>
    </row>
    <row r="14" spans="1:3" ht="15" customHeight="1" x14ac:dyDescent="0.25">
      <c r="A14" s="6" t="s">
        <v>462</v>
      </c>
      <c r="B14" s="7" t="s">
        <v>232</v>
      </c>
      <c r="C14" s="95">
        <f>SUM(C8:C13)</f>
        <v>0</v>
      </c>
    </row>
    <row r="15" spans="1:3" ht="15" customHeight="1" x14ac:dyDescent="0.25">
      <c r="A15" s="4" t="s">
        <v>233</v>
      </c>
      <c r="B15" s="5" t="s">
        <v>234</v>
      </c>
      <c r="C15" s="225"/>
    </row>
    <row r="16" spans="1:3" ht="15" customHeight="1" x14ac:dyDescent="0.25">
      <c r="A16" s="4" t="s">
        <v>235</v>
      </c>
      <c r="B16" s="5" t="s">
        <v>236</v>
      </c>
      <c r="C16" s="225"/>
    </row>
    <row r="17" spans="1:3" ht="15" customHeight="1" x14ac:dyDescent="0.25">
      <c r="A17" s="4" t="s">
        <v>426</v>
      </c>
      <c r="B17" s="5" t="s">
        <v>237</v>
      </c>
      <c r="C17" s="225"/>
    </row>
    <row r="18" spans="1:3" ht="15" customHeight="1" x14ac:dyDescent="0.25">
      <c r="A18" s="4" t="s">
        <v>427</v>
      </c>
      <c r="B18" s="5" t="s">
        <v>238</v>
      </c>
      <c r="C18" s="225"/>
    </row>
    <row r="19" spans="1:3" ht="15" customHeight="1" x14ac:dyDescent="0.25">
      <c r="A19" s="4" t="s">
        <v>731</v>
      </c>
      <c r="B19" s="5" t="s">
        <v>239</v>
      </c>
      <c r="C19" s="225"/>
    </row>
    <row r="20" spans="1:3" ht="15" customHeight="1" x14ac:dyDescent="0.25">
      <c r="A20" s="37" t="s">
        <v>463</v>
      </c>
      <c r="B20" s="47" t="s">
        <v>240</v>
      </c>
      <c r="C20" s="95">
        <f>C14+SUM(C15:C19)</f>
        <v>0</v>
      </c>
    </row>
    <row r="21" spans="1:3" ht="15" customHeight="1" x14ac:dyDescent="0.25">
      <c r="A21" s="4" t="s">
        <v>431</v>
      </c>
      <c r="B21" s="5" t="s">
        <v>249</v>
      </c>
      <c r="C21" s="225"/>
    </row>
    <row r="22" spans="1:3" ht="15" customHeight="1" x14ac:dyDescent="0.25">
      <c r="A22" s="4" t="s">
        <v>432</v>
      </c>
      <c r="B22" s="5" t="s">
        <v>250</v>
      </c>
      <c r="C22" s="225"/>
    </row>
    <row r="23" spans="1:3" ht="15" customHeight="1" x14ac:dyDescent="0.25">
      <c r="A23" s="6" t="s">
        <v>465</v>
      </c>
      <c r="B23" s="7" t="s">
        <v>251</v>
      </c>
      <c r="C23" s="95">
        <f>SUM(C21:C22)</f>
        <v>0</v>
      </c>
    </row>
    <row r="24" spans="1:3" ht="15" customHeight="1" x14ac:dyDescent="0.25">
      <c r="A24" s="4" t="s">
        <v>433</v>
      </c>
      <c r="B24" s="5" t="s">
        <v>252</v>
      </c>
      <c r="C24" s="225"/>
    </row>
    <row r="25" spans="1:3" ht="15" customHeight="1" x14ac:dyDescent="0.25">
      <c r="A25" s="4" t="s">
        <v>434</v>
      </c>
      <c r="B25" s="5" t="s">
        <v>253</v>
      </c>
      <c r="C25" s="225"/>
    </row>
    <row r="26" spans="1:3" ht="15" customHeight="1" x14ac:dyDescent="0.25">
      <c r="A26" s="4" t="s">
        <v>435</v>
      </c>
      <c r="B26" s="5" t="s">
        <v>254</v>
      </c>
      <c r="C26" s="225"/>
    </row>
    <row r="27" spans="1:3" ht="15" customHeight="1" x14ac:dyDescent="0.25">
      <c r="A27" s="4" t="s">
        <v>436</v>
      </c>
      <c r="B27" s="5" t="s">
        <v>255</v>
      </c>
      <c r="C27" s="225"/>
    </row>
    <row r="28" spans="1:3" ht="15" customHeight="1" x14ac:dyDescent="0.25">
      <c r="A28" s="4" t="s">
        <v>437</v>
      </c>
      <c r="B28" s="5" t="s">
        <v>257</v>
      </c>
      <c r="C28" s="225"/>
    </row>
    <row r="29" spans="1:3" ht="15" customHeight="1" x14ac:dyDescent="0.25">
      <c r="A29" s="4" t="s">
        <v>258</v>
      </c>
      <c r="B29" s="5" t="s">
        <v>259</v>
      </c>
      <c r="C29" s="225"/>
    </row>
    <row r="30" spans="1:3" ht="15" customHeight="1" x14ac:dyDescent="0.25">
      <c r="A30" s="4" t="s">
        <v>438</v>
      </c>
      <c r="B30" s="5" t="s">
        <v>260</v>
      </c>
      <c r="C30" s="225"/>
    </row>
    <row r="31" spans="1:3" ht="15" customHeight="1" x14ac:dyDescent="0.25">
      <c r="A31" s="4" t="s">
        <v>439</v>
      </c>
      <c r="B31" s="5" t="s">
        <v>265</v>
      </c>
      <c r="C31" s="225"/>
    </row>
    <row r="32" spans="1:3" ht="15" customHeight="1" x14ac:dyDescent="0.25">
      <c r="A32" s="6" t="s">
        <v>466</v>
      </c>
      <c r="B32" s="7" t="s">
        <v>268</v>
      </c>
      <c r="C32" s="95">
        <f>SUM(C27:C31)</f>
        <v>0</v>
      </c>
    </row>
    <row r="33" spans="1:3" ht="15" customHeight="1" x14ac:dyDescent="0.25">
      <c r="A33" s="4" t="s">
        <v>440</v>
      </c>
      <c r="B33" s="5" t="s">
        <v>269</v>
      </c>
      <c r="C33" s="225"/>
    </row>
    <row r="34" spans="1:3" ht="15" customHeight="1" x14ac:dyDescent="0.25">
      <c r="A34" s="37" t="s">
        <v>467</v>
      </c>
      <c r="B34" s="47" t="s">
        <v>270</v>
      </c>
      <c r="C34" s="95">
        <f>C23+C24+C25+C26+C32+C33</f>
        <v>0</v>
      </c>
    </row>
    <row r="35" spans="1:3" ht="15" customHeight="1" x14ac:dyDescent="0.25">
      <c r="A35" s="12" t="s">
        <v>271</v>
      </c>
      <c r="B35" s="5" t="s">
        <v>272</v>
      </c>
      <c r="C35" s="225"/>
    </row>
    <row r="36" spans="1:3" ht="15" customHeight="1" x14ac:dyDescent="0.25">
      <c r="A36" s="12" t="s">
        <v>441</v>
      </c>
      <c r="B36" s="5" t="s">
        <v>273</v>
      </c>
      <c r="C36" s="225"/>
    </row>
    <row r="37" spans="1:3" ht="15" customHeight="1" x14ac:dyDescent="0.25">
      <c r="A37" s="12" t="s">
        <v>442</v>
      </c>
      <c r="B37" s="5" t="s">
        <v>274</v>
      </c>
      <c r="C37" s="225"/>
    </row>
    <row r="38" spans="1:3" ht="15" customHeight="1" x14ac:dyDescent="0.25">
      <c r="A38" s="12" t="s">
        <v>443</v>
      </c>
      <c r="B38" s="5" t="s">
        <v>275</v>
      </c>
      <c r="C38" s="225"/>
    </row>
    <row r="39" spans="1:3" ht="15" customHeight="1" x14ac:dyDescent="0.25">
      <c r="A39" s="12" t="s">
        <v>276</v>
      </c>
      <c r="B39" s="5" t="s">
        <v>277</v>
      </c>
      <c r="C39" s="225">
        <v>0</v>
      </c>
    </row>
    <row r="40" spans="1:3" ht="15" customHeight="1" x14ac:dyDescent="0.25">
      <c r="A40" s="12" t="s">
        <v>278</v>
      </c>
      <c r="B40" s="5" t="s">
        <v>279</v>
      </c>
      <c r="C40" s="225"/>
    </row>
    <row r="41" spans="1:3" ht="15" customHeight="1" x14ac:dyDescent="0.25">
      <c r="A41" s="12" t="s">
        <v>280</v>
      </c>
      <c r="B41" s="5" t="s">
        <v>281</v>
      </c>
      <c r="C41" s="225"/>
    </row>
    <row r="42" spans="1:3" ht="15" customHeight="1" x14ac:dyDescent="0.25">
      <c r="A42" s="12" t="s">
        <v>732</v>
      </c>
      <c r="B42" s="5" t="s">
        <v>282</v>
      </c>
      <c r="C42" s="225"/>
    </row>
    <row r="43" spans="1:3" ht="15" customHeight="1" x14ac:dyDescent="0.25">
      <c r="A43" s="12" t="s">
        <v>445</v>
      </c>
      <c r="B43" s="5" t="s">
        <v>283</v>
      </c>
      <c r="C43" s="225"/>
    </row>
    <row r="44" spans="1:3" ht="15" customHeight="1" x14ac:dyDescent="0.25">
      <c r="A44" s="12" t="s">
        <v>654</v>
      </c>
      <c r="B44" s="5" t="s">
        <v>284</v>
      </c>
      <c r="C44" s="225"/>
    </row>
    <row r="45" spans="1:3" ht="15" customHeight="1" x14ac:dyDescent="0.25">
      <c r="A45" s="12" t="s">
        <v>733</v>
      </c>
      <c r="B45" s="5" t="s">
        <v>655</v>
      </c>
      <c r="C45" s="225"/>
    </row>
    <row r="46" spans="1:3" ht="15" customHeight="1" x14ac:dyDescent="0.25">
      <c r="A46" s="46" t="s">
        <v>468</v>
      </c>
      <c r="B46" s="47" t="s">
        <v>285</v>
      </c>
      <c r="C46" s="95">
        <f>SUM(C35:C45)</f>
        <v>0</v>
      </c>
    </row>
    <row r="47" spans="1:3" ht="15" customHeight="1" x14ac:dyDescent="0.25">
      <c r="A47" s="12" t="s">
        <v>294</v>
      </c>
      <c r="B47" s="5" t="s">
        <v>295</v>
      </c>
      <c r="C47" s="225"/>
    </row>
    <row r="48" spans="1:3" ht="15" customHeight="1" x14ac:dyDescent="0.25">
      <c r="A48" s="4" t="s">
        <v>734</v>
      </c>
      <c r="B48" s="5" t="s">
        <v>296</v>
      </c>
      <c r="C48" s="225"/>
    </row>
    <row r="49" spans="1:3" ht="15" customHeight="1" x14ac:dyDescent="0.25">
      <c r="A49" s="4" t="s">
        <v>735</v>
      </c>
      <c r="B49" s="5" t="s">
        <v>297</v>
      </c>
      <c r="C49" s="225"/>
    </row>
    <row r="50" spans="1:3" ht="15" customHeight="1" x14ac:dyDescent="0.25">
      <c r="A50" s="4" t="s">
        <v>736</v>
      </c>
      <c r="B50" s="5" t="s">
        <v>689</v>
      </c>
      <c r="C50" s="225"/>
    </row>
    <row r="51" spans="1:3" ht="15" customHeight="1" x14ac:dyDescent="0.25">
      <c r="A51" s="12" t="s">
        <v>450</v>
      </c>
      <c r="B51" s="5" t="s">
        <v>690</v>
      </c>
      <c r="C51" s="225"/>
    </row>
    <row r="52" spans="1:3" ht="15" customHeight="1" x14ac:dyDescent="0.25">
      <c r="A52" s="37" t="s">
        <v>470</v>
      </c>
      <c r="B52" s="47" t="s">
        <v>298</v>
      </c>
      <c r="C52" s="95">
        <f>SUM(C47:C51)</f>
        <v>0</v>
      </c>
    </row>
    <row r="53" spans="1:3" ht="15" customHeight="1" x14ac:dyDescent="0.25">
      <c r="A53" s="223" t="s">
        <v>533</v>
      </c>
      <c r="B53" s="226"/>
      <c r="C53" s="225"/>
    </row>
    <row r="54" spans="1:3" ht="15" customHeight="1" x14ac:dyDescent="0.25">
      <c r="A54" s="4" t="s">
        <v>241</v>
      </c>
      <c r="B54" s="5" t="s">
        <v>242</v>
      </c>
      <c r="C54" s="225"/>
    </row>
    <row r="55" spans="1:3" ht="15" customHeight="1" x14ac:dyDescent="0.25">
      <c r="A55" s="4" t="s">
        <v>243</v>
      </c>
      <c r="B55" s="5" t="s">
        <v>244</v>
      </c>
      <c r="C55" s="225"/>
    </row>
    <row r="56" spans="1:3" ht="15" customHeight="1" x14ac:dyDescent="0.25">
      <c r="A56" s="4" t="s">
        <v>428</v>
      </c>
      <c r="B56" s="5" t="s">
        <v>245</v>
      </c>
      <c r="C56" s="225"/>
    </row>
    <row r="57" spans="1:3" ht="15" customHeight="1" x14ac:dyDescent="0.25">
      <c r="A57" s="4" t="s">
        <v>429</v>
      </c>
      <c r="B57" s="5" t="s">
        <v>246</v>
      </c>
      <c r="C57" s="225"/>
    </row>
    <row r="58" spans="1:3" ht="15" customHeight="1" x14ac:dyDescent="0.25">
      <c r="A58" s="4" t="s">
        <v>430</v>
      </c>
      <c r="B58" s="5" t="s">
        <v>247</v>
      </c>
      <c r="C58" s="225"/>
    </row>
    <row r="59" spans="1:3" ht="15" customHeight="1" x14ac:dyDescent="0.25">
      <c r="A59" s="37" t="s">
        <v>464</v>
      </c>
      <c r="B59" s="47" t="s">
        <v>248</v>
      </c>
      <c r="C59" s="95">
        <f>SUM(C54:C58)</f>
        <v>0</v>
      </c>
    </row>
    <row r="60" spans="1:3" ht="15" customHeight="1" x14ac:dyDescent="0.25">
      <c r="A60" s="12" t="s">
        <v>446</v>
      </c>
      <c r="B60" s="5" t="s">
        <v>286</v>
      </c>
      <c r="C60" s="225"/>
    </row>
    <row r="61" spans="1:3" ht="15" customHeight="1" x14ac:dyDescent="0.25">
      <c r="A61" s="12" t="s">
        <v>447</v>
      </c>
      <c r="B61" s="5" t="s">
        <v>287</v>
      </c>
      <c r="C61" s="225"/>
    </row>
    <row r="62" spans="1:3" ht="15" customHeight="1" x14ac:dyDescent="0.25">
      <c r="A62" s="12" t="s">
        <v>288</v>
      </c>
      <c r="B62" s="5" t="s">
        <v>289</v>
      </c>
      <c r="C62" s="225"/>
    </row>
    <row r="63" spans="1:3" ht="15" customHeight="1" x14ac:dyDescent="0.25">
      <c r="A63" s="12" t="s">
        <v>448</v>
      </c>
      <c r="B63" s="5" t="s">
        <v>290</v>
      </c>
      <c r="C63" s="225"/>
    </row>
    <row r="64" spans="1:3" ht="15" customHeight="1" x14ac:dyDescent="0.25">
      <c r="A64" s="12" t="s">
        <v>291</v>
      </c>
      <c r="B64" s="5" t="s">
        <v>292</v>
      </c>
      <c r="C64" s="225"/>
    </row>
    <row r="65" spans="1:3" ht="15" customHeight="1" x14ac:dyDescent="0.25">
      <c r="A65" s="37" t="s">
        <v>469</v>
      </c>
      <c r="B65" s="47" t="s">
        <v>293</v>
      </c>
      <c r="C65" s="95">
        <f>SUM(C60:C64)</f>
        <v>0</v>
      </c>
    </row>
    <row r="66" spans="1:3" ht="15" customHeight="1" x14ac:dyDescent="0.25">
      <c r="A66" s="12" t="s">
        <v>299</v>
      </c>
      <c r="B66" s="5" t="s">
        <v>300</v>
      </c>
      <c r="C66" s="225"/>
    </row>
    <row r="67" spans="1:3" ht="15" customHeight="1" x14ac:dyDescent="0.25">
      <c r="A67" s="4" t="s">
        <v>737</v>
      </c>
      <c r="B67" s="5" t="s">
        <v>301</v>
      </c>
      <c r="C67" s="225"/>
    </row>
    <row r="68" spans="1:3" ht="15" customHeight="1" x14ac:dyDescent="0.25">
      <c r="A68" s="4" t="s">
        <v>738</v>
      </c>
      <c r="B68" s="5" t="s">
        <v>302</v>
      </c>
      <c r="C68" s="225"/>
    </row>
    <row r="69" spans="1:3" ht="15" customHeight="1" x14ac:dyDescent="0.25">
      <c r="A69" s="4" t="s">
        <v>739</v>
      </c>
      <c r="B69" s="5" t="s">
        <v>693</v>
      </c>
      <c r="C69" s="225"/>
    </row>
    <row r="70" spans="1:3" ht="15" customHeight="1" x14ac:dyDescent="0.25">
      <c r="A70" s="12" t="s">
        <v>452</v>
      </c>
      <c r="B70" s="5" t="s">
        <v>694</v>
      </c>
      <c r="C70" s="225"/>
    </row>
    <row r="71" spans="1:3" ht="15" customHeight="1" x14ac:dyDescent="0.25">
      <c r="A71" s="37" t="s">
        <v>472</v>
      </c>
      <c r="B71" s="47" t="s">
        <v>303</v>
      </c>
      <c r="C71" s="95">
        <f>SUM(C66:C70)</f>
        <v>0</v>
      </c>
    </row>
    <row r="72" spans="1:3" ht="15" customHeight="1" x14ac:dyDescent="0.25">
      <c r="A72" s="223" t="s">
        <v>532</v>
      </c>
      <c r="B72" s="226"/>
      <c r="C72" s="225"/>
    </row>
    <row r="73" spans="1:3" ht="15.75" x14ac:dyDescent="0.25">
      <c r="A73" s="44" t="s">
        <v>471</v>
      </c>
      <c r="B73" s="33" t="s">
        <v>304</v>
      </c>
      <c r="C73" s="94">
        <f>C20+C34+C46+C52+C59+C65+C71</f>
        <v>0</v>
      </c>
    </row>
    <row r="74" spans="1:3" ht="15.75" x14ac:dyDescent="0.25">
      <c r="A74" s="120" t="s">
        <v>579</v>
      </c>
      <c r="B74" s="58"/>
      <c r="C74" s="225"/>
    </row>
    <row r="75" spans="1:3" ht="15.75" x14ac:dyDescent="0.25">
      <c r="A75" s="120" t="s">
        <v>580</v>
      </c>
      <c r="B75" s="58"/>
      <c r="C75" s="225"/>
    </row>
    <row r="76" spans="1:3" x14ac:dyDescent="0.25">
      <c r="A76" s="35" t="s">
        <v>453</v>
      </c>
      <c r="B76" s="4" t="s">
        <v>305</v>
      </c>
      <c r="C76" s="225"/>
    </row>
    <row r="77" spans="1:3" x14ac:dyDescent="0.25">
      <c r="A77" s="12" t="s">
        <v>306</v>
      </c>
      <c r="B77" s="4" t="s">
        <v>307</v>
      </c>
      <c r="C77" s="225"/>
    </row>
    <row r="78" spans="1:3" x14ac:dyDescent="0.25">
      <c r="A78" s="35" t="s">
        <v>454</v>
      </c>
      <c r="B78" s="4" t="s">
        <v>308</v>
      </c>
      <c r="C78" s="225"/>
    </row>
    <row r="79" spans="1:3" x14ac:dyDescent="0.25">
      <c r="A79" s="14" t="s">
        <v>740</v>
      </c>
      <c r="B79" s="6" t="s">
        <v>309</v>
      </c>
      <c r="C79" s="95">
        <f>SUM(C76:C78)</f>
        <v>0</v>
      </c>
    </row>
    <row r="80" spans="1:3" x14ac:dyDescent="0.25">
      <c r="A80" s="12" t="s">
        <v>455</v>
      </c>
      <c r="B80" s="4" t="s">
        <v>310</v>
      </c>
      <c r="C80" s="225"/>
    </row>
    <row r="81" spans="1:3" x14ac:dyDescent="0.25">
      <c r="A81" s="35" t="s">
        <v>741</v>
      </c>
      <c r="B81" s="4" t="s">
        <v>312</v>
      </c>
      <c r="C81" s="225"/>
    </row>
    <row r="82" spans="1:3" x14ac:dyDescent="0.25">
      <c r="A82" s="12" t="s">
        <v>456</v>
      </c>
      <c r="B82" s="4" t="s">
        <v>313</v>
      </c>
      <c r="C82" s="225"/>
    </row>
    <row r="83" spans="1:3" x14ac:dyDescent="0.25">
      <c r="A83" s="35" t="s">
        <v>742</v>
      </c>
      <c r="B83" s="4" t="s">
        <v>315</v>
      </c>
      <c r="C83" s="225"/>
    </row>
    <row r="84" spans="1:3" x14ac:dyDescent="0.25">
      <c r="A84" s="13" t="s">
        <v>474</v>
      </c>
      <c r="B84" s="6" t="s">
        <v>316</v>
      </c>
      <c r="C84" s="95">
        <f>SUM(C80:C83)</f>
        <v>0</v>
      </c>
    </row>
    <row r="85" spans="1:3" x14ac:dyDescent="0.25">
      <c r="A85" s="4" t="s">
        <v>695</v>
      </c>
      <c r="B85" s="4" t="s">
        <v>317</v>
      </c>
      <c r="C85" s="225">
        <v>1769465</v>
      </c>
    </row>
    <row r="86" spans="1:3" x14ac:dyDescent="0.25">
      <c r="A86" s="4" t="s">
        <v>696</v>
      </c>
      <c r="B86" s="4" t="s">
        <v>318</v>
      </c>
      <c r="C86" s="225"/>
    </row>
    <row r="87" spans="1:3" x14ac:dyDescent="0.25">
      <c r="A87" s="6" t="s">
        <v>475</v>
      </c>
      <c r="B87" s="6" t="s">
        <v>319</v>
      </c>
      <c r="C87" s="95">
        <f>SUM(C85:C86)</f>
        <v>1769465</v>
      </c>
    </row>
    <row r="88" spans="1:3" x14ac:dyDescent="0.25">
      <c r="A88" s="35" t="s">
        <v>320</v>
      </c>
      <c r="B88" s="4" t="s">
        <v>321</v>
      </c>
      <c r="C88" s="225">
        <v>15730422</v>
      </c>
    </row>
    <row r="89" spans="1:3" x14ac:dyDescent="0.25">
      <c r="A89" s="35" t="s">
        <v>322</v>
      </c>
      <c r="B89" s="4" t="s">
        <v>323</v>
      </c>
      <c r="C89" s="225"/>
    </row>
    <row r="90" spans="1:3" x14ac:dyDescent="0.25">
      <c r="A90" s="35" t="s">
        <v>324</v>
      </c>
      <c r="B90" s="4" t="s">
        <v>325</v>
      </c>
      <c r="C90" s="225">
        <v>0</v>
      </c>
    </row>
    <row r="91" spans="1:3" x14ac:dyDescent="0.25">
      <c r="A91" s="35" t="s">
        <v>697</v>
      </c>
      <c r="B91" s="4" t="s">
        <v>326</v>
      </c>
      <c r="C91" s="225"/>
    </row>
    <row r="92" spans="1:3" x14ac:dyDescent="0.25">
      <c r="A92" s="12" t="s">
        <v>457</v>
      </c>
      <c r="B92" s="4" t="s">
        <v>327</v>
      </c>
      <c r="C92" s="225"/>
    </row>
    <row r="93" spans="1:3" x14ac:dyDescent="0.25">
      <c r="A93" s="14" t="s">
        <v>476</v>
      </c>
      <c r="B93" s="6" t="s">
        <v>328</v>
      </c>
      <c r="C93" s="94">
        <f>C79+C84+C87+C88+C89+C90+C91+C92</f>
        <v>17499887</v>
      </c>
    </row>
    <row r="94" spans="1:3" x14ac:dyDescent="0.25">
      <c r="A94" s="12" t="s">
        <v>329</v>
      </c>
      <c r="B94" s="4" t="s">
        <v>330</v>
      </c>
      <c r="C94" s="225"/>
    </row>
    <row r="95" spans="1:3" x14ac:dyDescent="0.25">
      <c r="A95" s="12" t="s">
        <v>331</v>
      </c>
      <c r="B95" s="4" t="s">
        <v>332</v>
      </c>
      <c r="C95" s="225"/>
    </row>
    <row r="96" spans="1:3" x14ac:dyDescent="0.25">
      <c r="A96" s="35" t="s">
        <v>333</v>
      </c>
      <c r="B96" s="4" t="s">
        <v>334</v>
      </c>
      <c r="C96" s="225"/>
    </row>
    <row r="97" spans="1:3" x14ac:dyDescent="0.25">
      <c r="A97" s="35" t="s">
        <v>743</v>
      </c>
      <c r="B97" s="4" t="s">
        <v>335</v>
      </c>
      <c r="C97" s="225"/>
    </row>
    <row r="98" spans="1:3" x14ac:dyDescent="0.25">
      <c r="A98" s="35" t="s">
        <v>744</v>
      </c>
      <c r="B98" s="4" t="s">
        <v>704</v>
      </c>
      <c r="C98" s="225"/>
    </row>
    <row r="99" spans="1:3" x14ac:dyDescent="0.25">
      <c r="A99" s="13" t="s">
        <v>477</v>
      </c>
      <c r="B99" s="6" t="s">
        <v>336</v>
      </c>
      <c r="C99" s="95">
        <f>SUM(C94:C98)</f>
        <v>0</v>
      </c>
    </row>
    <row r="100" spans="1:3" x14ac:dyDescent="0.25">
      <c r="A100" s="12" t="s">
        <v>337</v>
      </c>
      <c r="B100" s="4" t="s">
        <v>338</v>
      </c>
      <c r="C100" s="225"/>
    </row>
    <row r="101" spans="1:3" x14ac:dyDescent="0.25">
      <c r="A101" s="12" t="s">
        <v>705</v>
      </c>
      <c r="B101" s="4" t="s">
        <v>706</v>
      </c>
      <c r="C101" s="225"/>
    </row>
    <row r="102" spans="1:3" ht="15.75" x14ac:dyDescent="0.25">
      <c r="A102" s="38" t="s">
        <v>478</v>
      </c>
      <c r="B102" s="39" t="s">
        <v>339</v>
      </c>
      <c r="C102" s="94">
        <f>C93+C99+C100</f>
        <v>17499887</v>
      </c>
    </row>
    <row r="103" spans="1:3" ht="15.75" x14ac:dyDescent="0.25">
      <c r="A103" s="117" t="s">
        <v>460</v>
      </c>
      <c r="B103" s="118"/>
      <c r="C103" s="94">
        <f>C73+C102</f>
        <v>17499887</v>
      </c>
    </row>
  </sheetData>
  <mergeCells count="5">
    <mergeCell ref="A2:C2"/>
    <mergeCell ref="A3:C3"/>
    <mergeCell ref="A4:C4"/>
    <mergeCell ref="A6:A7"/>
    <mergeCell ref="B6:B7"/>
  </mergeCells>
  <pageMargins left="0.7" right="0.7" top="0.75" bottom="0.75" header="0.3" footer="0.3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68C52-410C-480A-A2F1-E5BCC4E13E86}">
  <sheetPr>
    <pageSetUpPr fitToPage="1"/>
  </sheetPr>
  <dimension ref="A1:B36"/>
  <sheetViews>
    <sheetView workbookViewId="0">
      <selection activeCell="A2" sqref="A2:B2"/>
    </sheetView>
  </sheetViews>
  <sheetFormatPr defaultRowHeight="15" x14ac:dyDescent="0.25"/>
  <cols>
    <col min="1" max="1" width="86.28515625" customWidth="1"/>
    <col min="2" max="2" width="16.7109375" customWidth="1"/>
    <col min="257" max="257" width="86.28515625" customWidth="1"/>
    <col min="258" max="258" width="16.7109375" customWidth="1"/>
    <col min="513" max="513" width="86.28515625" customWidth="1"/>
    <col min="514" max="514" width="16.7109375" customWidth="1"/>
    <col min="769" max="769" width="86.28515625" customWidth="1"/>
    <col min="770" max="770" width="16.7109375" customWidth="1"/>
    <col min="1025" max="1025" width="86.28515625" customWidth="1"/>
    <col min="1026" max="1026" width="16.7109375" customWidth="1"/>
    <col min="1281" max="1281" width="86.28515625" customWidth="1"/>
    <col min="1282" max="1282" width="16.7109375" customWidth="1"/>
    <col min="1537" max="1537" width="86.28515625" customWidth="1"/>
    <col min="1538" max="1538" width="16.7109375" customWidth="1"/>
    <col min="1793" max="1793" width="86.28515625" customWidth="1"/>
    <col min="1794" max="1794" width="16.7109375" customWidth="1"/>
    <col min="2049" max="2049" width="86.28515625" customWidth="1"/>
    <col min="2050" max="2050" width="16.7109375" customWidth="1"/>
    <col min="2305" max="2305" width="86.28515625" customWidth="1"/>
    <col min="2306" max="2306" width="16.7109375" customWidth="1"/>
    <col min="2561" max="2561" width="86.28515625" customWidth="1"/>
    <col min="2562" max="2562" width="16.7109375" customWidth="1"/>
    <col min="2817" max="2817" width="86.28515625" customWidth="1"/>
    <col min="2818" max="2818" width="16.7109375" customWidth="1"/>
    <col min="3073" max="3073" width="86.28515625" customWidth="1"/>
    <col min="3074" max="3074" width="16.7109375" customWidth="1"/>
    <col min="3329" max="3329" width="86.28515625" customWidth="1"/>
    <col min="3330" max="3330" width="16.7109375" customWidth="1"/>
    <col min="3585" max="3585" width="86.28515625" customWidth="1"/>
    <col min="3586" max="3586" width="16.7109375" customWidth="1"/>
    <col min="3841" max="3841" width="86.28515625" customWidth="1"/>
    <col min="3842" max="3842" width="16.7109375" customWidth="1"/>
    <col min="4097" max="4097" width="86.28515625" customWidth="1"/>
    <col min="4098" max="4098" width="16.7109375" customWidth="1"/>
    <col min="4353" max="4353" width="86.28515625" customWidth="1"/>
    <col min="4354" max="4354" width="16.7109375" customWidth="1"/>
    <col min="4609" max="4609" width="86.28515625" customWidth="1"/>
    <col min="4610" max="4610" width="16.7109375" customWidth="1"/>
    <col min="4865" max="4865" width="86.28515625" customWidth="1"/>
    <col min="4866" max="4866" width="16.7109375" customWidth="1"/>
    <col min="5121" max="5121" width="86.28515625" customWidth="1"/>
    <col min="5122" max="5122" width="16.7109375" customWidth="1"/>
    <col min="5377" max="5377" width="86.28515625" customWidth="1"/>
    <col min="5378" max="5378" width="16.7109375" customWidth="1"/>
    <col min="5633" max="5633" width="86.28515625" customWidth="1"/>
    <col min="5634" max="5634" width="16.7109375" customWidth="1"/>
    <col min="5889" max="5889" width="86.28515625" customWidth="1"/>
    <col min="5890" max="5890" width="16.7109375" customWidth="1"/>
    <col min="6145" max="6145" width="86.28515625" customWidth="1"/>
    <col min="6146" max="6146" width="16.7109375" customWidth="1"/>
    <col min="6401" max="6401" width="86.28515625" customWidth="1"/>
    <col min="6402" max="6402" width="16.7109375" customWidth="1"/>
    <col min="6657" max="6657" width="86.28515625" customWidth="1"/>
    <col min="6658" max="6658" width="16.7109375" customWidth="1"/>
    <col min="6913" max="6913" width="86.28515625" customWidth="1"/>
    <col min="6914" max="6914" width="16.7109375" customWidth="1"/>
    <col min="7169" max="7169" width="86.28515625" customWidth="1"/>
    <col min="7170" max="7170" width="16.7109375" customWidth="1"/>
    <col min="7425" max="7425" width="86.28515625" customWidth="1"/>
    <col min="7426" max="7426" width="16.7109375" customWidth="1"/>
    <col min="7681" max="7681" width="86.28515625" customWidth="1"/>
    <col min="7682" max="7682" width="16.7109375" customWidth="1"/>
    <col min="7937" max="7937" width="86.28515625" customWidth="1"/>
    <col min="7938" max="7938" width="16.7109375" customWidth="1"/>
    <col min="8193" max="8193" width="86.28515625" customWidth="1"/>
    <col min="8194" max="8194" width="16.7109375" customWidth="1"/>
    <col min="8449" max="8449" width="86.28515625" customWidth="1"/>
    <col min="8450" max="8450" width="16.7109375" customWidth="1"/>
    <col min="8705" max="8705" width="86.28515625" customWidth="1"/>
    <col min="8706" max="8706" width="16.7109375" customWidth="1"/>
    <col min="8961" max="8961" width="86.28515625" customWidth="1"/>
    <col min="8962" max="8962" width="16.7109375" customWidth="1"/>
    <col min="9217" max="9217" width="86.28515625" customWidth="1"/>
    <col min="9218" max="9218" width="16.7109375" customWidth="1"/>
    <col min="9473" max="9473" width="86.28515625" customWidth="1"/>
    <col min="9474" max="9474" width="16.7109375" customWidth="1"/>
    <col min="9729" max="9729" width="86.28515625" customWidth="1"/>
    <col min="9730" max="9730" width="16.7109375" customWidth="1"/>
    <col min="9985" max="9985" width="86.28515625" customWidth="1"/>
    <col min="9986" max="9986" width="16.7109375" customWidth="1"/>
    <col min="10241" max="10241" width="86.28515625" customWidth="1"/>
    <col min="10242" max="10242" width="16.7109375" customWidth="1"/>
    <col min="10497" max="10497" width="86.28515625" customWidth="1"/>
    <col min="10498" max="10498" width="16.7109375" customWidth="1"/>
    <col min="10753" max="10753" width="86.28515625" customWidth="1"/>
    <col min="10754" max="10754" width="16.7109375" customWidth="1"/>
    <col min="11009" max="11009" width="86.28515625" customWidth="1"/>
    <col min="11010" max="11010" width="16.7109375" customWidth="1"/>
    <col min="11265" max="11265" width="86.28515625" customWidth="1"/>
    <col min="11266" max="11266" width="16.7109375" customWidth="1"/>
    <col min="11521" max="11521" width="86.28515625" customWidth="1"/>
    <col min="11522" max="11522" width="16.7109375" customWidth="1"/>
    <col min="11777" max="11777" width="86.28515625" customWidth="1"/>
    <col min="11778" max="11778" width="16.7109375" customWidth="1"/>
    <col min="12033" max="12033" width="86.28515625" customWidth="1"/>
    <col min="12034" max="12034" width="16.7109375" customWidth="1"/>
    <col min="12289" max="12289" width="86.28515625" customWidth="1"/>
    <col min="12290" max="12290" width="16.7109375" customWidth="1"/>
    <col min="12545" max="12545" width="86.28515625" customWidth="1"/>
    <col min="12546" max="12546" width="16.7109375" customWidth="1"/>
    <col min="12801" max="12801" width="86.28515625" customWidth="1"/>
    <col min="12802" max="12802" width="16.7109375" customWidth="1"/>
    <col min="13057" max="13057" width="86.28515625" customWidth="1"/>
    <col min="13058" max="13058" width="16.7109375" customWidth="1"/>
    <col min="13313" max="13313" width="86.28515625" customWidth="1"/>
    <col min="13314" max="13314" width="16.7109375" customWidth="1"/>
    <col min="13569" max="13569" width="86.28515625" customWidth="1"/>
    <col min="13570" max="13570" width="16.7109375" customWidth="1"/>
    <col min="13825" max="13825" width="86.28515625" customWidth="1"/>
    <col min="13826" max="13826" width="16.7109375" customWidth="1"/>
    <col min="14081" max="14081" width="86.28515625" customWidth="1"/>
    <col min="14082" max="14082" width="16.7109375" customWidth="1"/>
    <col min="14337" max="14337" width="86.28515625" customWidth="1"/>
    <col min="14338" max="14338" width="16.7109375" customWidth="1"/>
    <col min="14593" max="14593" width="86.28515625" customWidth="1"/>
    <col min="14594" max="14594" width="16.7109375" customWidth="1"/>
    <col min="14849" max="14849" width="86.28515625" customWidth="1"/>
    <col min="14850" max="14850" width="16.7109375" customWidth="1"/>
    <col min="15105" max="15105" width="86.28515625" customWidth="1"/>
    <col min="15106" max="15106" width="16.7109375" customWidth="1"/>
    <col min="15361" max="15361" width="86.28515625" customWidth="1"/>
    <col min="15362" max="15362" width="16.7109375" customWidth="1"/>
    <col min="15617" max="15617" width="86.28515625" customWidth="1"/>
    <col min="15618" max="15618" width="16.7109375" customWidth="1"/>
    <col min="15873" max="15873" width="86.28515625" customWidth="1"/>
    <col min="15874" max="15874" width="16.7109375" customWidth="1"/>
    <col min="16129" max="16129" width="86.28515625" customWidth="1"/>
    <col min="16130" max="16130" width="16.7109375" customWidth="1"/>
  </cols>
  <sheetData>
    <row r="1" spans="1:2" x14ac:dyDescent="0.25">
      <c r="B1" s="92" t="s">
        <v>780</v>
      </c>
    </row>
    <row r="2" spans="1:2" ht="18" x14ac:dyDescent="0.25">
      <c r="A2" s="230" t="str">
        <f>[1]Mellékletek!A3</f>
        <v>Eszteregnye Kerekvár Óvoda</v>
      </c>
      <c r="B2" s="230"/>
    </row>
    <row r="3" spans="1:2" ht="25.5" customHeight="1" x14ac:dyDescent="0.25">
      <c r="A3" s="244" t="s">
        <v>785</v>
      </c>
      <c r="B3" s="239"/>
    </row>
    <row r="4" spans="1:2" ht="23.25" customHeight="1" x14ac:dyDescent="0.25">
      <c r="A4" s="232" t="s">
        <v>531</v>
      </c>
      <c r="B4" s="249"/>
    </row>
    <row r="7" spans="1:2" ht="75" x14ac:dyDescent="0.25">
      <c r="A7" s="54" t="s">
        <v>530</v>
      </c>
      <c r="B7" s="104" t="s">
        <v>745</v>
      </c>
    </row>
    <row r="8" spans="1:2" x14ac:dyDescent="0.25">
      <c r="A8" s="55" t="s">
        <v>506</v>
      </c>
      <c r="B8" s="56"/>
    </row>
    <row r="9" spans="1:2" x14ac:dyDescent="0.25">
      <c r="A9" s="55" t="s">
        <v>507</v>
      </c>
      <c r="B9" s="56"/>
    </row>
    <row r="10" spans="1:2" x14ac:dyDescent="0.25">
      <c r="A10" s="55" t="s">
        <v>508</v>
      </c>
      <c r="B10" s="56"/>
    </row>
    <row r="11" spans="1:2" x14ac:dyDescent="0.25">
      <c r="A11" s="55" t="s">
        <v>509</v>
      </c>
      <c r="B11" s="56"/>
    </row>
    <row r="12" spans="1:2" x14ac:dyDescent="0.25">
      <c r="A12" s="54" t="s">
        <v>525</v>
      </c>
      <c r="B12" s="56"/>
    </row>
    <row r="13" spans="1:2" x14ac:dyDescent="0.25">
      <c r="A13" s="55" t="s">
        <v>510</v>
      </c>
      <c r="B13" s="56"/>
    </row>
    <row r="14" spans="1:2" ht="30" x14ac:dyDescent="0.25">
      <c r="A14" s="55" t="s">
        <v>511</v>
      </c>
      <c r="B14" s="56"/>
    </row>
    <row r="15" spans="1:2" x14ac:dyDescent="0.25">
      <c r="A15" s="55" t="s">
        <v>512</v>
      </c>
      <c r="B15" s="56"/>
    </row>
    <row r="16" spans="1:2" x14ac:dyDescent="0.25">
      <c r="A16" s="55" t="s">
        <v>513</v>
      </c>
      <c r="B16" s="56"/>
    </row>
    <row r="17" spans="1:2" x14ac:dyDescent="0.25">
      <c r="A17" s="55" t="s">
        <v>514</v>
      </c>
      <c r="B17" s="56">
        <v>2</v>
      </c>
    </row>
    <row r="18" spans="1:2" x14ac:dyDescent="0.25">
      <c r="A18" s="55" t="s">
        <v>515</v>
      </c>
      <c r="B18" s="56">
        <v>2</v>
      </c>
    </row>
    <row r="19" spans="1:2" x14ac:dyDescent="0.25">
      <c r="A19" s="55" t="s">
        <v>516</v>
      </c>
      <c r="B19" s="56"/>
    </row>
    <row r="20" spans="1:2" x14ac:dyDescent="0.25">
      <c r="A20" s="54" t="s">
        <v>526</v>
      </c>
      <c r="B20" s="100">
        <f>SUM(B16:B19)</f>
        <v>4</v>
      </c>
    </row>
    <row r="21" spans="1:2" ht="30" x14ac:dyDescent="0.25">
      <c r="A21" s="55" t="s">
        <v>746</v>
      </c>
      <c r="B21" s="56"/>
    </row>
    <row r="22" spans="1:2" x14ac:dyDescent="0.25">
      <c r="A22" s="55" t="s">
        <v>747</v>
      </c>
      <c r="B22" s="56"/>
    </row>
    <row r="23" spans="1:2" x14ac:dyDescent="0.25">
      <c r="A23" s="55" t="s">
        <v>517</v>
      </c>
      <c r="B23" s="56"/>
    </row>
    <row r="24" spans="1:2" x14ac:dyDescent="0.25">
      <c r="A24" s="54" t="s">
        <v>527</v>
      </c>
      <c r="B24" s="56"/>
    </row>
    <row r="25" spans="1:2" x14ac:dyDescent="0.25">
      <c r="A25" s="55" t="s">
        <v>518</v>
      </c>
      <c r="B25" s="56"/>
    </row>
    <row r="26" spans="1:2" x14ac:dyDescent="0.25">
      <c r="A26" s="55" t="s">
        <v>519</v>
      </c>
      <c r="B26" s="56"/>
    </row>
    <row r="27" spans="1:2" ht="30" x14ac:dyDescent="0.25">
      <c r="A27" s="55" t="s">
        <v>748</v>
      </c>
      <c r="B27" s="56"/>
    </row>
    <row r="28" spans="1:2" x14ac:dyDescent="0.25">
      <c r="A28" s="54" t="s">
        <v>528</v>
      </c>
      <c r="B28" s="56"/>
    </row>
    <row r="29" spans="1:2" ht="25.5" x14ac:dyDescent="0.25">
      <c r="A29" s="54" t="s">
        <v>529</v>
      </c>
      <c r="B29" s="214">
        <v>4</v>
      </c>
    </row>
    <row r="30" spans="1:2" ht="30" x14ac:dyDescent="0.25">
      <c r="A30" s="55" t="s">
        <v>520</v>
      </c>
      <c r="B30" s="56"/>
    </row>
    <row r="31" spans="1:2" ht="45" x14ac:dyDescent="0.25">
      <c r="A31" s="55" t="s">
        <v>521</v>
      </c>
      <c r="B31" s="56"/>
    </row>
    <row r="32" spans="1:2" ht="30" x14ac:dyDescent="0.25">
      <c r="A32" s="55" t="s">
        <v>522</v>
      </c>
      <c r="B32" s="56"/>
    </row>
    <row r="33" spans="1:2" x14ac:dyDescent="0.25">
      <c r="A33" s="55" t="s">
        <v>523</v>
      </c>
      <c r="B33" s="56"/>
    </row>
    <row r="34" spans="1:2" ht="25.5" x14ac:dyDescent="0.25">
      <c r="A34" s="54" t="s">
        <v>524</v>
      </c>
      <c r="B34" s="100">
        <v>0</v>
      </c>
    </row>
    <row r="35" spans="1:2" x14ac:dyDescent="0.25">
      <c r="A35" s="235"/>
      <c r="B35" s="234"/>
    </row>
    <row r="36" spans="1:2" x14ac:dyDescent="0.25">
      <c r="A36" s="234"/>
      <c r="B36" s="234"/>
    </row>
  </sheetData>
  <mergeCells count="5">
    <mergeCell ref="A2:B2"/>
    <mergeCell ref="A3:B3"/>
    <mergeCell ref="A4:B4"/>
    <mergeCell ref="A35:B35"/>
    <mergeCell ref="A36:B36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0"/>
  <sheetViews>
    <sheetView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13.85546875" customWidth="1"/>
    <col min="2" max="2" width="73.140625" customWidth="1"/>
    <col min="3" max="4" width="16.140625" style="92" customWidth="1"/>
    <col min="5" max="5" width="14.5703125" bestFit="1" customWidth="1"/>
    <col min="6" max="6" width="14.42578125" customWidth="1"/>
  </cols>
  <sheetData>
    <row r="1" spans="2:11" x14ac:dyDescent="0.25">
      <c r="C1" s="102" t="s">
        <v>767</v>
      </c>
      <c r="D1" s="102"/>
    </row>
    <row r="2" spans="2:11" ht="18" x14ac:dyDescent="0.25">
      <c r="B2" s="229" t="str">
        <f>Mellékletek!A1</f>
        <v>Eszteregnye Község Önkormányzata</v>
      </c>
      <c r="C2" s="229"/>
      <c r="D2" s="201"/>
      <c r="E2" s="201"/>
      <c r="F2" s="201"/>
    </row>
    <row r="3" spans="2:11" ht="18" x14ac:dyDescent="0.25">
      <c r="B3" s="130"/>
      <c r="C3" s="130"/>
      <c r="D3" s="130"/>
    </row>
    <row r="4" spans="2:11" ht="18" x14ac:dyDescent="0.25">
      <c r="B4" s="230" t="s">
        <v>785</v>
      </c>
      <c r="C4" s="230"/>
      <c r="D4" s="103"/>
      <c r="E4" s="103"/>
      <c r="F4" s="103"/>
    </row>
    <row r="5" spans="2:11" ht="18" customHeight="1" x14ac:dyDescent="0.25">
      <c r="B5" s="232" t="s">
        <v>461</v>
      </c>
      <c r="C5" s="232"/>
      <c r="D5" s="210"/>
      <c r="E5" s="210"/>
      <c r="F5" s="210"/>
    </row>
    <row r="7" spans="2:11" ht="30" customHeight="1" x14ac:dyDescent="0.25">
      <c r="B7" s="107" t="s">
        <v>583</v>
      </c>
      <c r="C7" s="173" t="s">
        <v>786</v>
      </c>
      <c r="D7" s="170"/>
      <c r="E7" s="171"/>
      <c r="F7" s="171"/>
      <c r="G7" s="106"/>
      <c r="H7" s="106"/>
      <c r="I7" s="106"/>
      <c r="J7" s="106"/>
      <c r="K7" s="106"/>
    </row>
    <row r="8" spans="2:11" x14ac:dyDescent="0.25">
      <c r="B8" s="108" t="s">
        <v>27</v>
      </c>
      <c r="C8" s="153">
        <f>'kiadások működés felhalmozás'!C26</f>
        <v>21239864</v>
      </c>
      <c r="D8" s="112"/>
      <c r="E8" s="112"/>
      <c r="F8" s="112"/>
      <c r="G8" s="112"/>
      <c r="H8" s="106"/>
      <c r="I8" s="106"/>
      <c r="J8" s="106"/>
      <c r="K8" s="106"/>
    </row>
    <row r="9" spans="2:11" x14ac:dyDescent="0.25">
      <c r="B9" s="108" t="s">
        <v>28</v>
      </c>
      <c r="C9" s="153">
        <f>'kiadások működés felhalmozás'!C27</f>
        <v>3716976</v>
      </c>
      <c r="D9" s="112"/>
      <c r="E9" s="112"/>
      <c r="F9" s="112"/>
      <c r="G9" s="112"/>
      <c r="H9" s="106"/>
      <c r="I9" s="106"/>
      <c r="J9" s="106"/>
      <c r="K9" s="106"/>
    </row>
    <row r="10" spans="2:11" x14ac:dyDescent="0.25">
      <c r="B10" s="108" t="s">
        <v>29</v>
      </c>
      <c r="C10" s="153">
        <f>'kiadások működés felhalmozás'!C52</f>
        <v>27172588</v>
      </c>
      <c r="D10" s="112"/>
      <c r="E10" s="112"/>
      <c r="F10" s="112"/>
      <c r="G10" s="112"/>
      <c r="H10" s="106"/>
      <c r="I10" s="106"/>
      <c r="J10" s="106"/>
      <c r="K10" s="106"/>
    </row>
    <row r="11" spans="2:11" x14ac:dyDescent="0.25">
      <c r="B11" s="108" t="s">
        <v>30</v>
      </c>
      <c r="C11" s="109">
        <f>'kiadások működés felhalmozás'!C61</f>
        <v>4961000</v>
      </c>
      <c r="D11" s="112"/>
      <c r="E11" s="112"/>
      <c r="F11" s="112"/>
      <c r="G11" s="112"/>
      <c r="H11" s="106"/>
      <c r="I11" s="106"/>
      <c r="J11" s="106"/>
      <c r="K11" s="106"/>
    </row>
    <row r="12" spans="2:11" x14ac:dyDescent="0.25">
      <c r="B12" s="108" t="s">
        <v>31</v>
      </c>
      <c r="C12" s="153">
        <f>'kiadások működés felhalmozás'!C75</f>
        <v>5532160</v>
      </c>
      <c r="D12" s="112"/>
      <c r="E12" s="112"/>
      <c r="F12" s="112"/>
      <c r="G12" s="112"/>
      <c r="H12" s="106"/>
      <c r="I12" s="106"/>
      <c r="J12" s="106"/>
      <c r="K12" s="106"/>
    </row>
    <row r="13" spans="2:11" x14ac:dyDescent="0.25">
      <c r="B13" s="108" t="s">
        <v>32</v>
      </c>
      <c r="C13" s="153">
        <f>'kiadások működés felhalmozás'!C84</f>
        <v>14999998</v>
      </c>
      <c r="D13" s="172"/>
      <c r="E13" s="112"/>
      <c r="F13" s="112"/>
      <c r="G13" s="112"/>
      <c r="H13" s="106"/>
      <c r="I13" s="106"/>
      <c r="J13" s="106"/>
      <c r="K13" s="106"/>
    </row>
    <row r="14" spans="2:11" x14ac:dyDescent="0.25">
      <c r="B14" s="108" t="s">
        <v>33</v>
      </c>
      <c r="C14" s="109">
        <f>'kiadások működés felhalmozás'!C89</f>
        <v>89753737</v>
      </c>
      <c r="D14" s="112"/>
      <c r="E14" s="112"/>
      <c r="F14" s="112"/>
      <c r="G14" s="112"/>
      <c r="H14" s="106"/>
      <c r="I14" s="106"/>
      <c r="J14" s="106"/>
      <c r="K14" s="106"/>
    </row>
    <row r="15" spans="2:11" x14ac:dyDescent="0.25">
      <c r="B15" s="108" t="s">
        <v>34</v>
      </c>
      <c r="C15" s="153">
        <f>'kiadások működés felhalmozás'!C99</f>
        <v>0</v>
      </c>
      <c r="D15" s="172"/>
      <c r="E15" s="112"/>
      <c r="F15" s="112"/>
      <c r="G15" s="112"/>
      <c r="H15" s="106"/>
      <c r="I15" s="106"/>
      <c r="J15" s="106"/>
      <c r="K15" s="106"/>
    </row>
    <row r="16" spans="2:11" x14ac:dyDescent="0.25">
      <c r="B16" s="110" t="s">
        <v>26</v>
      </c>
      <c r="C16" s="109">
        <f>SUM(C8:C15)</f>
        <v>167376323</v>
      </c>
      <c r="D16" s="112"/>
      <c r="E16" s="112"/>
      <c r="F16" s="112"/>
      <c r="G16" s="112"/>
      <c r="H16" s="106"/>
      <c r="I16" s="106"/>
      <c r="J16" s="106"/>
      <c r="K16" s="106"/>
    </row>
    <row r="17" spans="2:11" x14ac:dyDescent="0.25">
      <c r="B17" s="110" t="s">
        <v>35</v>
      </c>
      <c r="C17" s="109">
        <f>'kiadások működés felhalmozás'!C130</f>
        <v>17187314</v>
      </c>
      <c r="D17" s="112"/>
      <c r="E17" s="112"/>
      <c r="F17" s="112"/>
      <c r="G17" s="112"/>
      <c r="H17" s="106"/>
      <c r="I17" s="106"/>
      <c r="J17" s="106"/>
      <c r="K17" s="106"/>
    </row>
    <row r="18" spans="2:11" x14ac:dyDescent="0.25">
      <c r="B18" s="111" t="s">
        <v>459</v>
      </c>
      <c r="C18" s="93">
        <f>C16+C17</f>
        <v>184563637</v>
      </c>
      <c r="D18" s="174"/>
      <c r="E18" s="174"/>
      <c r="F18" s="174"/>
      <c r="G18" s="112"/>
      <c r="H18" s="106"/>
      <c r="I18" s="106"/>
      <c r="J18" s="106"/>
      <c r="K18" s="106"/>
    </row>
    <row r="19" spans="2:11" x14ac:dyDescent="0.25">
      <c r="B19" s="108" t="s">
        <v>37</v>
      </c>
      <c r="C19" s="153">
        <f>'bevételek működés felhalmozás'!C20</f>
        <v>43541557</v>
      </c>
      <c r="D19" s="172"/>
      <c r="E19" s="112"/>
      <c r="F19" s="112"/>
      <c r="G19" s="112"/>
      <c r="H19" s="106"/>
      <c r="I19" s="106"/>
      <c r="J19" s="106"/>
      <c r="K19" s="106"/>
    </row>
    <row r="20" spans="2:11" x14ac:dyDescent="0.25">
      <c r="B20" s="108" t="s">
        <v>38</v>
      </c>
      <c r="C20" s="109">
        <f>'bevételek működés felhalmozás'!C59</f>
        <v>4654403</v>
      </c>
      <c r="D20" s="112"/>
      <c r="E20" s="112"/>
      <c r="F20" s="112"/>
      <c r="G20" s="112"/>
      <c r="H20" s="106"/>
      <c r="I20" s="106"/>
      <c r="J20" s="106"/>
      <c r="K20" s="106"/>
    </row>
    <row r="21" spans="2:11" x14ac:dyDescent="0.25">
      <c r="B21" s="108" t="s">
        <v>39</v>
      </c>
      <c r="C21" s="153">
        <f>'bevételek működés felhalmozás'!C34</f>
        <v>24530000</v>
      </c>
      <c r="D21" s="112"/>
      <c r="E21" s="112"/>
      <c r="F21" s="112"/>
      <c r="G21" s="112"/>
      <c r="H21" s="106"/>
      <c r="I21" s="106"/>
      <c r="J21" s="106"/>
      <c r="K21" s="106"/>
    </row>
    <row r="22" spans="2:11" x14ac:dyDescent="0.25">
      <c r="B22" s="108" t="s">
        <v>40</v>
      </c>
      <c r="C22" s="109">
        <f>'bevételek működés felhalmozás'!C46</f>
        <v>7646812</v>
      </c>
      <c r="D22" s="112"/>
      <c r="E22" s="112"/>
      <c r="F22" s="112"/>
      <c r="G22" s="112"/>
      <c r="H22" s="106"/>
      <c r="I22" s="106"/>
      <c r="J22" s="106"/>
      <c r="K22" s="106"/>
    </row>
    <row r="23" spans="2:11" x14ac:dyDescent="0.25">
      <c r="B23" s="108" t="s">
        <v>41</v>
      </c>
      <c r="C23" s="109">
        <f>'bevételek működés felhalmozás'!C65</f>
        <v>1400000</v>
      </c>
      <c r="D23" s="112"/>
      <c r="E23" s="112"/>
      <c r="F23" s="112"/>
      <c r="G23" s="112"/>
      <c r="H23" s="106"/>
      <c r="I23" s="106"/>
      <c r="J23" s="106"/>
      <c r="K23" s="106"/>
    </row>
    <row r="24" spans="2:11" x14ac:dyDescent="0.25">
      <c r="B24" s="108" t="s">
        <v>42</v>
      </c>
      <c r="C24" s="153">
        <f>'bevételek működés felhalmozás'!C52</f>
        <v>0</v>
      </c>
      <c r="D24" s="112"/>
      <c r="E24" s="112"/>
      <c r="F24" s="112"/>
      <c r="G24" s="112"/>
      <c r="H24" s="106"/>
      <c r="I24" s="106"/>
      <c r="J24" s="106"/>
      <c r="K24" s="106"/>
    </row>
    <row r="25" spans="2:11" x14ac:dyDescent="0.25">
      <c r="B25" s="108" t="s">
        <v>43</v>
      </c>
      <c r="C25" s="109">
        <f>'bevételek működés felhalmozás'!C71</f>
        <v>0</v>
      </c>
      <c r="D25" s="112"/>
      <c r="E25" s="112"/>
      <c r="F25" s="112"/>
      <c r="G25" s="112"/>
      <c r="H25" s="106"/>
      <c r="I25" s="106"/>
      <c r="J25" s="106"/>
      <c r="K25" s="106"/>
    </row>
    <row r="26" spans="2:11" x14ac:dyDescent="0.25">
      <c r="B26" s="110" t="s">
        <v>36</v>
      </c>
      <c r="C26" s="109">
        <f>SUM(C19:C25)</f>
        <v>81772772</v>
      </c>
      <c r="D26" s="112"/>
      <c r="E26" s="112"/>
      <c r="F26" s="112"/>
      <c r="G26" s="112"/>
      <c r="H26" s="106"/>
      <c r="I26" s="106"/>
      <c r="J26" s="106"/>
      <c r="K26" s="106"/>
    </row>
    <row r="27" spans="2:11" x14ac:dyDescent="0.25">
      <c r="B27" s="110" t="s">
        <v>44</v>
      </c>
      <c r="C27" s="153">
        <f>'bevételek működés felhalmozás'!C104</f>
        <v>102790865</v>
      </c>
      <c r="D27" s="112"/>
      <c r="E27" s="112"/>
      <c r="F27" s="112"/>
      <c r="G27" s="112"/>
      <c r="H27" s="106"/>
      <c r="I27" s="106"/>
      <c r="J27" s="106"/>
      <c r="K27" s="106"/>
    </row>
    <row r="28" spans="2:11" x14ac:dyDescent="0.25">
      <c r="B28" s="111" t="s">
        <v>460</v>
      </c>
      <c r="C28" s="93">
        <f>C26+C27</f>
        <v>184563637</v>
      </c>
      <c r="D28" s="174"/>
      <c r="E28" s="174"/>
      <c r="F28" s="174"/>
      <c r="G28" s="112"/>
      <c r="H28" s="106"/>
      <c r="I28" s="106"/>
      <c r="J28" s="106"/>
      <c r="K28" s="106"/>
    </row>
    <row r="29" spans="2:11" x14ac:dyDescent="0.25">
      <c r="B29" s="106"/>
      <c r="C29" s="112"/>
      <c r="D29" s="112"/>
      <c r="E29" s="112"/>
      <c r="F29" s="112"/>
      <c r="G29" s="112"/>
      <c r="H29" s="106"/>
      <c r="I29" s="106"/>
      <c r="J29" s="106"/>
      <c r="K29" s="106"/>
    </row>
    <row r="30" spans="2:11" x14ac:dyDescent="0.25">
      <c r="B30" s="106"/>
      <c r="C30" s="112"/>
      <c r="D30" s="112"/>
      <c r="E30" s="112"/>
      <c r="F30" s="112"/>
      <c r="G30" s="112"/>
      <c r="H30" s="106"/>
      <c r="I30" s="106"/>
      <c r="J30" s="106"/>
      <c r="K30" s="106"/>
    </row>
    <row r="31" spans="2:11" x14ac:dyDescent="0.25">
      <c r="B31" s="106"/>
      <c r="C31" s="112"/>
      <c r="D31" s="112"/>
      <c r="E31" s="112"/>
      <c r="F31" s="112"/>
      <c r="G31" s="112"/>
      <c r="H31" s="106"/>
      <c r="I31" s="106"/>
      <c r="J31" s="106"/>
      <c r="K31" s="106"/>
    </row>
    <row r="32" spans="2:11" x14ac:dyDescent="0.25">
      <c r="B32" s="106"/>
      <c r="C32" s="112"/>
      <c r="D32" s="112"/>
      <c r="E32" s="112"/>
      <c r="F32" s="112"/>
      <c r="G32" s="112"/>
      <c r="H32" s="106"/>
      <c r="I32" s="106"/>
      <c r="J32" s="106"/>
      <c r="K32" s="106"/>
    </row>
    <row r="33" spans="2:11" x14ac:dyDescent="0.25">
      <c r="B33" s="106"/>
      <c r="C33" s="112"/>
      <c r="D33" s="112"/>
      <c r="E33" s="112"/>
      <c r="F33" s="112"/>
      <c r="G33" s="112"/>
      <c r="H33" s="106"/>
      <c r="I33" s="106"/>
      <c r="J33" s="106"/>
      <c r="K33" s="106"/>
    </row>
    <row r="34" spans="2:11" x14ac:dyDescent="0.25">
      <c r="B34" s="106"/>
      <c r="C34" s="112"/>
      <c r="D34" s="112"/>
      <c r="E34" s="112"/>
      <c r="F34" s="112"/>
      <c r="G34" s="112"/>
      <c r="H34" s="106"/>
      <c r="I34" s="106"/>
      <c r="J34" s="106"/>
      <c r="K34" s="106"/>
    </row>
    <row r="35" spans="2:11" x14ac:dyDescent="0.25">
      <c r="B35" s="106"/>
      <c r="C35" s="112"/>
      <c r="D35" s="112"/>
      <c r="E35" s="112"/>
      <c r="F35" s="112"/>
      <c r="G35" s="112"/>
      <c r="H35" s="106"/>
      <c r="I35" s="106"/>
      <c r="J35" s="106"/>
      <c r="K35" s="106"/>
    </row>
    <row r="36" spans="2:11" x14ac:dyDescent="0.25">
      <c r="E36" s="92"/>
      <c r="F36" s="92"/>
      <c r="G36" s="92"/>
    </row>
    <row r="37" spans="2:11" x14ac:dyDescent="0.25">
      <c r="E37" s="92"/>
      <c r="F37" s="92"/>
      <c r="G37" s="92"/>
    </row>
    <row r="38" spans="2:11" x14ac:dyDescent="0.25">
      <c r="E38" s="92"/>
      <c r="F38" s="92"/>
      <c r="G38" s="92"/>
    </row>
    <row r="39" spans="2:11" x14ac:dyDescent="0.25">
      <c r="E39" s="92"/>
      <c r="F39" s="92"/>
      <c r="G39" s="92"/>
    </row>
    <row r="40" spans="2:11" x14ac:dyDescent="0.25">
      <c r="E40" s="92"/>
      <c r="F40" s="92"/>
      <c r="G40" s="92"/>
    </row>
  </sheetData>
  <mergeCells count="3">
    <mergeCell ref="B2:C2"/>
    <mergeCell ref="B4:C4"/>
    <mergeCell ref="B5:C5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D1BD-3DE1-42BF-B6A5-918A461D8422}">
  <sheetPr>
    <pageSetUpPr fitToPage="1"/>
  </sheetPr>
  <dimension ref="A1:E54"/>
  <sheetViews>
    <sheetView workbookViewId="0">
      <selection activeCell="D37" sqref="D37"/>
    </sheetView>
  </sheetViews>
  <sheetFormatPr defaultRowHeight="15" x14ac:dyDescent="0.25"/>
  <cols>
    <col min="1" max="1" width="64.7109375" customWidth="1"/>
    <col min="2" max="2" width="9.42578125" customWidth="1"/>
    <col min="3" max="5" width="10.7109375" customWidth="1"/>
    <col min="257" max="257" width="64.7109375" customWidth="1"/>
    <col min="258" max="258" width="9.42578125" customWidth="1"/>
    <col min="259" max="261" width="10.7109375" customWidth="1"/>
    <col min="513" max="513" width="64.7109375" customWidth="1"/>
    <col min="514" max="514" width="9.42578125" customWidth="1"/>
    <col min="515" max="517" width="10.7109375" customWidth="1"/>
    <col min="769" max="769" width="64.7109375" customWidth="1"/>
    <col min="770" max="770" width="9.42578125" customWidth="1"/>
    <col min="771" max="773" width="10.7109375" customWidth="1"/>
    <col min="1025" max="1025" width="64.7109375" customWidth="1"/>
    <col min="1026" max="1026" width="9.42578125" customWidth="1"/>
    <col min="1027" max="1029" width="10.7109375" customWidth="1"/>
    <col min="1281" max="1281" width="64.7109375" customWidth="1"/>
    <col min="1282" max="1282" width="9.42578125" customWidth="1"/>
    <col min="1283" max="1285" width="10.7109375" customWidth="1"/>
    <col min="1537" max="1537" width="64.7109375" customWidth="1"/>
    <col min="1538" max="1538" width="9.42578125" customWidth="1"/>
    <col min="1539" max="1541" width="10.7109375" customWidth="1"/>
    <col min="1793" max="1793" width="64.7109375" customWidth="1"/>
    <col min="1794" max="1794" width="9.42578125" customWidth="1"/>
    <col min="1795" max="1797" width="10.7109375" customWidth="1"/>
    <col min="2049" max="2049" width="64.7109375" customWidth="1"/>
    <col min="2050" max="2050" width="9.42578125" customWidth="1"/>
    <col min="2051" max="2053" width="10.7109375" customWidth="1"/>
    <col min="2305" max="2305" width="64.7109375" customWidth="1"/>
    <col min="2306" max="2306" width="9.42578125" customWidth="1"/>
    <col min="2307" max="2309" width="10.7109375" customWidth="1"/>
    <col min="2561" max="2561" width="64.7109375" customWidth="1"/>
    <col min="2562" max="2562" width="9.42578125" customWidth="1"/>
    <col min="2563" max="2565" width="10.7109375" customWidth="1"/>
    <col min="2817" max="2817" width="64.7109375" customWidth="1"/>
    <col min="2818" max="2818" width="9.42578125" customWidth="1"/>
    <col min="2819" max="2821" width="10.7109375" customWidth="1"/>
    <col min="3073" max="3073" width="64.7109375" customWidth="1"/>
    <col min="3074" max="3074" width="9.42578125" customWidth="1"/>
    <col min="3075" max="3077" width="10.7109375" customWidth="1"/>
    <col min="3329" max="3329" width="64.7109375" customWidth="1"/>
    <col min="3330" max="3330" width="9.42578125" customWidth="1"/>
    <col min="3331" max="3333" width="10.7109375" customWidth="1"/>
    <col min="3585" max="3585" width="64.7109375" customWidth="1"/>
    <col min="3586" max="3586" width="9.42578125" customWidth="1"/>
    <col min="3587" max="3589" width="10.7109375" customWidth="1"/>
    <col min="3841" max="3841" width="64.7109375" customWidth="1"/>
    <col min="3842" max="3842" width="9.42578125" customWidth="1"/>
    <col min="3843" max="3845" width="10.7109375" customWidth="1"/>
    <col min="4097" max="4097" width="64.7109375" customWidth="1"/>
    <col min="4098" max="4098" width="9.42578125" customWidth="1"/>
    <col min="4099" max="4101" width="10.7109375" customWidth="1"/>
    <col min="4353" max="4353" width="64.7109375" customWidth="1"/>
    <col min="4354" max="4354" width="9.42578125" customWidth="1"/>
    <col min="4355" max="4357" width="10.7109375" customWidth="1"/>
    <col min="4609" max="4609" width="64.7109375" customWidth="1"/>
    <col min="4610" max="4610" width="9.42578125" customWidth="1"/>
    <col min="4611" max="4613" width="10.7109375" customWidth="1"/>
    <col min="4865" max="4865" width="64.7109375" customWidth="1"/>
    <col min="4866" max="4866" width="9.42578125" customWidth="1"/>
    <col min="4867" max="4869" width="10.7109375" customWidth="1"/>
    <col min="5121" max="5121" width="64.7109375" customWidth="1"/>
    <col min="5122" max="5122" width="9.42578125" customWidth="1"/>
    <col min="5123" max="5125" width="10.7109375" customWidth="1"/>
    <col min="5377" max="5377" width="64.7109375" customWidth="1"/>
    <col min="5378" max="5378" width="9.42578125" customWidth="1"/>
    <col min="5379" max="5381" width="10.7109375" customWidth="1"/>
    <col min="5633" max="5633" width="64.7109375" customWidth="1"/>
    <col min="5634" max="5634" width="9.42578125" customWidth="1"/>
    <col min="5635" max="5637" width="10.7109375" customWidth="1"/>
    <col min="5889" max="5889" width="64.7109375" customWidth="1"/>
    <col min="5890" max="5890" width="9.42578125" customWidth="1"/>
    <col min="5891" max="5893" width="10.7109375" customWidth="1"/>
    <col min="6145" max="6145" width="64.7109375" customWidth="1"/>
    <col min="6146" max="6146" width="9.42578125" customWidth="1"/>
    <col min="6147" max="6149" width="10.7109375" customWidth="1"/>
    <col min="6401" max="6401" width="64.7109375" customWidth="1"/>
    <col min="6402" max="6402" width="9.42578125" customWidth="1"/>
    <col min="6403" max="6405" width="10.7109375" customWidth="1"/>
    <col min="6657" max="6657" width="64.7109375" customWidth="1"/>
    <col min="6658" max="6658" width="9.42578125" customWidth="1"/>
    <col min="6659" max="6661" width="10.7109375" customWidth="1"/>
    <col min="6913" max="6913" width="64.7109375" customWidth="1"/>
    <col min="6914" max="6914" width="9.42578125" customWidth="1"/>
    <col min="6915" max="6917" width="10.7109375" customWidth="1"/>
    <col min="7169" max="7169" width="64.7109375" customWidth="1"/>
    <col min="7170" max="7170" width="9.42578125" customWidth="1"/>
    <col min="7171" max="7173" width="10.7109375" customWidth="1"/>
    <col min="7425" max="7425" width="64.7109375" customWidth="1"/>
    <col min="7426" max="7426" width="9.42578125" customWidth="1"/>
    <col min="7427" max="7429" width="10.7109375" customWidth="1"/>
    <col min="7681" max="7681" width="64.7109375" customWidth="1"/>
    <col min="7682" max="7682" width="9.42578125" customWidth="1"/>
    <col min="7683" max="7685" width="10.7109375" customWidth="1"/>
    <col min="7937" max="7937" width="64.7109375" customWidth="1"/>
    <col min="7938" max="7938" width="9.42578125" customWidth="1"/>
    <col min="7939" max="7941" width="10.7109375" customWidth="1"/>
    <col min="8193" max="8193" width="64.7109375" customWidth="1"/>
    <col min="8194" max="8194" width="9.42578125" customWidth="1"/>
    <col min="8195" max="8197" width="10.7109375" customWidth="1"/>
    <col min="8449" max="8449" width="64.7109375" customWidth="1"/>
    <col min="8450" max="8450" width="9.42578125" customWidth="1"/>
    <col min="8451" max="8453" width="10.7109375" customWidth="1"/>
    <col min="8705" max="8705" width="64.7109375" customWidth="1"/>
    <col min="8706" max="8706" width="9.42578125" customWidth="1"/>
    <col min="8707" max="8709" width="10.7109375" customWidth="1"/>
    <col min="8961" max="8961" width="64.7109375" customWidth="1"/>
    <col min="8962" max="8962" width="9.42578125" customWidth="1"/>
    <col min="8963" max="8965" width="10.7109375" customWidth="1"/>
    <col min="9217" max="9217" width="64.7109375" customWidth="1"/>
    <col min="9218" max="9218" width="9.42578125" customWidth="1"/>
    <col min="9219" max="9221" width="10.7109375" customWidth="1"/>
    <col min="9473" max="9473" width="64.7109375" customWidth="1"/>
    <col min="9474" max="9474" width="9.42578125" customWidth="1"/>
    <col min="9475" max="9477" width="10.7109375" customWidth="1"/>
    <col min="9729" max="9729" width="64.7109375" customWidth="1"/>
    <col min="9730" max="9730" width="9.42578125" customWidth="1"/>
    <col min="9731" max="9733" width="10.7109375" customWidth="1"/>
    <col min="9985" max="9985" width="64.7109375" customWidth="1"/>
    <col min="9986" max="9986" width="9.42578125" customWidth="1"/>
    <col min="9987" max="9989" width="10.7109375" customWidth="1"/>
    <col min="10241" max="10241" width="64.7109375" customWidth="1"/>
    <col min="10242" max="10242" width="9.42578125" customWidth="1"/>
    <col min="10243" max="10245" width="10.7109375" customWidth="1"/>
    <col min="10497" max="10497" width="64.7109375" customWidth="1"/>
    <col min="10498" max="10498" width="9.42578125" customWidth="1"/>
    <col min="10499" max="10501" width="10.7109375" customWidth="1"/>
    <col min="10753" max="10753" width="64.7109375" customWidth="1"/>
    <col min="10754" max="10754" width="9.42578125" customWidth="1"/>
    <col min="10755" max="10757" width="10.7109375" customWidth="1"/>
    <col min="11009" max="11009" width="64.7109375" customWidth="1"/>
    <col min="11010" max="11010" width="9.42578125" customWidth="1"/>
    <col min="11011" max="11013" width="10.7109375" customWidth="1"/>
    <col min="11265" max="11265" width="64.7109375" customWidth="1"/>
    <col min="11266" max="11266" width="9.42578125" customWidth="1"/>
    <col min="11267" max="11269" width="10.7109375" customWidth="1"/>
    <col min="11521" max="11521" width="64.7109375" customWidth="1"/>
    <col min="11522" max="11522" width="9.42578125" customWidth="1"/>
    <col min="11523" max="11525" width="10.7109375" customWidth="1"/>
    <col min="11777" max="11777" width="64.7109375" customWidth="1"/>
    <col min="11778" max="11778" width="9.42578125" customWidth="1"/>
    <col min="11779" max="11781" width="10.7109375" customWidth="1"/>
    <col min="12033" max="12033" width="64.7109375" customWidth="1"/>
    <col min="12034" max="12034" width="9.42578125" customWidth="1"/>
    <col min="12035" max="12037" width="10.7109375" customWidth="1"/>
    <col min="12289" max="12289" width="64.7109375" customWidth="1"/>
    <col min="12290" max="12290" width="9.42578125" customWidth="1"/>
    <col min="12291" max="12293" width="10.7109375" customWidth="1"/>
    <col min="12545" max="12545" width="64.7109375" customWidth="1"/>
    <col min="12546" max="12546" width="9.42578125" customWidth="1"/>
    <col min="12547" max="12549" width="10.7109375" customWidth="1"/>
    <col min="12801" max="12801" width="64.7109375" customWidth="1"/>
    <col min="12802" max="12802" width="9.42578125" customWidth="1"/>
    <col min="12803" max="12805" width="10.7109375" customWidth="1"/>
    <col min="13057" max="13057" width="64.7109375" customWidth="1"/>
    <col min="13058" max="13058" width="9.42578125" customWidth="1"/>
    <col min="13059" max="13061" width="10.7109375" customWidth="1"/>
    <col min="13313" max="13313" width="64.7109375" customWidth="1"/>
    <col min="13314" max="13314" width="9.42578125" customWidth="1"/>
    <col min="13315" max="13317" width="10.7109375" customWidth="1"/>
    <col min="13569" max="13569" width="64.7109375" customWidth="1"/>
    <col min="13570" max="13570" width="9.42578125" customWidth="1"/>
    <col min="13571" max="13573" width="10.7109375" customWidth="1"/>
    <col min="13825" max="13825" width="64.7109375" customWidth="1"/>
    <col min="13826" max="13826" width="9.42578125" customWidth="1"/>
    <col min="13827" max="13829" width="10.7109375" customWidth="1"/>
    <col min="14081" max="14081" width="64.7109375" customWidth="1"/>
    <col min="14082" max="14082" width="9.42578125" customWidth="1"/>
    <col min="14083" max="14085" width="10.7109375" customWidth="1"/>
    <col min="14337" max="14337" width="64.7109375" customWidth="1"/>
    <col min="14338" max="14338" width="9.42578125" customWidth="1"/>
    <col min="14339" max="14341" width="10.7109375" customWidth="1"/>
    <col min="14593" max="14593" width="64.7109375" customWidth="1"/>
    <col min="14594" max="14594" width="9.42578125" customWidth="1"/>
    <col min="14595" max="14597" width="10.7109375" customWidth="1"/>
    <col min="14849" max="14849" width="64.7109375" customWidth="1"/>
    <col min="14850" max="14850" width="9.42578125" customWidth="1"/>
    <col min="14851" max="14853" width="10.7109375" customWidth="1"/>
    <col min="15105" max="15105" width="64.7109375" customWidth="1"/>
    <col min="15106" max="15106" width="9.42578125" customWidth="1"/>
    <col min="15107" max="15109" width="10.7109375" customWidth="1"/>
    <col min="15361" max="15361" width="64.7109375" customWidth="1"/>
    <col min="15362" max="15362" width="9.42578125" customWidth="1"/>
    <col min="15363" max="15365" width="10.7109375" customWidth="1"/>
    <col min="15617" max="15617" width="64.7109375" customWidth="1"/>
    <col min="15618" max="15618" width="9.42578125" customWidth="1"/>
    <col min="15619" max="15621" width="10.7109375" customWidth="1"/>
    <col min="15873" max="15873" width="64.7109375" customWidth="1"/>
    <col min="15874" max="15874" width="9.42578125" customWidth="1"/>
    <col min="15875" max="15877" width="10.7109375" customWidth="1"/>
    <col min="16129" max="16129" width="64.7109375" customWidth="1"/>
    <col min="16130" max="16130" width="9.42578125" customWidth="1"/>
    <col min="16131" max="16133" width="10.7109375" customWidth="1"/>
  </cols>
  <sheetData>
    <row r="1" spans="1:5" x14ac:dyDescent="0.25">
      <c r="E1" s="199" t="s">
        <v>765</v>
      </c>
    </row>
    <row r="2" spans="1:5" ht="18" x14ac:dyDescent="0.25">
      <c r="A2" s="230" t="s">
        <v>749</v>
      </c>
      <c r="B2" s="230"/>
      <c r="C2" s="230"/>
      <c r="D2" s="230"/>
      <c r="E2" s="230"/>
    </row>
    <row r="3" spans="1:5" ht="21.75" customHeight="1" x14ac:dyDescent="0.25">
      <c r="A3" s="244" t="s">
        <v>785</v>
      </c>
      <c r="B3" s="239"/>
      <c r="C3" s="239"/>
      <c r="D3" s="239"/>
      <c r="E3" s="239"/>
    </row>
    <row r="4" spans="1:5" ht="26.25" customHeight="1" x14ac:dyDescent="0.25">
      <c r="A4" s="232" t="s">
        <v>709</v>
      </c>
      <c r="B4" s="239"/>
      <c r="C4" s="239"/>
      <c r="D4" s="239"/>
      <c r="E4" s="239"/>
    </row>
    <row r="5" spans="1:5" ht="26.25" customHeight="1" x14ac:dyDescent="0.25">
      <c r="A5" s="218"/>
      <c r="B5" s="66"/>
      <c r="C5" s="66"/>
      <c r="D5" s="66"/>
      <c r="E5" s="66"/>
    </row>
    <row r="6" spans="1:5" ht="18" customHeight="1" x14ac:dyDescent="0.3">
      <c r="A6" s="250" t="s">
        <v>45</v>
      </c>
      <c r="B6" s="247" t="s">
        <v>46</v>
      </c>
      <c r="C6" s="252" t="s">
        <v>750</v>
      </c>
      <c r="D6" s="252"/>
      <c r="E6" s="252"/>
    </row>
    <row r="7" spans="1:5" ht="19.5" customHeight="1" x14ac:dyDescent="0.3">
      <c r="A7" s="251"/>
      <c r="B7" s="248"/>
      <c r="C7" s="222"/>
      <c r="D7" s="222" t="s">
        <v>721</v>
      </c>
      <c r="E7" s="227"/>
    </row>
    <row r="8" spans="1:5" x14ac:dyDescent="0.25">
      <c r="A8" s="26"/>
      <c r="B8" s="26"/>
      <c r="C8" s="26"/>
      <c r="D8" s="26"/>
      <c r="E8" s="26"/>
    </row>
    <row r="9" spans="1:5" x14ac:dyDescent="0.25">
      <c r="A9" s="12" t="s">
        <v>148</v>
      </c>
      <c r="B9" s="5" t="s">
        <v>149</v>
      </c>
      <c r="C9" s="26"/>
      <c r="D9" s="26"/>
      <c r="E9" s="26"/>
    </row>
    <row r="10" spans="1:5" x14ac:dyDescent="0.25">
      <c r="A10" s="12"/>
      <c r="B10" s="5"/>
      <c r="C10" s="26"/>
      <c r="D10" s="26"/>
      <c r="E10" s="26"/>
    </row>
    <row r="11" spans="1:5" x14ac:dyDescent="0.25">
      <c r="A11" s="12" t="s">
        <v>381</v>
      </c>
      <c r="B11" s="5" t="s">
        <v>150</v>
      </c>
      <c r="C11" s="26"/>
      <c r="D11" s="26"/>
      <c r="E11" s="26"/>
    </row>
    <row r="12" spans="1:5" x14ac:dyDescent="0.25">
      <c r="A12" s="12"/>
      <c r="B12" s="5"/>
      <c r="C12" s="26"/>
      <c r="D12" s="26"/>
      <c r="E12" s="26"/>
    </row>
    <row r="13" spans="1:5" x14ac:dyDescent="0.25">
      <c r="A13" s="4" t="s">
        <v>151</v>
      </c>
      <c r="B13" s="5" t="s">
        <v>152</v>
      </c>
      <c r="C13" s="26"/>
      <c r="D13" s="26"/>
      <c r="E13" s="26"/>
    </row>
    <row r="14" spans="1:5" x14ac:dyDescent="0.25">
      <c r="A14" s="4"/>
      <c r="B14" s="5"/>
      <c r="C14" s="26"/>
      <c r="D14" s="26"/>
      <c r="E14" s="26"/>
    </row>
    <row r="15" spans="1:5" x14ac:dyDescent="0.25">
      <c r="A15" s="12" t="s">
        <v>153</v>
      </c>
      <c r="B15" s="5" t="s">
        <v>154</v>
      </c>
      <c r="C15" s="26"/>
      <c r="D15" s="26"/>
      <c r="E15" s="26"/>
    </row>
    <row r="16" spans="1:5" x14ac:dyDescent="0.25">
      <c r="A16" s="12"/>
      <c r="B16" s="5"/>
      <c r="C16" s="26"/>
      <c r="D16" s="26"/>
      <c r="E16" s="26"/>
    </row>
    <row r="17" spans="1:5" x14ac:dyDescent="0.25">
      <c r="A17" s="12" t="s">
        <v>155</v>
      </c>
      <c r="B17" s="5" t="s">
        <v>156</v>
      </c>
      <c r="C17" s="26"/>
      <c r="D17" s="26"/>
      <c r="E17" s="26"/>
    </row>
    <row r="18" spans="1:5" x14ac:dyDescent="0.25">
      <c r="A18" s="12"/>
      <c r="B18" s="5"/>
      <c r="C18" s="26"/>
      <c r="D18" s="26"/>
      <c r="E18" s="26"/>
    </row>
    <row r="19" spans="1:5" x14ac:dyDescent="0.25">
      <c r="A19" s="4" t="s">
        <v>157</v>
      </c>
      <c r="B19" s="5" t="s">
        <v>158</v>
      </c>
      <c r="C19" s="26"/>
      <c r="D19" s="26"/>
      <c r="E19" s="26"/>
    </row>
    <row r="20" spans="1:5" x14ac:dyDescent="0.25">
      <c r="A20" s="4" t="s">
        <v>159</v>
      </c>
      <c r="B20" s="5" t="s">
        <v>160</v>
      </c>
      <c r="C20" s="26"/>
      <c r="D20" s="26"/>
      <c r="E20" s="26"/>
    </row>
    <row r="21" spans="1:5" ht="15.75" x14ac:dyDescent="0.25">
      <c r="A21" s="18" t="s">
        <v>382</v>
      </c>
      <c r="B21" s="8" t="s">
        <v>161</v>
      </c>
      <c r="C21" s="26"/>
      <c r="D21" s="26"/>
      <c r="E21" s="26"/>
    </row>
    <row r="22" spans="1:5" ht="15.75" x14ac:dyDescent="0.25">
      <c r="A22" s="21"/>
      <c r="B22" s="7"/>
      <c r="C22" s="26"/>
      <c r="D22" s="26"/>
      <c r="E22" s="26"/>
    </row>
    <row r="23" spans="1:5" x14ac:dyDescent="0.25">
      <c r="A23" s="12" t="s">
        <v>162</v>
      </c>
      <c r="B23" s="5" t="s">
        <v>163</v>
      </c>
      <c r="C23" s="26"/>
      <c r="D23" s="26"/>
      <c r="E23" s="26"/>
    </row>
    <row r="24" spans="1:5" x14ac:dyDescent="0.25">
      <c r="A24" s="12"/>
      <c r="B24" s="5"/>
      <c r="C24" s="26"/>
      <c r="D24" s="26"/>
      <c r="E24" s="26"/>
    </row>
    <row r="25" spans="1:5" x14ac:dyDescent="0.25">
      <c r="A25" s="12" t="s">
        <v>164</v>
      </c>
      <c r="B25" s="5" t="s">
        <v>165</v>
      </c>
      <c r="C25" s="26"/>
      <c r="D25" s="26"/>
      <c r="E25" s="26"/>
    </row>
    <row r="26" spans="1:5" x14ac:dyDescent="0.25">
      <c r="A26" s="12"/>
      <c r="B26" s="5"/>
      <c r="C26" s="26"/>
      <c r="D26" s="26"/>
      <c r="E26" s="26"/>
    </row>
    <row r="27" spans="1:5" x14ac:dyDescent="0.25">
      <c r="A27" s="12" t="s">
        <v>166</v>
      </c>
      <c r="B27" s="5" t="s">
        <v>167</v>
      </c>
      <c r="C27" s="26"/>
      <c r="D27" s="26"/>
      <c r="E27" s="26"/>
    </row>
    <row r="28" spans="1:5" x14ac:dyDescent="0.25">
      <c r="A28" s="12" t="s">
        <v>168</v>
      </c>
      <c r="B28" s="5" t="s">
        <v>169</v>
      </c>
      <c r="C28" s="26"/>
      <c r="D28" s="26"/>
      <c r="E28" s="26"/>
    </row>
    <row r="29" spans="1:5" ht="15.75" x14ac:dyDescent="0.25">
      <c r="A29" s="18" t="s">
        <v>383</v>
      </c>
      <c r="B29" s="8" t="s">
        <v>170</v>
      </c>
      <c r="C29" s="26">
        <v>0</v>
      </c>
      <c r="D29" s="26">
        <v>0</v>
      </c>
      <c r="E29" s="26">
        <v>0</v>
      </c>
    </row>
    <row r="32" spans="1:5" x14ac:dyDescent="0.25">
      <c r="A32" s="110" t="s">
        <v>583</v>
      </c>
      <c r="B32" s="110"/>
      <c r="C32" s="110" t="s">
        <v>584</v>
      </c>
      <c r="D32" s="110" t="s">
        <v>585</v>
      </c>
      <c r="E32" s="110" t="s">
        <v>586</v>
      </c>
    </row>
    <row r="33" spans="1:5" x14ac:dyDescent="0.25">
      <c r="A33" s="108"/>
      <c r="B33" s="108"/>
      <c r="C33" s="108"/>
      <c r="D33" s="108"/>
      <c r="E33" s="108"/>
    </row>
    <row r="34" spans="1:5" x14ac:dyDescent="0.25">
      <c r="A34" s="12" t="s">
        <v>148</v>
      </c>
      <c r="B34" s="5" t="s">
        <v>149</v>
      </c>
      <c r="C34" s="108"/>
      <c r="D34" s="108"/>
      <c r="E34" s="108"/>
    </row>
    <row r="35" spans="1:5" x14ac:dyDescent="0.25">
      <c r="A35" s="12"/>
      <c r="B35" s="5"/>
      <c r="C35" s="108"/>
      <c r="D35" s="108"/>
      <c r="E35" s="108"/>
    </row>
    <row r="36" spans="1:5" x14ac:dyDescent="0.25">
      <c r="A36" s="12" t="s">
        <v>381</v>
      </c>
      <c r="B36" s="5" t="s">
        <v>150</v>
      </c>
      <c r="C36" s="108"/>
      <c r="D36" s="108"/>
      <c r="E36" s="108"/>
    </row>
    <row r="37" spans="1:5" x14ac:dyDescent="0.25">
      <c r="A37" s="12"/>
      <c r="B37" s="5"/>
      <c r="C37" s="108"/>
      <c r="D37" s="108"/>
      <c r="E37" s="108"/>
    </row>
    <row r="38" spans="1:5" x14ac:dyDescent="0.25">
      <c r="A38" s="4" t="s">
        <v>151</v>
      </c>
      <c r="B38" s="5" t="s">
        <v>152</v>
      </c>
      <c r="C38" s="108"/>
      <c r="D38" s="108"/>
      <c r="E38" s="108"/>
    </row>
    <row r="39" spans="1:5" x14ac:dyDescent="0.25">
      <c r="A39" s="4"/>
      <c r="B39" s="5"/>
      <c r="C39" s="108"/>
      <c r="D39" s="108"/>
      <c r="E39" s="108"/>
    </row>
    <row r="40" spans="1:5" x14ac:dyDescent="0.25">
      <c r="A40" s="12" t="s">
        <v>153</v>
      </c>
      <c r="B40" s="5" t="s">
        <v>154</v>
      </c>
      <c r="C40" s="108"/>
      <c r="D40" s="108"/>
      <c r="E40" s="108"/>
    </row>
    <row r="41" spans="1:5" ht="15.75" x14ac:dyDescent="0.25">
      <c r="A41" s="18" t="s">
        <v>382</v>
      </c>
      <c r="B41" s="8" t="s">
        <v>161</v>
      </c>
      <c r="C41" s="108"/>
      <c r="D41" s="108"/>
      <c r="E41" s="108"/>
    </row>
    <row r="42" spans="1:5" ht="15.75" x14ac:dyDescent="0.25">
      <c r="A42" s="21"/>
      <c r="B42" s="7"/>
      <c r="C42" s="108"/>
      <c r="D42" s="108"/>
      <c r="E42" s="108"/>
    </row>
    <row r="43" spans="1:5" x14ac:dyDescent="0.25">
      <c r="A43" s="12" t="s">
        <v>162</v>
      </c>
      <c r="B43" s="5" t="s">
        <v>163</v>
      </c>
      <c r="C43" s="108"/>
      <c r="D43" s="108"/>
      <c r="E43" s="108"/>
    </row>
    <row r="44" spans="1:5" x14ac:dyDescent="0.25">
      <c r="A44" s="12"/>
      <c r="B44" s="5"/>
      <c r="C44" s="108"/>
      <c r="D44" s="108"/>
      <c r="E44" s="108"/>
    </row>
    <row r="45" spans="1:5" x14ac:dyDescent="0.25">
      <c r="A45" s="12" t="s">
        <v>164</v>
      </c>
      <c r="B45" s="5" t="s">
        <v>165</v>
      </c>
      <c r="C45" s="108"/>
      <c r="D45" s="108"/>
      <c r="E45" s="108"/>
    </row>
    <row r="46" spans="1:5" x14ac:dyDescent="0.25">
      <c r="A46" s="12"/>
      <c r="B46" s="5"/>
      <c r="C46" s="108"/>
      <c r="D46" s="108"/>
      <c r="E46" s="108"/>
    </row>
    <row r="47" spans="1:5" x14ac:dyDescent="0.25">
      <c r="A47" s="12" t="s">
        <v>166</v>
      </c>
      <c r="B47" s="5" t="s">
        <v>167</v>
      </c>
      <c r="C47" s="108"/>
      <c r="D47" s="108"/>
      <c r="E47" s="108"/>
    </row>
    <row r="48" spans="1:5" ht="15.75" x14ac:dyDescent="0.25">
      <c r="A48" s="18" t="s">
        <v>383</v>
      </c>
      <c r="B48" s="8" t="s">
        <v>170</v>
      </c>
      <c r="C48" s="108"/>
      <c r="D48" s="108"/>
      <c r="E48" s="108"/>
    </row>
    <row r="49" spans="1:5" x14ac:dyDescent="0.25">
      <c r="A49" s="106"/>
      <c r="B49" s="106"/>
      <c r="C49" s="106"/>
      <c r="D49" s="106"/>
      <c r="E49" s="106"/>
    </row>
    <row r="50" spans="1:5" x14ac:dyDescent="0.25">
      <c r="A50" s="106"/>
      <c r="B50" s="106"/>
      <c r="C50" s="106"/>
      <c r="D50" s="106"/>
      <c r="E50" s="106"/>
    </row>
    <row r="51" spans="1:5" x14ac:dyDescent="0.25">
      <c r="A51" s="106"/>
      <c r="B51" s="106"/>
      <c r="C51" s="106"/>
      <c r="D51" s="106"/>
      <c r="E51" s="106"/>
    </row>
    <row r="52" spans="1:5" x14ac:dyDescent="0.25">
      <c r="A52" s="106"/>
      <c r="B52" s="106"/>
      <c r="C52" s="106"/>
      <c r="D52" s="106"/>
      <c r="E52" s="106"/>
    </row>
    <row r="53" spans="1:5" x14ac:dyDescent="0.25">
      <c r="A53" s="106"/>
      <c r="B53" s="106"/>
      <c r="C53" s="106"/>
      <c r="D53" s="106"/>
      <c r="E53" s="106"/>
    </row>
    <row r="54" spans="1:5" x14ac:dyDescent="0.25">
      <c r="A54" s="106"/>
      <c r="B54" s="106"/>
      <c r="C54" s="106"/>
      <c r="D54" s="106"/>
      <c r="E54" s="106"/>
    </row>
  </sheetData>
  <mergeCells count="6">
    <mergeCell ref="A2:E2"/>
    <mergeCell ref="A3:E3"/>
    <mergeCell ref="A4:E4"/>
    <mergeCell ref="A6:A7"/>
    <mergeCell ref="B6:B7"/>
    <mergeCell ref="C6:E6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1"/>
  <sheetViews>
    <sheetView tabSelected="1" view="pageBreakPreview" topLeftCell="A55" zoomScale="60" zoomScaleNormal="100" workbookViewId="0">
      <selection activeCell="C72" sqref="C72"/>
    </sheetView>
  </sheetViews>
  <sheetFormatPr defaultRowHeight="15" x14ac:dyDescent="0.25"/>
  <cols>
    <col min="1" max="1" width="105.140625" customWidth="1"/>
    <col min="3" max="3" width="16.85546875" style="92" customWidth="1"/>
    <col min="4" max="4" width="17.140625" style="92" customWidth="1"/>
    <col min="5" max="5" width="18.85546875" customWidth="1"/>
    <col min="6" max="6" width="15.5703125" style="105" customWidth="1"/>
    <col min="7" max="7" width="15.7109375" customWidth="1"/>
    <col min="8" max="8" width="20.5703125" customWidth="1"/>
  </cols>
  <sheetData>
    <row r="1" spans="1:8" x14ac:dyDescent="0.25">
      <c r="A1" s="105"/>
      <c r="B1" s="105"/>
      <c r="C1" s="102" t="s">
        <v>768</v>
      </c>
      <c r="D1" s="113"/>
      <c r="E1" s="105"/>
    </row>
    <row r="2" spans="1:8" ht="18" x14ac:dyDescent="0.25">
      <c r="A2" s="229" t="str">
        <f>Mellékletek!A1</f>
        <v>Eszteregnye Község Önkormányzata</v>
      </c>
      <c r="B2" s="229"/>
      <c r="C2" s="229"/>
      <c r="D2" s="201"/>
      <c r="E2" s="201"/>
      <c r="F2" s="201"/>
    </row>
    <row r="3" spans="1:8" ht="24.75" customHeight="1" x14ac:dyDescent="0.25">
      <c r="A3" s="230" t="s">
        <v>785</v>
      </c>
      <c r="B3" s="230"/>
      <c r="C3" s="230"/>
      <c r="D3" s="103"/>
      <c r="E3" s="103"/>
      <c r="F3" s="103"/>
    </row>
    <row r="4" spans="1:8" ht="18.75" customHeight="1" x14ac:dyDescent="0.25">
      <c r="A4" s="232" t="s">
        <v>658</v>
      </c>
      <c r="B4" s="232"/>
      <c r="C4" s="232"/>
      <c r="D4" s="200"/>
      <c r="E4" s="200"/>
      <c r="F4" s="200"/>
    </row>
    <row r="5" spans="1:8" ht="18" x14ac:dyDescent="0.25">
      <c r="A5" s="114"/>
      <c r="B5" s="105"/>
      <c r="C5" s="113"/>
      <c r="D5" s="113"/>
      <c r="E5" s="105"/>
    </row>
    <row r="6" spans="1:8" ht="15.75" x14ac:dyDescent="0.3">
      <c r="A6" s="106" t="s">
        <v>614</v>
      </c>
      <c r="B6" s="105"/>
      <c r="C6" s="113" t="s">
        <v>534</v>
      </c>
      <c r="D6" s="113"/>
      <c r="E6" s="113"/>
      <c r="F6" s="113"/>
      <c r="G6" s="168"/>
      <c r="H6" s="168"/>
    </row>
    <row r="7" spans="1:8" ht="30" x14ac:dyDescent="0.3">
      <c r="A7" s="1" t="s">
        <v>45</v>
      </c>
      <c r="B7" s="2" t="s">
        <v>46</v>
      </c>
      <c r="C7" s="101" t="s">
        <v>787</v>
      </c>
      <c r="D7" s="175"/>
      <c r="E7" s="168"/>
      <c r="F7" s="168"/>
    </row>
    <row r="8" spans="1:8" x14ac:dyDescent="0.25">
      <c r="A8" s="27" t="s">
        <v>47</v>
      </c>
      <c r="B8" s="27" t="s">
        <v>48</v>
      </c>
      <c r="C8" s="153">
        <v>15893364</v>
      </c>
      <c r="D8" s="112"/>
      <c r="E8" s="112"/>
      <c r="F8" s="113"/>
    </row>
    <row r="9" spans="1:8" x14ac:dyDescent="0.25">
      <c r="A9" s="27" t="s">
        <v>49</v>
      </c>
      <c r="B9" s="28" t="s">
        <v>50</v>
      </c>
      <c r="C9" s="109">
        <v>0</v>
      </c>
      <c r="D9" s="112"/>
      <c r="E9" s="112"/>
      <c r="F9" s="113"/>
    </row>
    <row r="10" spans="1:8" x14ac:dyDescent="0.25">
      <c r="A10" s="27" t="s">
        <v>51</v>
      </c>
      <c r="B10" s="28" t="s">
        <v>52</v>
      </c>
      <c r="C10" s="109">
        <v>0</v>
      </c>
      <c r="D10" s="112"/>
      <c r="E10" s="112"/>
      <c r="F10" s="113"/>
    </row>
    <row r="11" spans="1:8" x14ac:dyDescent="0.25">
      <c r="A11" s="29" t="s">
        <v>53</v>
      </c>
      <c r="B11" s="28" t="s">
        <v>54</v>
      </c>
      <c r="C11" s="109">
        <v>0</v>
      </c>
      <c r="D11" s="112"/>
      <c r="E11" s="112"/>
      <c r="F11" s="113"/>
    </row>
    <row r="12" spans="1:8" x14ac:dyDescent="0.25">
      <c r="A12" s="29" t="s">
        <v>55</v>
      </c>
      <c r="B12" s="28" t="s">
        <v>56</v>
      </c>
      <c r="C12" s="109">
        <v>0</v>
      </c>
      <c r="D12" s="112"/>
      <c r="E12" s="112"/>
      <c r="F12" s="113"/>
    </row>
    <row r="13" spans="1:8" x14ac:dyDescent="0.25">
      <c r="A13" s="29" t="s">
        <v>57</v>
      </c>
      <c r="B13" s="28" t="s">
        <v>58</v>
      </c>
      <c r="C13" s="109"/>
      <c r="D13" s="112"/>
      <c r="E13" s="112"/>
      <c r="F13" s="113"/>
    </row>
    <row r="14" spans="1:8" x14ac:dyDescent="0.25">
      <c r="A14" s="29" t="s">
        <v>59</v>
      </c>
      <c r="B14" s="28" t="s">
        <v>60</v>
      </c>
      <c r="C14" s="109"/>
      <c r="D14" s="112"/>
      <c r="E14" s="112"/>
      <c r="F14" s="113"/>
    </row>
    <row r="15" spans="1:8" x14ac:dyDescent="0.25">
      <c r="A15" s="29" t="s">
        <v>61</v>
      </c>
      <c r="B15" s="28" t="s">
        <v>62</v>
      </c>
      <c r="C15" s="109">
        <v>0</v>
      </c>
      <c r="D15" s="112"/>
      <c r="E15" s="112"/>
      <c r="F15" s="113"/>
    </row>
    <row r="16" spans="1:8" x14ac:dyDescent="0.25">
      <c r="A16" s="12" t="s">
        <v>63</v>
      </c>
      <c r="B16" s="150" t="s">
        <v>64</v>
      </c>
      <c r="C16" s="153">
        <v>0</v>
      </c>
      <c r="D16" s="112"/>
      <c r="E16" s="112"/>
      <c r="F16" s="113"/>
    </row>
    <row r="17" spans="1:6" x14ac:dyDescent="0.25">
      <c r="A17" s="4" t="s">
        <v>65</v>
      </c>
      <c r="B17" s="28" t="s">
        <v>66</v>
      </c>
      <c r="C17" s="109">
        <v>79700</v>
      </c>
      <c r="D17" s="112"/>
      <c r="E17" s="112"/>
      <c r="F17" s="113"/>
    </row>
    <row r="18" spans="1:6" x14ac:dyDescent="0.25">
      <c r="A18" s="4" t="s">
        <v>67</v>
      </c>
      <c r="B18" s="28" t="s">
        <v>68</v>
      </c>
      <c r="C18" s="109">
        <v>0</v>
      </c>
      <c r="D18" s="112"/>
      <c r="E18" s="112"/>
      <c r="F18" s="113"/>
    </row>
    <row r="19" spans="1:6" x14ac:dyDescent="0.25">
      <c r="A19" s="4" t="s">
        <v>69</v>
      </c>
      <c r="B19" s="28" t="s">
        <v>70</v>
      </c>
      <c r="C19" s="109">
        <v>0</v>
      </c>
      <c r="D19" s="112"/>
      <c r="E19" s="112"/>
      <c r="F19" s="113"/>
    </row>
    <row r="20" spans="1:6" x14ac:dyDescent="0.25">
      <c r="A20" s="4" t="s">
        <v>393</v>
      </c>
      <c r="B20" s="28" t="s">
        <v>71</v>
      </c>
      <c r="C20" s="109">
        <v>0</v>
      </c>
      <c r="D20" s="112"/>
      <c r="E20" s="112"/>
      <c r="F20" s="113"/>
    </row>
    <row r="21" spans="1:6" x14ac:dyDescent="0.25">
      <c r="A21" s="30" t="s">
        <v>340</v>
      </c>
      <c r="B21" s="31" t="s">
        <v>72</v>
      </c>
      <c r="C21" s="95">
        <f>SUM(C8:C20)</f>
        <v>15973064</v>
      </c>
      <c r="D21" s="176"/>
      <c r="E21" s="176"/>
      <c r="F21" s="177"/>
    </row>
    <row r="22" spans="1:6" x14ac:dyDescent="0.25">
      <c r="A22" s="4" t="s">
        <v>73</v>
      </c>
      <c r="B22" s="28" t="s">
        <v>74</v>
      </c>
      <c r="C22" s="109">
        <v>4786800</v>
      </c>
      <c r="D22" s="112"/>
      <c r="E22" s="112"/>
      <c r="F22" s="113"/>
    </row>
    <row r="23" spans="1:6" x14ac:dyDescent="0.25">
      <c r="A23" s="4" t="s">
        <v>75</v>
      </c>
      <c r="B23" s="28" t="s">
        <v>76</v>
      </c>
      <c r="C23" s="109"/>
      <c r="D23" s="112"/>
      <c r="E23" s="112"/>
      <c r="F23" s="113"/>
    </row>
    <row r="24" spans="1:6" x14ac:dyDescent="0.25">
      <c r="A24" s="5" t="s">
        <v>77</v>
      </c>
      <c r="B24" s="28" t="s">
        <v>78</v>
      </c>
      <c r="C24" s="153">
        <v>480000</v>
      </c>
      <c r="D24" s="172"/>
      <c r="E24" s="112"/>
      <c r="F24" s="113"/>
    </row>
    <row r="25" spans="1:6" x14ac:dyDescent="0.25">
      <c r="A25" s="6" t="s">
        <v>341</v>
      </c>
      <c r="B25" s="31" t="s">
        <v>79</v>
      </c>
      <c r="C25" s="95">
        <f>SUM(C22:C24)</f>
        <v>5266800</v>
      </c>
      <c r="D25" s="176"/>
      <c r="E25" s="176"/>
      <c r="F25" s="177"/>
    </row>
    <row r="26" spans="1:6" x14ac:dyDescent="0.25">
      <c r="A26" s="48" t="s">
        <v>422</v>
      </c>
      <c r="B26" s="49" t="s">
        <v>80</v>
      </c>
      <c r="C26" s="151">
        <f>C21+C25</f>
        <v>21239864</v>
      </c>
      <c r="D26" s="174"/>
      <c r="E26" s="178"/>
      <c r="F26" s="177"/>
    </row>
    <row r="27" spans="1:6" x14ac:dyDescent="0.25">
      <c r="A27" s="37" t="s">
        <v>394</v>
      </c>
      <c r="B27" s="49" t="s">
        <v>81</v>
      </c>
      <c r="C27" s="151">
        <v>3716976</v>
      </c>
      <c r="D27" s="174"/>
      <c r="E27" s="178"/>
      <c r="F27" s="177"/>
    </row>
    <row r="28" spans="1:6" x14ac:dyDescent="0.25">
      <c r="A28" s="4" t="s">
        <v>82</v>
      </c>
      <c r="B28" s="28" t="s">
        <v>83</v>
      </c>
      <c r="C28" s="153">
        <v>0</v>
      </c>
      <c r="D28" s="172"/>
      <c r="E28" s="172"/>
      <c r="F28" s="113"/>
    </row>
    <row r="29" spans="1:6" x14ac:dyDescent="0.25">
      <c r="A29" s="4" t="s">
        <v>84</v>
      </c>
      <c r="B29" s="28" t="s">
        <v>85</v>
      </c>
      <c r="C29" s="153">
        <v>5100000</v>
      </c>
      <c r="D29" s="172"/>
      <c r="E29" s="172"/>
      <c r="F29" s="113"/>
    </row>
    <row r="30" spans="1:6" x14ac:dyDescent="0.25">
      <c r="A30" s="4" t="s">
        <v>86</v>
      </c>
      <c r="B30" s="28" t="s">
        <v>87</v>
      </c>
      <c r="C30" s="109">
        <v>0</v>
      </c>
      <c r="D30" s="112"/>
      <c r="E30" s="112"/>
      <c r="F30" s="113"/>
    </row>
    <row r="31" spans="1:6" x14ac:dyDescent="0.25">
      <c r="A31" s="6" t="s">
        <v>342</v>
      </c>
      <c r="B31" s="31" t="s">
        <v>88</v>
      </c>
      <c r="C31" s="95">
        <f>SUM(C28:C30)</f>
        <v>5100000</v>
      </c>
      <c r="D31" s="176"/>
      <c r="E31" s="176"/>
      <c r="F31" s="177"/>
    </row>
    <row r="32" spans="1:6" x14ac:dyDescent="0.25">
      <c r="A32" s="4" t="s">
        <v>89</v>
      </c>
      <c r="B32" s="28" t="s">
        <v>90</v>
      </c>
      <c r="C32" s="109">
        <v>90000</v>
      </c>
      <c r="D32" s="112"/>
      <c r="E32" s="112"/>
      <c r="F32" s="113"/>
    </row>
    <row r="33" spans="1:6" x14ac:dyDescent="0.25">
      <c r="A33" s="4" t="s">
        <v>91</v>
      </c>
      <c r="B33" s="28" t="s">
        <v>92</v>
      </c>
      <c r="C33" s="153">
        <v>190000</v>
      </c>
      <c r="D33" s="172"/>
      <c r="E33" s="172"/>
      <c r="F33" s="113"/>
    </row>
    <row r="34" spans="1:6" ht="15" customHeight="1" x14ac:dyDescent="0.25">
      <c r="A34" s="6" t="s">
        <v>423</v>
      </c>
      <c r="B34" s="31" t="s">
        <v>93</v>
      </c>
      <c r="C34" s="95">
        <f>SUM(C32:C33)</f>
        <v>280000</v>
      </c>
      <c r="D34" s="176"/>
      <c r="E34" s="176"/>
      <c r="F34" s="177"/>
    </row>
    <row r="35" spans="1:6" x14ac:dyDescent="0.25">
      <c r="A35" s="4" t="s">
        <v>94</v>
      </c>
      <c r="B35" s="28" t="s">
        <v>95</v>
      </c>
      <c r="C35" s="153">
        <v>6500000</v>
      </c>
      <c r="D35" s="172"/>
      <c r="E35" s="172"/>
      <c r="F35" s="113"/>
    </row>
    <row r="36" spans="1:6" x14ac:dyDescent="0.25">
      <c r="A36" s="4" t="s">
        <v>96</v>
      </c>
      <c r="B36" s="28" t="s">
        <v>97</v>
      </c>
      <c r="C36" s="109">
        <v>0</v>
      </c>
      <c r="D36" s="112"/>
      <c r="E36" s="112"/>
      <c r="F36" s="113"/>
    </row>
    <row r="37" spans="1:6" x14ac:dyDescent="0.25">
      <c r="A37" s="4" t="s">
        <v>395</v>
      </c>
      <c r="B37" s="28" t="s">
        <v>98</v>
      </c>
      <c r="C37" s="109">
        <v>0</v>
      </c>
      <c r="D37" s="112"/>
      <c r="E37" s="112"/>
      <c r="F37" s="113"/>
    </row>
    <row r="38" spans="1:6" x14ac:dyDescent="0.25">
      <c r="A38" s="4" t="s">
        <v>99</v>
      </c>
      <c r="B38" s="28" t="s">
        <v>100</v>
      </c>
      <c r="C38" s="153">
        <v>2509588</v>
      </c>
      <c r="D38" s="112"/>
      <c r="E38" s="172"/>
      <c r="F38" s="113"/>
    </row>
    <row r="39" spans="1:6" x14ac:dyDescent="0.25">
      <c r="A39" s="9" t="s">
        <v>396</v>
      </c>
      <c r="B39" s="28" t="s">
        <v>101</v>
      </c>
      <c r="C39" s="109">
        <v>0</v>
      </c>
      <c r="D39" s="112"/>
      <c r="E39" s="112"/>
      <c r="F39" s="113"/>
    </row>
    <row r="40" spans="1:6" x14ac:dyDescent="0.25">
      <c r="A40" s="5" t="s">
        <v>102</v>
      </c>
      <c r="B40" s="28" t="s">
        <v>103</v>
      </c>
      <c r="C40" s="153">
        <v>90000</v>
      </c>
      <c r="D40" s="172"/>
      <c r="E40" s="172"/>
      <c r="F40" s="113"/>
    </row>
    <row r="41" spans="1:6" x14ac:dyDescent="0.25">
      <c r="A41" s="4" t="s">
        <v>397</v>
      </c>
      <c r="B41" s="28" t="s">
        <v>104</v>
      </c>
      <c r="C41" s="153">
        <v>7000000</v>
      </c>
      <c r="D41" s="172"/>
      <c r="E41" s="172"/>
      <c r="F41" s="113"/>
    </row>
    <row r="42" spans="1:6" x14ac:dyDescent="0.25">
      <c r="A42" s="6" t="s">
        <v>343</v>
      </c>
      <c r="B42" s="31" t="s">
        <v>105</v>
      </c>
      <c r="C42" s="95">
        <f>SUM(C35:C41)</f>
        <v>16099588</v>
      </c>
      <c r="D42" s="176"/>
      <c r="E42" s="176"/>
      <c r="F42" s="177"/>
    </row>
    <row r="43" spans="1:6" x14ac:dyDescent="0.25">
      <c r="A43" s="4" t="s">
        <v>106</v>
      </c>
      <c r="B43" s="28" t="s">
        <v>107</v>
      </c>
      <c r="C43" s="109">
        <v>0</v>
      </c>
      <c r="D43" s="112"/>
      <c r="E43" s="112"/>
      <c r="F43" s="113"/>
    </row>
    <row r="44" spans="1:6" x14ac:dyDescent="0.25">
      <c r="A44" s="4" t="s">
        <v>108</v>
      </c>
      <c r="B44" s="28" t="s">
        <v>109</v>
      </c>
      <c r="C44" s="109">
        <v>0</v>
      </c>
      <c r="D44" s="112"/>
      <c r="E44" s="112"/>
      <c r="F44" s="113"/>
    </row>
    <row r="45" spans="1:6" x14ac:dyDescent="0.25">
      <c r="A45" s="6" t="s">
        <v>344</v>
      </c>
      <c r="B45" s="31" t="s">
        <v>110</v>
      </c>
      <c r="C45" s="95">
        <f>SUM(C43:C44)</f>
        <v>0</v>
      </c>
      <c r="D45" s="176"/>
      <c r="E45" s="176"/>
      <c r="F45" s="177"/>
    </row>
    <row r="46" spans="1:6" x14ac:dyDescent="0.25">
      <c r="A46" s="4" t="s">
        <v>111</v>
      </c>
      <c r="B46" s="28" t="s">
        <v>112</v>
      </c>
      <c r="C46" s="153">
        <v>5600000</v>
      </c>
      <c r="D46" s="112"/>
      <c r="E46" s="172"/>
      <c r="F46" s="113"/>
    </row>
    <row r="47" spans="1:6" x14ac:dyDescent="0.25">
      <c r="A47" s="4" t="s">
        <v>113</v>
      </c>
      <c r="B47" s="28" t="s">
        <v>114</v>
      </c>
      <c r="C47" s="109">
        <v>0</v>
      </c>
      <c r="D47" s="112"/>
      <c r="E47" s="112"/>
      <c r="F47" s="113"/>
    </row>
    <row r="48" spans="1:6" x14ac:dyDescent="0.25">
      <c r="A48" s="4" t="s">
        <v>398</v>
      </c>
      <c r="B48" s="28" t="s">
        <v>115</v>
      </c>
      <c r="C48" s="109">
        <v>0</v>
      </c>
      <c r="D48" s="112"/>
      <c r="E48" s="112"/>
      <c r="F48" s="113"/>
    </row>
    <row r="49" spans="1:6" x14ac:dyDescent="0.25">
      <c r="A49" s="4" t="s">
        <v>399</v>
      </c>
      <c r="B49" s="28" t="s">
        <v>116</v>
      </c>
      <c r="C49" s="109">
        <v>0</v>
      </c>
      <c r="D49" s="112"/>
      <c r="E49" s="112"/>
      <c r="F49" s="113"/>
    </row>
    <row r="50" spans="1:6" x14ac:dyDescent="0.25">
      <c r="A50" s="4" t="s">
        <v>117</v>
      </c>
      <c r="B50" s="28" t="s">
        <v>118</v>
      </c>
      <c r="C50" s="153">
        <v>93000</v>
      </c>
      <c r="D50" s="172"/>
      <c r="E50" s="172"/>
      <c r="F50" s="113"/>
    </row>
    <row r="51" spans="1:6" x14ac:dyDescent="0.25">
      <c r="A51" s="6" t="s">
        <v>345</v>
      </c>
      <c r="B51" s="31" t="s">
        <v>119</v>
      </c>
      <c r="C51" s="95">
        <f>SUM(C46:C50)</f>
        <v>5693000</v>
      </c>
      <c r="D51" s="176"/>
      <c r="E51" s="176"/>
      <c r="F51" s="177"/>
    </row>
    <row r="52" spans="1:6" x14ac:dyDescent="0.25">
      <c r="A52" s="37" t="s">
        <v>346</v>
      </c>
      <c r="B52" s="49" t="s">
        <v>120</v>
      </c>
      <c r="C52" s="151">
        <f>C31+C34+C45+C42+C51</f>
        <v>27172588</v>
      </c>
      <c r="D52" s="174"/>
      <c r="E52" s="178"/>
      <c r="F52" s="177"/>
    </row>
    <row r="53" spans="1:6" x14ac:dyDescent="0.25">
      <c r="A53" s="12" t="s">
        <v>121</v>
      </c>
      <c r="B53" s="28" t="s">
        <v>122</v>
      </c>
      <c r="C53" s="109">
        <v>0</v>
      </c>
      <c r="D53" s="112"/>
      <c r="E53" s="112"/>
      <c r="F53" s="113"/>
    </row>
    <row r="54" spans="1:6" x14ac:dyDescent="0.25">
      <c r="A54" s="12" t="s">
        <v>347</v>
      </c>
      <c r="B54" s="28" t="s">
        <v>123</v>
      </c>
      <c r="C54" s="109">
        <v>0</v>
      </c>
      <c r="D54" s="112"/>
      <c r="E54" s="112"/>
      <c r="F54" s="113"/>
    </row>
    <row r="55" spans="1:6" x14ac:dyDescent="0.25">
      <c r="A55" s="16" t="s">
        <v>400</v>
      </c>
      <c r="B55" s="28" t="s">
        <v>124</v>
      </c>
      <c r="C55" s="109">
        <v>0</v>
      </c>
      <c r="D55" s="112"/>
      <c r="E55" s="112"/>
      <c r="F55" s="113"/>
    </row>
    <row r="56" spans="1:6" x14ac:dyDescent="0.25">
      <c r="A56" s="16" t="s">
        <v>401</v>
      </c>
      <c r="B56" s="28" t="s">
        <v>125</v>
      </c>
      <c r="C56" s="109">
        <v>0</v>
      </c>
      <c r="D56" s="112"/>
      <c r="E56" s="112"/>
      <c r="F56" s="113"/>
    </row>
    <row r="57" spans="1:6" x14ac:dyDescent="0.25">
      <c r="A57" s="16" t="s">
        <v>402</v>
      </c>
      <c r="B57" s="28" t="s">
        <v>126</v>
      </c>
      <c r="C57" s="109">
        <v>0</v>
      </c>
      <c r="D57" s="112"/>
      <c r="E57" s="112"/>
      <c r="F57" s="113"/>
    </row>
    <row r="58" spans="1:6" x14ac:dyDescent="0.25">
      <c r="A58" s="12" t="s">
        <v>403</v>
      </c>
      <c r="B58" s="28" t="s">
        <v>127</v>
      </c>
      <c r="C58" s="109">
        <v>0</v>
      </c>
      <c r="D58" s="112"/>
      <c r="E58" s="112"/>
      <c r="F58" s="113"/>
    </row>
    <row r="59" spans="1:6" x14ac:dyDescent="0.25">
      <c r="A59" s="12" t="s">
        <v>404</v>
      </c>
      <c r="B59" s="28" t="s">
        <v>128</v>
      </c>
      <c r="C59" s="109">
        <v>0</v>
      </c>
      <c r="D59" s="112"/>
      <c r="E59" s="112"/>
      <c r="F59" s="113"/>
    </row>
    <row r="60" spans="1:6" x14ac:dyDescent="0.25">
      <c r="A60" s="12" t="s">
        <v>405</v>
      </c>
      <c r="B60" s="28" t="s">
        <v>129</v>
      </c>
      <c r="C60" s="109">
        <f>'szociális kiadások'!C38</f>
        <v>4961000</v>
      </c>
      <c r="D60" s="112"/>
      <c r="E60" s="112"/>
      <c r="F60" s="113"/>
    </row>
    <row r="61" spans="1:6" x14ac:dyDescent="0.25">
      <c r="A61" s="46" t="s">
        <v>375</v>
      </c>
      <c r="B61" s="49" t="s">
        <v>130</v>
      </c>
      <c r="C61" s="94">
        <f>SUM(C53:C60)</f>
        <v>4961000</v>
      </c>
      <c r="D61" s="174"/>
      <c r="E61" s="174"/>
      <c r="F61" s="177"/>
    </row>
    <row r="62" spans="1:6" x14ac:dyDescent="0.25">
      <c r="A62" s="11" t="s">
        <v>406</v>
      </c>
      <c r="B62" s="28" t="s">
        <v>131</v>
      </c>
      <c r="C62" s="109">
        <v>0</v>
      </c>
      <c r="D62" s="112"/>
      <c r="E62" s="112"/>
      <c r="F62" s="113"/>
    </row>
    <row r="63" spans="1:6" x14ac:dyDescent="0.25">
      <c r="A63" s="11" t="s">
        <v>132</v>
      </c>
      <c r="B63" s="28" t="s">
        <v>133</v>
      </c>
      <c r="C63" s="109">
        <v>519605</v>
      </c>
      <c r="D63" s="112"/>
      <c r="E63" s="112"/>
      <c r="F63" s="113"/>
    </row>
    <row r="64" spans="1:6" x14ac:dyDescent="0.25">
      <c r="A64" s="11" t="s">
        <v>134</v>
      </c>
      <c r="B64" s="28" t="s">
        <v>135</v>
      </c>
      <c r="C64" s="109">
        <v>0</v>
      </c>
      <c r="D64" s="112"/>
      <c r="E64" s="112"/>
      <c r="F64" s="113"/>
    </row>
    <row r="65" spans="1:6" x14ac:dyDescent="0.25">
      <c r="A65" s="11" t="s">
        <v>376</v>
      </c>
      <c r="B65" s="28" t="s">
        <v>136</v>
      </c>
      <c r="C65" s="109">
        <v>0</v>
      </c>
      <c r="D65" s="112"/>
      <c r="E65" s="112"/>
      <c r="F65" s="113"/>
    </row>
    <row r="66" spans="1:6" x14ac:dyDescent="0.25">
      <c r="A66" s="11" t="s">
        <v>407</v>
      </c>
      <c r="B66" s="28" t="s">
        <v>137</v>
      </c>
      <c r="C66" s="109">
        <v>0</v>
      </c>
      <c r="D66" s="112"/>
      <c r="E66" s="112"/>
      <c r="F66" s="113"/>
    </row>
    <row r="67" spans="1:6" x14ac:dyDescent="0.25">
      <c r="A67" s="11" t="s">
        <v>378</v>
      </c>
      <c r="B67" s="28" t="s">
        <v>138</v>
      </c>
      <c r="C67" s="153">
        <f>átadott!C40</f>
        <v>3992555</v>
      </c>
      <c r="D67" s="112"/>
      <c r="E67" s="112"/>
      <c r="F67" s="113"/>
    </row>
    <row r="68" spans="1:6" x14ac:dyDescent="0.25">
      <c r="A68" s="11" t="s">
        <v>408</v>
      </c>
      <c r="B68" s="28" t="s">
        <v>139</v>
      </c>
      <c r="C68" s="109">
        <v>0</v>
      </c>
      <c r="D68" s="112"/>
      <c r="E68" s="112"/>
      <c r="F68" s="113"/>
    </row>
    <row r="69" spans="1:6" x14ac:dyDescent="0.25">
      <c r="A69" s="11" t="s">
        <v>409</v>
      </c>
      <c r="B69" s="28" t="s">
        <v>140</v>
      </c>
      <c r="C69" s="109">
        <v>0</v>
      </c>
      <c r="D69" s="112"/>
      <c r="E69" s="112"/>
      <c r="F69" s="113"/>
    </row>
    <row r="70" spans="1:6" x14ac:dyDescent="0.25">
      <c r="A70" s="11" t="s">
        <v>141</v>
      </c>
      <c r="B70" s="28" t="s">
        <v>142</v>
      </c>
      <c r="C70" s="109">
        <v>0</v>
      </c>
      <c r="D70" s="112"/>
      <c r="E70" s="112"/>
      <c r="F70" s="113"/>
    </row>
    <row r="71" spans="1:6" x14ac:dyDescent="0.25">
      <c r="A71" s="19" t="s">
        <v>143</v>
      </c>
      <c r="B71" s="28" t="s">
        <v>144</v>
      </c>
      <c r="C71" s="109">
        <v>0</v>
      </c>
      <c r="D71" s="112"/>
      <c r="E71" s="112"/>
      <c r="F71" s="113"/>
    </row>
    <row r="72" spans="1:6" x14ac:dyDescent="0.25">
      <c r="A72" s="11" t="s">
        <v>665</v>
      </c>
      <c r="B72" s="28" t="s">
        <v>145</v>
      </c>
      <c r="C72" s="109">
        <v>0</v>
      </c>
      <c r="D72" s="112"/>
      <c r="E72" s="112"/>
      <c r="F72" s="113"/>
    </row>
    <row r="73" spans="1:6" x14ac:dyDescent="0.25">
      <c r="A73" s="11" t="s">
        <v>410</v>
      </c>
      <c r="B73" s="28" t="s">
        <v>146</v>
      </c>
      <c r="C73" s="109">
        <f>átadott!C51</f>
        <v>1020000</v>
      </c>
      <c r="D73" s="112"/>
      <c r="E73" s="112"/>
      <c r="F73" s="113"/>
    </row>
    <row r="74" spans="1:6" x14ac:dyDescent="0.25">
      <c r="A74" s="19" t="s">
        <v>630</v>
      </c>
      <c r="B74" s="28" t="s">
        <v>666</v>
      </c>
      <c r="C74" s="109">
        <v>0</v>
      </c>
      <c r="D74" s="112"/>
      <c r="E74" s="112"/>
      <c r="F74" s="113"/>
    </row>
    <row r="75" spans="1:6" x14ac:dyDescent="0.25">
      <c r="A75" s="46" t="s">
        <v>380</v>
      </c>
      <c r="B75" s="49" t="s">
        <v>147</v>
      </c>
      <c r="C75" s="94">
        <f>SUM(C62:C74)</f>
        <v>5532160</v>
      </c>
      <c r="D75" s="174"/>
      <c r="E75" s="174"/>
      <c r="F75" s="177"/>
    </row>
    <row r="76" spans="1:6" ht="15.75" x14ac:dyDescent="0.25">
      <c r="A76" s="160" t="s">
        <v>533</v>
      </c>
      <c r="B76" s="158"/>
      <c r="C76" s="159">
        <f>C26+C27+C52+C61+C75</f>
        <v>62622588</v>
      </c>
      <c r="D76" s="176"/>
      <c r="E76" s="176"/>
      <c r="F76" s="176"/>
    </row>
    <row r="77" spans="1:6" x14ac:dyDescent="0.25">
      <c r="A77" s="32" t="s">
        <v>148</v>
      </c>
      <c r="B77" s="28" t="s">
        <v>149</v>
      </c>
      <c r="C77" s="109">
        <v>0</v>
      </c>
      <c r="D77" s="112"/>
      <c r="E77" s="112"/>
      <c r="F77" s="113"/>
    </row>
    <row r="78" spans="1:6" x14ac:dyDescent="0.25">
      <c r="A78" s="32" t="s">
        <v>411</v>
      </c>
      <c r="B78" s="28" t="s">
        <v>150</v>
      </c>
      <c r="C78" s="109">
        <v>0</v>
      </c>
      <c r="D78" s="112"/>
      <c r="E78" s="112"/>
      <c r="F78" s="113"/>
    </row>
    <row r="79" spans="1:6" x14ac:dyDescent="0.25">
      <c r="A79" s="32" t="s">
        <v>151</v>
      </c>
      <c r="B79" s="28" t="s">
        <v>152</v>
      </c>
      <c r="C79" s="109">
        <v>0</v>
      </c>
      <c r="D79" s="112"/>
      <c r="E79" s="112"/>
      <c r="F79" s="113"/>
    </row>
    <row r="80" spans="1:6" x14ac:dyDescent="0.25">
      <c r="A80" s="32" t="s">
        <v>153</v>
      </c>
      <c r="B80" s="28" t="s">
        <v>154</v>
      </c>
      <c r="C80" s="153">
        <f>'beruházások felújítások'!C16</f>
        <v>11811022</v>
      </c>
      <c r="D80" s="172"/>
      <c r="E80" s="172"/>
      <c r="F80" s="113"/>
    </row>
    <row r="81" spans="1:6" x14ac:dyDescent="0.25">
      <c r="A81" s="5" t="s">
        <v>155</v>
      </c>
      <c r="B81" s="28" t="s">
        <v>156</v>
      </c>
      <c r="C81" s="109">
        <v>0</v>
      </c>
      <c r="D81" s="112"/>
      <c r="E81" s="112"/>
      <c r="F81" s="113"/>
    </row>
    <row r="82" spans="1:6" x14ac:dyDescent="0.25">
      <c r="A82" s="5" t="s">
        <v>157</v>
      </c>
      <c r="B82" s="28" t="s">
        <v>158</v>
      </c>
      <c r="C82" s="109">
        <v>0</v>
      </c>
      <c r="D82" s="112"/>
      <c r="E82" s="112"/>
      <c r="F82" s="113"/>
    </row>
    <row r="83" spans="1:6" x14ac:dyDescent="0.25">
      <c r="A83" s="5" t="s">
        <v>159</v>
      </c>
      <c r="B83" s="28" t="s">
        <v>160</v>
      </c>
      <c r="C83" s="109">
        <f>'beruházások felújítások'!C21</f>
        <v>3188976</v>
      </c>
      <c r="D83" s="112"/>
      <c r="E83" s="112"/>
      <c r="F83" s="113"/>
    </row>
    <row r="84" spans="1:6" x14ac:dyDescent="0.25">
      <c r="A84" s="47" t="s">
        <v>382</v>
      </c>
      <c r="B84" s="49" t="s">
        <v>161</v>
      </c>
      <c r="C84" s="94">
        <f>SUM(C77:C83)</f>
        <v>14999998</v>
      </c>
      <c r="D84" s="174"/>
      <c r="E84" s="174"/>
      <c r="F84" s="177"/>
    </row>
    <row r="85" spans="1:6" x14ac:dyDescent="0.25">
      <c r="A85" s="12" t="s">
        <v>162</v>
      </c>
      <c r="B85" s="28" t="s">
        <v>163</v>
      </c>
      <c r="C85" s="109">
        <f>'beruházások felújítások'!C26</f>
        <v>71065541</v>
      </c>
      <c r="D85" s="112"/>
      <c r="E85" s="112"/>
      <c r="F85" s="113"/>
    </row>
    <row r="86" spans="1:6" x14ac:dyDescent="0.25">
      <c r="A86" s="12" t="s">
        <v>164</v>
      </c>
      <c r="B86" s="28" t="s">
        <v>165</v>
      </c>
      <c r="C86" s="109">
        <v>0</v>
      </c>
      <c r="D86" s="112"/>
      <c r="E86" s="112"/>
      <c r="F86" s="113"/>
    </row>
    <row r="87" spans="1:6" x14ac:dyDescent="0.25">
      <c r="A87" s="12" t="s">
        <v>166</v>
      </c>
      <c r="B87" s="28" t="s">
        <v>167</v>
      </c>
      <c r="C87" s="109">
        <v>0</v>
      </c>
      <c r="D87" s="112"/>
      <c r="E87" s="112"/>
      <c r="F87" s="113"/>
    </row>
    <row r="88" spans="1:6" x14ac:dyDescent="0.25">
      <c r="A88" s="12" t="s">
        <v>168</v>
      </c>
      <c r="B88" s="28" t="s">
        <v>169</v>
      </c>
      <c r="C88" s="109">
        <f>'beruházások felújítások'!C31</f>
        <v>18688196</v>
      </c>
      <c r="D88" s="112"/>
      <c r="E88" s="112"/>
      <c r="F88" s="113"/>
    </row>
    <row r="89" spans="1:6" x14ac:dyDescent="0.25">
      <c r="A89" s="46" t="s">
        <v>383</v>
      </c>
      <c r="B89" s="49" t="s">
        <v>170</v>
      </c>
      <c r="C89" s="94">
        <f>SUM(C85:C88)</f>
        <v>89753737</v>
      </c>
      <c r="D89" s="174"/>
      <c r="E89" s="174"/>
      <c r="F89" s="177"/>
    </row>
    <row r="90" spans="1:6" x14ac:dyDescent="0.25">
      <c r="A90" s="12" t="s">
        <v>171</v>
      </c>
      <c r="B90" s="28" t="s">
        <v>172</v>
      </c>
      <c r="C90" s="109">
        <v>0</v>
      </c>
      <c r="D90" s="112"/>
      <c r="E90" s="112"/>
      <c r="F90" s="113"/>
    </row>
    <row r="91" spans="1:6" x14ac:dyDescent="0.25">
      <c r="A91" s="12" t="s">
        <v>412</v>
      </c>
      <c r="B91" s="28" t="s">
        <v>173</v>
      </c>
      <c r="C91" s="109">
        <v>0</v>
      </c>
      <c r="D91" s="112"/>
      <c r="E91" s="112"/>
      <c r="F91" s="113"/>
    </row>
    <row r="92" spans="1:6" x14ac:dyDescent="0.25">
      <c r="A92" s="12" t="s">
        <v>413</v>
      </c>
      <c r="B92" s="28" t="s">
        <v>174</v>
      </c>
      <c r="C92" s="109">
        <v>0</v>
      </c>
      <c r="D92" s="112"/>
      <c r="E92" s="112"/>
      <c r="F92" s="113"/>
    </row>
    <row r="93" spans="1:6" x14ac:dyDescent="0.25">
      <c r="A93" s="12" t="s">
        <v>414</v>
      </c>
      <c r="B93" s="28" t="s">
        <v>175</v>
      </c>
      <c r="C93" s="109">
        <v>0</v>
      </c>
      <c r="D93" s="112"/>
      <c r="E93" s="112"/>
      <c r="F93" s="113"/>
    </row>
    <row r="94" spans="1:6" x14ac:dyDescent="0.25">
      <c r="A94" s="12" t="s">
        <v>415</v>
      </c>
      <c r="B94" s="28" t="s">
        <v>176</v>
      </c>
      <c r="C94" s="109">
        <v>0</v>
      </c>
      <c r="D94" s="112"/>
      <c r="E94" s="112"/>
      <c r="F94" s="113"/>
    </row>
    <row r="95" spans="1:6" x14ac:dyDescent="0.25">
      <c r="A95" s="12" t="s">
        <v>416</v>
      </c>
      <c r="B95" s="28" t="s">
        <v>177</v>
      </c>
      <c r="C95" s="109">
        <v>0</v>
      </c>
      <c r="D95" s="112"/>
      <c r="E95" s="112"/>
      <c r="F95" s="113"/>
    </row>
    <row r="96" spans="1:6" x14ac:dyDescent="0.25">
      <c r="A96" s="12" t="s">
        <v>178</v>
      </c>
      <c r="B96" s="28" t="s">
        <v>179</v>
      </c>
      <c r="C96" s="109">
        <v>0</v>
      </c>
      <c r="D96" s="112"/>
      <c r="E96" s="112"/>
      <c r="F96" s="113"/>
    </row>
    <row r="97" spans="1:23" x14ac:dyDescent="0.25">
      <c r="A97" s="12" t="s">
        <v>667</v>
      </c>
      <c r="B97" s="28" t="s">
        <v>180</v>
      </c>
      <c r="C97" s="109">
        <v>0</v>
      </c>
      <c r="D97" s="112"/>
      <c r="E97" s="112"/>
      <c r="F97" s="113"/>
    </row>
    <row r="98" spans="1:23" x14ac:dyDescent="0.25">
      <c r="A98" s="12" t="s">
        <v>417</v>
      </c>
      <c r="B98" s="28" t="s">
        <v>668</v>
      </c>
      <c r="C98" s="109">
        <v>0</v>
      </c>
      <c r="D98" s="112"/>
      <c r="E98" s="112"/>
      <c r="F98" s="113"/>
    </row>
    <row r="99" spans="1:23" x14ac:dyDescent="0.25">
      <c r="A99" s="46" t="s">
        <v>384</v>
      </c>
      <c r="B99" s="49" t="s">
        <v>181</v>
      </c>
      <c r="C99" s="94">
        <f>SUM(C90:C98)</f>
        <v>0</v>
      </c>
      <c r="D99" s="174"/>
      <c r="E99" s="174"/>
      <c r="F99" s="177"/>
    </row>
    <row r="100" spans="1:23" ht="15.75" x14ac:dyDescent="0.25">
      <c r="A100" s="160" t="s">
        <v>532</v>
      </c>
      <c r="B100" s="158"/>
      <c r="C100" s="159">
        <f>C84+C89+C99</f>
        <v>104753735</v>
      </c>
      <c r="D100" s="176"/>
      <c r="E100" s="176"/>
      <c r="F100" s="176"/>
    </row>
    <row r="101" spans="1:23" ht="15.75" x14ac:dyDescent="0.25">
      <c r="A101" s="33" t="s">
        <v>424</v>
      </c>
      <c r="B101" s="34" t="s">
        <v>182</v>
      </c>
      <c r="C101" s="164">
        <f>C26+C27+C52+C61+C75+C84+C89+C99</f>
        <v>167376323</v>
      </c>
      <c r="D101" s="174"/>
      <c r="E101" s="174"/>
      <c r="F101" s="177"/>
    </row>
    <row r="102" spans="1:23" x14ac:dyDescent="0.25">
      <c r="A102" s="12" t="s">
        <v>418</v>
      </c>
      <c r="B102" s="4" t="s">
        <v>183</v>
      </c>
      <c r="C102" s="96">
        <v>0</v>
      </c>
      <c r="D102" s="179"/>
      <c r="E102" s="179"/>
      <c r="F102" s="113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12" t="s">
        <v>185</v>
      </c>
      <c r="B103" s="4" t="s">
        <v>186</v>
      </c>
      <c r="C103" s="96">
        <v>0</v>
      </c>
      <c r="D103" s="179"/>
      <c r="E103" s="179"/>
      <c r="F103" s="113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spans="1:23" x14ac:dyDescent="0.25">
      <c r="A104" s="12" t="s">
        <v>419</v>
      </c>
      <c r="B104" s="4" t="s">
        <v>187</v>
      </c>
      <c r="C104" s="96">
        <v>0</v>
      </c>
      <c r="D104" s="179"/>
      <c r="E104" s="179"/>
      <c r="F104" s="113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spans="1:23" x14ac:dyDescent="0.25">
      <c r="A105" s="14" t="s">
        <v>389</v>
      </c>
      <c r="B105" s="6" t="s">
        <v>188</v>
      </c>
      <c r="C105" s="97">
        <f>SUM(C102:C104)</f>
        <v>0</v>
      </c>
      <c r="D105" s="180"/>
      <c r="E105" s="180"/>
      <c r="F105" s="177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x14ac:dyDescent="0.25">
      <c r="A106" s="35" t="s">
        <v>420</v>
      </c>
      <c r="B106" s="4" t="s">
        <v>189</v>
      </c>
      <c r="C106" s="98">
        <v>0</v>
      </c>
      <c r="D106" s="181"/>
      <c r="E106" s="181"/>
      <c r="F106" s="113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3" x14ac:dyDescent="0.25">
      <c r="A107" s="12" t="s">
        <v>193</v>
      </c>
      <c r="B107" s="4" t="s">
        <v>192</v>
      </c>
      <c r="C107" s="98">
        <v>0</v>
      </c>
      <c r="D107" s="181"/>
      <c r="E107" s="181"/>
      <c r="F107" s="113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208" t="s">
        <v>669</v>
      </c>
      <c r="B108" s="4" t="s">
        <v>194</v>
      </c>
      <c r="C108" s="96">
        <v>0</v>
      </c>
      <c r="D108" s="179"/>
      <c r="E108" s="179"/>
      <c r="F108" s="113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spans="1:23" x14ac:dyDescent="0.25">
      <c r="A109" s="208" t="s">
        <v>670</v>
      </c>
      <c r="B109" s="4" t="s">
        <v>195</v>
      </c>
      <c r="C109" s="96">
        <v>0</v>
      </c>
      <c r="D109" s="179"/>
      <c r="E109" s="179"/>
      <c r="F109" s="113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spans="1:23" x14ac:dyDescent="0.25">
      <c r="A110" s="208" t="s">
        <v>671</v>
      </c>
      <c r="B110" s="4" t="s">
        <v>672</v>
      </c>
      <c r="C110" s="96">
        <v>0</v>
      </c>
      <c r="D110" s="179"/>
      <c r="E110" s="179"/>
      <c r="F110" s="113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spans="1:23" x14ac:dyDescent="0.25">
      <c r="A111" s="12" t="s">
        <v>673</v>
      </c>
      <c r="B111" s="4" t="s">
        <v>674</v>
      </c>
      <c r="C111" s="96">
        <v>0</v>
      </c>
      <c r="D111" s="179"/>
      <c r="E111" s="179"/>
      <c r="F111" s="113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spans="1:23" x14ac:dyDescent="0.25">
      <c r="A112" s="13" t="s">
        <v>390</v>
      </c>
      <c r="B112" s="6" t="s">
        <v>196</v>
      </c>
      <c r="C112" s="99">
        <f>SUM(C106:C111)</f>
        <v>0</v>
      </c>
      <c r="D112" s="182"/>
      <c r="E112" s="182"/>
      <c r="F112" s="177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</row>
    <row r="113" spans="1:23" x14ac:dyDescent="0.25">
      <c r="A113" s="35" t="s">
        <v>197</v>
      </c>
      <c r="B113" s="4" t="s">
        <v>198</v>
      </c>
      <c r="C113" s="98">
        <v>0</v>
      </c>
      <c r="D113" s="181"/>
      <c r="E113" s="181"/>
      <c r="F113" s="11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x14ac:dyDescent="0.25">
      <c r="A114" s="35" t="s">
        <v>199</v>
      </c>
      <c r="B114" s="4" t="s">
        <v>200</v>
      </c>
      <c r="C114" s="98">
        <v>1456592</v>
      </c>
      <c r="D114" s="181"/>
      <c r="E114" s="181"/>
      <c r="F114" s="113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13" t="s">
        <v>201</v>
      </c>
      <c r="B115" s="6" t="s">
        <v>202</v>
      </c>
      <c r="C115" s="99">
        <v>15730722</v>
      </c>
      <c r="D115" s="182"/>
      <c r="E115" s="182"/>
      <c r="F115" s="177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x14ac:dyDescent="0.25">
      <c r="A116" s="35" t="s">
        <v>675</v>
      </c>
      <c r="B116" s="4" t="s">
        <v>203</v>
      </c>
      <c r="C116" s="98">
        <v>0</v>
      </c>
      <c r="D116" s="181"/>
      <c r="E116" s="181"/>
      <c r="F116" s="11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x14ac:dyDescent="0.25">
      <c r="A117" s="35" t="s">
        <v>204</v>
      </c>
      <c r="B117" s="4" t="s">
        <v>205</v>
      </c>
      <c r="C117" s="98">
        <v>0</v>
      </c>
      <c r="D117" s="181"/>
      <c r="E117" s="181"/>
      <c r="F117" s="11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x14ac:dyDescent="0.25">
      <c r="A118" s="35" t="s">
        <v>206</v>
      </c>
      <c r="B118" s="4" t="s">
        <v>207</v>
      </c>
      <c r="C118" s="98">
        <v>0</v>
      </c>
      <c r="D118" s="181"/>
      <c r="E118" s="181"/>
      <c r="F118" s="11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x14ac:dyDescent="0.25">
      <c r="A119" s="35" t="s">
        <v>676</v>
      </c>
      <c r="B119" s="4" t="s">
        <v>677</v>
      </c>
      <c r="C119" s="98"/>
      <c r="D119" s="181"/>
      <c r="E119" s="181"/>
      <c r="F119" s="113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35" t="s">
        <v>678</v>
      </c>
      <c r="B120" s="4" t="s">
        <v>679</v>
      </c>
      <c r="C120" s="98"/>
      <c r="D120" s="181"/>
      <c r="E120" s="181"/>
      <c r="F120" s="113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x14ac:dyDescent="0.25">
      <c r="A121" s="36" t="s">
        <v>391</v>
      </c>
      <c r="B121" s="37" t="s">
        <v>208</v>
      </c>
      <c r="C121" s="99">
        <f>C105+C112+C114+C115+C116+C117+C118</f>
        <v>17187314</v>
      </c>
      <c r="D121" s="182"/>
      <c r="E121" s="182"/>
      <c r="F121" s="182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</row>
    <row r="122" spans="1:23" x14ac:dyDescent="0.25">
      <c r="A122" s="35" t="s">
        <v>209</v>
      </c>
      <c r="B122" s="4" t="s">
        <v>210</v>
      </c>
      <c r="C122" s="98">
        <v>0</v>
      </c>
      <c r="D122" s="181"/>
      <c r="E122" s="181"/>
      <c r="F122" s="113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:23" x14ac:dyDescent="0.25">
      <c r="A123" s="12" t="s">
        <v>211</v>
      </c>
      <c r="B123" s="4" t="s">
        <v>212</v>
      </c>
      <c r="C123" s="96">
        <v>0</v>
      </c>
      <c r="D123" s="179"/>
      <c r="E123" s="179"/>
      <c r="F123" s="113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spans="1:23" x14ac:dyDescent="0.25">
      <c r="A124" s="35" t="s">
        <v>421</v>
      </c>
      <c r="B124" s="4" t="s">
        <v>213</v>
      </c>
      <c r="C124" s="98">
        <v>0</v>
      </c>
      <c r="D124" s="181"/>
      <c r="E124" s="181"/>
      <c r="F124" s="113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3" x14ac:dyDescent="0.25">
      <c r="A125" s="35" t="s">
        <v>680</v>
      </c>
      <c r="B125" s="4" t="s">
        <v>214</v>
      </c>
      <c r="C125" s="98">
        <v>0</v>
      </c>
      <c r="D125" s="181"/>
      <c r="E125" s="181"/>
      <c r="F125" s="113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:23" x14ac:dyDescent="0.25">
      <c r="A126" s="35" t="s">
        <v>681</v>
      </c>
      <c r="B126" s="4" t="s">
        <v>682</v>
      </c>
      <c r="C126" s="98"/>
      <c r="D126" s="181"/>
      <c r="E126" s="181"/>
      <c r="F126" s="113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:23" x14ac:dyDescent="0.25">
      <c r="A127" s="36" t="s">
        <v>392</v>
      </c>
      <c r="B127" s="37" t="s">
        <v>218</v>
      </c>
      <c r="C127" s="99">
        <f>SUM(C122:C125)</f>
        <v>0</v>
      </c>
      <c r="D127" s="182"/>
      <c r="E127" s="182"/>
      <c r="F127" s="177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</row>
    <row r="128" spans="1:23" x14ac:dyDescent="0.25">
      <c r="A128" s="12" t="s">
        <v>219</v>
      </c>
      <c r="B128" s="4" t="s">
        <v>220</v>
      </c>
      <c r="C128" s="96">
        <v>0</v>
      </c>
      <c r="D128" s="179"/>
      <c r="E128" s="179"/>
      <c r="F128" s="113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spans="1:23" x14ac:dyDescent="0.25">
      <c r="A129" s="12" t="s">
        <v>683</v>
      </c>
      <c r="B129" s="4" t="s">
        <v>684</v>
      </c>
      <c r="C129" s="96"/>
      <c r="D129" s="179"/>
      <c r="E129" s="179"/>
      <c r="F129" s="113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spans="1:23" ht="15.75" x14ac:dyDescent="0.25">
      <c r="A130" s="38" t="s">
        <v>425</v>
      </c>
      <c r="B130" s="39" t="s">
        <v>221</v>
      </c>
      <c r="C130" s="167">
        <f>C121+C127+C128</f>
        <v>17187314</v>
      </c>
      <c r="D130" s="182"/>
      <c r="E130" s="182"/>
      <c r="F130" s="182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</row>
    <row r="131" spans="1:23" ht="15.75" x14ac:dyDescent="0.25">
      <c r="A131" s="117" t="s">
        <v>459</v>
      </c>
      <c r="B131" s="118"/>
      <c r="C131" s="154">
        <f>C26+C27+C52+C61+C75+C84+C89+C99+C130</f>
        <v>184563637</v>
      </c>
      <c r="D131" s="174"/>
      <c r="E131" s="174"/>
      <c r="F131" s="174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7"/>
  <sheetViews>
    <sheetView view="pageBreakPreview" zoomScale="75" zoomScaleNormal="100" zoomScaleSheetLayoutView="75" workbookViewId="0">
      <selection activeCell="C20" sqref="C20"/>
    </sheetView>
  </sheetViews>
  <sheetFormatPr defaultRowHeight="15" x14ac:dyDescent="0.25"/>
  <cols>
    <col min="1" max="1" width="92.5703125" customWidth="1"/>
    <col min="3" max="3" width="20.42578125" style="113" customWidth="1"/>
    <col min="4" max="4" width="15.42578125" style="113" customWidth="1"/>
    <col min="5" max="6" width="14" customWidth="1"/>
  </cols>
  <sheetData>
    <row r="1" spans="1:10" x14ac:dyDescent="0.25">
      <c r="A1" s="105"/>
      <c r="B1" s="105"/>
      <c r="C1" s="102" t="s">
        <v>769</v>
      </c>
      <c r="E1" s="105"/>
    </row>
    <row r="2" spans="1:10" ht="18" x14ac:dyDescent="0.25">
      <c r="A2" s="229" t="str">
        <f>Mellékletek!A1</f>
        <v>Eszteregnye Község Önkormányzata</v>
      </c>
      <c r="B2" s="229"/>
      <c r="C2" s="229"/>
      <c r="D2" s="201"/>
      <c r="E2" s="201"/>
      <c r="F2" s="201"/>
    </row>
    <row r="3" spans="1:10" ht="24" customHeight="1" x14ac:dyDescent="0.25">
      <c r="A3" s="230" t="s">
        <v>785</v>
      </c>
      <c r="B3" s="230"/>
      <c r="C3" s="230"/>
      <c r="D3" s="103"/>
      <c r="E3" s="103"/>
      <c r="F3" s="103"/>
    </row>
    <row r="4" spans="1:10" ht="24" customHeight="1" x14ac:dyDescent="0.25">
      <c r="A4" s="232" t="s">
        <v>659</v>
      </c>
      <c r="B4" s="232"/>
      <c r="C4" s="232"/>
      <c r="D4" s="209"/>
      <c r="E4" s="209"/>
      <c r="F4" s="209"/>
      <c r="H4" s="75"/>
    </row>
    <row r="5" spans="1:10" ht="18" x14ac:dyDescent="0.25">
      <c r="A5" s="114"/>
    </row>
    <row r="6" spans="1:10" ht="15.75" x14ac:dyDescent="0.3">
      <c r="A6" s="106" t="s">
        <v>614</v>
      </c>
      <c r="C6" s="169" t="s">
        <v>534</v>
      </c>
      <c r="E6" s="113"/>
      <c r="F6" s="113"/>
      <c r="G6" s="168"/>
      <c r="H6" s="168"/>
    </row>
    <row r="7" spans="1:10" ht="30" x14ac:dyDescent="0.3">
      <c r="A7" s="1" t="s">
        <v>45</v>
      </c>
      <c r="B7" s="2" t="s">
        <v>6</v>
      </c>
      <c r="C7" s="101" t="s">
        <v>787</v>
      </c>
      <c r="D7" s="175"/>
      <c r="E7" s="168"/>
      <c r="F7" s="168"/>
    </row>
    <row r="8" spans="1:10" ht="15" customHeight="1" x14ac:dyDescent="0.25">
      <c r="A8" s="29" t="s">
        <v>222</v>
      </c>
      <c r="B8" s="5" t="s">
        <v>223</v>
      </c>
      <c r="C8" s="153">
        <v>13828298</v>
      </c>
      <c r="D8" s="183"/>
      <c r="E8" s="92"/>
      <c r="F8" s="113"/>
      <c r="G8" s="92"/>
      <c r="H8" s="92"/>
      <c r="I8" s="92"/>
      <c r="J8" s="92"/>
    </row>
    <row r="9" spans="1:10" ht="15" customHeight="1" x14ac:dyDescent="0.25">
      <c r="A9" s="4" t="s">
        <v>224</v>
      </c>
      <c r="B9" s="5" t="s">
        <v>225</v>
      </c>
      <c r="C9" s="153">
        <v>13770500</v>
      </c>
      <c r="D9" s="183"/>
      <c r="E9" s="92"/>
      <c r="F9" s="113"/>
      <c r="G9" s="92"/>
      <c r="H9" s="92"/>
      <c r="I9" s="92"/>
      <c r="J9" s="92"/>
    </row>
    <row r="10" spans="1:10" ht="15" customHeight="1" x14ac:dyDescent="0.25">
      <c r="A10" s="4" t="s">
        <v>226</v>
      </c>
      <c r="B10" s="5" t="s">
        <v>227</v>
      </c>
      <c r="C10" s="153">
        <v>7016000</v>
      </c>
      <c r="D10" s="183"/>
      <c r="E10" s="92"/>
      <c r="F10" s="113"/>
      <c r="G10" s="92"/>
      <c r="H10" s="92"/>
      <c r="I10" s="92"/>
      <c r="J10" s="92"/>
    </row>
    <row r="11" spans="1:10" ht="15" customHeight="1" x14ac:dyDescent="0.25">
      <c r="A11" s="4" t="s">
        <v>228</v>
      </c>
      <c r="B11" s="5" t="s">
        <v>229</v>
      </c>
      <c r="C11" s="115">
        <v>1800000</v>
      </c>
      <c r="D11" s="183"/>
      <c r="E11" s="92"/>
      <c r="F11" s="113"/>
      <c r="G11" s="92"/>
      <c r="H11" s="92"/>
      <c r="I11" s="92"/>
      <c r="J11" s="92"/>
    </row>
    <row r="12" spans="1:10" ht="15" customHeight="1" x14ac:dyDescent="0.25">
      <c r="A12" s="4" t="s">
        <v>685</v>
      </c>
      <c r="B12" s="5" t="s">
        <v>230</v>
      </c>
      <c r="C12" s="115"/>
      <c r="D12" s="183"/>
      <c r="E12" s="92"/>
      <c r="F12" s="113"/>
      <c r="G12" s="92"/>
      <c r="H12" s="92"/>
      <c r="I12" s="92"/>
      <c r="J12" s="92"/>
    </row>
    <row r="13" spans="1:10" ht="15" customHeight="1" x14ac:dyDescent="0.25">
      <c r="A13" s="4" t="s">
        <v>686</v>
      </c>
      <c r="B13" s="5" t="s">
        <v>231</v>
      </c>
      <c r="C13" s="153"/>
      <c r="D13" s="183"/>
      <c r="E13" s="92"/>
      <c r="F13" s="113"/>
      <c r="G13" s="92"/>
      <c r="H13" s="92"/>
      <c r="I13" s="92"/>
      <c r="J13" s="92"/>
    </row>
    <row r="14" spans="1:10" ht="15" customHeight="1" x14ac:dyDescent="0.25">
      <c r="A14" s="6" t="s">
        <v>462</v>
      </c>
      <c r="B14" s="7" t="s">
        <v>232</v>
      </c>
      <c r="C14" s="119">
        <f>SUM(C8:C13)</f>
        <v>36414798</v>
      </c>
      <c r="D14" s="184"/>
      <c r="E14" s="185"/>
      <c r="F14" s="177"/>
      <c r="G14" s="92"/>
      <c r="H14" s="92"/>
      <c r="I14" s="92"/>
      <c r="J14" s="92"/>
    </row>
    <row r="15" spans="1:10" ht="15" customHeight="1" x14ac:dyDescent="0.25">
      <c r="A15" s="4" t="s">
        <v>233</v>
      </c>
      <c r="B15" s="5" t="s">
        <v>234</v>
      </c>
      <c r="C15" s="115"/>
      <c r="D15" s="183"/>
      <c r="E15" s="92"/>
      <c r="F15" s="113"/>
      <c r="G15" s="92"/>
      <c r="H15" s="92"/>
      <c r="I15" s="92"/>
      <c r="J15" s="92"/>
    </row>
    <row r="16" spans="1:10" ht="15" customHeight="1" x14ac:dyDescent="0.25">
      <c r="A16" s="4" t="s">
        <v>235</v>
      </c>
      <c r="B16" s="5" t="s">
        <v>236</v>
      </c>
      <c r="C16" s="115"/>
      <c r="D16" s="183"/>
      <c r="E16" s="92"/>
      <c r="F16" s="113"/>
      <c r="G16" s="92"/>
      <c r="H16" s="92"/>
      <c r="I16" s="92"/>
      <c r="J16" s="92"/>
    </row>
    <row r="17" spans="1:10" ht="15" customHeight="1" x14ac:dyDescent="0.25">
      <c r="A17" s="4" t="s">
        <v>426</v>
      </c>
      <c r="B17" s="5" t="s">
        <v>237</v>
      </c>
      <c r="C17" s="115"/>
      <c r="D17" s="183"/>
      <c r="E17" s="92"/>
      <c r="F17" s="113"/>
      <c r="G17" s="92"/>
      <c r="H17" s="92"/>
      <c r="I17" s="92"/>
      <c r="J17" s="92"/>
    </row>
    <row r="18" spans="1:10" ht="15" customHeight="1" x14ac:dyDescent="0.25">
      <c r="A18" s="4" t="s">
        <v>427</v>
      </c>
      <c r="B18" s="5" t="s">
        <v>238</v>
      </c>
      <c r="C18" s="115"/>
      <c r="D18" s="183"/>
      <c r="E18" s="92"/>
      <c r="F18" s="113"/>
      <c r="G18" s="92"/>
      <c r="H18" s="92"/>
      <c r="I18" s="92"/>
      <c r="J18" s="92"/>
    </row>
    <row r="19" spans="1:10" ht="30.75" customHeight="1" x14ac:dyDescent="0.25">
      <c r="A19" s="4" t="s">
        <v>707</v>
      </c>
      <c r="B19" s="5" t="s">
        <v>239</v>
      </c>
      <c r="C19" s="115">
        <v>7126759</v>
      </c>
      <c r="D19" s="183"/>
      <c r="E19" s="92"/>
      <c r="F19" s="113"/>
      <c r="G19" s="92"/>
      <c r="H19" s="92"/>
      <c r="I19" s="92"/>
      <c r="J19" s="92"/>
    </row>
    <row r="20" spans="1:10" ht="15" customHeight="1" x14ac:dyDescent="0.25">
      <c r="A20" s="37" t="s">
        <v>463</v>
      </c>
      <c r="B20" s="47" t="s">
        <v>240</v>
      </c>
      <c r="C20" s="119">
        <f>C14+SUM(C15:C19)</f>
        <v>43541557</v>
      </c>
      <c r="D20" s="184"/>
      <c r="E20" s="185"/>
      <c r="F20" s="177"/>
      <c r="G20" s="92"/>
      <c r="H20" s="92"/>
      <c r="I20" s="92"/>
      <c r="J20" s="92"/>
    </row>
    <row r="21" spans="1:10" ht="15" customHeight="1" x14ac:dyDescent="0.25">
      <c r="A21" s="4" t="s">
        <v>431</v>
      </c>
      <c r="B21" s="5" t="s">
        <v>249</v>
      </c>
      <c r="C21" s="115"/>
      <c r="D21" s="183"/>
      <c r="E21" s="92"/>
      <c r="F21" s="113"/>
      <c r="G21" s="92"/>
      <c r="H21" s="92"/>
      <c r="I21" s="92"/>
      <c r="J21" s="92"/>
    </row>
    <row r="22" spans="1:10" ht="15" customHeight="1" x14ac:dyDescent="0.25">
      <c r="A22" s="4" t="s">
        <v>432</v>
      </c>
      <c r="B22" s="5" t="s">
        <v>250</v>
      </c>
      <c r="C22" s="115"/>
      <c r="D22" s="183"/>
      <c r="E22" s="92"/>
      <c r="F22" s="113"/>
      <c r="G22" s="92"/>
      <c r="H22" s="92"/>
      <c r="I22" s="92"/>
      <c r="J22" s="92"/>
    </row>
    <row r="23" spans="1:10" ht="15" customHeight="1" x14ac:dyDescent="0.25">
      <c r="A23" s="6" t="s">
        <v>465</v>
      </c>
      <c r="B23" s="7" t="s">
        <v>251</v>
      </c>
      <c r="C23" s="119">
        <f>SUM(C21:C22)</f>
        <v>0</v>
      </c>
      <c r="D23" s="184"/>
      <c r="E23" s="185"/>
      <c r="F23" s="177"/>
      <c r="G23" s="92"/>
      <c r="H23" s="92"/>
      <c r="I23" s="92"/>
      <c r="J23" s="92"/>
    </row>
    <row r="24" spans="1:10" ht="15" customHeight="1" x14ac:dyDescent="0.25">
      <c r="A24" s="4" t="s">
        <v>433</v>
      </c>
      <c r="B24" s="5" t="s">
        <v>252</v>
      </c>
      <c r="C24" s="115"/>
      <c r="D24" s="183"/>
      <c r="E24" s="92"/>
      <c r="F24" s="113"/>
      <c r="G24" s="92"/>
      <c r="H24" s="92"/>
      <c r="I24" s="92"/>
      <c r="J24" s="92"/>
    </row>
    <row r="25" spans="1:10" ht="15" customHeight="1" x14ac:dyDescent="0.25">
      <c r="A25" s="4" t="s">
        <v>434</v>
      </c>
      <c r="B25" s="5" t="s">
        <v>253</v>
      </c>
      <c r="C25" s="115"/>
      <c r="D25" s="183"/>
      <c r="E25" s="92"/>
      <c r="F25" s="113"/>
      <c r="G25" s="92"/>
      <c r="H25" s="92"/>
      <c r="I25" s="92"/>
      <c r="J25" s="92"/>
    </row>
    <row r="26" spans="1:10" ht="15" customHeight="1" x14ac:dyDescent="0.25">
      <c r="A26" s="4" t="s">
        <v>435</v>
      </c>
      <c r="B26" s="5" t="s">
        <v>254</v>
      </c>
      <c r="C26" s="109">
        <v>5000000</v>
      </c>
      <c r="D26" s="183"/>
      <c r="E26" s="92"/>
      <c r="F26" s="113"/>
      <c r="G26" s="92"/>
      <c r="H26" s="92"/>
      <c r="I26" s="92"/>
      <c r="J26" s="92"/>
    </row>
    <row r="27" spans="1:10" ht="15" customHeight="1" x14ac:dyDescent="0.25">
      <c r="A27" s="4" t="s">
        <v>436</v>
      </c>
      <c r="B27" s="5" t="s">
        <v>255</v>
      </c>
      <c r="C27" s="153">
        <v>16300000</v>
      </c>
      <c r="D27" s="183"/>
      <c r="E27" s="92"/>
      <c r="F27" s="113"/>
      <c r="G27" s="92"/>
      <c r="H27" s="92"/>
      <c r="I27" s="92"/>
      <c r="J27" s="92"/>
    </row>
    <row r="28" spans="1:10" ht="15" customHeight="1" x14ac:dyDescent="0.25">
      <c r="A28" s="4" t="s">
        <v>437</v>
      </c>
      <c r="B28" s="5" t="s">
        <v>257</v>
      </c>
      <c r="C28" s="109"/>
      <c r="D28" s="183"/>
      <c r="E28" s="92"/>
      <c r="F28" s="113"/>
      <c r="G28" s="92"/>
      <c r="H28" s="92"/>
      <c r="I28" s="92"/>
      <c r="J28" s="92"/>
    </row>
    <row r="29" spans="1:10" ht="15" customHeight="1" x14ac:dyDescent="0.25">
      <c r="A29" s="4" t="s">
        <v>258</v>
      </c>
      <c r="B29" s="5" t="s">
        <v>259</v>
      </c>
      <c r="C29" s="109"/>
      <c r="D29" s="183"/>
      <c r="E29" s="92"/>
      <c r="F29" s="113"/>
      <c r="G29" s="92"/>
      <c r="H29" s="92"/>
      <c r="I29" s="92"/>
      <c r="J29" s="92"/>
    </row>
    <row r="30" spans="1:10" ht="15" customHeight="1" x14ac:dyDescent="0.25">
      <c r="A30" s="4" t="s">
        <v>438</v>
      </c>
      <c r="B30" s="5" t="s">
        <v>260</v>
      </c>
      <c r="C30" s="153">
        <v>2900000</v>
      </c>
      <c r="D30" s="183"/>
      <c r="E30" s="92"/>
      <c r="F30" s="113"/>
      <c r="G30" s="92"/>
      <c r="H30" s="92"/>
      <c r="I30" s="92"/>
      <c r="J30" s="92"/>
    </row>
    <row r="31" spans="1:10" ht="15" customHeight="1" x14ac:dyDescent="0.25">
      <c r="A31" s="4" t="s">
        <v>439</v>
      </c>
      <c r="B31" s="5" t="s">
        <v>265</v>
      </c>
      <c r="C31" s="109"/>
      <c r="D31" s="183"/>
      <c r="E31" s="92"/>
      <c r="F31" s="113"/>
      <c r="G31" s="92"/>
      <c r="H31" s="92"/>
      <c r="I31" s="92"/>
      <c r="J31" s="92"/>
    </row>
    <row r="32" spans="1:10" ht="15" customHeight="1" x14ac:dyDescent="0.25">
      <c r="A32" s="6" t="s">
        <v>466</v>
      </c>
      <c r="B32" s="7" t="s">
        <v>268</v>
      </c>
      <c r="C32" s="95">
        <f>SUM(C27:C31)</f>
        <v>19200000</v>
      </c>
      <c r="D32" s="184"/>
      <c r="E32" s="185"/>
      <c r="F32" s="177"/>
      <c r="G32" s="92"/>
      <c r="H32" s="92"/>
      <c r="I32" s="92"/>
      <c r="J32" s="92"/>
    </row>
    <row r="33" spans="1:10" ht="15" customHeight="1" x14ac:dyDescent="0.25">
      <c r="A33" s="4" t="s">
        <v>440</v>
      </c>
      <c r="B33" s="5" t="s">
        <v>269</v>
      </c>
      <c r="C33" s="109">
        <v>330000</v>
      </c>
      <c r="D33" s="183"/>
      <c r="E33" s="92"/>
      <c r="F33" s="113"/>
      <c r="G33" s="92"/>
      <c r="H33" s="92"/>
      <c r="I33" s="92"/>
      <c r="J33" s="92"/>
    </row>
    <row r="34" spans="1:10" ht="15" customHeight="1" x14ac:dyDescent="0.25">
      <c r="A34" s="37" t="s">
        <v>467</v>
      </c>
      <c r="B34" s="47" t="s">
        <v>270</v>
      </c>
      <c r="C34" s="119">
        <f>C23+C24+C25+C26+C32+C33</f>
        <v>24530000</v>
      </c>
      <c r="D34" s="184"/>
      <c r="E34" s="185"/>
      <c r="F34" s="177"/>
      <c r="G34" s="92"/>
      <c r="H34" s="92"/>
      <c r="I34" s="92"/>
      <c r="J34" s="92"/>
    </row>
    <row r="35" spans="1:10" ht="15" customHeight="1" x14ac:dyDescent="0.25">
      <c r="A35" s="12" t="s">
        <v>271</v>
      </c>
      <c r="B35" s="5" t="s">
        <v>272</v>
      </c>
      <c r="C35" s="115"/>
      <c r="D35" s="183"/>
      <c r="E35" s="92"/>
      <c r="F35" s="113"/>
      <c r="G35" s="92"/>
      <c r="H35" s="92"/>
      <c r="I35" s="92"/>
      <c r="J35" s="92"/>
    </row>
    <row r="36" spans="1:10" ht="15" customHeight="1" x14ac:dyDescent="0.25">
      <c r="A36" s="12" t="s">
        <v>441</v>
      </c>
      <c r="B36" s="5" t="s">
        <v>273</v>
      </c>
      <c r="C36" s="115">
        <v>2215000</v>
      </c>
      <c r="D36" s="183"/>
      <c r="E36" s="92"/>
      <c r="F36" s="113"/>
      <c r="G36" s="92"/>
      <c r="H36" s="92"/>
      <c r="I36" s="92"/>
      <c r="J36" s="92"/>
    </row>
    <row r="37" spans="1:10" ht="15" customHeight="1" x14ac:dyDescent="0.25">
      <c r="A37" s="12" t="s">
        <v>442</v>
      </c>
      <c r="B37" s="5" t="s">
        <v>274</v>
      </c>
      <c r="C37" s="115"/>
      <c r="D37" s="183"/>
      <c r="E37" s="92"/>
      <c r="F37" s="113"/>
      <c r="G37" s="92"/>
      <c r="H37" s="92"/>
      <c r="I37" s="92"/>
      <c r="J37" s="92"/>
    </row>
    <row r="38" spans="1:10" ht="15" customHeight="1" x14ac:dyDescent="0.25">
      <c r="A38" s="12" t="s">
        <v>443</v>
      </c>
      <c r="B38" s="5" t="s">
        <v>275</v>
      </c>
      <c r="C38" s="115">
        <v>4431812</v>
      </c>
      <c r="D38" s="183"/>
      <c r="E38" s="92"/>
      <c r="F38" s="113"/>
      <c r="G38" s="92"/>
      <c r="H38" s="92"/>
      <c r="I38" s="92"/>
      <c r="J38" s="92"/>
    </row>
    <row r="39" spans="1:10" ht="15" customHeight="1" x14ac:dyDescent="0.25">
      <c r="A39" s="12" t="s">
        <v>276</v>
      </c>
      <c r="B39" s="5" t="s">
        <v>277</v>
      </c>
      <c r="C39" s="115"/>
      <c r="D39" s="183"/>
      <c r="E39" s="92"/>
      <c r="F39" s="113"/>
      <c r="G39" s="92"/>
      <c r="H39" s="92"/>
      <c r="I39" s="92"/>
      <c r="J39" s="92"/>
    </row>
    <row r="40" spans="1:10" ht="15" customHeight="1" x14ac:dyDescent="0.25">
      <c r="A40" s="12" t="s">
        <v>278</v>
      </c>
      <c r="B40" s="5" t="s">
        <v>279</v>
      </c>
      <c r="C40" s="115"/>
      <c r="D40" s="183"/>
      <c r="E40" s="92"/>
      <c r="F40" s="113"/>
      <c r="G40" s="92"/>
      <c r="H40" s="92"/>
      <c r="I40" s="92"/>
      <c r="J40" s="92"/>
    </row>
    <row r="41" spans="1:10" ht="15" customHeight="1" x14ac:dyDescent="0.25">
      <c r="A41" s="12" t="s">
        <v>280</v>
      </c>
      <c r="B41" s="5" t="s">
        <v>281</v>
      </c>
      <c r="C41" s="115"/>
      <c r="D41" s="183"/>
      <c r="E41" s="92"/>
      <c r="F41" s="113"/>
      <c r="G41" s="92"/>
      <c r="H41" s="92"/>
      <c r="I41" s="92"/>
      <c r="J41" s="92"/>
    </row>
    <row r="42" spans="1:10" ht="15" customHeight="1" x14ac:dyDescent="0.25">
      <c r="A42" s="12" t="s">
        <v>444</v>
      </c>
      <c r="B42" s="5" t="s">
        <v>282</v>
      </c>
      <c r="C42" s="115"/>
      <c r="D42" s="183"/>
      <c r="E42" s="92"/>
      <c r="F42" s="113"/>
      <c r="G42" s="92"/>
      <c r="H42" s="92"/>
      <c r="I42" s="92"/>
      <c r="J42" s="92"/>
    </row>
    <row r="43" spans="1:10" ht="15" customHeight="1" x14ac:dyDescent="0.25">
      <c r="A43" s="12" t="s">
        <v>445</v>
      </c>
      <c r="B43" s="5" t="s">
        <v>283</v>
      </c>
      <c r="C43" s="115"/>
      <c r="D43" s="183"/>
      <c r="E43" s="92"/>
      <c r="F43" s="113"/>
      <c r="G43" s="92"/>
      <c r="H43" s="92"/>
      <c r="I43" s="92"/>
      <c r="J43" s="92"/>
    </row>
    <row r="44" spans="1:10" ht="15" customHeight="1" x14ac:dyDescent="0.25">
      <c r="A44" s="12" t="s">
        <v>654</v>
      </c>
      <c r="B44" s="5" t="s">
        <v>284</v>
      </c>
      <c r="C44" s="115"/>
      <c r="D44" s="183"/>
      <c r="E44" s="92"/>
      <c r="F44" s="113"/>
      <c r="G44" s="92"/>
      <c r="H44" s="92"/>
      <c r="I44" s="92"/>
      <c r="J44" s="92"/>
    </row>
    <row r="45" spans="1:10" ht="15" customHeight="1" x14ac:dyDescent="0.25">
      <c r="A45" s="12" t="s">
        <v>652</v>
      </c>
      <c r="B45" s="5" t="s">
        <v>655</v>
      </c>
      <c r="C45" s="115">
        <v>1000000</v>
      </c>
      <c r="D45" s="183"/>
      <c r="E45" s="92"/>
      <c r="F45" s="113"/>
      <c r="G45" s="92"/>
      <c r="H45" s="92"/>
      <c r="I45" s="92"/>
      <c r="J45" s="92"/>
    </row>
    <row r="46" spans="1:10" ht="15" customHeight="1" x14ac:dyDescent="0.25">
      <c r="A46" s="46" t="s">
        <v>468</v>
      </c>
      <c r="B46" s="47" t="s">
        <v>285</v>
      </c>
      <c r="C46" s="119">
        <f>SUM(C35:C45)</f>
        <v>7646812</v>
      </c>
      <c r="D46" s="184"/>
      <c r="E46" s="185"/>
      <c r="F46" s="177"/>
      <c r="G46" s="92"/>
      <c r="H46" s="92"/>
      <c r="I46" s="92"/>
      <c r="J46" s="92"/>
    </row>
    <row r="47" spans="1:10" ht="15" customHeight="1" x14ac:dyDescent="0.25">
      <c r="A47" s="12" t="s">
        <v>294</v>
      </c>
      <c r="B47" s="5" t="s">
        <v>295</v>
      </c>
      <c r="C47" s="115"/>
      <c r="D47" s="183"/>
      <c r="E47" s="92"/>
      <c r="F47" s="113"/>
      <c r="G47" s="92"/>
      <c r="H47" s="92"/>
      <c r="I47" s="92"/>
      <c r="J47" s="92"/>
    </row>
    <row r="48" spans="1:10" ht="15" customHeight="1" x14ac:dyDescent="0.25">
      <c r="A48" s="4" t="s">
        <v>449</v>
      </c>
      <c r="B48" s="5" t="s">
        <v>296</v>
      </c>
      <c r="C48" s="115"/>
      <c r="D48" s="183"/>
      <c r="E48" s="92"/>
      <c r="F48" s="113"/>
      <c r="G48" s="92"/>
      <c r="H48" s="92"/>
      <c r="I48" s="92"/>
      <c r="J48" s="92"/>
    </row>
    <row r="49" spans="1:10" ht="15" customHeight="1" x14ac:dyDescent="0.25">
      <c r="A49" s="4" t="s">
        <v>687</v>
      </c>
      <c r="B49" s="5" t="s">
        <v>297</v>
      </c>
      <c r="C49" s="115"/>
      <c r="D49" s="183"/>
      <c r="E49" s="92"/>
      <c r="F49" s="113"/>
      <c r="G49" s="92"/>
      <c r="H49" s="92"/>
      <c r="I49" s="92"/>
      <c r="J49" s="92"/>
    </row>
    <row r="50" spans="1:10" ht="15" customHeight="1" x14ac:dyDescent="0.25">
      <c r="A50" s="4" t="s">
        <v>688</v>
      </c>
      <c r="B50" s="5" t="s">
        <v>689</v>
      </c>
      <c r="C50" s="115"/>
      <c r="D50" s="183"/>
      <c r="E50" s="92"/>
      <c r="F50" s="113"/>
      <c r="G50" s="92"/>
      <c r="H50" s="92"/>
      <c r="I50" s="92"/>
      <c r="J50" s="92"/>
    </row>
    <row r="51" spans="1:10" ht="15" customHeight="1" x14ac:dyDescent="0.25">
      <c r="A51" s="12" t="s">
        <v>450</v>
      </c>
      <c r="B51" s="5" t="s">
        <v>690</v>
      </c>
      <c r="C51" s="115">
        <v>0</v>
      </c>
      <c r="D51" s="183"/>
      <c r="E51" s="92"/>
      <c r="F51" s="113"/>
      <c r="G51" s="92"/>
      <c r="H51" s="92"/>
      <c r="I51" s="92"/>
      <c r="J51" s="92"/>
    </row>
    <row r="52" spans="1:10" ht="15" customHeight="1" x14ac:dyDescent="0.25">
      <c r="A52" s="37" t="s">
        <v>470</v>
      </c>
      <c r="B52" s="47" t="s">
        <v>298</v>
      </c>
      <c r="C52" s="119">
        <f>SUM(C47:C51)</f>
        <v>0</v>
      </c>
      <c r="D52" s="184"/>
      <c r="E52" s="185"/>
      <c r="F52" s="177"/>
      <c r="G52" s="92"/>
      <c r="H52" s="92"/>
      <c r="I52" s="92"/>
      <c r="J52" s="92"/>
    </row>
    <row r="53" spans="1:10" ht="15" customHeight="1" x14ac:dyDescent="0.25">
      <c r="A53" s="160" t="s">
        <v>533</v>
      </c>
      <c r="B53" s="161"/>
      <c r="C53" s="159">
        <f>C20+C34+C46+C52</f>
        <v>75718369</v>
      </c>
      <c r="D53" s="176"/>
      <c r="E53" s="176"/>
      <c r="F53" s="176"/>
      <c r="G53" s="92"/>
      <c r="H53" s="92"/>
      <c r="I53" s="92"/>
      <c r="J53" s="92"/>
    </row>
    <row r="54" spans="1:10" ht="15" customHeight="1" x14ac:dyDescent="0.25">
      <c r="A54" s="4" t="s">
        <v>241</v>
      </c>
      <c r="B54" s="5" t="s">
        <v>242</v>
      </c>
      <c r="C54" s="115">
        <v>2354403</v>
      </c>
      <c r="D54" s="183"/>
      <c r="E54" s="92"/>
      <c r="F54" s="113"/>
      <c r="G54" s="92"/>
      <c r="H54" s="92"/>
      <c r="I54" s="92"/>
      <c r="J54" s="92"/>
    </row>
    <row r="55" spans="1:10" ht="15" customHeight="1" x14ac:dyDescent="0.25">
      <c r="A55" s="4" t="s">
        <v>243</v>
      </c>
      <c r="B55" s="5" t="s">
        <v>244</v>
      </c>
      <c r="C55" s="115"/>
      <c r="D55" s="183"/>
      <c r="E55" s="92"/>
      <c r="F55" s="113"/>
      <c r="G55" s="92"/>
      <c r="H55" s="92"/>
      <c r="I55" s="92"/>
      <c r="J55" s="92"/>
    </row>
    <row r="56" spans="1:10" ht="15" customHeight="1" x14ac:dyDescent="0.25">
      <c r="A56" s="4" t="s">
        <v>428</v>
      </c>
      <c r="B56" s="5" t="s">
        <v>245</v>
      </c>
      <c r="C56" s="115"/>
      <c r="D56" s="183"/>
      <c r="E56" s="92"/>
      <c r="F56" s="113"/>
      <c r="G56" s="92"/>
      <c r="H56" s="92"/>
      <c r="I56" s="92"/>
      <c r="J56" s="92"/>
    </row>
    <row r="57" spans="1:10" ht="15" customHeight="1" x14ac:dyDescent="0.25">
      <c r="A57" s="4" t="s">
        <v>429</v>
      </c>
      <c r="B57" s="5" t="s">
        <v>246</v>
      </c>
      <c r="C57" s="115"/>
      <c r="D57" s="183"/>
      <c r="E57" s="92"/>
      <c r="F57" s="113"/>
      <c r="G57" s="92"/>
      <c r="H57" s="92"/>
      <c r="I57" s="92"/>
      <c r="J57" s="92"/>
    </row>
    <row r="58" spans="1:10" ht="15" customHeight="1" x14ac:dyDescent="0.25">
      <c r="A58" s="4" t="s">
        <v>430</v>
      </c>
      <c r="B58" s="5" t="s">
        <v>247</v>
      </c>
      <c r="C58" s="115">
        <v>2300000</v>
      </c>
      <c r="D58" s="183"/>
      <c r="E58" s="92"/>
      <c r="F58" s="113"/>
      <c r="G58" s="92"/>
      <c r="H58" s="92"/>
      <c r="I58" s="92"/>
      <c r="J58" s="92"/>
    </row>
    <row r="59" spans="1:10" ht="15" customHeight="1" x14ac:dyDescent="0.25">
      <c r="A59" s="37" t="s">
        <v>464</v>
      </c>
      <c r="B59" s="47" t="s">
        <v>248</v>
      </c>
      <c r="C59" s="119">
        <f>SUM(C54:C58)</f>
        <v>4654403</v>
      </c>
      <c r="D59" s="184"/>
      <c r="E59" s="185"/>
      <c r="F59" s="177"/>
      <c r="G59" s="92"/>
      <c r="H59" s="92"/>
      <c r="I59" s="92"/>
      <c r="J59" s="92"/>
    </row>
    <row r="60" spans="1:10" ht="15" customHeight="1" x14ac:dyDescent="0.25">
      <c r="A60" s="12" t="s">
        <v>446</v>
      </c>
      <c r="B60" s="5" t="s">
        <v>286</v>
      </c>
      <c r="C60" s="115"/>
      <c r="D60" s="183"/>
      <c r="E60" s="92"/>
      <c r="F60" s="113"/>
      <c r="G60" s="92"/>
      <c r="H60" s="92"/>
      <c r="I60" s="92"/>
      <c r="J60" s="92"/>
    </row>
    <row r="61" spans="1:10" ht="15" customHeight="1" x14ac:dyDescent="0.25">
      <c r="A61" s="12" t="s">
        <v>447</v>
      </c>
      <c r="B61" s="5" t="s">
        <v>287</v>
      </c>
      <c r="C61" s="115">
        <v>1400000</v>
      </c>
      <c r="D61" s="183"/>
      <c r="E61" s="92"/>
      <c r="F61" s="113"/>
      <c r="G61" s="92"/>
      <c r="H61" s="92"/>
      <c r="I61" s="92"/>
      <c r="J61" s="92"/>
    </row>
    <row r="62" spans="1:10" ht="15" customHeight="1" x14ac:dyDescent="0.25">
      <c r="A62" s="12" t="s">
        <v>288</v>
      </c>
      <c r="B62" s="5" t="s">
        <v>289</v>
      </c>
      <c r="C62" s="115"/>
      <c r="D62" s="183"/>
      <c r="E62" s="92"/>
      <c r="F62" s="113"/>
      <c r="G62" s="92"/>
      <c r="H62" s="92"/>
      <c r="I62" s="92"/>
      <c r="J62" s="92"/>
    </row>
    <row r="63" spans="1:10" ht="15" customHeight="1" x14ac:dyDescent="0.25">
      <c r="A63" s="12" t="s">
        <v>448</v>
      </c>
      <c r="B63" s="5" t="s">
        <v>290</v>
      </c>
      <c r="C63" s="115"/>
      <c r="D63" s="183"/>
      <c r="E63" s="92"/>
      <c r="F63" s="113"/>
      <c r="G63" s="92"/>
      <c r="H63" s="92"/>
      <c r="I63" s="92"/>
      <c r="J63" s="92"/>
    </row>
    <row r="64" spans="1:10" ht="15" customHeight="1" x14ac:dyDescent="0.25">
      <c r="A64" s="12" t="s">
        <v>291</v>
      </c>
      <c r="B64" s="5" t="s">
        <v>292</v>
      </c>
      <c r="C64" s="115"/>
      <c r="D64" s="183"/>
      <c r="E64" s="92"/>
      <c r="F64" s="113"/>
      <c r="G64" s="92"/>
      <c r="H64" s="92"/>
      <c r="I64" s="92"/>
      <c r="J64" s="92"/>
    </row>
    <row r="65" spans="1:10" ht="15" customHeight="1" x14ac:dyDescent="0.25">
      <c r="A65" s="37" t="s">
        <v>469</v>
      </c>
      <c r="B65" s="47" t="s">
        <v>293</v>
      </c>
      <c r="C65" s="119">
        <f>SUM(C60:C64)</f>
        <v>1400000</v>
      </c>
      <c r="D65" s="184"/>
      <c r="E65" s="185"/>
      <c r="F65" s="177"/>
      <c r="G65" s="92"/>
      <c r="H65" s="92"/>
      <c r="I65" s="92"/>
      <c r="J65" s="92"/>
    </row>
    <row r="66" spans="1:10" ht="15" customHeight="1" x14ac:dyDescent="0.25">
      <c r="A66" s="12" t="s">
        <v>299</v>
      </c>
      <c r="B66" s="5" t="s">
        <v>300</v>
      </c>
      <c r="C66" s="115"/>
      <c r="D66" s="183"/>
      <c r="E66" s="92"/>
      <c r="F66" s="113"/>
      <c r="G66" s="92"/>
      <c r="H66" s="92"/>
      <c r="I66" s="92"/>
      <c r="J66" s="92"/>
    </row>
    <row r="67" spans="1:10" ht="15" customHeight="1" x14ac:dyDescent="0.25">
      <c r="A67" s="4" t="s">
        <v>691</v>
      </c>
      <c r="B67" s="5" t="s">
        <v>301</v>
      </c>
      <c r="C67" s="115"/>
      <c r="D67" s="183"/>
      <c r="E67" s="92"/>
      <c r="F67" s="113"/>
      <c r="G67" s="92"/>
      <c r="H67" s="92"/>
      <c r="I67" s="92"/>
      <c r="J67" s="92"/>
    </row>
    <row r="68" spans="1:10" ht="15" customHeight="1" x14ac:dyDescent="0.25">
      <c r="A68" s="4" t="s">
        <v>692</v>
      </c>
      <c r="B68" s="5" t="s">
        <v>302</v>
      </c>
      <c r="C68" s="115"/>
      <c r="D68" s="183"/>
      <c r="E68" s="92"/>
      <c r="F68" s="113"/>
      <c r="G68" s="92"/>
      <c r="H68" s="92"/>
      <c r="I68" s="92"/>
      <c r="J68" s="92"/>
    </row>
    <row r="69" spans="1:10" ht="15" customHeight="1" x14ac:dyDescent="0.25">
      <c r="A69" s="4" t="s">
        <v>451</v>
      </c>
      <c r="B69" s="5" t="s">
        <v>693</v>
      </c>
      <c r="C69" s="115"/>
      <c r="D69" s="183"/>
      <c r="E69" s="92"/>
      <c r="F69" s="113"/>
      <c r="G69" s="92"/>
      <c r="H69" s="92"/>
      <c r="I69" s="92"/>
      <c r="J69" s="92"/>
    </row>
    <row r="70" spans="1:10" ht="15" customHeight="1" x14ac:dyDescent="0.25">
      <c r="A70" s="12" t="s">
        <v>452</v>
      </c>
      <c r="B70" s="5" t="s">
        <v>694</v>
      </c>
      <c r="C70" s="115">
        <v>0</v>
      </c>
      <c r="D70" s="183"/>
      <c r="E70" s="92"/>
      <c r="F70" s="113"/>
      <c r="G70" s="92"/>
      <c r="H70" s="92"/>
      <c r="I70" s="92"/>
      <c r="J70" s="92"/>
    </row>
    <row r="71" spans="1:10" ht="15" customHeight="1" x14ac:dyDescent="0.25">
      <c r="A71" s="37" t="s">
        <v>472</v>
      </c>
      <c r="B71" s="47" t="s">
        <v>303</v>
      </c>
      <c r="C71" s="119">
        <f>SUM(C66:C70)</f>
        <v>0</v>
      </c>
      <c r="D71" s="184"/>
      <c r="E71" s="185"/>
      <c r="F71" s="177"/>
      <c r="G71" s="92"/>
      <c r="H71" s="92"/>
      <c r="I71" s="92"/>
      <c r="J71" s="92"/>
    </row>
    <row r="72" spans="1:10" ht="15" customHeight="1" x14ac:dyDescent="0.25">
      <c r="A72" s="160" t="s">
        <v>532</v>
      </c>
      <c r="B72" s="161"/>
      <c r="C72" s="159">
        <f>C59+C65+C71</f>
        <v>6054403</v>
      </c>
      <c r="D72" s="176"/>
      <c r="E72" s="176"/>
      <c r="F72" s="176"/>
      <c r="G72" s="92"/>
      <c r="H72" s="92"/>
      <c r="I72" s="92"/>
      <c r="J72" s="92"/>
    </row>
    <row r="73" spans="1:10" ht="15.75" x14ac:dyDescent="0.25">
      <c r="A73" s="44" t="s">
        <v>471</v>
      </c>
      <c r="B73" s="33" t="s">
        <v>304</v>
      </c>
      <c r="C73" s="163">
        <f>C20+C34+C46+C52+C59+C65+C71</f>
        <v>81772772</v>
      </c>
      <c r="D73" s="177"/>
      <c r="E73" s="177"/>
      <c r="F73" s="177"/>
      <c r="G73" s="92"/>
      <c r="H73" s="92"/>
      <c r="I73" s="92"/>
      <c r="J73" s="92"/>
    </row>
    <row r="74" spans="1:10" ht="15.75" x14ac:dyDescent="0.25">
      <c r="A74" s="120" t="s">
        <v>579</v>
      </c>
      <c r="B74" s="58"/>
      <c r="C74" s="162">
        <f>C53-'kiadások működés felhalmozás'!C76</f>
        <v>13095781</v>
      </c>
      <c r="D74" s="186"/>
      <c r="E74" s="186"/>
      <c r="F74" s="186"/>
      <c r="G74" s="92"/>
      <c r="H74" s="92"/>
      <c r="I74" s="92"/>
      <c r="J74" s="92"/>
    </row>
    <row r="75" spans="1:10" ht="15.75" x14ac:dyDescent="0.25">
      <c r="A75" s="120" t="s">
        <v>580</v>
      </c>
      <c r="B75" s="58"/>
      <c r="C75" s="162">
        <f>C72-'kiadások működés felhalmozás'!C100</f>
        <v>-98699332</v>
      </c>
      <c r="D75" s="186"/>
      <c r="E75" s="186"/>
      <c r="F75" s="186"/>
      <c r="G75" s="92"/>
      <c r="H75" s="92"/>
      <c r="I75" s="92"/>
      <c r="J75" s="92"/>
    </row>
    <row r="76" spans="1:10" x14ac:dyDescent="0.25">
      <c r="A76" s="35" t="s">
        <v>453</v>
      </c>
      <c r="B76" s="4" t="s">
        <v>305</v>
      </c>
      <c r="C76" s="115"/>
      <c r="D76" s="183"/>
      <c r="E76" s="92"/>
      <c r="F76" s="113"/>
      <c r="G76" s="92"/>
      <c r="H76" s="92"/>
      <c r="I76" s="92"/>
      <c r="J76" s="92"/>
    </row>
    <row r="77" spans="1:10" x14ac:dyDescent="0.25">
      <c r="A77" s="12" t="s">
        <v>306</v>
      </c>
      <c r="B77" s="4" t="s">
        <v>307</v>
      </c>
      <c r="C77" s="115"/>
      <c r="D77" s="183"/>
      <c r="E77" s="92"/>
      <c r="F77" s="113"/>
      <c r="G77" s="92"/>
      <c r="H77" s="92"/>
      <c r="I77" s="92"/>
      <c r="J77" s="92"/>
    </row>
    <row r="78" spans="1:10" x14ac:dyDescent="0.25">
      <c r="A78" s="35" t="s">
        <v>454</v>
      </c>
      <c r="B78" s="4" t="s">
        <v>308</v>
      </c>
      <c r="C78" s="115"/>
      <c r="D78" s="183"/>
      <c r="E78" s="92"/>
      <c r="F78" s="177"/>
      <c r="G78" s="92"/>
      <c r="H78" s="92"/>
      <c r="I78" s="92"/>
      <c r="J78" s="92"/>
    </row>
    <row r="79" spans="1:10" x14ac:dyDescent="0.25">
      <c r="A79" s="14" t="s">
        <v>473</v>
      </c>
      <c r="B79" s="6" t="s">
        <v>309</v>
      </c>
      <c r="C79" s="119">
        <f>SUM(C76:C78)</f>
        <v>0</v>
      </c>
      <c r="D79" s="184"/>
      <c r="E79" s="185"/>
      <c r="F79" s="113"/>
      <c r="G79" s="92"/>
      <c r="H79" s="92"/>
      <c r="I79" s="92"/>
      <c r="J79" s="92"/>
    </row>
    <row r="80" spans="1:10" x14ac:dyDescent="0.25">
      <c r="A80" s="12" t="s">
        <v>455</v>
      </c>
      <c r="B80" s="4" t="s">
        <v>310</v>
      </c>
      <c r="C80" s="115"/>
      <c r="D80" s="183"/>
      <c r="E80" s="92"/>
      <c r="F80" s="113"/>
      <c r="G80" s="92"/>
      <c r="H80" s="92"/>
      <c r="I80" s="92"/>
      <c r="J80" s="92"/>
    </row>
    <row r="81" spans="1:10" x14ac:dyDescent="0.25">
      <c r="A81" s="35" t="s">
        <v>311</v>
      </c>
      <c r="B81" s="4" t="s">
        <v>312</v>
      </c>
      <c r="C81" s="115"/>
      <c r="D81" s="183"/>
      <c r="E81" s="92"/>
      <c r="F81" s="113"/>
      <c r="G81" s="92"/>
      <c r="H81" s="92"/>
      <c r="I81" s="92"/>
      <c r="J81" s="92"/>
    </row>
    <row r="82" spans="1:10" x14ac:dyDescent="0.25">
      <c r="A82" s="12" t="s">
        <v>456</v>
      </c>
      <c r="B82" s="4" t="s">
        <v>313</v>
      </c>
      <c r="C82" s="115"/>
      <c r="D82" s="183"/>
      <c r="E82" s="92"/>
      <c r="F82" s="113"/>
      <c r="G82" s="92"/>
      <c r="H82" s="92"/>
      <c r="I82" s="92"/>
      <c r="J82" s="92"/>
    </row>
    <row r="83" spans="1:10" x14ac:dyDescent="0.25">
      <c r="A83" s="35" t="s">
        <v>314</v>
      </c>
      <c r="B83" s="4" t="s">
        <v>315</v>
      </c>
      <c r="C83" s="115"/>
      <c r="D83" s="183"/>
      <c r="E83" s="92"/>
      <c r="F83" s="113"/>
      <c r="G83" s="92"/>
      <c r="H83" s="92"/>
      <c r="I83" s="92"/>
      <c r="J83" s="92"/>
    </row>
    <row r="84" spans="1:10" x14ac:dyDescent="0.25">
      <c r="A84" s="13" t="s">
        <v>474</v>
      </c>
      <c r="B84" s="6" t="s">
        <v>316</v>
      </c>
      <c r="C84" s="119">
        <f>SUM(C80:C83)</f>
        <v>0</v>
      </c>
      <c r="D84" s="184"/>
      <c r="E84" s="185"/>
      <c r="F84" s="177"/>
      <c r="G84" s="92"/>
      <c r="H84" s="92"/>
      <c r="I84" s="92"/>
      <c r="J84" s="92"/>
    </row>
    <row r="85" spans="1:10" x14ac:dyDescent="0.25">
      <c r="A85" s="4" t="s">
        <v>695</v>
      </c>
      <c r="B85" s="4" t="s">
        <v>317</v>
      </c>
      <c r="C85" s="153">
        <v>102790865</v>
      </c>
      <c r="D85" s="183"/>
      <c r="E85" s="92"/>
      <c r="F85" s="113"/>
      <c r="G85" s="92"/>
      <c r="H85" s="92"/>
      <c r="I85" s="92"/>
      <c r="J85" s="92"/>
    </row>
    <row r="86" spans="1:10" x14ac:dyDescent="0.25">
      <c r="A86" s="4" t="s">
        <v>696</v>
      </c>
      <c r="B86" s="4" t="s">
        <v>318</v>
      </c>
      <c r="C86" s="115"/>
      <c r="D86" s="183"/>
      <c r="E86" s="92"/>
      <c r="F86" s="113"/>
      <c r="G86" s="92"/>
      <c r="H86" s="92"/>
      <c r="I86" s="92"/>
      <c r="J86" s="92"/>
    </row>
    <row r="87" spans="1:10" x14ac:dyDescent="0.25">
      <c r="A87" s="6" t="s">
        <v>475</v>
      </c>
      <c r="B87" s="6" t="s">
        <v>319</v>
      </c>
      <c r="C87" s="119">
        <f>SUM(C85:C86)</f>
        <v>102790865</v>
      </c>
      <c r="D87" s="184"/>
      <c r="E87" s="185"/>
      <c r="F87" s="177"/>
      <c r="G87" s="92"/>
      <c r="H87" s="92"/>
      <c r="I87" s="92"/>
      <c r="J87" s="92"/>
    </row>
    <row r="88" spans="1:10" x14ac:dyDescent="0.25">
      <c r="A88" s="35" t="s">
        <v>320</v>
      </c>
      <c r="B88" s="4" t="s">
        <v>321</v>
      </c>
      <c r="C88" s="115"/>
      <c r="D88" s="183"/>
      <c r="E88" s="92"/>
      <c r="F88" s="113"/>
      <c r="G88" s="92"/>
      <c r="H88" s="92"/>
      <c r="I88" s="92"/>
      <c r="J88" s="92"/>
    </row>
    <row r="89" spans="1:10" x14ac:dyDescent="0.25">
      <c r="A89" s="35" t="s">
        <v>322</v>
      </c>
      <c r="B89" s="4" t="s">
        <v>323</v>
      </c>
      <c r="C89" s="115"/>
      <c r="D89" s="183"/>
      <c r="E89" s="92"/>
      <c r="F89" s="113"/>
      <c r="G89" s="92"/>
      <c r="H89" s="92"/>
      <c r="I89" s="92"/>
      <c r="J89" s="92"/>
    </row>
    <row r="90" spans="1:10" x14ac:dyDescent="0.25">
      <c r="A90" s="35" t="s">
        <v>324</v>
      </c>
      <c r="B90" s="4" t="s">
        <v>325</v>
      </c>
      <c r="C90" s="115"/>
      <c r="D90" s="183"/>
      <c r="E90" s="92"/>
      <c r="F90" s="113"/>
      <c r="G90" s="92"/>
      <c r="H90" s="92"/>
      <c r="I90" s="92"/>
      <c r="J90" s="92"/>
    </row>
    <row r="91" spans="1:10" x14ac:dyDescent="0.25">
      <c r="A91" s="35" t="s">
        <v>697</v>
      </c>
      <c r="B91" s="4" t="s">
        <v>326</v>
      </c>
      <c r="C91" s="115"/>
      <c r="D91" s="183"/>
      <c r="E91" s="92"/>
      <c r="F91" s="113"/>
      <c r="G91" s="92"/>
      <c r="H91" s="92"/>
      <c r="I91" s="92"/>
      <c r="J91" s="92"/>
    </row>
    <row r="92" spans="1:10" x14ac:dyDescent="0.25">
      <c r="A92" s="12" t="s">
        <v>457</v>
      </c>
      <c r="B92" s="4" t="s">
        <v>327</v>
      </c>
      <c r="C92" s="115"/>
      <c r="D92" s="183"/>
      <c r="E92" s="92"/>
      <c r="F92" s="113"/>
      <c r="G92" s="92"/>
      <c r="H92" s="92"/>
      <c r="I92" s="92"/>
      <c r="J92" s="92"/>
    </row>
    <row r="93" spans="1:10" x14ac:dyDescent="0.25">
      <c r="A93" s="12" t="s">
        <v>698</v>
      </c>
      <c r="B93" s="4" t="s">
        <v>699</v>
      </c>
      <c r="C93" s="115"/>
      <c r="D93" s="183"/>
      <c r="E93" s="92"/>
      <c r="F93" s="113"/>
      <c r="G93" s="92"/>
      <c r="H93" s="92"/>
      <c r="I93" s="92"/>
      <c r="J93" s="92"/>
    </row>
    <row r="94" spans="1:10" x14ac:dyDescent="0.25">
      <c r="A94" s="12" t="s">
        <v>700</v>
      </c>
      <c r="B94" s="4" t="s">
        <v>701</v>
      </c>
      <c r="C94" s="115"/>
      <c r="D94" s="183"/>
      <c r="E94" s="92"/>
      <c r="F94" s="113"/>
      <c r="G94" s="92"/>
      <c r="H94" s="92"/>
      <c r="I94" s="92"/>
      <c r="J94" s="92"/>
    </row>
    <row r="95" spans="1:10" x14ac:dyDescent="0.25">
      <c r="A95" s="14" t="s">
        <v>476</v>
      </c>
      <c r="B95" s="6" t="s">
        <v>328</v>
      </c>
      <c r="C95" s="116">
        <f>C79+C84+C87+C88+C89+C90+C91+C94</f>
        <v>102790865</v>
      </c>
      <c r="D95" s="187"/>
      <c r="E95" s="177"/>
      <c r="F95" s="177"/>
      <c r="G95" s="92"/>
      <c r="H95" s="92"/>
      <c r="I95" s="92"/>
      <c r="J95" s="92"/>
    </row>
    <row r="96" spans="1:10" x14ac:dyDescent="0.25">
      <c r="A96" s="12" t="s">
        <v>329</v>
      </c>
      <c r="B96" s="4" t="s">
        <v>330</v>
      </c>
      <c r="C96" s="115"/>
      <c r="D96" s="183"/>
      <c r="E96" s="92"/>
      <c r="F96" s="113"/>
      <c r="G96" s="92"/>
      <c r="H96" s="92"/>
      <c r="I96" s="92"/>
      <c r="J96" s="92"/>
    </row>
    <row r="97" spans="1:10" x14ac:dyDescent="0.25">
      <c r="A97" s="12" t="s">
        <v>331</v>
      </c>
      <c r="B97" s="4" t="s">
        <v>332</v>
      </c>
      <c r="C97" s="115"/>
      <c r="D97" s="183"/>
      <c r="E97" s="92"/>
      <c r="F97" s="113"/>
      <c r="G97" s="92"/>
      <c r="H97" s="92"/>
      <c r="I97" s="92"/>
      <c r="J97" s="92"/>
    </row>
    <row r="98" spans="1:10" x14ac:dyDescent="0.25">
      <c r="A98" s="35" t="s">
        <v>333</v>
      </c>
      <c r="B98" s="4" t="s">
        <v>334</v>
      </c>
      <c r="C98" s="115"/>
      <c r="D98" s="183"/>
      <c r="E98" s="92"/>
      <c r="F98" s="113"/>
      <c r="G98" s="92"/>
      <c r="H98" s="92"/>
      <c r="I98" s="92"/>
      <c r="J98" s="92"/>
    </row>
    <row r="99" spans="1:10" x14ac:dyDescent="0.25">
      <c r="A99" s="35" t="s">
        <v>702</v>
      </c>
      <c r="B99" s="4" t="s">
        <v>335</v>
      </c>
      <c r="C99" s="115"/>
      <c r="D99" s="183"/>
      <c r="E99" s="92"/>
      <c r="F99" s="113"/>
      <c r="G99" s="92"/>
      <c r="H99" s="92"/>
      <c r="I99" s="92"/>
      <c r="J99" s="92"/>
    </row>
    <row r="100" spans="1:10" x14ac:dyDescent="0.25">
      <c r="A100" s="35" t="s">
        <v>703</v>
      </c>
      <c r="B100" s="4" t="s">
        <v>704</v>
      </c>
      <c r="C100" s="115"/>
      <c r="D100" s="183"/>
      <c r="E100" s="92"/>
      <c r="F100" s="113"/>
      <c r="G100" s="92"/>
      <c r="H100" s="92"/>
      <c r="I100" s="92"/>
      <c r="J100" s="92"/>
    </row>
    <row r="101" spans="1:10" x14ac:dyDescent="0.25">
      <c r="A101" s="13" t="s">
        <v>477</v>
      </c>
      <c r="B101" s="6" t="s">
        <v>336</v>
      </c>
      <c r="C101" s="119">
        <f>SUM(C96:C100)</f>
        <v>0</v>
      </c>
      <c r="D101" s="184"/>
      <c r="E101" s="185"/>
      <c r="F101" s="177"/>
      <c r="G101" s="92"/>
      <c r="H101" s="92"/>
      <c r="I101" s="92"/>
      <c r="J101" s="92"/>
    </row>
    <row r="102" spans="1:10" x14ac:dyDescent="0.25">
      <c r="A102" s="12" t="s">
        <v>337</v>
      </c>
      <c r="B102" s="4" t="s">
        <v>338</v>
      </c>
      <c r="C102" s="109"/>
      <c r="D102" s="183"/>
      <c r="E102" s="92"/>
      <c r="F102" s="112"/>
      <c r="G102" s="92"/>
      <c r="H102" s="92"/>
      <c r="I102" s="92"/>
      <c r="J102" s="92"/>
    </row>
    <row r="103" spans="1:10" x14ac:dyDescent="0.25">
      <c r="A103" s="12" t="s">
        <v>705</v>
      </c>
      <c r="B103" s="4" t="s">
        <v>706</v>
      </c>
      <c r="C103" s="109"/>
      <c r="D103" s="183"/>
      <c r="E103" s="92"/>
      <c r="F103" s="112"/>
      <c r="G103" s="92"/>
      <c r="H103" s="92"/>
      <c r="I103" s="92"/>
      <c r="J103" s="92"/>
    </row>
    <row r="104" spans="1:10" ht="15.75" x14ac:dyDescent="0.25">
      <c r="A104" s="38" t="s">
        <v>478</v>
      </c>
      <c r="B104" s="39" t="s">
        <v>339</v>
      </c>
      <c r="C104" s="163">
        <f>C95+C101+C102</f>
        <v>102790865</v>
      </c>
      <c r="D104" s="187"/>
      <c r="E104" s="177"/>
      <c r="F104" s="177"/>
      <c r="G104" s="92"/>
      <c r="H104" s="92"/>
      <c r="I104" s="92"/>
      <c r="J104" s="92"/>
    </row>
    <row r="105" spans="1:10" ht="15.75" x14ac:dyDescent="0.25">
      <c r="A105" s="117" t="s">
        <v>460</v>
      </c>
      <c r="B105" s="118"/>
      <c r="C105" s="166">
        <f>C73+C104</f>
        <v>184563637</v>
      </c>
      <c r="D105" s="187"/>
      <c r="E105" s="177"/>
      <c r="F105" s="177"/>
      <c r="G105" s="92"/>
      <c r="H105" s="92"/>
      <c r="I105" s="92"/>
      <c r="J105" s="92"/>
    </row>
    <row r="106" spans="1:10" x14ac:dyDescent="0.25">
      <c r="E106" s="92"/>
      <c r="F106" s="92"/>
      <c r="G106" s="92"/>
      <c r="H106" s="92"/>
      <c r="I106" s="92"/>
      <c r="J106" s="92"/>
    </row>
    <row r="107" spans="1:10" x14ac:dyDescent="0.25">
      <c r="E107" s="92"/>
      <c r="F107" s="92"/>
      <c r="G107" s="92"/>
      <c r="H107" s="92"/>
      <c r="I107" s="92"/>
      <c r="J107" s="92"/>
    </row>
    <row r="108" spans="1:10" x14ac:dyDescent="0.25">
      <c r="E108" s="92"/>
      <c r="F108" s="92"/>
      <c r="G108" s="92"/>
      <c r="H108" s="92"/>
      <c r="I108" s="92"/>
      <c r="J108" s="92"/>
    </row>
    <row r="109" spans="1:10" x14ac:dyDescent="0.25">
      <c r="E109" s="92"/>
      <c r="F109" s="92"/>
      <c r="G109" s="92"/>
      <c r="H109" s="92"/>
      <c r="I109" s="92"/>
      <c r="J109" s="92"/>
    </row>
    <row r="110" spans="1:10" x14ac:dyDescent="0.25">
      <c r="E110" s="92"/>
      <c r="F110" s="92"/>
      <c r="G110" s="92"/>
      <c r="H110" s="92"/>
      <c r="I110" s="92"/>
      <c r="J110" s="92"/>
    </row>
    <row r="111" spans="1:10" x14ac:dyDescent="0.25">
      <c r="E111" s="92"/>
      <c r="F111" s="92"/>
      <c r="G111" s="92"/>
      <c r="H111" s="92"/>
      <c r="I111" s="92"/>
      <c r="J111" s="92"/>
    </row>
    <row r="112" spans="1:10" x14ac:dyDescent="0.25">
      <c r="E112" s="92"/>
      <c r="F112" s="92"/>
      <c r="G112" s="92"/>
      <c r="H112" s="92"/>
      <c r="I112" s="92"/>
      <c r="J112" s="92"/>
    </row>
    <row r="113" spans="5:10" x14ac:dyDescent="0.25">
      <c r="E113" s="92"/>
      <c r="F113" s="92"/>
      <c r="G113" s="92"/>
      <c r="H113" s="92"/>
      <c r="I113" s="92"/>
      <c r="J113" s="92"/>
    </row>
    <row r="114" spans="5:10" x14ac:dyDescent="0.25">
      <c r="E114" s="92"/>
      <c r="F114" s="92"/>
      <c r="G114" s="92"/>
      <c r="H114" s="92"/>
      <c r="I114" s="92"/>
      <c r="J114" s="92"/>
    </row>
    <row r="115" spans="5:10" x14ac:dyDescent="0.25">
      <c r="E115" s="92"/>
      <c r="F115" s="92"/>
      <c r="G115" s="92"/>
      <c r="H115" s="92"/>
      <c r="I115" s="92"/>
      <c r="J115" s="92"/>
    </row>
    <row r="116" spans="5:10" x14ac:dyDescent="0.25">
      <c r="E116" s="92"/>
      <c r="F116" s="92"/>
      <c r="G116" s="92"/>
      <c r="H116" s="92"/>
      <c r="I116" s="92"/>
      <c r="J116" s="92"/>
    </row>
    <row r="117" spans="5:10" x14ac:dyDescent="0.25">
      <c r="E117" s="92"/>
      <c r="F117" s="92"/>
      <c r="G117" s="92"/>
      <c r="H117" s="92"/>
      <c r="I117" s="92"/>
      <c r="J117" s="92"/>
    </row>
    <row r="118" spans="5:10" x14ac:dyDescent="0.25">
      <c r="E118" s="92"/>
      <c r="F118" s="92"/>
      <c r="G118" s="92"/>
      <c r="H118" s="92"/>
      <c r="I118" s="92"/>
      <c r="J118" s="92"/>
    </row>
    <row r="119" spans="5:10" x14ac:dyDescent="0.25">
      <c r="E119" s="92"/>
      <c r="F119" s="92"/>
      <c r="G119" s="92"/>
      <c r="H119" s="92"/>
      <c r="I119" s="92"/>
      <c r="J119" s="92"/>
    </row>
    <row r="120" spans="5:10" x14ac:dyDescent="0.25">
      <c r="E120" s="92"/>
      <c r="F120" s="92"/>
      <c r="G120" s="92"/>
      <c r="H120" s="92"/>
      <c r="I120" s="92"/>
      <c r="J120" s="92"/>
    </row>
    <row r="121" spans="5:10" x14ac:dyDescent="0.25">
      <c r="E121" s="92"/>
      <c r="F121" s="92"/>
      <c r="G121" s="92"/>
      <c r="H121" s="92"/>
      <c r="I121" s="92"/>
      <c r="J121" s="92"/>
    </row>
    <row r="122" spans="5:10" x14ac:dyDescent="0.25">
      <c r="E122" s="92"/>
      <c r="F122" s="92"/>
      <c r="G122" s="92"/>
      <c r="H122" s="92"/>
      <c r="I122" s="92"/>
      <c r="J122" s="92"/>
    </row>
    <row r="123" spans="5:10" x14ac:dyDescent="0.25">
      <c r="E123" s="92"/>
      <c r="F123" s="92"/>
      <c r="G123" s="92"/>
      <c r="H123" s="92"/>
      <c r="I123" s="92"/>
      <c r="J123" s="92"/>
    </row>
    <row r="124" spans="5:10" x14ac:dyDescent="0.25">
      <c r="E124" s="92"/>
      <c r="F124" s="92"/>
      <c r="G124" s="92"/>
      <c r="H124" s="92"/>
      <c r="I124" s="92"/>
      <c r="J124" s="92"/>
    </row>
    <row r="125" spans="5:10" x14ac:dyDescent="0.25">
      <c r="E125" s="92"/>
      <c r="F125" s="92"/>
      <c r="G125" s="92"/>
      <c r="H125" s="92"/>
      <c r="I125" s="92"/>
      <c r="J125" s="92"/>
    </row>
    <row r="126" spans="5:10" x14ac:dyDescent="0.25">
      <c r="E126" s="92"/>
      <c r="F126" s="92"/>
      <c r="G126" s="92"/>
      <c r="H126" s="92"/>
      <c r="I126" s="92"/>
      <c r="J126" s="92"/>
    </row>
    <row r="127" spans="5:10" x14ac:dyDescent="0.25">
      <c r="E127" s="92"/>
      <c r="F127" s="92"/>
      <c r="G127" s="92"/>
      <c r="H127" s="92"/>
      <c r="I127" s="92"/>
      <c r="J127" s="92"/>
    </row>
    <row r="128" spans="5:10" x14ac:dyDescent="0.25">
      <c r="E128" s="92"/>
      <c r="F128" s="92"/>
      <c r="G128" s="92"/>
      <c r="H128" s="92"/>
      <c r="I128" s="92"/>
      <c r="J128" s="92"/>
    </row>
    <row r="129" spans="5:10" x14ac:dyDescent="0.25">
      <c r="E129" s="92"/>
      <c r="F129" s="92"/>
      <c r="G129" s="92"/>
      <c r="H129" s="92"/>
      <c r="I129" s="92"/>
      <c r="J129" s="92"/>
    </row>
    <row r="130" spans="5:10" x14ac:dyDescent="0.25">
      <c r="E130" s="92"/>
      <c r="F130" s="92"/>
      <c r="G130" s="92"/>
      <c r="H130" s="92"/>
      <c r="I130" s="92"/>
      <c r="J130" s="92"/>
    </row>
    <row r="131" spans="5:10" x14ac:dyDescent="0.25">
      <c r="E131" s="92"/>
      <c r="F131" s="92"/>
      <c r="G131" s="92"/>
      <c r="H131" s="92"/>
      <c r="I131" s="92"/>
      <c r="J131" s="92"/>
    </row>
    <row r="132" spans="5:10" x14ac:dyDescent="0.25">
      <c r="E132" s="92"/>
      <c r="F132" s="92"/>
      <c r="G132" s="92"/>
      <c r="H132" s="92"/>
      <c r="I132" s="92"/>
      <c r="J132" s="92"/>
    </row>
    <row r="133" spans="5:10" x14ac:dyDescent="0.25">
      <c r="E133" s="92"/>
      <c r="F133" s="92"/>
      <c r="G133" s="92"/>
      <c r="H133" s="92"/>
      <c r="I133" s="92"/>
      <c r="J133" s="92"/>
    </row>
    <row r="134" spans="5:10" x14ac:dyDescent="0.25">
      <c r="E134" s="92"/>
      <c r="F134" s="92"/>
      <c r="G134" s="92"/>
      <c r="H134" s="92"/>
      <c r="I134" s="92"/>
      <c r="J134" s="92"/>
    </row>
    <row r="135" spans="5:10" x14ac:dyDescent="0.25">
      <c r="E135" s="92"/>
      <c r="F135" s="92"/>
      <c r="G135" s="92"/>
      <c r="H135" s="92"/>
      <c r="I135" s="92"/>
      <c r="J135" s="92"/>
    </row>
    <row r="136" spans="5:10" x14ac:dyDescent="0.25">
      <c r="E136" s="92"/>
      <c r="F136" s="92"/>
      <c r="G136" s="92"/>
      <c r="H136" s="92"/>
      <c r="I136" s="92"/>
      <c r="J136" s="92"/>
    </row>
    <row r="137" spans="5:10" x14ac:dyDescent="0.25">
      <c r="E137" s="92"/>
      <c r="F137" s="92"/>
      <c r="G137" s="92"/>
      <c r="H137" s="92"/>
      <c r="I137" s="92"/>
      <c r="J137" s="92"/>
    </row>
    <row r="138" spans="5:10" x14ac:dyDescent="0.25">
      <c r="E138" s="92"/>
      <c r="F138" s="92"/>
      <c r="G138" s="92"/>
      <c r="H138" s="92"/>
      <c r="I138" s="92"/>
      <c r="J138" s="92"/>
    </row>
    <row r="139" spans="5:10" x14ac:dyDescent="0.25">
      <c r="E139" s="92"/>
      <c r="F139" s="92"/>
      <c r="G139" s="92"/>
      <c r="H139" s="92"/>
      <c r="I139" s="92"/>
      <c r="J139" s="92"/>
    </row>
    <row r="140" spans="5:10" x14ac:dyDescent="0.25">
      <c r="E140" s="92"/>
      <c r="F140" s="92"/>
      <c r="G140" s="92"/>
      <c r="H140" s="92"/>
      <c r="I140" s="92"/>
      <c r="J140" s="92"/>
    </row>
    <row r="141" spans="5:10" x14ac:dyDescent="0.25">
      <c r="E141" s="92"/>
      <c r="F141" s="92"/>
      <c r="G141" s="92"/>
      <c r="H141" s="92"/>
      <c r="I141" s="92"/>
      <c r="J141" s="92"/>
    </row>
    <row r="142" spans="5:10" x14ac:dyDescent="0.25">
      <c r="E142" s="92"/>
      <c r="F142" s="92"/>
      <c r="G142" s="92"/>
      <c r="H142" s="92"/>
      <c r="I142" s="92"/>
      <c r="J142" s="92"/>
    </row>
    <row r="143" spans="5:10" x14ac:dyDescent="0.25">
      <c r="E143" s="92"/>
      <c r="F143" s="92"/>
      <c r="G143" s="92"/>
      <c r="H143" s="92"/>
      <c r="I143" s="92"/>
      <c r="J143" s="92"/>
    </row>
    <row r="144" spans="5:10" x14ac:dyDescent="0.25">
      <c r="E144" s="92"/>
      <c r="F144" s="92"/>
      <c r="G144" s="92"/>
      <c r="H144" s="92"/>
      <c r="I144" s="92"/>
      <c r="J144" s="92"/>
    </row>
    <row r="145" spans="5:10" x14ac:dyDescent="0.25">
      <c r="E145" s="92"/>
      <c r="F145" s="92"/>
      <c r="G145" s="92"/>
      <c r="H145" s="92"/>
      <c r="I145" s="92"/>
      <c r="J145" s="92"/>
    </row>
    <row r="146" spans="5:10" x14ac:dyDescent="0.25">
      <c r="E146" s="92"/>
      <c r="F146" s="92"/>
      <c r="G146" s="92"/>
      <c r="H146" s="92"/>
      <c r="I146" s="92"/>
      <c r="J146" s="92"/>
    </row>
    <row r="147" spans="5:10" x14ac:dyDescent="0.25">
      <c r="E147" s="92"/>
      <c r="F147" s="92"/>
      <c r="G147" s="92"/>
      <c r="H147" s="92"/>
      <c r="I147" s="92"/>
      <c r="J147" s="92"/>
    </row>
    <row r="148" spans="5:10" x14ac:dyDescent="0.25">
      <c r="E148" s="92"/>
      <c r="F148" s="92"/>
      <c r="G148" s="92"/>
      <c r="H148" s="92"/>
      <c r="I148" s="92"/>
      <c r="J148" s="92"/>
    </row>
    <row r="149" spans="5:10" x14ac:dyDescent="0.25">
      <c r="E149" s="92"/>
      <c r="F149" s="92"/>
      <c r="G149" s="92"/>
      <c r="H149" s="92"/>
      <c r="I149" s="92"/>
      <c r="J149" s="92"/>
    </row>
    <row r="150" spans="5:10" x14ac:dyDescent="0.25">
      <c r="E150" s="92"/>
      <c r="F150" s="92"/>
      <c r="G150" s="92"/>
      <c r="H150" s="92"/>
      <c r="I150" s="92"/>
      <c r="J150" s="92"/>
    </row>
    <row r="151" spans="5:10" x14ac:dyDescent="0.25">
      <c r="E151" s="92"/>
      <c r="F151" s="92"/>
      <c r="G151" s="92"/>
      <c r="H151" s="92"/>
      <c r="I151" s="92"/>
      <c r="J151" s="92"/>
    </row>
    <row r="152" spans="5:10" x14ac:dyDescent="0.25">
      <c r="E152" s="92"/>
      <c r="F152" s="92"/>
      <c r="G152" s="92"/>
      <c r="H152" s="92"/>
      <c r="I152" s="92"/>
      <c r="J152" s="92"/>
    </row>
    <row r="153" spans="5:10" x14ac:dyDescent="0.25">
      <c r="E153" s="92"/>
      <c r="F153" s="92"/>
      <c r="G153" s="92"/>
      <c r="H153" s="92"/>
      <c r="I153" s="92"/>
      <c r="J153" s="92"/>
    </row>
    <row r="154" spans="5:10" x14ac:dyDescent="0.25">
      <c r="E154" s="92"/>
      <c r="F154" s="92"/>
      <c r="G154" s="92"/>
      <c r="H154" s="92"/>
      <c r="I154" s="92"/>
      <c r="J154" s="92"/>
    </row>
    <row r="155" spans="5:10" x14ac:dyDescent="0.25">
      <c r="E155" s="92"/>
      <c r="F155" s="92"/>
      <c r="G155" s="92"/>
      <c r="H155" s="92"/>
      <c r="I155" s="92"/>
      <c r="J155" s="92"/>
    </row>
    <row r="156" spans="5:10" x14ac:dyDescent="0.25">
      <c r="E156" s="92"/>
      <c r="F156" s="92"/>
      <c r="G156" s="92"/>
      <c r="H156" s="92"/>
      <c r="I156" s="92"/>
      <c r="J156" s="92"/>
    </row>
    <row r="157" spans="5:10" x14ac:dyDescent="0.25">
      <c r="E157" s="92"/>
      <c r="F157" s="92"/>
      <c r="G157" s="92"/>
      <c r="H157" s="92"/>
      <c r="I157" s="92"/>
      <c r="J157" s="92"/>
    </row>
  </sheetData>
  <mergeCells count="3">
    <mergeCell ref="A2:C2"/>
    <mergeCell ref="A3:C3"/>
    <mergeCell ref="A4:C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5"/>
  <sheetViews>
    <sheetView zoomScaleNormal="100" workbookViewId="0">
      <selection activeCell="A25" sqref="A25"/>
    </sheetView>
  </sheetViews>
  <sheetFormatPr defaultRowHeight="15" x14ac:dyDescent="0.25"/>
  <cols>
    <col min="1" max="1" width="90.85546875" customWidth="1"/>
    <col min="2" max="3" width="28.28515625" customWidth="1"/>
    <col min="4" max="4" width="27.42578125" bestFit="1" customWidth="1"/>
    <col min="5" max="5" width="18.5703125" style="105" customWidth="1"/>
  </cols>
  <sheetData>
    <row r="1" spans="1:6" ht="15" customHeight="1" x14ac:dyDescent="0.25">
      <c r="B1" s="102" t="s">
        <v>770</v>
      </c>
    </row>
    <row r="2" spans="1:6" ht="25.5" customHeight="1" x14ac:dyDescent="0.25">
      <c r="A2" s="233" t="str">
        <f>Mellékletek!A1</f>
        <v>Eszteregnye Község Önkormányzata</v>
      </c>
      <c r="B2" s="233"/>
      <c r="C2" s="211"/>
      <c r="D2" s="211"/>
      <c r="E2" s="211"/>
      <c r="F2" s="123"/>
    </row>
    <row r="3" spans="1:6" ht="25.5" customHeight="1" x14ac:dyDescent="0.25">
      <c r="A3" s="230" t="s">
        <v>785</v>
      </c>
      <c r="B3" s="230"/>
      <c r="C3" s="103"/>
      <c r="D3" s="103"/>
      <c r="E3" s="103"/>
    </row>
    <row r="4" spans="1:6" ht="23.25" customHeight="1" x14ac:dyDescent="0.25">
      <c r="A4" s="232" t="s">
        <v>531</v>
      </c>
      <c r="B4" s="232"/>
      <c r="C4" s="210"/>
      <c r="D4" s="210"/>
      <c r="E4" s="210"/>
    </row>
    <row r="5" spans="1:6" ht="17.25" customHeight="1" x14ac:dyDescent="0.25"/>
    <row r="6" spans="1:6" ht="47.25" customHeight="1" x14ac:dyDescent="0.25">
      <c r="A6" s="54" t="s">
        <v>530</v>
      </c>
      <c r="B6" s="104" t="s">
        <v>578</v>
      </c>
      <c r="C6" s="188"/>
      <c r="D6" s="188"/>
      <c r="E6" s="189"/>
    </row>
    <row r="7" spans="1:6" ht="15" customHeight="1" x14ac:dyDescent="0.25">
      <c r="A7" s="55" t="s">
        <v>506</v>
      </c>
      <c r="B7" s="56">
        <v>0</v>
      </c>
      <c r="C7" s="190"/>
      <c r="D7" s="190"/>
      <c r="E7" s="191"/>
    </row>
    <row r="8" spans="1:6" ht="15" customHeight="1" x14ac:dyDescent="0.25">
      <c r="A8" s="55" t="s">
        <v>507</v>
      </c>
      <c r="B8" s="56">
        <v>0</v>
      </c>
      <c r="C8" s="190"/>
      <c r="D8" s="190"/>
      <c r="E8" s="191"/>
    </row>
    <row r="9" spans="1:6" ht="15" customHeight="1" x14ac:dyDescent="0.25">
      <c r="A9" s="55" t="s">
        <v>508</v>
      </c>
      <c r="B9" s="56">
        <v>0</v>
      </c>
      <c r="C9" s="190"/>
      <c r="D9" s="190"/>
      <c r="E9" s="191"/>
    </row>
    <row r="10" spans="1:6" ht="15" customHeight="1" x14ac:dyDescent="0.25">
      <c r="A10" s="55" t="s">
        <v>509</v>
      </c>
      <c r="B10" s="56">
        <v>0</v>
      </c>
      <c r="C10" s="190"/>
      <c r="D10" s="190"/>
      <c r="E10" s="191"/>
    </row>
    <row r="11" spans="1:6" ht="15" customHeight="1" x14ac:dyDescent="0.25">
      <c r="A11" s="54" t="s">
        <v>525</v>
      </c>
      <c r="B11" s="100">
        <f>SUM(B7:B10)</f>
        <v>0</v>
      </c>
      <c r="C11" s="192"/>
      <c r="D11" s="192"/>
      <c r="E11" s="193"/>
    </row>
    <row r="12" spans="1:6" ht="15" customHeight="1" x14ac:dyDescent="0.25">
      <c r="A12" s="55" t="s">
        <v>510</v>
      </c>
      <c r="B12" s="56">
        <v>0</v>
      </c>
      <c r="C12" s="190"/>
      <c r="D12" s="190"/>
      <c r="E12" s="191"/>
    </row>
    <row r="13" spans="1:6" ht="15" customHeight="1" x14ac:dyDescent="0.25">
      <c r="A13" s="55" t="s">
        <v>511</v>
      </c>
      <c r="B13" s="56">
        <v>0</v>
      </c>
      <c r="C13" s="190"/>
      <c r="D13" s="190"/>
      <c r="E13" s="191"/>
    </row>
    <row r="14" spans="1:6" ht="15" customHeight="1" x14ac:dyDescent="0.25">
      <c r="A14" s="55" t="s">
        <v>512</v>
      </c>
      <c r="B14" s="56">
        <v>0</v>
      </c>
      <c r="C14" s="190"/>
      <c r="D14" s="190"/>
      <c r="E14" s="191"/>
    </row>
    <row r="15" spans="1:6" ht="15" customHeight="1" x14ac:dyDescent="0.25">
      <c r="A15" s="55" t="s">
        <v>513</v>
      </c>
      <c r="B15" s="56">
        <v>2</v>
      </c>
      <c r="C15" s="190"/>
      <c r="D15" s="190"/>
      <c r="E15" s="191"/>
    </row>
    <row r="16" spans="1:6" ht="15" customHeight="1" x14ac:dyDescent="0.25">
      <c r="A16" s="55" t="s">
        <v>514</v>
      </c>
      <c r="B16" s="56">
        <v>0</v>
      </c>
      <c r="C16" s="190"/>
      <c r="D16" s="190"/>
      <c r="E16" s="191"/>
    </row>
    <row r="17" spans="1:5" ht="15" customHeight="1" x14ac:dyDescent="0.25">
      <c r="A17" s="55" t="s">
        <v>515</v>
      </c>
      <c r="B17" s="56">
        <v>0</v>
      </c>
      <c r="C17" s="190"/>
      <c r="D17" s="190"/>
      <c r="E17" s="191"/>
    </row>
    <row r="18" spans="1:5" ht="15" customHeight="1" x14ac:dyDescent="0.25">
      <c r="A18" s="55" t="s">
        <v>516</v>
      </c>
      <c r="B18" s="56">
        <v>0</v>
      </c>
      <c r="C18" s="190"/>
      <c r="D18" s="190"/>
      <c r="E18" s="191"/>
    </row>
    <row r="19" spans="1:5" ht="15" customHeight="1" x14ac:dyDescent="0.25">
      <c r="A19" s="54" t="s">
        <v>526</v>
      </c>
      <c r="B19" s="100">
        <f>SUM(B12:B18)</f>
        <v>2</v>
      </c>
      <c r="C19" s="192"/>
      <c r="D19" s="192"/>
      <c r="E19" s="193"/>
    </row>
    <row r="20" spans="1:5" ht="15.75" customHeight="1" x14ac:dyDescent="0.25">
      <c r="A20" s="55" t="s">
        <v>716</v>
      </c>
      <c r="B20" s="56">
        <v>3</v>
      </c>
      <c r="C20" s="190"/>
      <c r="D20" s="190"/>
      <c r="E20" s="191"/>
    </row>
    <row r="21" spans="1:5" ht="15" customHeight="1" x14ac:dyDescent="0.25">
      <c r="A21" s="55" t="s">
        <v>644</v>
      </c>
      <c r="B21" s="56">
        <v>1</v>
      </c>
      <c r="C21" s="190"/>
      <c r="D21" s="190"/>
      <c r="E21" s="191"/>
    </row>
    <row r="22" spans="1:5" ht="15" customHeight="1" x14ac:dyDescent="0.25">
      <c r="A22" s="55" t="s">
        <v>517</v>
      </c>
      <c r="B22" s="56">
        <v>10</v>
      </c>
      <c r="C22" s="190"/>
      <c r="D22" s="190"/>
      <c r="E22" s="191"/>
    </row>
    <row r="23" spans="1:5" ht="15" customHeight="1" x14ac:dyDescent="0.25">
      <c r="A23" s="54" t="s">
        <v>527</v>
      </c>
      <c r="B23" s="100">
        <f>SUM(B20:B22)</f>
        <v>14</v>
      </c>
      <c r="C23" s="192"/>
      <c r="D23" s="192"/>
      <c r="E23" s="193"/>
    </row>
    <row r="24" spans="1:5" ht="13.5" customHeight="1" x14ac:dyDescent="0.25">
      <c r="A24" s="55" t="s">
        <v>518</v>
      </c>
      <c r="B24" s="56">
        <v>1</v>
      </c>
      <c r="C24" s="190"/>
      <c r="D24" s="190"/>
      <c r="E24" s="191"/>
    </row>
    <row r="25" spans="1:5" ht="15" customHeight="1" x14ac:dyDescent="0.25">
      <c r="A25" s="55" t="s">
        <v>519</v>
      </c>
      <c r="B25" s="56">
        <v>0</v>
      </c>
      <c r="C25" s="190"/>
      <c r="D25" s="190"/>
      <c r="E25" s="191"/>
    </row>
    <row r="26" spans="1:5" ht="16.5" customHeight="1" x14ac:dyDescent="0.25">
      <c r="A26" s="55" t="s">
        <v>717</v>
      </c>
      <c r="B26" s="56">
        <v>0</v>
      </c>
      <c r="C26" s="190"/>
      <c r="D26" s="190"/>
      <c r="E26" s="191"/>
    </row>
    <row r="27" spans="1:5" ht="15" customHeight="1" x14ac:dyDescent="0.25">
      <c r="A27" s="54" t="s">
        <v>528</v>
      </c>
      <c r="B27" s="100">
        <f>SUM(B24:B26)</f>
        <v>1</v>
      </c>
      <c r="C27" s="192"/>
      <c r="D27" s="192"/>
      <c r="E27" s="193"/>
    </row>
    <row r="28" spans="1:5" ht="37.5" customHeight="1" x14ac:dyDescent="0.25">
      <c r="A28" s="54" t="s">
        <v>529</v>
      </c>
      <c r="B28" s="152">
        <f>B11+B19+B23+B27</f>
        <v>17</v>
      </c>
      <c r="C28" s="194"/>
      <c r="D28" s="195"/>
      <c r="E28" s="193"/>
    </row>
    <row r="29" spans="1:5" ht="27" customHeight="1" x14ac:dyDescent="0.25">
      <c r="A29" s="55" t="s">
        <v>520</v>
      </c>
      <c r="B29" s="56">
        <v>0</v>
      </c>
      <c r="C29" s="190"/>
      <c r="D29" s="190"/>
      <c r="E29" s="191"/>
    </row>
    <row r="30" spans="1:5" ht="27" customHeight="1" x14ac:dyDescent="0.25">
      <c r="A30" s="55" t="s">
        <v>521</v>
      </c>
      <c r="B30" s="56">
        <v>0</v>
      </c>
      <c r="C30" s="190"/>
      <c r="D30" s="190"/>
      <c r="E30" s="191"/>
    </row>
    <row r="31" spans="1:5" ht="27" customHeight="1" x14ac:dyDescent="0.25">
      <c r="A31" s="55" t="s">
        <v>522</v>
      </c>
      <c r="B31" s="56">
        <v>0</v>
      </c>
      <c r="C31" s="190"/>
      <c r="D31" s="190"/>
      <c r="E31" s="191"/>
    </row>
    <row r="32" spans="1:5" ht="15" customHeight="1" x14ac:dyDescent="0.25">
      <c r="A32" s="55" t="s">
        <v>523</v>
      </c>
      <c r="B32" s="56">
        <v>0</v>
      </c>
      <c r="C32" s="190"/>
      <c r="D32" s="190"/>
      <c r="E32" s="191"/>
    </row>
    <row r="33" spans="1:5" ht="25.5" customHeight="1" x14ac:dyDescent="0.25">
      <c r="A33" s="54" t="s">
        <v>524</v>
      </c>
      <c r="B33" s="100">
        <f>SUM(B29:B32)</f>
        <v>0</v>
      </c>
      <c r="C33" s="192"/>
      <c r="D33" s="192"/>
      <c r="E33" s="193"/>
    </row>
    <row r="34" spans="1:5" ht="15" customHeight="1" x14ac:dyDescent="0.25">
      <c r="A34" s="235"/>
      <c r="B34" s="235"/>
      <c r="C34" s="22"/>
    </row>
    <row r="35" spans="1:5" ht="15" customHeight="1" x14ac:dyDescent="0.25">
      <c r="A35" s="234"/>
      <c r="B35" s="234"/>
      <c r="C35" s="22"/>
    </row>
  </sheetData>
  <mergeCells count="5">
    <mergeCell ref="A2:B2"/>
    <mergeCell ref="A3:B3"/>
    <mergeCell ref="A4:B4"/>
    <mergeCell ref="A35:B35"/>
    <mergeCell ref="A34:B34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9"/>
  <sheetViews>
    <sheetView topLeftCell="A19" zoomScaleNormal="100" workbookViewId="0">
      <selection activeCell="E39" sqref="E39"/>
    </sheetView>
  </sheetViews>
  <sheetFormatPr defaultRowHeight="15" x14ac:dyDescent="0.25"/>
  <cols>
    <col min="1" max="1" width="100" customWidth="1"/>
    <col min="3" max="3" width="17" style="204" customWidth="1"/>
  </cols>
  <sheetData>
    <row r="1" spans="1:8" ht="15" customHeight="1" x14ac:dyDescent="0.25">
      <c r="C1" s="202" t="s">
        <v>771</v>
      </c>
    </row>
    <row r="2" spans="1:8" ht="18" customHeight="1" x14ac:dyDescent="0.25">
      <c r="A2" s="229" t="str">
        <f>Mellékletek!A1</f>
        <v>Eszteregnye Község Önkormányzata</v>
      </c>
      <c r="B2" s="229"/>
      <c r="C2" s="229"/>
      <c r="D2" s="123"/>
      <c r="E2" s="123"/>
      <c r="F2" s="123"/>
      <c r="G2" s="123"/>
      <c r="H2" s="123"/>
    </row>
    <row r="3" spans="1:8" ht="25.5" customHeight="1" x14ac:dyDescent="0.25">
      <c r="A3" s="230" t="s">
        <v>785</v>
      </c>
      <c r="B3" s="230"/>
      <c r="C3" s="230"/>
      <c r="D3" s="103"/>
      <c r="E3" s="103"/>
      <c r="F3" s="103"/>
      <c r="G3" s="103"/>
      <c r="H3" s="103"/>
    </row>
    <row r="4" spans="1:8" ht="26.25" customHeight="1" x14ac:dyDescent="0.25">
      <c r="A4" s="232" t="s">
        <v>657</v>
      </c>
      <c r="B4" s="236"/>
      <c r="C4" s="236"/>
    </row>
    <row r="5" spans="1:8" ht="18.75" customHeight="1" x14ac:dyDescent="0.3">
      <c r="A5" s="74"/>
      <c r="B5" s="76"/>
      <c r="C5" s="203"/>
    </row>
    <row r="6" spans="1:8" ht="23.25" customHeight="1" x14ac:dyDescent="0.25">
      <c r="A6" s="3" t="s">
        <v>614</v>
      </c>
    </row>
    <row r="7" spans="1:8" ht="25.5" x14ac:dyDescent="0.25">
      <c r="A7" s="41" t="s">
        <v>583</v>
      </c>
      <c r="B7" s="2" t="s">
        <v>46</v>
      </c>
      <c r="C7" s="205" t="s">
        <v>1</v>
      </c>
    </row>
    <row r="8" spans="1:8" x14ac:dyDescent="0.25">
      <c r="A8" s="11" t="s">
        <v>348</v>
      </c>
      <c r="B8" s="5" t="s">
        <v>125</v>
      </c>
      <c r="C8" s="206">
        <v>0</v>
      </c>
    </row>
    <row r="9" spans="1:8" x14ac:dyDescent="0.25">
      <c r="A9" s="11" t="s">
        <v>349</v>
      </c>
      <c r="B9" s="5" t="s">
        <v>125</v>
      </c>
      <c r="C9" s="206">
        <v>0</v>
      </c>
    </row>
    <row r="10" spans="1:8" x14ac:dyDescent="0.25">
      <c r="A10" s="11" t="s">
        <v>350</v>
      </c>
      <c r="B10" s="5" t="s">
        <v>125</v>
      </c>
      <c r="C10" s="206">
        <v>0</v>
      </c>
    </row>
    <row r="11" spans="1:8" x14ac:dyDescent="0.25">
      <c r="A11" s="11" t="s">
        <v>351</v>
      </c>
      <c r="B11" s="5" t="s">
        <v>125</v>
      </c>
      <c r="C11" s="206">
        <v>0</v>
      </c>
    </row>
    <row r="12" spans="1:8" x14ac:dyDescent="0.25">
      <c r="A12" s="12" t="s">
        <v>352</v>
      </c>
      <c r="B12" s="5" t="s">
        <v>125</v>
      </c>
      <c r="C12" s="206">
        <v>0</v>
      </c>
    </row>
    <row r="13" spans="1:8" x14ac:dyDescent="0.25">
      <c r="A13" s="12" t="s">
        <v>353</v>
      </c>
      <c r="B13" s="5" t="s">
        <v>125</v>
      </c>
      <c r="C13" s="206"/>
    </row>
    <row r="14" spans="1:8" x14ac:dyDescent="0.25">
      <c r="A14" s="14" t="s">
        <v>5</v>
      </c>
      <c r="B14" s="13" t="s">
        <v>125</v>
      </c>
      <c r="C14" s="206"/>
    </row>
    <row r="15" spans="1:8" x14ac:dyDescent="0.25">
      <c r="A15" s="11" t="s">
        <v>354</v>
      </c>
      <c r="B15" s="5" t="s">
        <v>126</v>
      </c>
      <c r="C15" s="206">
        <v>0</v>
      </c>
    </row>
    <row r="16" spans="1:8" x14ac:dyDescent="0.25">
      <c r="A16" s="15" t="s">
        <v>4</v>
      </c>
      <c r="B16" s="13" t="s">
        <v>126</v>
      </c>
      <c r="C16" s="207">
        <f>SUM(C15)</f>
        <v>0</v>
      </c>
    </row>
    <row r="17" spans="1:3" x14ac:dyDescent="0.25">
      <c r="A17" s="11" t="s">
        <v>355</v>
      </c>
      <c r="B17" s="5" t="s">
        <v>127</v>
      </c>
      <c r="C17" s="206"/>
    </row>
    <row r="18" spans="1:3" x14ac:dyDescent="0.25">
      <c r="A18" s="11" t="s">
        <v>356</v>
      </c>
      <c r="B18" s="5" t="s">
        <v>127</v>
      </c>
      <c r="C18" s="206"/>
    </row>
    <row r="19" spans="1:3" x14ac:dyDescent="0.25">
      <c r="A19" s="12" t="s">
        <v>357</v>
      </c>
      <c r="B19" s="5" t="s">
        <v>127</v>
      </c>
      <c r="C19" s="206"/>
    </row>
    <row r="20" spans="1:3" x14ac:dyDescent="0.25">
      <c r="A20" s="12" t="s">
        <v>358</v>
      </c>
      <c r="B20" s="5" t="s">
        <v>127</v>
      </c>
      <c r="C20" s="206">
        <v>0</v>
      </c>
    </row>
    <row r="21" spans="1:3" x14ac:dyDescent="0.25">
      <c r="A21" s="12" t="s">
        <v>359</v>
      </c>
      <c r="B21" s="5" t="s">
        <v>127</v>
      </c>
      <c r="C21" s="206">
        <v>0</v>
      </c>
    </row>
    <row r="22" spans="1:3" ht="30" x14ac:dyDescent="0.25">
      <c r="A22" s="16" t="s">
        <v>360</v>
      </c>
      <c r="B22" s="5" t="s">
        <v>127</v>
      </c>
      <c r="C22" s="206">
        <v>0</v>
      </c>
    </row>
    <row r="23" spans="1:3" x14ac:dyDescent="0.25">
      <c r="A23" s="10" t="s">
        <v>3</v>
      </c>
      <c r="B23" s="13" t="s">
        <v>127</v>
      </c>
      <c r="C23" s="207">
        <f>SUM(C17:C22)</f>
        <v>0</v>
      </c>
    </row>
    <row r="24" spans="1:3" x14ac:dyDescent="0.25">
      <c r="A24" s="11" t="s">
        <v>361</v>
      </c>
      <c r="B24" s="5" t="s">
        <v>128</v>
      </c>
      <c r="C24" s="206">
        <v>0</v>
      </c>
    </row>
    <row r="25" spans="1:3" x14ac:dyDescent="0.25">
      <c r="A25" s="10" t="s">
        <v>2</v>
      </c>
      <c r="B25" s="7" t="s">
        <v>128</v>
      </c>
      <c r="C25" s="207">
        <f>SUM(C24:C24)</f>
        <v>0</v>
      </c>
    </row>
    <row r="26" spans="1:3" x14ac:dyDescent="0.25">
      <c r="A26" s="11" t="s">
        <v>362</v>
      </c>
      <c r="B26" s="5" t="s">
        <v>129</v>
      </c>
      <c r="C26" s="206">
        <v>0</v>
      </c>
    </row>
    <row r="27" spans="1:3" x14ac:dyDescent="0.25">
      <c r="A27" s="11" t="s">
        <v>363</v>
      </c>
      <c r="B27" s="5" t="s">
        <v>129</v>
      </c>
      <c r="C27" s="206">
        <v>0</v>
      </c>
    </row>
    <row r="28" spans="1:3" x14ac:dyDescent="0.25">
      <c r="A28" s="12" t="s">
        <v>364</v>
      </c>
      <c r="B28" s="5" t="s">
        <v>129</v>
      </c>
      <c r="C28" s="206"/>
    </row>
    <row r="29" spans="1:3" x14ac:dyDescent="0.25">
      <c r="A29" s="12" t="s">
        <v>365</v>
      </c>
      <c r="B29" s="5" t="s">
        <v>129</v>
      </c>
      <c r="C29" s="206"/>
    </row>
    <row r="30" spans="1:3" x14ac:dyDescent="0.25">
      <c r="A30" s="12" t="s">
        <v>366</v>
      </c>
      <c r="B30" s="5" t="s">
        <v>129</v>
      </c>
      <c r="C30" s="206"/>
    </row>
    <row r="31" spans="1:3" x14ac:dyDescent="0.25">
      <c r="A31" s="12" t="s">
        <v>367</v>
      </c>
      <c r="B31" s="5" t="s">
        <v>129</v>
      </c>
      <c r="C31" s="206"/>
    </row>
    <row r="32" spans="1:3" x14ac:dyDescent="0.25">
      <c r="A32" s="12" t="s">
        <v>368</v>
      </c>
      <c r="B32" s="5" t="s">
        <v>129</v>
      </c>
      <c r="C32" s="206"/>
    </row>
    <row r="33" spans="1:3" x14ac:dyDescent="0.25">
      <c r="A33" s="12" t="s">
        <v>369</v>
      </c>
      <c r="B33" s="5" t="s">
        <v>129</v>
      </c>
      <c r="C33" s="206"/>
    </row>
    <row r="34" spans="1:3" x14ac:dyDescent="0.25">
      <c r="A34" s="12" t="s">
        <v>370</v>
      </c>
      <c r="B34" s="5" t="s">
        <v>129</v>
      </c>
      <c r="C34" s="206"/>
    </row>
    <row r="35" spans="1:3" x14ac:dyDescent="0.25">
      <c r="A35" s="12" t="s">
        <v>371</v>
      </c>
      <c r="B35" s="5" t="s">
        <v>129</v>
      </c>
      <c r="C35" s="206"/>
    </row>
    <row r="36" spans="1:3" ht="30" x14ac:dyDescent="0.25">
      <c r="A36" s="12" t="s">
        <v>372</v>
      </c>
      <c r="B36" s="5" t="s">
        <v>129</v>
      </c>
      <c r="C36" s="206">
        <v>4961000</v>
      </c>
    </row>
    <row r="37" spans="1:3" ht="30" x14ac:dyDescent="0.25">
      <c r="A37" s="12" t="s">
        <v>373</v>
      </c>
      <c r="B37" s="5" t="s">
        <v>129</v>
      </c>
      <c r="C37" s="206"/>
    </row>
    <row r="38" spans="1:3" x14ac:dyDescent="0.25">
      <c r="A38" s="10" t="s">
        <v>374</v>
      </c>
      <c r="B38" s="13" t="s">
        <v>129</v>
      </c>
      <c r="C38" s="207">
        <f>SUM(C26:C37)</f>
        <v>4961000</v>
      </c>
    </row>
    <row r="39" spans="1:3" ht="15.75" x14ac:dyDescent="0.25">
      <c r="A39" s="17" t="s">
        <v>375</v>
      </c>
      <c r="B39" s="8" t="s">
        <v>130</v>
      </c>
      <c r="C39" s="207">
        <f>C14+C16+C23+C25+C38</f>
        <v>4961000</v>
      </c>
    </row>
  </sheetData>
  <mergeCells count="3">
    <mergeCell ref="A3:C3"/>
    <mergeCell ref="A4:C4"/>
    <mergeCell ref="A2:C2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7"/>
  <sheetViews>
    <sheetView view="pageBreakPreview" topLeftCell="A31" zoomScaleNormal="100" zoomScaleSheetLayoutView="100" workbookViewId="0">
      <selection activeCell="C37" sqref="C37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92" customWidth="1"/>
  </cols>
  <sheetData>
    <row r="1" spans="1:8" ht="15" customHeight="1" x14ac:dyDescent="0.25">
      <c r="C1" s="199" t="s">
        <v>772</v>
      </c>
    </row>
    <row r="2" spans="1:8" ht="18" customHeight="1" x14ac:dyDescent="0.25">
      <c r="A2" s="240" t="str">
        <f>Mellékletek!A1</f>
        <v>Eszteregnye Község Önkormányzata</v>
      </c>
      <c r="B2" s="240"/>
      <c r="C2" s="240"/>
      <c r="D2" s="123"/>
      <c r="E2" s="123"/>
      <c r="F2" s="123"/>
      <c r="G2" s="123"/>
      <c r="H2" s="123"/>
    </row>
    <row r="3" spans="1:8" ht="25.5" customHeight="1" x14ac:dyDescent="0.25">
      <c r="A3" s="237" t="s">
        <v>785</v>
      </c>
      <c r="B3" s="237"/>
      <c r="C3" s="237"/>
      <c r="D3" s="103"/>
      <c r="E3" s="103"/>
      <c r="F3" s="103"/>
      <c r="G3" s="103"/>
      <c r="H3" s="103"/>
    </row>
    <row r="4" spans="1:8" ht="27" customHeight="1" x14ac:dyDescent="0.25">
      <c r="A4" s="238" t="s">
        <v>710</v>
      </c>
      <c r="B4" s="239"/>
      <c r="C4" s="239"/>
    </row>
    <row r="5" spans="1:8" ht="19.5" customHeight="1" x14ac:dyDescent="0.25">
      <c r="A5" s="212"/>
      <c r="B5" s="66"/>
      <c r="C5" s="213"/>
    </row>
    <row r="6" spans="1:8" x14ac:dyDescent="0.25">
      <c r="A6" s="106" t="s">
        <v>614</v>
      </c>
    </row>
    <row r="7" spans="1:8" ht="30" x14ac:dyDescent="0.25">
      <c r="A7" s="110" t="s">
        <v>583</v>
      </c>
      <c r="B7" s="214" t="s">
        <v>46</v>
      </c>
      <c r="C7" s="215" t="s">
        <v>1</v>
      </c>
    </row>
    <row r="8" spans="1:8" x14ac:dyDescent="0.25">
      <c r="A8" s="71" t="s">
        <v>535</v>
      </c>
      <c r="B8" s="216" t="s">
        <v>136</v>
      </c>
      <c r="C8" s="128"/>
    </row>
    <row r="9" spans="1:8" x14ac:dyDescent="0.25">
      <c r="A9" s="71" t="s">
        <v>536</v>
      </c>
      <c r="B9" s="216" t="s">
        <v>136</v>
      </c>
      <c r="C9" s="128"/>
    </row>
    <row r="10" spans="1:8" ht="30" x14ac:dyDescent="0.25">
      <c r="A10" s="71" t="s">
        <v>537</v>
      </c>
      <c r="B10" s="216" t="s">
        <v>136</v>
      </c>
      <c r="C10" s="128"/>
    </row>
    <row r="11" spans="1:8" x14ac:dyDescent="0.25">
      <c r="A11" s="71" t="s">
        <v>538</v>
      </c>
      <c r="B11" s="216" t="s">
        <v>136</v>
      </c>
      <c r="C11" s="128"/>
    </row>
    <row r="12" spans="1:8" x14ac:dyDescent="0.25">
      <c r="A12" s="71" t="s">
        <v>539</v>
      </c>
      <c r="B12" s="216" t="s">
        <v>136</v>
      </c>
      <c r="C12" s="128"/>
    </row>
    <row r="13" spans="1:8" x14ac:dyDescent="0.25">
      <c r="A13" s="71" t="s">
        <v>540</v>
      </c>
      <c r="B13" s="216" t="s">
        <v>136</v>
      </c>
      <c r="C13" s="128"/>
    </row>
    <row r="14" spans="1:8" x14ac:dyDescent="0.25">
      <c r="A14" s="71" t="s">
        <v>541</v>
      </c>
      <c r="B14" s="216" t="s">
        <v>136</v>
      </c>
      <c r="C14" s="128"/>
    </row>
    <row r="15" spans="1:8" x14ac:dyDescent="0.25">
      <c r="A15" s="71" t="s">
        <v>542</v>
      </c>
      <c r="B15" s="216" t="s">
        <v>136</v>
      </c>
      <c r="C15" s="128"/>
    </row>
    <row r="16" spans="1:8" x14ac:dyDescent="0.25">
      <c r="A16" s="71" t="s">
        <v>543</v>
      </c>
      <c r="B16" s="216" t="s">
        <v>136</v>
      </c>
      <c r="C16" s="128"/>
    </row>
    <row r="17" spans="1:3" x14ac:dyDescent="0.25">
      <c r="A17" s="71" t="s">
        <v>544</v>
      </c>
      <c r="B17" s="216" t="s">
        <v>136</v>
      </c>
      <c r="C17" s="128"/>
    </row>
    <row r="18" spans="1:3" ht="30" x14ac:dyDescent="0.25">
      <c r="A18" s="217" t="s">
        <v>376</v>
      </c>
      <c r="B18" s="47" t="s">
        <v>136</v>
      </c>
      <c r="C18" s="126">
        <f>SUM(C8:C17)</f>
        <v>0</v>
      </c>
    </row>
    <row r="19" spans="1:3" x14ac:dyDescent="0.25">
      <c r="A19" s="71" t="s">
        <v>535</v>
      </c>
      <c r="B19" s="216" t="s">
        <v>137</v>
      </c>
      <c r="C19" s="128">
        <v>0</v>
      </c>
    </row>
    <row r="20" spans="1:3" x14ac:dyDescent="0.25">
      <c r="A20" s="71" t="s">
        <v>536</v>
      </c>
      <c r="B20" s="216" t="s">
        <v>137</v>
      </c>
      <c r="C20" s="128"/>
    </row>
    <row r="21" spans="1:3" ht="30" x14ac:dyDescent="0.25">
      <c r="A21" s="71" t="s">
        <v>537</v>
      </c>
      <c r="B21" s="216" t="s">
        <v>137</v>
      </c>
      <c r="C21" s="128"/>
    </row>
    <row r="22" spans="1:3" x14ac:dyDescent="0.25">
      <c r="A22" s="71" t="s">
        <v>538</v>
      </c>
      <c r="B22" s="216" t="s">
        <v>137</v>
      </c>
      <c r="C22" s="128"/>
    </row>
    <row r="23" spans="1:3" x14ac:dyDescent="0.25">
      <c r="A23" s="71" t="s">
        <v>539</v>
      </c>
      <c r="B23" s="216" t="s">
        <v>137</v>
      </c>
      <c r="C23" s="128"/>
    </row>
    <row r="24" spans="1:3" x14ac:dyDescent="0.25">
      <c r="A24" s="71" t="s">
        <v>540</v>
      </c>
      <c r="B24" s="216" t="s">
        <v>137</v>
      </c>
      <c r="C24" s="128"/>
    </row>
    <row r="25" spans="1:3" x14ac:dyDescent="0.25">
      <c r="A25" s="71" t="s">
        <v>541</v>
      </c>
      <c r="B25" s="216" t="s">
        <v>137</v>
      </c>
      <c r="C25" s="128"/>
    </row>
    <row r="26" spans="1:3" x14ac:dyDescent="0.25">
      <c r="A26" s="71" t="s">
        <v>542</v>
      </c>
      <c r="B26" s="216" t="s">
        <v>137</v>
      </c>
      <c r="C26" s="128"/>
    </row>
    <row r="27" spans="1:3" x14ac:dyDescent="0.25">
      <c r="A27" s="71" t="s">
        <v>543</v>
      </c>
      <c r="B27" s="216" t="s">
        <v>137</v>
      </c>
      <c r="C27" s="128"/>
    </row>
    <row r="28" spans="1:3" x14ac:dyDescent="0.25">
      <c r="A28" s="71" t="s">
        <v>544</v>
      </c>
      <c r="B28" s="216" t="s">
        <v>137</v>
      </c>
      <c r="C28" s="128"/>
    </row>
    <row r="29" spans="1:3" ht="30" x14ac:dyDescent="0.25">
      <c r="A29" s="217" t="s">
        <v>377</v>
      </c>
      <c r="B29" s="47" t="s">
        <v>137</v>
      </c>
      <c r="C29" s="126">
        <f>SUM(C19:C28)</f>
        <v>0</v>
      </c>
    </row>
    <row r="30" spans="1:3" x14ac:dyDescent="0.25">
      <c r="A30" s="71" t="s">
        <v>535</v>
      </c>
      <c r="B30" s="216" t="s">
        <v>138</v>
      </c>
      <c r="C30" s="128">
        <v>200000</v>
      </c>
    </row>
    <row r="31" spans="1:3" x14ac:dyDescent="0.25">
      <c r="A31" s="71" t="s">
        <v>536</v>
      </c>
      <c r="B31" s="216" t="s">
        <v>138</v>
      </c>
      <c r="C31" s="128"/>
    </row>
    <row r="32" spans="1:3" ht="30" x14ac:dyDescent="0.25">
      <c r="A32" s="71" t="s">
        <v>537</v>
      </c>
      <c r="B32" s="216" t="s">
        <v>138</v>
      </c>
      <c r="C32" s="128"/>
    </row>
    <row r="33" spans="1:3" x14ac:dyDescent="0.25">
      <c r="A33" s="71" t="s">
        <v>538</v>
      </c>
      <c r="B33" s="216" t="s">
        <v>138</v>
      </c>
      <c r="C33" s="128"/>
    </row>
    <row r="34" spans="1:3" x14ac:dyDescent="0.25">
      <c r="A34" s="71" t="s">
        <v>539</v>
      </c>
      <c r="B34" s="216" t="s">
        <v>138</v>
      </c>
      <c r="C34" s="128"/>
    </row>
    <row r="35" spans="1:3" x14ac:dyDescent="0.25">
      <c r="A35" s="71" t="s">
        <v>540</v>
      </c>
      <c r="B35" s="216" t="s">
        <v>138</v>
      </c>
      <c r="C35" s="128"/>
    </row>
    <row r="36" spans="1:3" x14ac:dyDescent="0.25">
      <c r="A36" s="71" t="s">
        <v>541</v>
      </c>
      <c r="B36" s="216" t="s">
        <v>138</v>
      </c>
      <c r="C36" s="149">
        <v>2739540</v>
      </c>
    </row>
    <row r="37" spans="1:3" x14ac:dyDescent="0.25">
      <c r="A37" s="71" t="s">
        <v>542</v>
      </c>
      <c r="B37" s="216" t="s">
        <v>138</v>
      </c>
      <c r="C37" s="128">
        <v>1053015</v>
      </c>
    </row>
    <row r="38" spans="1:3" x14ac:dyDescent="0.25">
      <c r="A38" s="71" t="s">
        <v>543</v>
      </c>
      <c r="B38" s="216" t="s">
        <v>138</v>
      </c>
      <c r="C38" s="128"/>
    </row>
    <row r="39" spans="1:3" x14ac:dyDescent="0.25">
      <c r="A39" s="71" t="s">
        <v>544</v>
      </c>
      <c r="B39" s="216" t="s">
        <v>138</v>
      </c>
      <c r="C39" s="128"/>
    </row>
    <row r="40" spans="1:3" x14ac:dyDescent="0.25">
      <c r="A40" s="217" t="s">
        <v>378</v>
      </c>
      <c r="B40" s="47" t="s">
        <v>138</v>
      </c>
      <c r="C40" s="126">
        <f>SUM(C30:C39)</f>
        <v>3992555</v>
      </c>
    </row>
    <row r="41" spans="1:3" x14ac:dyDescent="0.25">
      <c r="A41" s="71" t="s">
        <v>545</v>
      </c>
      <c r="B41" s="72" t="s">
        <v>146</v>
      </c>
      <c r="C41" s="128"/>
    </row>
    <row r="42" spans="1:3" x14ac:dyDescent="0.25">
      <c r="A42" s="71" t="s">
        <v>546</v>
      </c>
      <c r="B42" s="72" t="s">
        <v>146</v>
      </c>
      <c r="C42" s="128">
        <v>1020000</v>
      </c>
    </row>
    <row r="43" spans="1:3" x14ac:dyDescent="0.25">
      <c r="A43" s="71" t="s">
        <v>547</v>
      </c>
      <c r="B43" s="72" t="s">
        <v>146</v>
      </c>
      <c r="C43" s="128"/>
    </row>
    <row r="44" spans="1:3" x14ac:dyDescent="0.25">
      <c r="A44" s="72" t="s">
        <v>548</v>
      </c>
      <c r="B44" s="72" t="s">
        <v>146</v>
      </c>
      <c r="C44" s="128"/>
    </row>
    <row r="45" spans="1:3" x14ac:dyDescent="0.25">
      <c r="A45" s="72" t="s">
        <v>549</v>
      </c>
      <c r="B45" s="72" t="s">
        <v>146</v>
      </c>
      <c r="C45" s="128"/>
    </row>
    <row r="46" spans="1:3" x14ac:dyDescent="0.25">
      <c r="A46" s="72" t="s">
        <v>550</v>
      </c>
      <c r="B46" s="72" t="s">
        <v>146</v>
      </c>
      <c r="C46" s="128"/>
    </row>
    <row r="47" spans="1:3" x14ac:dyDescent="0.25">
      <c r="A47" s="71" t="s">
        <v>551</v>
      </c>
      <c r="B47" s="72" t="s">
        <v>146</v>
      </c>
      <c r="C47" s="128"/>
    </row>
    <row r="48" spans="1:3" x14ac:dyDescent="0.25">
      <c r="A48" s="71" t="s">
        <v>552</v>
      </c>
      <c r="B48" s="72" t="s">
        <v>146</v>
      </c>
      <c r="C48" s="128"/>
    </row>
    <row r="49" spans="1:3" x14ac:dyDescent="0.25">
      <c r="A49" s="71" t="s">
        <v>553</v>
      </c>
      <c r="B49" s="72" t="s">
        <v>146</v>
      </c>
      <c r="C49" s="128"/>
    </row>
    <row r="50" spans="1:3" x14ac:dyDescent="0.25">
      <c r="A50" s="71" t="s">
        <v>554</v>
      </c>
      <c r="B50" s="72" t="s">
        <v>146</v>
      </c>
      <c r="C50" s="128"/>
    </row>
    <row r="51" spans="1:3" ht="30" x14ac:dyDescent="0.25">
      <c r="A51" s="217" t="s">
        <v>379</v>
      </c>
      <c r="B51" s="47" t="s">
        <v>146</v>
      </c>
      <c r="C51" s="126">
        <f>SUM(C41:C50)</f>
        <v>1020000</v>
      </c>
    </row>
    <row r="52" spans="1:3" x14ac:dyDescent="0.25">
      <c r="A52" s="71" t="s">
        <v>535</v>
      </c>
      <c r="B52" s="216" t="s">
        <v>173</v>
      </c>
      <c r="C52" s="128"/>
    </row>
    <row r="53" spans="1:3" x14ac:dyDescent="0.25">
      <c r="A53" s="71" t="s">
        <v>536</v>
      </c>
      <c r="B53" s="216" t="s">
        <v>173</v>
      </c>
      <c r="C53" s="128"/>
    </row>
    <row r="54" spans="1:3" ht="30" x14ac:dyDescent="0.25">
      <c r="A54" s="71" t="s">
        <v>537</v>
      </c>
      <c r="B54" s="216" t="s">
        <v>173</v>
      </c>
      <c r="C54" s="128"/>
    </row>
    <row r="55" spans="1:3" x14ac:dyDescent="0.25">
      <c r="A55" s="71" t="s">
        <v>538</v>
      </c>
      <c r="B55" s="216" t="s">
        <v>173</v>
      </c>
      <c r="C55" s="128"/>
    </row>
    <row r="56" spans="1:3" x14ac:dyDescent="0.25">
      <c r="A56" s="71" t="s">
        <v>539</v>
      </c>
      <c r="B56" s="216" t="s">
        <v>173</v>
      </c>
      <c r="C56" s="128"/>
    </row>
    <row r="57" spans="1:3" x14ac:dyDescent="0.25">
      <c r="A57" s="71" t="s">
        <v>540</v>
      </c>
      <c r="B57" s="216" t="s">
        <v>173</v>
      </c>
      <c r="C57" s="128"/>
    </row>
    <row r="58" spans="1:3" x14ac:dyDescent="0.25">
      <c r="A58" s="71" t="s">
        <v>541</v>
      </c>
      <c r="B58" s="216" t="s">
        <v>173</v>
      </c>
      <c r="C58" s="128"/>
    </row>
    <row r="59" spans="1:3" x14ac:dyDescent="0.25">
      <c r="A59" s="71" t="s">
        <v>542</v>
      </c>
      <c r="B59" s="216" t="s">
        <v>173</v>
      </c>
      <c r="C59" s="128"/>
    </row>
    <row r="60" spans="1:3" x14ac:dyDescent="0.25">
      <c r="A60" s="71" t="s">
        <v>543</v>
      </c>
      <c r="B60" s="216" t="s">
        <v>173</v>
      </c>
      <c r="C60" s="128"/>
    </row>
    <row r="61" spans="1:3" x14ac:dyDescent="0.25">
      <c r="A61" s="71" t="s">
        <v>544</v>
      </c>
      <c r="B61" s="216" t="s">
        <v>173</v>
      </c>
      <c r="C61" s="128"/>
    </row>
    <row r="62" spans="1:3" ht="30" x14ac:dyDescent="0.25">
      <c r="A62" s="217" t="s">
        <v>388</v>
      </c>
      <c r="B62" s="47" t="s">
        <v>173</v>
      </c>
      <c r="C62" s="126">
        <f>SUM(C52:C61)</f>
        <v>0</v>
      </c>
    </row>
    <row r="63" spans="1:3" x14ac:dyDescent="0.25">
      <c r="A63" s="71" t="s">
        <v>535</v>
      </c>
      <c r="B63" s="216" t="s">
        <v>174</v>
      </c>
      <c r="C63" s="128"/>
    </row>
    <row r="64" spans="1:3" x14ac:dyDescent="0.25">
      <c r="A64" s="71" t="s">
        <v>536</v>
      </c>
      <c r="B64" s="216" t="s">
        <v>174</v>
      </c>
      <c r="C64" s="128"/>
    </row>
    <row r="65" spans="1:3" ht="30" x14ac:dyDescent="0.25">
      <c r="A65" s="71" t="s">
        <v>537</v>
      </c>
      <c r="B65" s="216" t="s">
        <v>174</v>
      </c>
      <c r="C65" s="128"/>
    </row>
    <row r="66" spans="1:3" x14ac:dyDescent="0.25">
      <c r="A66" s="71" t="s">
        <v>538</v>
      </c>
      <c r="B66" s="216" t="s">
        <v>174</v>
      </c>
      <c r="C66" s="128"/>
    </row>
    <row r="67" spans="1:3" x14ac:dyDescent="0.25">
      <c r="A67" s="71" t="s">
        <v>539</v>
      </c>
      <c r="B67" s="216" t="s">
        <v>174</v>
      </c>
      <c r="C67" s="128"/>
    </row>
    <row r="68" spans="1:3" x14ac:dyDescent="0.25">
      <c r="A68" s="71" t="s">
        <v>540</v>
      </c>
      <c r="B68" s="216" t="s">
        <v>174</v>
      </c>
      <c r="C68" s="128"/>
    </row>
    <row r="69" spans="1:3" x14ac:dyDescent="0.25">
      <c r="A69" s="71" t="s">
        <v>541</v>
      </c>
      <c r="B69" s="216" t="s">
        <v>174</v>
      </c>
      <c r="C69" s="128"/>
    </row>
    <row r="70" spans="1:3" x14ac:dyDescent="0.25">
      <c r="A70" s="71" t="s">
        <v>542</v>
      </c>
      <c r="B70" s="216" t="s">
        <v>174</v>
      </c>
      <c r="C70" s="128"/>
    </row>
    <row r="71" spans="1:3" x14ac:dyDescent="0.25">
      <c r="A71" s="71" t="s">
        <v>543</v>
      </c>
      <c r="B71" s="216" t="s">
        <v>174</v>
      </c>
      <c r="C71" s="128"/>
    </row>
    <row r="72" spans="1:3" x14ac:dyDescent="0.25">
      <c r="A72" s="71" t="s">
        <v>544</v>
      </c>
      <c r="B72" s="216" t="s">
        <v>174</v>
      </c>
      <c r="C72" s="128"/>
    </row>
    <row r="73" spans="1:3" ht="30" x14ac:dyDescent="0.25">
      <c r="A73" s="217" t="s">
        <v>387</v>
      </c>
      <c r="B73" s="47" t="s">
        <v>174</v>
      </c>
      <c r="C73" s="126">
        <f>SUM(C63:C72)</f>
        <v>0</v>
      </c>
    </row>
    <row r="74" spans="1:3" x14ac:dyDescent="0.25">
      <c r="A74" s="71" t="s">
        <v>535</v>
      </c>
      <c r="B74" s="216" t="s">
        <v>175</v>
      </c>
      <c r="C74" s="128"/>
    </row>
    <row r="75" spans="1:3" x14ac:dyDescent="0.25">
      <c r="A75" s="71" t="s">
        <v>536</v>
      </c>
      <c r="B75" s="216" t="s">
        <v>175</v>
      </c>
      <c r="C75" s="128"/>
    </row>
    <row r="76" spans="1:3" ht="30" x14ac:dyDescent="0.25">
      <c r="A76" s="71" t="s">
        <v>537</v>
      </c>
      <c r="B76" s="216" t="s">
        <v>175</v>
      </c>
      <c r="C76" s="128"/>
    </row>
    <row r="77" spans="1:3" x14ac:dyDescent="0.25">
      <c r="A77" s="71" t="s">
        <v>538</v>
      </c>
      <c r="B77" s="216" t="s">
        <v>175</v>
      </c>
      <c r="C77" s="128"/>
    </row>
    <row r="78" spans="1:3" x14ac:dyDescent="0.25">
      <c r="A78" s="71" t="s">
        <v>539</v>
      </c>
      <c r="B78" s="216" t="s">
        <v>175</v>
      </c>
      <c r="C78" s="128"/>
    </row>
    <row r="79" spans="1:3" x14ac:dyDescent="0.25">
      <c r="A79" s="71" t="s">
        <v>540</v>
      </c>
      <c r="B79" s="216" t="s">
        <v>175</v>
      </c>
      <c r="C79" s="128"/>
    </row>
    <row r="80" spans="1:3" x14ac:dyDescent="0.25">
      <c r="A80" s="71" t="s">
        <v>541</v>
      </c>
      <c r="B80" s="216" t="s">
        <v>175</v>
      </c>
      <c r="C80" s="128"/>
    </row>
    <row r="81" spans="1:3" x14ac:dyDescent="0.25">
      <c r="A81" s="71" t="s">
        <v>542</v>
      </c>
      <c r="B81" s="216" t="s">
        <v>175</v>
      </c>
      <c r="C81" s="128"/>
    </row>
    <row r="82" spans="1:3" x14ac:dyDescent="0.25">
      <c r="A82" s="71" t="s">
        <v>543</v>
      </c>
      <c r="B82" s="216" t="s">
        <v>175</v>
      </c>
      <c r="C82" s="128"/>
    </row>
    <row r="83" spans="1:3" x14ac:dyDescent="0.25">
      <c r="A83" s="71" t="s">
        <v>544</v>
      </c>
      <c r="B83" s="216" t="s">
        <v>175</v>
      </c>
      <c r="C83" s="128"/>
    </row>
    <row r="84" spans="1:3" x14ac:dyDescent="0.25">
      <c r="A84" s="217" t="s">
        <v>386</v>
      </c>
      <c r="B84" s="47" t="s">
        <v>175</v>
      </c>
      <c r="C84" s="126">
        <f>SUM(C74:C83)</f>
        <v>0</v>
      </c>
    </row>
    <row r="85" spans="1:3" x14ac:dyDescent="0.25">
      <c r="A85" s="71" t="s">
        <v>545</v>
      </c>
      <c r="B85" s="72" t="s">
        <v>177</v>
      </c>
      <c r="C85" s="128"/>
    </row>
    <row r="86" spans="1:3" x14ac:dyDescent="0.25">
      <c r="A86" s="71" t="s">
        <v>546</v>
      </c>
      <c r="B86" s="216" t="s">
        <v>177</v>
      </c>
      <c r="C86" s="128"/>
    </row>
    <row r="87" spans="1:3" x14ac:dyDescent="0.25">
      <c r="A87" s="71" t="s">
        <v>547</v>
      </c>
      <c r="B87" s="72" t="s">
        <v>177</v>
      </c>
      <c r="C87" s="128"/>
    </row>
    <row r="88" spans="1:3" x14ac:dyDescent="0.25">
      <c r="A88" s="72" t="s">
        <v>548</v>
      </c>
      <c r="B88" s="216" t="s">
        <v>177</v>
      </c>
      <c r="C88" s="128"/>
    </row>
    <row r="89" spans="1:3" x14ac:dyDescent="0.25">
      <c r="A89" s="72" t="s">
        <v>549</v>
      </c>
      <c r="B89" s="72" t="s">
        <v>177</v>
      </c>
      <c r="C89" s="128"/>
    </row>
    <row r="90" spans="1:3" x14ac:dyDescent="0.25">
      <c r="A90" s="72" t="s">
        <v>550</v>
      </c>
      <c r="B90" s="216" t="s">
        <v>177</v>
      </c>
      <c r="C90" s="128"/>
    </row>
    <row r="91" spans="1:3" x14ac:dyDescent="0.25">
      <c r="A91" s="71" t="s">
        <v>551</v>
      </c>
      <c r="B91" s="72" t="s">
        <v>177</v>
      </c>
      <c r="C91" s="128"/>
    </row>
    <row r="92" spans="1:3" x14ac:dyDescent="0.25">
      <c r="A92" s="71" t="s">
        <v>555</v>
      </c>
      <c r="B92" s="216" t="s">
        <v>177</v>
      </c>
      <c r="C92" s="128"/>
    </row>
    <row r="93" spans="1:3" x14ac:dyDescent="0.25">
      <c r="A93" s="71" t="s">
        <v>553</v>
      </c>
      <c r="B93" s="72" t="s">
        <v>177</v>
      </c>
      <c r="C93" s="128"/>
    </row>
    <row r="94" spans="1:3" x14ac:dyDescent="0.25">
      <c r="A94" s="71" t="s">
        <v>554</v>
      </c>
      <c r="B94" s="216" t="s">
        <v>177</v>
      </c>
      <c r="C94" s="128"/>
    </row>
    <row r="95" spans="1:3" ht="30" x14ac:dyDescent="0.25">
      <c r="A95" s="217" t="s">
        <v>385</v>
      </c>
      <c r="B95" s="47" t="s">
        <v>177</v>
      </c>
      <c r="C95" s="126">
        <f>SUM(C85:C94)</f>
        <v>0</v>
      </c>
    </row>
    <row r="96" spans="1:3" x14ac:dyDescent="0.25">
      <c r="A96" s="71" t="s">
        <v>545</v>
      </c>
      <c r="B96" s="72" t="s">
        <v>668</v>
      </c>
      <c r="C96" s="128"/>
    </row>
    <row r="97" spans="1:3" x14ac:dyDescent="0.25">
      <c r="A97" s="71" t="s">
        <v>546</v>
      </c>
      <c r="B97" s="72" t="s">
        <v>668</v>
      </c>
      <c r="C97" s="128"/>
    </row>
    <row r="98" spans="1:3" x14ac:dyDescent="0.25">
      <c r="A98" s="71" t="s">
        <v>547</v>
      </c>
      <c r="B98" s="72" t="s">
        <v>668</v>
      </c>
      <c r="C98" s="128"/>
    </row>
    <row r="99" spans="1:3" x14ac:dyDescent="0.25">
      <c r="A99" s="72" t="s">
        <v>548</v>
      </c>
      <c r="B99" s="72" t="s">
        <v>668</v>
      </c>
      <c r="C99" s="128"/>
    </row>
    <row r="100" spans="1:3" x14ac:dyDescent="0.25">
      <c r="A100" s="72" t="s">
        <v>549</v>
      </c>
      <c r="B100" s="72" t="s">
        <v>668</v>
      </c>
      <c r="C100" s="128"/>
    </row>
    <row r="101" spans="1:3" x14ac:dyDescent="0.25">
      <c r="A101" s="72" t="s">
        <v>550</v>
      </c>
      <c r="B101" s="72" t="s">
        <v>668</v>
      </c>
      <c r="C101" s="128"/>
    </row>
    <row r="102" spans="1:3" x14ac:dyDescent="0.25">
      <c r="A102" s="71" t="s">
        <v>551</v>
      </c>
      <c r="B102" s="72" t="s">
        <v>668</v>
      </c>
      <c r="C102" s="128"/>
    </row>
    <row r="103" spans="1:3" x14ac:dyDescent="0.25">
      <c r="A103" s="71" t="s">
        <v>555</v>
      </c>
      <c r="B103" s="72" t="s">
        <v>668</v>
      </c>
      <c r="C103" s="128"/>
    </row>
    <row r="104" spans="1:3" x14ac:dyDescent="0.25">
      <c r="A104" s="71" t="s">
        <v>553</v>
      </c>
      <c r="B104" s="72" t="s">
        <v>668</v>
      </c>
      <c r="C104" s="128"/>
    </row>
    <row r="105" spans="1:3" x14ac:dyDescent="0.25">
      <c r="A105" s="71" t="s">
        <v>554</v>
      </c>
      <c r="B105" s="72" t="s">
        <v>668</v>
      </c>
      <c r="C105" s="128"/>
    </row>
    <row r="106" spans="1:3" x14ac:dyDescent="0.25">
      <c r="A106" s="46" t="s">
        <v>417</v>
      </c>
      <c r="B106" s="47" t="s">
        <v>668</v>
      </c>
      <c r="C106" s="126">
        <f>SUM(C96:C105)</f>
        <v>0</v>
      </c>
    </row>
    <row r="107" spans="1:3" x14ac:dyDescent="0.25">
      <c r="C107" s="92">
        <f>C18+C29+C40+C51+C62+C73+C84+C95+C106</f>
        <v>5012555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7"/>
  <sheetViews>
    <sheetView topLeftCell="A13" zoomScaleNormal="100" workbookViewId="0">
      <selection activeCell="C39" sqref="C39"/>
    </sheetView>
  </sheetViews>
  <sheetFormatPr defaultRowHeight="15" x14ac:dyDescent="0.25"/>
  <cols>
    <col min="1" max="1" width="82.5703125" customWidth="1"/>
    <col min="3" max="3" width="16.28515625" style="92" customWidth="1"/>
    <col min="5" max="6" width="0" hidden="1" customWidth="1"/>
  </cols>
  <sheetData>
    <row r="1" spans="1:3" x14ac:dyDescent="0.25">
      <c r="C1" s="102" t="s">
        <v>643</v>
      </c>
    </row>
    <row r="2" spans="1:3" ht="18" x14ac:dyDescent="0.25">
      <c r="A2" s="229" t="str">
        <f>Mellékletek!A1</f>
        <v>Eszteregnye Község Önkormányzata</v>
      </c>
      <c r="B2" s="229"/>
      <c r="C2" s="229"/>
    </row>
    <row r="3" spans="1:3" ht="27" customHeight="1" x14ac:dyDescent="0.25">
      <c r="A3" s="230" t="s">
        <v>660</v>
      </c>
      <c r="B3" s="230"/>
      <c r="C3" s="230"/>
    </row>
    <row r="4" spans="1:3" ht="25.5" customHeight="1" x14ac:dyDescent="0.25">
      <c r="A4" s="232" t="s">
        <v>708</v>
      </c>
      <c r="B4" s="239"/>
      <c r="C4" s="239"/>
    </row>
    <row r="5" spans="1:3" ht="21" customHeight="1" x14ac:dyDescent="0.25">
      <c r="A5" s="3" t="s">
        <v>614</v>
      </c>
    </row>
    <row r="6" spans="1:3" ht="25.5" x14ac:dyDescent="0.25">
      <c r="A6" s="41" t="s">
        <v>583</v>
      </c>
      <c r="B6" s="2" t="s">
        <v>46</v>
      </c>
      <c r="C6" s="127" t="s">
        <v>1</v>
      </c>
    </row>
    <row r="7" spans="1:3" x14ac:dyDescent="0.25">
      <c r="A7" s="12" t="s">
        <v>556</v>
      </c>
      <c r="B7" s="5" t="s">
        <v>237</v>
      </c>
      <c r="C7" s="128"/>
    </row>
    <row r="8" spans="1:3" x14ac:dyDescent="0.25">
      <c r="A8" s="12" t="s">
        <v>565</v>
      </c>
      <c r="B8" s="5" t="s">
        <v>237</v>
      </c>
      <c r="C8" s="128"/>
    </row>
    <row r="9" spans="1:3" ht="16.5" customHeight="1" x14ac:dyDescent="0.25">
      <c r="A9" s="12" t="s">
        <v>566</v>
      </c>
      <c r="B9" s="5" t="s">
        <v>237</v>
      </c>
      <c r="C9" s="128"/>
    </row>
    <row r="10" spans="1:3" x14ac:dyDescent="0.25">
      <c r="A10" s="12" t="s">
        <v>564</v>
      </c>
      <c r="B10" s="5" t="s">
        <v>237</v>
      </c>
      <c r="C10" s="128"/>
    </row>
    <row r="11" spans="1:3" x14ac:dyDescent="0.25">
      <c r="A11" s="12" t="s">
        <v>563</v>
      </c>
      <c r="B11" s="5" t="s">
        <v>237</v>
      </c>
      <c r="C11" s="128"/>
    </row>
    <row r="12" spans="1:3" x14ac:dyDescent="0.25">
      <c r="A12" s="12" t="s">
        <v>562</v>
      </c>
      <c r="B12" s="5" t="s">
        <v>237</v>
      </c>
      <c r="C12" s="128"/>
    </row>
    <row r="13" spans="1:3" x14ac:dyDescent="0.25">
      <c r="A13" s="12" t="s">
        <v>557</v>
      </c>
      <c r="B13" s="5" t="s">
        <v>237</v>
      </c>
      <c r="C13" s="128"/>
    </row>
    <row r="14" spans="1:3" x14ac:dyDescent="0.25">
      <c r="A14" s="12" t="s">
        <v>558</v>
      </c>
      <c r="B14" s="5" t="s">
        <v>237</v>
      </c>
      <c r="C14" s="128"/>
    </row>
    <row r="15" spans="1:3" x14ac:dyDescent="0.25">
      <c r="A15" s="12" t="s">
        <v>559</v>
      </c>
      <c r="B15" s="5" t="s">
        <v>237</v>
      </c>
      <c r="C15" s="128"/>
    </row>
    <row r="16" spans="1:3" x14ac:dyDescent="0.25">
      <c r="A16" s="12" t="s">
        <v>560</v>
      </c>
      <c r="B16" s="5" t="s">
        <v>237</v>
      </c>
      <c r="C16" s="128"/>
    </row>
    <row r="17" spans="1:5" ht="25.5" x14ac:dyDescent="0.25">
      <c r="A17" s="6" t="s">
        <v>426</v>
      </c>
      <c r="B17" s="7" t="s">
        <v>237</v>
      </c>
      <c r="C17" s="126">
        <f>SUM(C7:C16)</f>
        <v>0</v>
      </c>
    </row>
    <row r="18" spans="1:5" x14ac:dyDescent="0.25">
      <c r="A18" s="12" t="s">
        <v>556</v>
      </c>
      <c r="B18" s="5" t="s">
        <v>238</v>
      </c>
      <c r="C18" s="128"/>
    </row>
    <row r="19" spans="1:5" x14ac:dyDescent="0.25">
      <c r="A19" s="12" t="s">
        <v>565</v>
      </c>
      <c r="B19" s="5" t="s">
        <v>238</v>
      </c>
      <c r="C19" s="128"/>
    </row>
    <row r="20" spans="1:5" ht="13.5" customHeight="1" x14ac:dyDescent="0.25">
      <c r="A20" s="12" t="s">
        <v>566</v>
      </c>
      <c r="B20" s="5" t="s">
        <v>238</v>
      </c>
      <c r="C20" s="128"/>
    </row>
    <row r="21" spans="1:5" x14ac:dyDescent="0.25">
      <c r="A21" s="12" t="s">
        <v>564</v>
      </c>
      <c r="B21" s="5" t="s">
        <v>238</v>
      </c>
      <c r="C21" s="128"/>
    </row>
    <row r="22" spans="1:5" x14ac:dyDescent="0.25">
      <c r="A22" s="12" t="s">
        <v>563</v>
      </c>
      <c r="B22" s="5" t="s">
        <v>238</v>
      </c>
      <c r="C22" s="128"/>
    </row>
    <row r="23" spans="1:5" x14ac:dyDescent="0.25">
      <c r="A23" s="12" t="s">
        <v>562</v>
      </c>
      <c r="B23" s="5" t="s">
        <v>238</v>
      </c>
      <c r="C23" s="128"/>
    </row>
    <row r="24" spans="1:5" x14ac:dyDescent="0.25">
      <c r="A24" s="12" t="s">
        <v>557</v>
      </c>
      <c r="B24" s="5" t="s">
        <v>238</v>
      </c>
      <c r="C24" s="128"/>
    </row>
    <row r="25" spans="1:5" x14ac:dyDescent="0.25">
      <c r="A25" s="12" t="s">
        <v>558</v>
      </c>
      <c r="B25" s="5" t="s">
        <v>238</v>
      </c>
      <c r="C25" s="128"/>
    </row>
    <row r="26" spans="1:5" x14ac:dyDescent="0.25">
      <c r="A26" s="12" t="s">
        <v>559</v>
      </c>
      <c r="B26" s="5" t="s">
        <v>238</v>
      </c>
      <c r="C26" s="128"/>
    </row>
    <row r="27" spans="1:5" x14ac:dyDescent="0.25">
      <c r="A27" s="12" t="s">
        <v>560</v>
      </c>
      <c r="B27" s="5" t="s">
        <v>238</v>
      </c>
      <c r="C27" s="128"/>
    </row>
    <row r="28" spans="1:5" ht="25.5" x14ac:dyDescent="0.25">
      <c r="A28" s="6" t="s">
        <v>481</v>
      </c>
      <c r="B28" s="7" t="s">
        <v>238</v>
      </c>
      <c r="C28" s="126">
        <f>SUM(C18:C27)</f>
        <v>0</v>
      </c>
    </row>
    <row r="29" spans="1:5" x14ac:dyDescent="0.25">
      <c r="A29" s="12" t="s">
        <v>556</v>
      </c>
      <c r="B29" s="5" t="s">
        <v>239</v>
      </c>
      <c r="C29" s="128">
        <v>0</v>
      </c>
      <c r="E29" s="157">
        <v>0.8</v>
      </c>
    </row>
    <row r="30" spans="1:5" x14ac:dyDescent="0.25">
      <c r="A30" s="12" t="s">
        <v>565</v>
      </c>
      <c r="B30" s="5" t="s">
        <v>239</v>
      </c>
      <c r="C30" s="128"/>
    </row>
    <row r="31" spans="1:5" ht="15.75" customHeight="1" x14ac:dyDescent="0.25">
      <c r="A31" s="12" t="s">
        <v>566</v>
      </c>
      <c r="B31" s="5" t="s">
        <v>239</v>
      </c>
      <c r="C31" s="128"/>
    </row>
    <row r="32" spans="1:5" x14ac:dyDescent="0.25">
      <c r="A32" s="12" t="s">
        <v>564</v>
      </c>
      <c r="B32" s="5" t="s">
        <v>239</v>
      </c>
      <c r="C32" s="149"/>
      <c r="E32" t="s">
        <v>648</v>
      </c>
    </row>
    <row r="33" spans="1:6" x14ac:dyDescent="0.25">
      <c r="A33" s="12" t="s">
        <v>650</v>
      </c>
      <c r="B33" s="5" t="s">
        <v>239</v>
      </c>
      <c r="C33" s="149">
        <v>3126000</v>
      </c>
      <c r="E33" t="s">
        <v>649</v>
      </c>
      <c r="F33">
        <v>214</v>
      </c>
    </row>
    <row r="34" spans="1:6" x14ac:dyDescent="0.25">
      <c r="A34" s="12" t="s">
        <v>562</v>
      </c>
      <c r="B34" s="5" t="s">
        <v>239</v>
      </c>
      <c r="C34" s="149">
        <v>1100000</v>
      </c>
      <c r="E34" t="s">
        <v>646</v>
      </c>
      <c r="F34">
        <v>400</v>
      </c>
    </row>
    <row r="35" spans="1:6" x14ac:dyDescent="0.25">
      <c r="A35" s="12" t="s">
        <v>557</v>
      </c>
      <c r="B35" s="5" t="s">
        <v>239</v>
      </c>
      <c r="C35" s="149">
        <v>2456000</v>
      </c>
      <c r="E35" t="s">
        <v>647</v>
      </c>
      <c r="F35">
        <v>623</v>
      </c>
    </row>
    <row r="36" spans="1:6" x14ac:dyDescent="0.25">
      <c r="A36" s="12" t="s">
        <v>651</v>
      </c>
      <c r="B36" s="5" t="s">
        <v>239</v>
      </c>
      <c r="C36" s="128">
        <v>0</v>
      </c>
    </row>
    <row r="37" spans="1:6" x14ac:dyDescent="0.25">
      <c r="A37" s="12" t="s">
        <v>559</v>
      </c>
      <c r="B37" s="5" t="s">
        <v>239</v>
      </c>
      <c r="C37" s="128"/>
    </row>
    <row r="38" spans="1:6" x14ac:dyDescent="0.25">
      <c r="A38" s="12" t="s">
        <v>560</v>
      </c>
      <c r="B38" s="5" t="s">
        <v>239</v>
      </c>
      <c r="C38" s="128"/>
    </row>
    <row r="39" spans="1:6" x14ac:dyDescent="0.25">
      <c r="A39" s="6" t="s">
        <v>480</v>
      </c>
      <c r="B39" s="7" t="s">
        <v>239</v>
      </c>
      <c r="C39" s="126">
        <f>SUM(C29:C38)</f>
        <v>6682000</v>
      </c>
    </row>
    <row r="40" spans="1:6" x14ac:dyDescent="0.25">
      <c r="A40" s="12" t="s">
        <v>556</v>
      </c>
      <c r="B40" s="5" t="s">
        <v>245</v>
      </c>
      <c r="C40" s="128"/>
    </row>
    <row r="41" spans="1:6" x14ac:dyDescent="0.25">
      <c r="A41" s="12" t="s">
        <v>565</v>
      </c>
      <c r="B41" s="5" t="s">
        <v>245</v>
      </c>
      <c r="C41" s="128"/>
    </row>
    <row r="42" spans="1:6" ht="15" customHeight="1" x14ac:dyDescent="0.25">
      <c r="A42" s="12" t="s">
        <v>566</v>
      </c>
      <c r="B42" s="5" t="s">
        <v>245</v>
      </c>
      <c r="C42" s="128"/>
    </row>
    <row r="43" spans="1:6" x14ac:dyDescent="0.25">
      <c r="A43" s="12" t="s">
        <v>564</v>
      </c>
      <c r="B43" s="5" t="s">
        <v>245</v>
      </c>
      <c r="C43" s="128"/>
    </row>
    <row r="44" spans="1:6" x14ac:dyDescent="0.25">
      <c r="A44" s="12" t="s">
        <v>563</v>
      </c>
      <c r="B44" s="5" t="s">
        <v>245</v>
      </c>
      <c r="C44" s="128"/>
    </row>
    <row r="45" spans="1:6" x14ac:dyDescent="0.25">
      <c r="A45" s="12" t="s">
        <v>562</v>
      </c>
      <c r="B45" s="5" t="s">
        <v>245</v>
      </c>
      <c r="C45" s="128"/>
    </row>
    <row r="46" spans="1:6" x14ac:dyDescent="0.25">
      <c r="A46" s="12" t="s">
        <v>557</v>
      </c>
      <c r="B46" s="5" t="s">
        <v>245</v>
      </c>
      <c r="C46" s="128"/>
    </row>
    <row r="47" spans="1:6" x14ac:dyDescent="0.25">
      <c r="A47" s="12" t="s">
        <v>558</v>
      </c>
      <c r="B47" s="5" t="s">
        <v>245</v>
      </c>
      <c r="C47" s="128"/>
    </row>
    <row r="48" spans="1:6" x14ac:dyDescent="0.25">
      <c r="A48" s="12" t="s">
        <v>559</v>
      </c>
      <c r="B48" s="5" t="s">
        <v>245</v>
      </c>
      <c r="C48" s="128"/>
    </row>
    <row r="49" spans="1:3" x14ac:dyDescent="0.25">
      <c r="A49" s="12" t="s">
        <v>560</v>
      </c>
      <c r="B49" s="5" t="s">
        <v>245</v>
      </c>
      <c r="C49" s="128"/>
    </row>
    <row r="50" spans="1:3" ht="25.5" x14ac:dyDescent="0.25">
      <c r="A50" s="6" t="s">
        <v>479</v>
      </c>
      <c r="B50" s="7" t="s">
        <v>245</v>
      </c>
      <c r="C50" s="126">
        <f>SUM(C40:C49)</f>
        <v>0</v>
      </c>
    </row>
    <row r="51" spans="1:3" x14ac:dyDescent="0.25">
      <c r="A51" s="12" t="s">
        <v>561</v>
      </c>
      <c r="B51" s="5" t="s">
        <v>246</v>
      </c>
      <c r="C51" s="128"/>
    </row>
    <row r="52" spans="1:3" x14ac:dyDescent="0.25">
      <c r="A52" s="12" t="s">
        <v>565</v>
      </c>
      <c r="B52" s="5" t="s">
        <v>246</v>
      </c>
      <c r="C52" s="128"/>
    </row>
    <row r="53" spans="1:3" ht="15" customHeight="1" x14ac:dyDescent="0.25">
      <c r="A53" s="12" t="s">
        <v>566</v>
      </c>
      <c r="B53" s="5" t="s">
        <v>246</v>
      </c>
      <c r="C53" s="128"/>
    </row>
    <row r="54" spans="1:3" x14ac:dyDescent="0.25">
      <c r="A54" s="12" t="s">
        <v>564</v>
      </c>
      <c r="B54" s="5" t="s">
        <v>246</v>
      </c>
      <c r="C54" s="128"/>
    </row>
    <row r="55" spans="1:3" x14ac:dyDescent="0.25">
      <c r="A55" s="12" t="s">
        <v>563</v>
      </c>
      <c r="B55" s="5" t="s">
        <v>246</v>
      </c>
      <c r="C55" s="128"/>
    </row>
    <row r="56" spans="1:3" x14ac:dyDescent="0.25">
      <c r="A56" s="12" t="s">
        <v>562</v>
      </c>
      <c r="B56" s="5" t="s">
        <v>246</v>
      </c>
      <c r="C56" s="128"/>
    </row>
    <row r="57" spans="1:3" x14ac:dyDescent="0.25">
      <c r="A57" s="12" t="s">
        <v>557</v>
      </c>
      <c r="B57" s="5" t="s">
        <v>246</v>
      </c>
      <c r="C57" s="128"/>
    </row>
    <row r="58" spans="1:3" x14ac:dyDescent="0.25">
      <c r="A58" s="12" t="s">
        <v>558</v>
      </c>
      <c r="B58" s="5" t="s">
        <v>246</v>
      </c>
      <c r="C58" s="128"/>
    </row>
    <row r="59" spans="1:3" x14ac:dyDescent="0.25">
      <c r="A59" s="12" t="s">
        <v>559</v>
      </c>
      <c r="B59" s="5" t="s">
        <v>246</v>
      </c>
      <c r="C59" s="128"/>
    </row>
    <row r="60" spans="1:3" x14ac:dyDescent="0.25">
      <c r="A60" s="12" t="s">
        <v>560</v>
      </c>
      <c r="B60" s="5" t="s">
        <v>246</v>
      </c>
      <c r="C60" s="128"/>
    </row>
    <row r="61" spans="1:3" ht="25.5" x14ac:dyDescent="0.25">
      <c r="A61" s="6" t="s">
        <v>482</v>
      </c>
      <c r="B61" s="7" t="s">
        <v>246</v>
      </c>
      <c r="C61" s="126">
        <f>SUM(C51:C60)</f>
        <v>0</v>
      </c>
    </row>
    <row r="62" spans="1:3" x14ac:dyDescent="0.25">
      <c r="A62" s="12" t="s">
        <v>556</v>
      </c>
      <c r="B62" s="5" t="s">
        <v>247</v>
      </c>
      <c r="C62" s="128"/>
    </row>
    <row r="63" spans="1:3" x14ac:dyDescent="0.25">
      <c r="A63" s="12" t="s">
        <v>565</v>
      </c>
      <c r="B63" s="5" t="s">
        <v>247</v>
      </c>
      <c r="C63" s="128"/>
    </row>
    <row r="64" spans="1:3" ht="15" customHeight="1" x14ac:dyDescent="0.25">
      <c r="A64" s="12" t="s">
        <v>566</v>
      </c>
      <c r="B64" s="5" t="s">
        <v>247</v>
      </c>
      <c r="C64" s="128">
        <v>0</v>
      </c>
    </row>
    <row r="65" spans="1:3" x14ac:dyDescent="0.25">
      <c r="A65" s="12" t="s">
        <v>564</v>
      </c>
      <c r="B65" s="5" t="s">
        <v>247</v>
      </c>
      <c r="C65" s="128"/>
    </row>
    <row r="66" spans="1:3" x14ac:dyDescent="0.25">
      <c r="A66" s="12" t="s">
        <v>563</v>
      </c>
      <c r="B66" s="5" t="s">
        <v>247</v>
      </c>
      <c r="C66" s="128"/>
    </row>
    <row r="67" spans="1:3" x14ac:dyDescent="0.25">
      <c r="A67" s="12" t="s">
        <v>562</v>
      </c>
      <c r="B67" s="5" t="s">
        <v>247</v>
      </c>
      <c r="C67" s="128"/>
    </row>
    <row r="68" spans="1:3" x14ac:dyDescent="0.25">
      <c r="A68" s="12" t="s">
        <v>557</v>
      </c>
      <c r="B68" s="5" t="s">
        <v>247</v>
      </c>
      <c r="C68" s="128"/>
    </row>
    <row r="69" spans="1:3" x14ac:dyDescent="0.25">
      <c r="A69" s="12" t="s">
        <v>558</v>
      </c>
      <c r="B69" s="5" t="s">
        <v>247</v>
      </c>
      <c r="C69" s="128"/>
    </row>
    <row r="70" spans="1:3" x14ac:dyDescent="0.25">
      <c r="A70" s="12" t="s">
        <v>559</v>
      </c>
      <c r="B70" s="5" t="s">
        <v>247</v>
      </c>
      <c r="C70" s="128"/>
    </row>
    <row r="71" spans="1:3" x14ac:dyDescent="0.25">
      <c r="A71" s="12" t="s">
        <v>560</v>
      </c>
      <c r="B71" s="5" t="s">
        <v>247</v>
      </c>
      <c r="C71" s="128"/>
    </row>
    <row r="72" spans="1:3" x14ac:dyDescent="0.25">
      <c r="A72" s="6" t="s">
        <v>430</v>
      </c>
      <c r="B72" s="7" t="s">
        <v>247</v>
      </c>
      <c r="C72" s="126">
        <f>SUM(C62:C71)</f>
        <v>0</v>
      </c>
    </row>
    <row r="73" spans="1:3" x14ac:dyDescent="0.25">
      <c r="A73" s="12" t="s">
        <v>567</v>
      </c>
      <c r="B73" s="4" t="s">
        <v>296</v>
      </c>
      <c r="C73" s="128"/>
    </row>
    <row r="74" spans="1:3" x14ac:dyDescent="0.25">
      <c r="A74" s="12" t="s">
        <v>568</v>
      </c>
      <c r="B74" s="4" t="s">
        <v>296</v>
      </c>
      <c r="C74" s="128"/>
    </row>
    <row r="75" spans="1:3" x14ac:dyDescent="0.25">
      <c r="A75" s="12" t="s">
        <v>576</v>
      </c>
      <c r="B75" s="4" t="s">
        <v>296</v>
      </c>
      <c r="C75" s="128"/>
    </row>
    <row r="76" spans="1:3" x14ac:dyDescent="0.25">
      <c r="A76" s="4" t="s">
        <v>575</v>
      </c>
      <c r="B76" s="4" t="s">
        <v>296</v>
      </c>
      <c r="C76" s="128"/>
    </row>
    <row r="77" spans="1:3" x14ac:dyDescent="0.25">
      <c r="A77" s="4" t="s">
        <v>574</v>
      </c>
      <c r="B77" s="4" t="s">
        <v>296</v>
      </c>
      <c r="C77" s="128"/>
    </row>
    <row r="78" spans="1:3" x14ac:dyDescent="0.25">
      <c r="A78" s="4" t="s">
        <v>573</v>
      </c>
      <c r="B78" s="4" t="s">
        <v>296</v>
      </c>
      <c r="C78" s="128"/>
    </row>
    <row r="79" spans="1:3" x14ac:dyDescent="0.25">
      <c r="A79" s="12" t="s">
        <v>572</v>
      </c>
      <c r="B79" s="4" t="s">
        <v>296</v>
      </c>
      <c r="C79" s="128"/>
    </row>
    <row r="80" spans="1:3" x14ac:dyDescent="0.25">
      <c r="A80" s="12" t="s">
        <v>577</v>
      </c>
      <c r="B80" s="4" t="s">
        <v>296</v>
      </c>
      <c r="C80" s="128"/>
    </row>
    <row r="81" spans="1:3" x14ac:dyDescent="0.25">
      <c r="A81" s="12" t="s">
        <v>569</v>
      </c>
      <c r="B81" s="4" t="s">
        <v>296</v>
      </c>
      <c r="C81" s="128"/>
    </row>
    <row r="82" spans="1:3" x14ac:dyDescent="0.25">
      <c r="A82" s="12" t="s">
        <v>570</v>
      </c>
      <c r="B82" s="4" t="s">
        <v>296</v>
      </c>
      <c r="C82" s="128"/>
    </row>
    <row r="83" spans="1:3" ht="25.5" x14ac:dyDescent="0.25">
      <c r="A83" s="6" t="s">
        <v>498</v>
      </c>
      <c r="B83" s="7" t="s">
        <v>296</v>
      </c>
      <c r="C83" s="126">
        <f>SUM(C73:C82)</f>
        <v>0</v>
      </c>
    </row>
    <row r="84" spans="1:3" x14ac:dyDescent="0.25">
      <c r="A84" s="12" t="s">
        <v>567</v>
      </c>
      <c r="B84" s="4" t="s">
        <v>690</v>
      </c>
      <c r="C84" s="128"/>
    </row>
    <row r="85" spans="1:3" x14ac:dyDescent="0.25">
      <c r="A85" s="12" t="s">
        <v>568</v>
      </c>
      <c r="B85" s="4" t="s">
        <v>690</v>
      </c>
      <c r="C85" s="128"/>
    </row>
    <row r="86" spans="1:3" x14ac:dyDescent="0.25">
      <c r="A86" s="12" t="s">
        <v>576</v>
      </c>
      <c r="B86" s="4" t="s">
        <v>690</v>
      </c>
      <c r="C86" s="128"/>
    </row>
    <row r="87" spans="1:3" x14ac:dyDescent="0.25">
      <c r="A87" s="4" t="s">
        <v>575</v>
      </c>
      <c r="B87" s="4" t="s">
        <v>690</v>
      </c>
      <c r="C87" s="128"/>
    </row>
    <row r="88" spans="1:3" x14ac:dyDescent="0.25">
      <c r="A88" s="4" t="s">
        <v>574</v>
      </c>
      <c r="B88" s="4" t="s">
        <v>690</v>
      </c>
      <c r="C88" s="128"/>
    </row>
    <row r="89" spans="1:3" x14ac:dyDescent="0.25">
      <c r="A89" s="4" t="s">
        <v>573</v>
      </c>
      <c r="B89" s="4" t="s">
        <v>690</v>
      </c>
      <c r="C89" s="128"/>
    </row>
    <row r="90" spans="1:3" x14ac:dyDescent="0.25">
      <c r="A90" s="12" t="s">
        <v>572</v>
      </c>
      <c r="B90" s="4" t="s">
        <v>690</v>
      </c>
      <c r="C90" s="128"/>
    </row>
    <row r="91" spans="1:3" x14ac:dyDescent="0.25">
      <c r="A91" s="12" t="s">
        <v>571</v>
      </c>
      <c r="B91" s="4" t="s">
        <v>690</v>
      </c>
      <c r="C91" s="128"/>
    </row>
    <row r="92" spans="1:3" x14ac:dyDescent="0.25">
      <c r="A92" s="12" t="s">
        <v>569</v>
      </c>
      <c r="B92" s="4" t="s">
        <v>690</v>
      </c>
      <c r="C92" s="128"/>
    </row>
    <row r="93" spans="1:3" x14ac:dyDescent="0.25">
      <c r="A93" s="12" t="s">
        <v>570</v>
      </c>
      <c r="B93" s="4" t="s">
        <v>690</v>
      </c>
      <c r="C93" s="128"/>
    </row>
    <row r="94" spans="1:3" x14ac:dyDescent="0.25">
      <c r="A94" s="14" t="s">
        <v>499</v>
      </c>
      <c r="B94" s="7" t="s">
        <v>690</v>
      </c>
      <c r="C94" s="126">
        <f>SUM(C84:C93)</f>
        <v>0</v>
      </c>
    </row>
    <row r="95" spans="1:3" x14ac:dyDescent="0.25">
      <c r="A95" s="12" t="s">
        <v>567</v>
      </c>
      <c r="B95" s="4" t="s">
        <v>693</v>
      </c>
      <c r="C95" s="128"/>
    </row>
    <row r="96" spans="1:3" x14ac:dyDescent="0.25">
      <c r="A96" s="12" t="s">
        <v>568</v>
      </c>
      <c r="B96" s="4" t="s">
        <v>693</v>
      </c>
      <c r="C96" s="128"/>
    </row>
    <row r="97" spans="1:3" x14ac:dyDescent="0.25">
      <c r="A97" s="12" t="s">
        <v>576</v>
      </c>
      <c r="B97" s="4" t="s">
        <v>693</v>
      </c>
      <c r="C97" s="128"/>
    </row>
    <row r="98" spans="1:3" x14ac:dyDescent="0.25">
      <c r="A98" s="4" t="s">
        <v>575</v>
      </c>
      <c r="B98" s="4" t="s">
        <v>693</v>
      </c>
      <c r="C98" s="128"/>
    </row>
    <row r="99" spans="1:3" x14ac:dyDescent="0.25">
      <c r="A99" s="4" t="s">
        <v>574</v>
      </c>
      <c r="B99" s="4" t="s">
        <v>693</v>
      </c>
      <c r="C99" s="128"/>
    </row>
    <row r="100" spans="1:3" x14ac:dyDescent="0.25">
      <c r="A100" s="4" t="s">
        <v>573</v>
      </c>
      <c r="B100" s="4" t="s">
        <v>693</v>
      </c>
      <c r="C100" s="128"/>
    </row>
    <row r="101" spans="1:3" x14ac:dyDescent="0.25">
      <c r="A101" s="12" t="s">
        <v>572</v>
      </c>
      <c r="B101" s="4" t="s">
        <v>693</v>
      </c>
      <c r="C101" s="128"/>
    </row>
    <row r="102" spans="1:3" x14ac:dyDescent="0.25">
      <c r="A102" s="12" t="s">
        <v>577</v>
      </c>
      <c r="B102" s="4" t="s">
        <v>693</v>
      </c>
      <c r="C102" s="128"/>
    </row>
    <row r="103" spans="1:3" x14ac:dyDescent="0.25">
      <c r="A103" s="12" t="s">
        <v>569</v>
      </c>
      <c r="B103" s="4" t="s">
        <v>693</v>
      </c>
      <c r="C103" s="128"/>
    </row>
    <row r="104" spans="1:3" x14ac:dyDescent="0.25">
      <c r="A104" s="12" t="s">
        <v>570</v>
      </c>
      <c r="B104" s="4" t="s">
        <v>693</v>
      </c>
      <c r="C104" s="128"/>
    </row>
    <row r="105" spans="1:3" ht="25.5" x14ac:dyDescent="0.25">
      <c r="A105" s="6" t="s">
        <v>500</v>
      </c>
      <c r="B105" s="7" t="s">
        <v>693</v>
      </c>
      <c r="C105" s="126">
        <f>SUM(C95:C104)</f>
        <v>0</v>
      </c>
    </row>
    <row r="106" spans="1:3" x14ac:dyDescent="0.25">
      <c r="A106" s="12" t="s">
        <v>567</v>
      </c>
      <c r="B106" s="4" t="s">
        <v>694</v>
      </c>
      <c r="C106" s="128"/>
    </row>
    <row r="107" spans="1:3" x14ac:dyDescent="0.25">
      <c r="A107" s="12" t="s">
        <v>568</v>
      </c>
      <c r="B107" s="4" t="s">
        <v>694</v>
      </c>
      <c r="C107" s="128"/>
    </row>
    <row r="108" spans="1:3" x14ac:dyDescent="0.25">
      <c r="A108" s="12" t="s">
        <v>576</v>
      </c>
      <c r="B108" s="4" t="s">
        <v>694</v>
      </c>
      <c r="C108" s="128"/>
    </row>
    <row r="109" spans="1:3" x14ac:dyDescent="0.25">
      <c r="A109" s="4" t="s">
        <v>575</v>
      </c>
      <c r="B109" s="4" t="s">
        <v>694</v>
      </c>
      <c r="C109" s="128"/>
    </row>
    <row r="110" spans="1:3" x14ac:dyDescent="0.25">
      <c r="A110" s="4" t="s">
        <v>574</v>
      </c>
      <c r="B110" s="4" t="s">
        <v>694</v>
      </c>
      <c r="C110" s="128"/>
    </row>
    <row r="111" spans="1:3" x14ac:dyDescent="0.25">
      <c r="A111" s="4" t="s">
        <v>573</v>
      </c>
      <c r="B111" s="4" t="s">
        <v>694</v>
      </c>
      <c r="C111" s="128"/>
    </row>
    <row r="112" spans="1:3" x14ac:dyDescent="0.25">
      <c r="A112" s="12" t="s">
        <v>572</v>
      </c>
      <c r="B112" s="4" t="s">
        <v>694</v>
      </c>
      <c r="C112" s="128"/>
    </row>
    <row r="113" spans="1:3" x14ac:dyDescent="0.25">
      <c r="A113" s="12" t="s">
        <v>571</v>
      </c>
      <c r="B113" s="4" t="s">
        <v>694</v>
      </c>
      <c r="C113" s="128"/>
    </row>
    <row r="114" spans="1:3" x14ac:dyDescent="0.25">
      <c r="A114" s="12" t="s">
        <v>569</v>
      </c>
      <c r="B114" s="4" t="s">
        <v>694</v>
      </c>
      <c r="C114" s="128"/>
    </row>
    <row r="115" spans="1:3" x14ac:dyDescent="0.25">
      <c r="A115" s="12" t="s">
        <v>570</v>
      </c>
      <c r="B115" s="4" t="s">
        <v>694</v>
      </c>
      <c r="C115" s="128"/>
    </row>
    <row r="116" spans="1:3" x14ac:dyDescent="0.25">
      <c r="A116" s="14" t="s">
        <v>501</v>
      </c>
      <c r="B116" s="7" t="s">
        <v>694</v>
      </c>
      <c r="C116" s="126">
        <f>SUM(C106:C115)</f>
        <v>0</v>
      </c>
    </row>
    <row r="117" spans="1:3" x14ac:dyDescent="0.25">
      <c r="C117" s="92">
        <f>C17+C28+C39+C50+C61+C72+C83+C94+C105+C116</f>
        <v>6682000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5"/>
  <sheetViews>
    <sheetView view="pageBreakPreview" topLeftCell="A16" zoomScaleNormal="100" zoomScaleSheetLayoutView="100" workbookViewId="0">
      <selection activeCell="C34" sqref="C34"/>
    </sheetView>
  </sheetViews>
  <sheetFormatPr defaultRowHeight="15" x14ac:dyDescent="0.25"/>
  <cols>
    <col min="1" max="1" width="65" customWidth="1"/>
    <col min="3" max="3" width="16.85546875" style="92" customWidth="1"/>
  </cols>
  <sheetData>
    <row r="1" spans="1:3" x14ac:dyDescent="0.25">
      <c r="C1" s="199" t="s">
        <v>782</v>
      </c>
    </row>
    <row r="2" spans="1:3" ht="18" x14ac:dyDescent="0.25">
      <c r="A2" s="229" t="str">
        <f>Mellékletek!A1</f>
        <v>Eszteregnye Község Önkormányzata</v>
      </c>
      <c r="B2" s="229"/>
      <c r="C2" s="229"/>
    </row>
    <row r="3" spans="1:3" ht="27" customHeight="1" x14ac:dyDescent="0.25">
      <c r="A3" s="230" t="s">
        <v>785</v>
      </c>
      <c r="B3" s="230"/>
      <c r="C3" s="230"/>
    </row>
    <row r="4" spans="1:3" ht="26.25" customHeight="1" x14ac:dyDescent="0.25">
      <c r="A4" s="232" t="s">
        <v>656</v>
      </c>
      <c r="B4" s="239"/>
      <c r="C4" s="239"/>
    </row>
    <row r="6" spans="1:3" ht="25.5" x14ac:dyDescent="0.25">
      <c r="A6" s="41" t="s">
        <v>583</v>
      </c>
      <c r="B6" s="2" t="s">
        <v>46</v>
      </c>
      <c r="C6" s="127" t="s">
        <v>1</v>
      </c>
    </row>
    <row r="7" spans="1:3" x14ac:dyDescent="0.25">
      <c r="A7" s="4" t="s">
        <v>483</v>
      </c>
      <c r="B7" s="4" t="s">
        <v>254</v>
      </c>
      <c r="C7" s="128"/>
    </row>
    <row r="8" spans="1:3" x14ac:dyDescent="0.25">
      <c r="A8" s="4" t="s">
        <v>484</v>
      </c>
      <c r="B8" s="4" t="s">
        <v>254</v>
      </c>
      <c r="C8" s="128"/>
    </row>
    <row r="9" spans="1:3" x14ac:dyDescent="0.25">
      <c r="A9" s="4" t="s">
        <v>485</v>
      </c>
      <c r="B9" s="4" t="s">
        <v>254</v>
      </c>
      <c r="C9" s="128">
        <v>5000000</v>
      </c>
    </row>
    <row r="10" spans="1:3" x14ac:dyDescent="0.25">
      <c r="A10" s="4" t="s">
        <v>486</v>
      </c>
      <c r="B10" s="4" t="s">
        <v>254</v>
      </c>
      <c r="C10" s="128"/>
    </row>
    <row r="11" spans="1:3" x14ac:dyDescent="0.25">
      <c r="A11" s="6" t="s">
        <v>435</v>
      </c>
      <c r="B11" s="7" t="s">
        <v>254</v>
      </c>
      <c r="C11" s="129">
        <f>SUM(C7:C10)</f>
        <v>5000000</v>
      </c>
    </row>
    <row r="12" spans="1:3" x14ac:dyDescent="0.25">
      <c r="A12" s="4" t="s">
        <v>436</v>
      </c>
      <c r="B12" s="5" t="s">
        <v>255</v>
      </c>
      <c r="C12" s="155">
        <f>C13+C14</f>
        <v>16300000</v>
      </c>
    </row>
    <row r="13" spans="1:3" x14ac:dyDescent="0.25">
      <c r="A13" s="50" t="s">
        <v>653</v>
      </c>
      <c r="B13" s="50" t="s">
        <v>255</v>
      </c>
      <c r="C13" s="128">
        <v>16300000</v>
      </c>
    </row>
    <row r="14" spans="1:3" ht="27" x14ac:dyDescent="0.25">
      <c r="A14" s="50" t="s">
        <v>256</v>
      </c>
      <c r="B14" s="50" t="s">
        <v>255</v>
      </c>
      <c r="C14" s="128"/>
    </row>
    <row r="15" spans="1:3" x14ac:dyDescent="0.25">
      <c r="A15" s="4" t="s">
        <v>438</v>
      </c>
      <c r="B15" s="5" t="s">
        <v>260</v>
      </c>
      <c r="C15" s="156">
        <f>SUM(C16:C19)</f>
        <v>2900000</v>
      </c>
    </row>
    <row r="16" spans="1:3" ht="27" x14ac:dyDescent="0.25">
      <c r="A16" s="50" t="s">
        <v>261</v>
      </c>
      <c r="B16" s="50" t="s">
        <v>260</v>
      </c>
      <c r="C16" s="149"/>
    </row>
    <row r="17" spans="1:3" ht="27" x14ac:dyDescent="0.25">
      <c r="A17" s="50" t="s">
        <v>262</v>
      </c>
      <c r="B17" s="50" t="s">
        <v>260</v>
      </c>
      <c r="C17" s="149">
        <v>2900000</v>
      </c>
    </row>
    <row r="18" spans="1:3" x14ac:dyDescent="0.25">
      <c r="A18" s="50" t="s">
        <v>263</v>
      </c>
      <c r="B18" s="50" t="s">
        <v>260</v>
      </c>
      <c r="C18" s="128"/>
    </row>
    <row r="19" spans="1:3" x14ac:dyDescent="0.25">
      <c r="A19" s="50" t="s">
        <v>264</v>
      </c>
      <c r="B19" s="50" t="s">
        <v>260</v>
      </c>
      <c r="C19" s="128"/>
    </row>
    <row r="20" spans="1:3" x14ac:dyDescent="0.25">
      <c r="A20" s="4" t="s">
        <v>487</v>
      </c>
      <c r="B20" s="5" t="s">
        <v>265</v>
      </c>
      <c r="C20" s="128"/>
    </row>
    <row r="21" spans="1:3" x14ac:dyDescent="0.25">
      <c r="A21" s="50" t="s">
        <v>266</v>
      </c>
      <c r="B21" s="50" t="s">
        <v>265</v>
      </c>
      <c r="C21" s="128"/>
    </row>
    <row r="22" spans="1:3" x14ac:dyDescent="0.25">
      <c r="A22" s="50" t="s">
        <v>267</v>
      </c>
      <c r="B22" s="50" t="s">
        <v>265</v>
      </c>
      <c r="C22" s="128"/>
    </row>
    <row r="23" spans="1:3" x14ac:dyDescent="0.25">
      <c r="A23" s="6" t="s">
        <v>466</v>
      </c>
      <c r="B23" s="7" t="s">
        <v>268</v>
      </c>
      <c r="C23" s="129">
        <f>C12+C15+C20</f>
        <v>19200000</v>
      </c>
    </row>
    <row r="24" spans="1:3" x14ac:dyDescent="0.25">
      <c r="A24" s="4" t="s">
        <v>488</v>
      </c>
      <c r="B24" s="4" t="s">
        <v>269</v>
      </c>
      <c r="C24" s="128"/>
    </row>
    <row r="25" spans="1:3" x14ac:dyDescent="0.25">
      <c r="A25" s="4" t="s">
        <v>489</v>
      </c>
      <c r="B25" s="4" t="s">
        <v>269</v>
      </c>
      <c r="C25" s="128"/>
    </row>
    <row r="26" spans="1:3" x14ac:dyDescent="0.25">
      <c r="A26" s="4" t="s">
        <v>490</v>
      </c>
      <c r="B26" s="4" t="s">
        <v>269</v>
      </c>
      <c r="C26" s="128"/>
    </row>
    <row r="27" spans="1:3" x14ac:dyDescent="0.25">
      <c r="A27" s="4" t="s">
        <v>491</v>
      </c>
      <c r="B27" s="4" t="s">
        <v>269</v>
      </c>
      <c r="C27" s="128"/>
    </row>
    <row r="28" spans="1:3" x14ac:dyDescent="0.25">
      <c r="A28" s="4" t="s">
        <v>492</v>
      </c>
      <c r="B28" s="4" t="s">
        <v>269</v>
      </c>
      <c r="C28" s="128"/>
    </row>
    <row r="29" spans="1:3" x14ac:dyDescent="0.25">
      <c r="A29" s="4" t="s">
        <v>493</v>
      </c>
      <c r="B29" s="4" t="s">
        <v>269</v>
      </c>
      <c r="C29" s="128"/>
    </row>
    <row r="30" spans="1:3" x14ac:dyDescent="0.25">
      <c r="A30" s="4" t="s">
        <v>494</v>
      </c>
      <c r="B30" s="4" t="s">
        <v>269</v>
      </c>
      <c r="C30" s="128"/>
    </row>
    <row r="31" spans="1:3" x14ac:dyDescent="0.25">
      <c r="A31" s="4" t="s">
        <v>495</v>
      </c>
      <c r="B31" s="4" t="s">
        <v>269</v>
      </c>
      <c r="C31" s="128"/>
    </row>
    <row r="32" spans="1:3" ht="45" x14ac:dyDescent="0.25">
      <c r="A32" s="4" t="s">
        <v>496</v>
      </c>
      <c r="B32" s="4" t="s">
        <v>269</v>
      </c>
      <c r="C32" s="128"/>
    </row>
    <row r="33" spans="1:3" x14ac:dyDescent="0.25">
      <c r="A33" s="4" t="s">
        <v>497</v>
      </c>
      <c r="B33" s="4" t="s">
        <v>269</v>
      </c>
      <c r="C33" s="128">
        <v>330000</v>
      </c>
    </row>
    <row r="34" spans="1:3" x14ac:dyDescent="0.25">
      <c r="A34" s="6" t="s">
        <v>440</v>
      </c>
      <c r="B34" s="7" t="s">
        <v>269</v>
      </c>
      <c r="C34" s="129">
        <f>SUM(C24:C33)</f>
        <v>330000</v>
      </c>
    </row>
    <row r="35" spans="1:3" x14ac:dyDescent="0.25">
      <c r="C35" s="92">
        <f>C11+C23+C34</f>
        <v>24530000</v>
      </c>
    </row>
  </sheetData>
  <mergeCells count="3">
    <mergeCell ref="A3:C3"/>
    <mergeCell ref="A4:C4"/>
    <mergeCell ref="A2:C2"/>
  </mergeCells>
  <phoneticPr fontId="4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22</vt:i4>
      </vt:variant>
    </vt:vector>
  </HeadingPairs>
  <TitlesOfParts>
    <vt:vector size="42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TÖBB ÉVES</vt:lpstr>
      <vt:lpstr>Óvoda Kiemelt ei.</vt:lpstr>
      <vt:lpstr>Óvoda kiadások működés felhalm</vt:lpstr>
      <vt:lpstr>Óvoda bevételek</vt:lpstr>
      <vt:lpstr>Óvoda létszám</vt:lpstr>
      <vt:lpstr>Óvoda beruházások</vt:lpstr>
      <vt:lpstr>'TÖBB ÉVES'!_pr235</vt:lpstr>
      <vt:lpstr>'TÖBB ÉVES'!_pr236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'helyi adók'!Nyomtatási_terület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Szilajka Eszter</cp:lastModifiedBy>
  <cp:lastPrinted>2020-02-10T13:20:37Z</cp:lastPrinted>
  <dcterms:created xsi:type="dcterms:W3CDTF">2014-01-03T21:48:14Z</dcterms:created>
  <dcterms:modified xsi:type="dcterms:W3CDTF">2020-03-12T10:02:57Z</dcterms:modified>
</cp:coreProperties>
</file>