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hainé Ortner Rita\Desktop\FÜRGED\rendeletek\2018\"/>
    </mc:Choice>
  </mc:AlternateContent>
  <xr:revisionPtr revIDLastSave="0" documentId="13_ncr:1_{485C42B2-2177-4566-B3E0-72D7EDBADD2C}" xr6:coauthVersionLast="36" xr6:coauthVersionMax="36" xr10:uidLastSave="{00000000-0000-0000-0000-000000000000}"/>
  <bookViews>
    <workbookView xWindow="0" yWindow="0" windowWidth="20490" windowHeight="7545" firstSheet="2" activeTab="2" xr2:uid="{D1738A2B-CA38-438B-A366-D4D61071C5CF}"/>
  </bookViews>
  <sheets>
    <sheet name="1.sz. mell." sheetId="1" r:id="rId1"/>
    <sheet name="2.sz. mell." sheetId="2" r:id="rId2"/>
    <sheet name="3.sz. mell." sheetId="3" r:id="rId3"/>
    <sheet name="4.sz. mell." sheetId="4" r:id="rId4"/>
    <sheet name="5.sz. mell." sheetId="5" r:id="rId5"/>
    <sheet name="6.sz.mell." sheetId="6" r:id="rId6"/>
    <sheet name="7.sz. mell." sheetId="7" r:id="rId7"/>
    <sheet name="7.1. sz. mell (2)" sheetId="8" r:id="rId8"/>
    <sheet name="8.sz. mell." sheetId="9" r:id="rId9"/>
  </sheets>
  <definedNames>
    <definedName name="_xlnm.Print_Titles" localSheetId="7">'7.1. sz. mell (2)'!$1:$6</definedName>
    <definedName name="_xlnm.Print_Titles" localSheetId="6">'7.sz. mell.'!$1:$6</definedName>
    <definedName name="_xlnm.Print_Area" localSheetId="0">'1.sz. mell.'!$A$1:$D$155</definedName>
    <definedName name="_xlnm.Print_Area" localSheetId="1">'2.sz. mell.'!$A$1:$D$155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9" l="1"/>
  <c r="H26" i="9"/>
  <c r="D26" i="9"/>
  <c r="N25" i="9"/>
  <c r="M25" i="9"/>
  <c r="L25" i="9"/>
  <c r="K25" i="9"/>
  <c r="J25" i="9"/>
  <c r="I25" i="9"/>
  <c r="H25" i="9"/>
  <c r="G25" i="9"/>
  <c r="F25" i="9"/>
  <c r="E25" i="9"/>
  <c r="D25" i="9"/>
  <c r="C25" i="9"/>
  <c r="O25" i="9" s="1"/>
  <c r="O24" i="9"/>
  <c r="O23" i="9"/>
  <c r="O22" i="9"/>
  <c r="O21" i="9"/>
  <c r="O20" i="9"/>
  <c r="O19" i="9"/>
  <c r="O18" i="9"/>
  <c r="O17" i="9"/>
  <c r="O16" i="9"/>
  <c r="N14" i="9"/>
  <c r="N26" i="9" s="1"/>
  <c r="M14" i="9"/>
  <c r="M26" i="9" s="1"/>
  <c r="L14" i="9"/>
  <c r="K14" i="9"/>
  <c r="K26" i="9" s="1"/>
  <c r="J14" i="9"/>
  <c r="J26" i="9" s="1"/>
  <c r="I14" i="9"/>
  <c r="I26" i="9" s="1"/>
  <c r="H14" i="9"/>
  <c r="G14" i="9"/>
  <c r="G26" i="9" s="1"/>
  <c r="F14" i="9"/>
  <c r="F26" i="9" s="1"/>
  <c r="E14" i="9"/>
  <c r="E26" i="9" s="1"/>
  <c r="D14" i="9"/>
  <c r="C14" i="9"/>
  <c r="C26" i="9" s="1"/>
  <c r="O13" i="9"/>
  <c r="O12" i="9"/>
  <c r="O11" i="9"/>
  <c r="O10" i="9"/>
  <c r="O9" i="9"/>
  <c r="O8" i="9"/>
  <c r="O7" i="9"/>
  <c r="O6" i="9"/>
  <c r="O5" i="9"/>
  <c r="O14" i="9" l="1"/>
  <c r="O26" i="9" s="1"/>
  <c r="D139" i="8"/>
  <c r="C139" i="8"/>
  <c r="D130" i="8"/>
  <c r="D150" i="8" s="1"/>
  <c r="C130" i="8"/>
  <c r="C150" i="8" s="1"/>
  <c r="D112" i="8"/>
  <c r="C112" i="8"/>
  <c r="D96" i="8"/>
  <c r="D129" i="8" s="1"/>
  <c r="D151" i="8" s="1"/>
  <c r="C96" i="8"/>
  <c r="C129" i="8" s="1"/>
  <c r="D78" i="8"/>
  <c r="D91" i="8" s="1"/>
  <c r="C78" i="8"/>
  <c r="C91" i="8" s="1"/>
  <c r="D41" i="8"/>
  <c r="C41" i="8"/>
  <c r="D33" i="8"/>
  <c r="C33" i="8"/>
  <c r="D26" i="8"/>
  <c r="C26" i="8"/>
  <c r="D19" i="8"/>
  <c r="C19" i="8"/>
  <c r="D8" i="8"/>
  <c r="D68" i="8" s="1"/>
  <c r="D92" i="8" s="1"/>
  <c r="C8" i="8"/>
  <c r="C68" i="8" s="1"/>
  <c r="C92" i="8" s="1"/>
  <c r="D144" i="7"/>
  <c r="C144" i="7"/>
  <c r="D138" i="7"/>
  <c r="C138" i="7"/>
  <c r="D133" i="7"/>
  <c r="C133" i="7"/>
  <c r="D129" i="7"/>
  <c r="C129" i="7"/>
  <c r="C149" i="7" s="1"/>
  <c r="D125" i="7"/>
  <c r="C125" i="7"/>
  <c r="D111" i="7"/>
  <c r="C111" i="7"/>
  <c r="D95" i="7"/>
  <c r="C95" i="7"/>
  <c r="C128" i="7" s="1"/>
  <c r="C150" i="7" s="1"/>
  <c r="D84" i="7"/>
  <c r="C84" i="7"/>
  <c r="D80" i="7"/>
  <c r="C80" i="7"/>
  <c r="D77" i="7"/>
  <c r="C77" i="7"/>
  <c r="D72" i="7"/>
  <c r="C72" i="7"/>
  <c r="D68" i="7"/>
  <c r="C68" i="7"/>
  <c r="D62" i="7"/>
  <c r="C62" i="7"/>
  <c r="D57" i="7"/>
  <c r="C57" i="7"/>
  <c r="D53" i="7"/>
  <c r="C53" i="7"/>
  <c r="D42" i="7"/>
  <c r="C42" i="7"/>
  <c r="D33" i="7"/>
  <c r="C33" i="7"/>
  <c r="D26" i="7"/>
  <c r="C26" i="7"/>
  <c r="D19" i="7"/>
  <c r="C19" i="7"/>
  <c r="D8" i="7"/>
  <c r="C8" i="7"/>
  <c r="C67" i="7" s="1"/>
  <c r="E24" i="6"/>
  <c r="D24" i="6"/>
  <c r="B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8" i="6"/>
  <c r="F7" i="6"/>
  <c r="F6" i="6"/>
  <c r="F5" i="6"/>
  <c r="F24" i="6" s="1"/>
  <c r="C11" i="5"/>
  <c r="E31" i="4"/>
  <c r="E30" i="4"/>
  <c r="C30" i="4"/>
  <c r="C24" i="4"/>
  <c r="C18" i="4"/>
  <c r="E17" i="4"/>
  <c r="C17" i="4"/>
  <c r="E33" i="4" s="1"/>
  <c r="E27" i="3"/>
  <c r="C24" i="3"/>
  <c r="C27" i="3" s="1"/>
  <c r="C28" i="3" s="1"/>
  <c r="E18" i="3"/>
  <c r="E28" i="3" s="1"/>
  <c r="C18" i="3"/>
  <c r="E29" i="3" s="1"/>
  <c r="D144" i="2"/>
  <c r="C144" i="2"/>
  <c r="D139" i="2"/>
  <c r="C139" i="2"/>
  <c r="D134" i="2"/>
  <c r="C134" i="2"/>
  <c r="D130" i="2"/>
  <c r="D149" i="2" s="1"/>
  <c r="C130" i="2"/>
  <c r="C149" i="2" s="1"/>
  <c r="D126" i="2"/>
  <c r="C126" i="2"/>
  <c r="D112" i="2"/>
  <c r="C112" i="2"/>
  <c r="D96" i="2"/>
  <c r="D129" i="2" s="1"/>
  <c r="D150" i="2" s="1"/>
  <c r="C96" i="2"/>
  <c r="C129" i="2" s="1"/>
  <c r="D83" i="2"/>
  <c r="C83" i="2"/>
  <c r="D79" i="2"/>
  <c r="C79" i="2"/>
  <c r="D76" i="2"/>
  <c r="C76" i="2"/>
  <c r="D71" i="2"/>
  <c r="C71" i="2"/>
  <c r="C89" i="2" s="1"/>
  <c r="D67" i="2"/>
  <c r="D89" i="2" s="1"/>
  <c r="D155" i="2" s="1"/>
  <c r="C67" i="2"/>
  <c r="D61" i="2"/>
  <c r="C61" i="2"/>
  <c r="D56" i="2"/>
  <c r="C56" i="2"/>
  <c r="D50" i="2"/>
  <c r="C50" i="2"/>
  <c r="D39" i="2"/>
  <c r="C39" i="2"/>
  <c r="D30" i="2"/>
  <c r="C30" i="2"/>
  <c r="D23" i="2"/>
  <c r="C23" i="2"/>
  <c r="D16" i="2"/>
  <c r="C16" i="2"/>
  <c r="D5" i="2"/>
  <c r="D66" i="2" s="1"/>
  <c r="C5" i="2"/>
  <c r="C66" i="2" s="1"/>
  <c r="D144" i="1"/>
  <c r="C144" i="1"/>
  <c r="D139" i="1"/>
  <c r="C139" i="1"/>
  <c r="D134" i="1"/>
  <c r="C134" i="1"/>
  <c r="D130" i="1"/>
  <c r="D149" i="1" s="1"/>
  <c r="C130" i="1"/>
  <c r="C149" i="1" s="1"/>
  <c r="D126" i="1"/>
  <c r="C126" i="1"/>
  <c r="D112" i="1"/>
  <c r="D129" i="1" s="1"/>
  <c r="D150" i="1" s="1"/>
  <c r="C112" i="1"/>
  <c r="C129" i="1" s="1"/>
  <c r="C150" i="1" s="1"/>
  <c r="D96" i="1"/>
  <c r="C96" i="1"/>
  <c r="D83" i="1"/>
  <c r="C83" i="1"/>
  <c r="D79" i="1"/>
  <c r="C79" i="1"/>
  <c r="D76" i="1"/>
  <c r="C76" i="1"/>
  <c r="D71" i="1"/>
  <c r="C71" i="1"/>
  <c r="D67" i="1"/>
  <c r="D89" i="1" s="1"/>
  <c r="D155" i="1" s="1"/>
  <c r="C67" i="1"/>
  <c r="C89" i="1" s="1"/>
  <c r="C155" i="1" s="1"/>
  <c r="D61" i="1"/>
  <c r="C61" i="1"/>
  <c r="D56" i="1"/>
  <c r="C56" i="1"/>
  <c r="D50" i="1"/>
  <c r="C50" i="1"/>
  <c r="D39" i="1"/>
  <c r="C39" i="1"/>
  <c r="D30" i="1"/>
  <c r="C30" i="1"/>
  <c r="D23" i="1"/>
  <c r="C23" i="1"/>
  <c r="D16" i="1"/>
  <c r="C16" i="1"/>
  <c r="D5" i="1"/>
  <c r="D66" i="1" s="1"/>
  <c r="C5" i="1"/>
  <c r="C66" i="1" s="1"/>
  <c r="D128" i="7" l="1"/>
  <c r="D67" i="7"/>
  <c r="D91" i="7" s="1"/>
  <c r="D90" i="7"/>
  <c r="D149" i="7"/>
  <c r="D150" i="7"/>
  <c r="C91" i="7"/>
  <c r="C90" i="7"/>
  <c r="C151" i="8"/>
  <c r="C32" i="4"/>
  <c r="E32" i="4"/>
  <c r="C31" i="4"/>
  <c r="C33" i="4"/>
  <c r="E30" i="3"/>
  <c r="C30" i="3"/>
  <c r="C29" i="3"/>
  <c r="C90" i="2"/>
  <c r="C154" i="2"/>
  <c r="D90" i="2"/>
  <c r="D154" i="2"/>
  <c r="C155" i="2"/>
  <c r="C150" i="2"/>
  <c r="C90" i="1"/>
  <c r="C154" i="1"/>
  <c r="D154" i="1"/>
  <c r="D90" i="1"/>
</calcChain>
</file>

<file path=xl/sharedStrings.xml><?xml version="1.0" encoding="utf-8"?>
<sst xmlns="http://schemas.openxmlformats.org/spreadsheetml/2006/main" count="1479" uniqueCount="436">
  <si>
    <t>B E V É T E L E K</t>
  </si>
  <si>
    <t>1. sz. táblázat</t>
  </si>
  <si>
    <t xml:space="preserve"> forintban</t>
  </si>
  <si>
    <t>Sor-
szám</t>
  </si>
  <si>
    <t>Bevételi jogcím</t>
  </si>
  <si>
    <t>2018. évi előirányzat</t>
  </si>
  <si>
    <t>2018. évi módosított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</si>
  <si>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</si>
  <si>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</si>
  <si>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</si>
  <si>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</si>
  <si>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</si>
  <si>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</si>
  <si>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</si>
  <si>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 feladatainak támogatása</t>
  </si>
  <si>
    <t>1.4.</t>
  </si>
  <si>
    <t>Gyermekétkeztetés támogatása</t>
  </si>
  <si>
    <t>1.5.</t>
  </si>
  <si>
    <t>Önkormányzatok kulturális feladatainak támogatása</t>
  </si>
  <si>
    <t>1.6.</t>
  </si>
  <si>
    <t>Működési célú költségvetési támogatások és kiegészítő támogatások</t>
  </si>
  <si>
    <t>1.7.</t>
  </si>
  <si>
    <t>Elszámolásból származó bevételek</t>
  </si>
  <si>
    <t>1.8.</t>
  </si>
  <si>
    <t>Egyéb működési célú támogatások bevételei  áht-n belülről társadalombiztosítás pénzügyi alapjai</t>
  </si>
  <si>
    <t>1.9.</t>
  </si>
  <si>
    <t>Egyéb működési célú támogatások bevételei  áht-n belülről - elkülönitett állami pénzalapok</t>
  </si>
  <si>
    <t>1.10</t>
  </si>
  <si>
    <t>Egyéb müködési célú támogatások bevételei áht-n belülről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</si>
  <si>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</si>
  <si>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</si>
  <si>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</si>
  <si>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</si>
  <si>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</si>
  <si>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</si>
  <si>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</si>
  <si>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</si>
  <si>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</si>
  <si>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</si>
  <si>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</si>
  <si>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</si>
  <si>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</si>
  <si>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</si>
  <si>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</si>
  <si>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</si>
  <si>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</si>
  <si>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</si>
  <si>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</si>
  <si>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</si>
  <si>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</si>
  <si>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</si>
  <si>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</si>
  <si>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</si>
  <si>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</si>
  <si>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</si>
  <si>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</si>
  <si>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</si>
  <si>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</si>
  <si>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</si>
  <si>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</si>
  <si>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Magánszemélyek kommunális adója</t>
  </si>
  <si>
    <t>4.1.1.</t>
  </si>
  <si>
    <t>Állandó jelleggel végzett iparűzési tevékenység után fizett helyi adó</t>
  </si>
  <si>
    <t>4.1.2.</t>
  </si>
  <si>
    <t>Tartózkodás után fizetett idegenforgalmi adó</t>
  </si>
  <si>
    <t>4.2.</t>
  </si>
  <si>
    <t>Gépjárműadó</t>
  </si>
  <si>
    <t>4.3.</t>
  </si>
  <si>
    <t>Eljárási illeték</t>
  </si>
  <si>
    <t>4.4.</t>
  </si>
  <si>
    <t>Igazgatási szolgáltatási díj</t>
  </si>
  <si>
    <t>4.5.</t>
  </si>
  <si>
    <t xml:space="preserve">Szabálysértési bírság, közigazgatási bírság helyi önkormányzatot megillető része </t>
  </si>
  <si>
    <t>Késedelmi és önellenőrzési pótlék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</si>
  <si>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</si>
  <si>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</si>
  <si>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</si>
  <si>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</si>
  <si>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</si>
  <si>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</si>
  <si>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</si>
  <si>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</si>
  <si>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</si>
  <si>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</si>
  <si>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</si>
  <si>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</si>
  <si>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</si>
  <si>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</si>
  <si>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</si>
  <si>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</si>
  <si>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</si>
  <si>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</si>
  <si>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</si>
  <si>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</si>
  <si>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</si>
  <si>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</si>
  <si>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</si>
  <si>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</si>
  <si>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</si>
  <si>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</si>
  <si>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</si>
  <si>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</si>
  <si>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</si>
  <si>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</si>
  <si>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</si>
  <si>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</si>
  <si>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</si>
  <si>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</si>
  <si>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</si>
  <si>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</si>
  <si>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</si>
  <si>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</si>
  <si>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</si>
  <si>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</si>
  <si>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</si>
  <si>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</si>
  <si>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</si>
  <si>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</si>
  <si>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</si>
  <si>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</si>
  <si>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</si>
  <si>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</si>
  <si>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</si>
  <si>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</si>
  <si>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</si>
  <si>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</si>
  <si>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</si>
  <si>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</si>
  <si>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</si>
  <si>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</si>
  <si>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</si>
  <si>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</si>
  <si>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</si>
  <si>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</si>
  <si>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</si>
  <si>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</si>
  <si>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</si>
  <si>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</si>
  <si>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</si>
  <si>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</si>
  <si>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</si>
  <si>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</si>
  <si>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</si>
  <si>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</si>
  <si>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</si>
  <si>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</si>
  <si>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</si>
  <si>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</si>
  <si>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</si>
  <si>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</si>
  <si>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</si>
  <si>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</si>
  <si>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</si>
  <si>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</si>
  <si>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</si>
  <si>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</si>
  <si>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</si>
  <si>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</si>
  <si>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</si>
  <si>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</si>
  <si>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</si>
  <si>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</si>
  <si>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</si>
  <si>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</si>
  <si>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</si>
  <si>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</si>
  <si>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</si>
  <si>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</si>
  <si>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</si>
  <si>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</si>
  <si>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</si>
  <si>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</si>
  <si>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</si>
  <si>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</si>
  <si>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</si>
  <si>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</si>
  <si>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</si>
  <si>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</si>
  <si>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</si>
  <si>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</si>
  <si>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</si>
  <si>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</si>
  <si>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</si>
  <si>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</si>
  <si>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</si>
  <si>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</si>
  <si>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</si>
  <si>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</si>
  <si>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</si>
  <si>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</si>
  <si>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</si>
  <si>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</si>
  <si>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</si>
  <si>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</si>
  <si>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</si>
  <si>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</si>
  <si>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</si>
  <si>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</si>
  <si>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</si>
  <si>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</si>
  <si>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</si>
  <si>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</si>
  <si>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</si>
  <si>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</si>
  <si>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</si>
  <si>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</si>
  <si>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</si>
  <si>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</si>
  <si>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</si>
  <si>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</si>
  <si>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</si>
  <si>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</si>
  <si>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</si>
  <si>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</si>
  <si>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</si>
  <si>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</si>
  <si>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</si>
  <si>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</si>
  <si>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</si>
  <si>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</si>
  <si>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</si>
  <si>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</si>
  <si>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</si>
  <si>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</si>
  <si>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</si>
  <si>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</si>
  <si>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</si>
  <si>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</si>
  <si>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</si>
  <si>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</si>
  <si>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</si>
  <si>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</si>
  <si>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</si>
  <si>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</si>
  <si>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</si>
  <si>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</si>
  <si>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</si>
  <si>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</si>
  <si>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</si>
  <si>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</si>
  <si>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</si>
  <si>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</si>
  <si>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</si>
  <si>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</si>
  <si>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</si>
  <si>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</si>
  <si>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</si>
  <si>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</si>
  <si>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</si>
  <si>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</si>
  <si>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</si>
  <si>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</si>
  <si>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</si>
  <si>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Ezer 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</si>
  <si>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</si>
  <si>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</si>
  <si>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</si>
  <si>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 xml:space="preserve">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</si>
  <si>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</si>
  <si>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</si>
  <si>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</si>
  <si>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</si>
  <si>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</si>
  <si>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</si>
  <si>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</si>
  <si>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</si>
  <si>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</si>
  <si>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</si>
  <si>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</si>
  <si>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</si>
  <si>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</si>
  <si>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</si>
  <si>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</si>
  <si>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</si>
  <si>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</si>
  <si>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</si>
  <si>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</si>
  <si>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</si>
  <si>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</si>
  <si>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</si>
  <si>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</si>
  <si>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</si>
  <si>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</si>
  <si>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</si>
  <si>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</si>
  <si>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</si>
  <si>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</si>
  <si>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</si>
  <si>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</si>
  <si>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</si>
  <si>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</si>
  <si>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</si>
  <si>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</si>
  <si>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</si>
  <si>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</si>
  <si>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</si>
  <si>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</si>
  <si>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</si>
  <si>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</si>
  <si>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</si>
  <si>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</si>
  <si>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</si>
  <si>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</si>
  <si>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</si>
  <si>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</si>
  <si>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</si>
  <si>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</si>
  <si>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</si>
  <si>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</si>
  <si>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</si>
  <si>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</si>
  <si>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</si>
  <si>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</si>
  <si>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</si>
  <si>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</si>
  <si>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</si>
  <si>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</si>
  <si>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</si>
  <si>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</si>
  <si>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</si>
  <si>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</si>
  <si>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</si>
  <si>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</si>
  <si>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</si>
  <si>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</si>
  <si>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</si>
  <si>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</si>
  <si>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</si>
  <si>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</si>
  <si>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</si>
  <si>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</si>
  <si>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</si>
  <si>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</si>
  <si>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</si>
  <si>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</si>
  <si>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</si>
  <si>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</si>
  <si>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</si>
  <si>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</si>
  <si>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</si>
  <si>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</si>
  <si>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</si>
  <si>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</si>
  <si>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Fürged Község Önkormányzata saját bevételeinek részletezése az adósságot keletkeztető ügyletből származó tárgyévi fizetési kötelezettség megállapításához</t>
  </si>
  <si>
    <t>Sor-szám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</si>
  <si>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</si>
  <si>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</si>
  <si>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</si>
  <si>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</si>
  <si>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</si>
  <si>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</si>
  <si>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</si>
  <si>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</si>
  <si>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</si>
  <si>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Beruházási (felhalmozási) kiadások beruházásonként</t>
  </si>
  <si>
    <t>Beruházás  megnevezése</t>
  </si>
  <si>
    <t>Teljes költség</t>
  </si>
  <si>
    <t>Kivitelezés kezdési és befejezési éve</t>
  </si>
  <si>
    <t>Felhasználás
2018. XII.31-ig</t>
  </si>
  <si>
    <t>2019. évi előirányzat</t>
  </si>
  <si>
    <t xml:space="preserve">
2019. év utáni szükséglet
</t>
  </si>
  <si>
    <t>6=(2-4-5)</t>
  </si>
  <si>
    <t>Mezőgazd. program  motoros permetező</t>
  </si>
  <si>
    <t>2018.</t>
  </si>
  <si>
    <t>.Mezőgazd. program fóliasátor</t>
  </si>
  <si>
    <t xml:space="preserve">Mezőgazd. program fűkasza </t>
  </si>
  <si>
    <t>Mezőgazd.program homlokrakodó</t>
  </si>
  <si>
    <t>Mezőgazd. földút program benzinmotoros fűkasza</t>
  </si>
  <si>
    <t>Mezőgazd. földút program láncfűrész 2 db</t>
  </si>
  <si>
    <t>Orvosi rendelőbe televízió</t>
  </si>
  <si>
    <t>Varroda program kerékpár</t>
  </si>
  <si>
    <t>Mezőgazd. program ágvágó gép</t>
  </si>
  <si>
    <t>Varroda program varrógép</t>
  </si>
  <si>
    <t>Varroda program egyéb eszközök</t>
  </si>
  <si>
    <t>Varroda program csaptelep</t>
  </si>
  <si>
    <t>ÖSSZESEN:</t>
  </si>
  <si>
    <t>Önkormányzat</t>
  </si>
  <si>
    <t>01</t>
  </si>
  <si>
    <t>Feladat megnevezése</t>
  </si>
  <si>
    <t>Összes bevétel, kiadás</t>
  </si>
  <si>
    <t>Száma</t>
  </si>
  <si>
    <t>Előirányzat-csoport, kiemelt előirányzat megnevezése</t>
  </si>
  <si>
    <t>Önkormányzatok szociális feladatainak támogatása</t>
  </si>
  <si>
    <t>Önkormányzato kulturális feladatainak támogatása</t>
  </si>
  <si>
    <t>Müködési célú költségvetési támogatások és kiegészítő támogatások</t>
  </si>
  <si>
    <t>Egyéb müködési célú támogatások bevételei áht-n belülről társadalombiztosítás pénzügyi alapjai</t>
  </si>
  <si>
    <t>1.9</t>
  </si>
  <si>
    <t>4.2</t>
  </si>
  <si>
    <t>Állandó jelleggel végzett iparüzési tevékenység után fizetett helyi adó</t>
  </si>
  <si>
    <t>4.3</t>
  </si>
  <si>
    <t>4.6.</t>
  </si>
  <si>
    <t>4.7.</t>
  </si>
  <si>
    <t>4.8.</t>
  </si>
  <si>
    <t>Szabálysértési bírság, közigazgatási bírság helyi önkormányzatot megillető része</t>
  </si>
  <si>
    <t>4.9.</t>
  </si>
  <si>
    <t xml:space="preserve"> 10.</t>
  </si>
  <si>
    <t>BEVÉTELEK ÖSSZESEN: (9+16)</t>
  </si>
  <si>
    <t>7.5</t>
  </si>
  <si>
    <t>Központi irányitó szervi támogatás</t>
  </si>
  <si>
    <t>Éves engedélyezett létszám előirányzat (fő)</t>
  </si>
  <si>
    <t>1 fő</t>
  </si>
  <si>
    <t>Közfoglalkoztatottak létszáma (fő)</t>
  </si>
  <si>
    <t>90 fő</t>
  </si>
  <si>
    <t>Kötelező feladatok bevételei, kiadása</t>
  </si>
  <si>
    <t>2018. évi előírányzat</t>
  </si>
  <si>
    <t>Egyéb müködési célú támogatások bevételei áht-n belülről elkülönített pénzügyi alapjai</t>
  </si>
  <si>
    <t xml:space="preserve">   Működési költségvetés kiadásai (1.1+…+1.5.)</t>
  </si>
  <si>
    <t xml:space="preserve">   Felhalmozási költségvetés kiadásai (2.1.+2.3.+2.5.)</t>
  </si>
  <si>
    <t>1fő</t>
  </si>
  <si>
    <t xml:space="preserve">Előirányzat felhasználási terv </t>
  </si>
  <si>
    <t>2018.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</si>
  <si>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</si>
  <si>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</si>
  <si>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</si>
  <si>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</si>
  <si>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</si>
  <si>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</si>
  <si>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</si>
  <si>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</si>
  <si>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</si>
  <si>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</si>
  <si>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</si>
  <si>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</si>
  <si>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</si>
  <si>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</si>
  <si>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</si>
  <si>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</si>
  <si>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</si>
  <si>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</si>
  <si>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</si>
  <si>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</si>
  <si>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</si>
  <si>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</si>
  <si>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</si>
  <si>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7. melléklet a 6/2018. (IX.24) önkormányzati rendelethez</t>
  </si>
  <si>
    <t>7.1. melléklet a 6/2018. (IX.24.)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</si>
</sst>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3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9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304">
    <xf numFmtId="0" fontId="0" fillId="0" borderId="0" xfId="0"/>
    <xf numFmtId="0" fontId="1" fillId="0" borderId="0" xfId="1" applyFill="1" applyProtection="1"/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8" xfId="1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horizontal="left" vertical="center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0" applyFont="1" applyBorder="1" applyAlignment="1" applyProtection="1">
      <alignment wrapText="1"/>
    </xf>
    <xf numFmtId="0" fontId="10" fillId="0" borderId="15" xfId="0" applyFont="1" applyBorder="1" applyAlignment="1" applyProtection="1">
      <alignment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" fillId="0" borderId="0" xfId="1" applyFill="1" applyAlignment="1" applyProtection="1"/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0" fontId="11" fillId="0" borderId="21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5" fillId="0" borderId="1" xfId="0" applyFont="1" applyFill="1" applyBorder="1" applyAlignment="1" applyProtection="1">
      <alignment horizontal="right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2" xfId="1" applyNumberFormat="1" applyFont="1" applyFill="1" applyBorder="1" applyAlignment="1" applyProtection="1">
      <alignment horizontal="left" vertical="center" wrapText="1" indent="1"/>
    </xf>
    <xf numFmtId="0" fontId="8" fillId="0" borderId="23" xfId="1" applyFont="1" applyFill="1" applyBorder="1" applyAlignment="1" applyProtection="1">
      <alignment horizontal="left" vertical="center" wrapText="1" indent="1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indent="6"/>
    </xf>
    <xf numFmtId="0" fontId="8" fillId="0" borderId="12" xfId="1" applyFont="1" applyFill="1" applyBorder="1" applyAlignment="1" applyProtection="1">
      <alignment horizontal="left" vertical="center" wrapText="1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6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" xfId="1" applyFont="1" applyFill="1" applyBorder="1" applyAlignment="1" applyProtection="1">
      <alignment vertical="center" wrapText="1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6"/>
    </xf>
    <xf numFmtId="164" fontId="8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1"/>
    </xf>
    <xf numFmtId="0" fontId="14" fillId="0" borderId="0" xfId="1" applyFont="1" applyFill="1" applyProtection="1"/>
    <xf numFmtId="0" fontId="15" fillId="0" borderId="0" xfId="1" applyFont="1" applyFill="1" applyProtection="1"/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6" fillId="0" borderId="4" xfId="0" quotePrefix="1" applyNumberFormat="1" applyFont="1" applyBorder="1" applyAlignment="1" applyProtection="1">
      <alignment horizontal="right" vertical="center" wrapText="1" indent="1"/>
    </xf>
    <xf numFmtId="0" fontId="11" fillId="0" borderId="20" xfId="0" applyFont="1" applyBorder="1" applyAlignment="1" applyProtection="1">
      <alignment horizontal="left" vertical="center" wrapText="1" indent="1"/>
    </xf>
    <xf numFmtId="0" fontId="16" fillId="0" borderId="21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Alignment="1" applyProtection="1">
      <alignment horizontal="center" vertical="center" wrapText="1"/>
    </xf>
    <xf numFmtId="164" fontId="12" fillId="0" borderId="33" xfId="0" applyNumberFormat="1" applyFont="1" applyFill="1" applyBorder="1" applyAlignment="1" applyProtection="1">
      <alignment horizontal="center" vertical="center" wrapText="1"/>
    </xf>
    <xf numFmtId="164" fontId="12" fillId="0" borderId="2" xfId="0" applyNumberFormat="1" applyFont="1" applyFill="1" applyBorder="1" applyAlignment="1" applyProtection="1">
      <alignment horizontal="center" vertical="center" wrapText="1"/>
    </xf>
    <xf numFmtId="164" fontId="12" fillId="0" borderId="3" xfId="0" applyNumberFormat="1" applyFont="1" applyFill="1" applyBorder="1" applyAlignment="1" applyProtection="1">
      <alignment horizontal="center" vertical="center" wrapText="1"/>
    </xf>
    <xf numFmtId="164" fontId="12" fillId="0" borderId="4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5" xfId="0" applyNumberFormat="1" applyFill="1" applyBorder="1" applyAlignment="1" applyProtection="1">
      <alignment horizontal="left" vertical="center" wrapText="1" indent="1"/>
    </xf>
    <xf numFmtId="164" fontId="8" fillId="0" borderId="11" xfId="0" applyNumberFormat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6" xfId="0" applyNumberFormat="1" applyFont="1" applyFill="1" applyBorder="1" applyAlignment="1" applyProtection="1">
      <alignment horizontal="left" vertical="center" wrapText="1" indent="1"/>
    </xf>
    <xf numFmtId="164" fontId="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3" xfId="0" applyNumberFormat="1" applyFont="1" applyFill="1" applyBorder="1" applyAlignment="1" applyProtection="1">
      <alignment horizontal="left" vertical="center" wrapText="1" indent="1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</xf>
    <xf numFmtId="164" fontId="12" fillId="0" borderId="4" xfId="0" applyNumberFormat="1" applyFont="1" applyFill="1" applyBorder="1" applyAlignment="1" applyProtection="1">
      <alignment horizontal="right" vertical="center" wrapText="1" indent="1"/>
    </xf>
    <xf numFmtId="164" fontId="4" fillId="0" borderId="38" xfId="0" applyNumberFormat="1" applyFont="1" applyFill="1" applyBorder="1" applyAlignment="1" applyProtection="1">
      <alignment horizontal="left" vertical="center" wrapText="1" indent="1"/>
    </xf>
    <xf numFmtId="164" fontId="13" fillId="0" borderId="17" xfId="0" applyNumberFormat="1" applyFont="1" applyFill="1" applyBorder="1" applyAlignment="1" applyProtection="1">
      <alignment horizontal="left" vertical="center" wrapText="1" indent="1"/>
    </xf>
    <xf numFmtId="164" fontId="21" fillId="0" borderId="18" xfId="0" applyNumberFormat="1" applyFont="1" applyFill="1" applyBorder="1" applyAlignment="1" applyProtection="1">
      <alignment horizontal="right" vertical="center" wrapText="1" indent="1"/>
    </xf>
    <xf numFmtId="164" fontId="13" fillId="0" borderId="11" xfId="0" applyNumberFormat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5" xfId="0" applyNumberFormat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164" fontId="1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left" vertical="center" wrapText="1" indent="1"/>
    </xf>
    <xf numFmtId="164" fontId="17" fillId="0" borderId="39" xfId="0" applyNumberFormat="1" applyFont="1" applyFill="1" applyBorder="1" applyAlignment="1" applyProtection="1">
      <alignment horizontal="right" vertical="center" wrapText="1" indent="1"/>
    </xf>
    <xf numFmtId="164" fontId="0" fillId="0" borderId="38" xfId="0" applyNumberForma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7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right" vertical="center" wrapText="1" indent="1"/>
    </xf>
    <xf numFmtId="164" fontId="1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0" applyNumberFormat="1" applyFont="1" applyFill="1" applyBorder="1" applyAlignment="1" applyProtection="1">
      <alignment horizontal="left" vertical="center" wrapText="1" indent="2"/>
    </xf>
    <xf numFmtId="164" fontId="13" fillId="0" borderId="12" xfId="0" applyNumberFormat="1" applyFont="1" applyFill="1" applyBorder="1" applyAlignment="1" applyProtection="1">
      <alignment horizontal="left" vertical="center" wrapText="1" indent="2"/>
    </xf>
    <xf numFmtId="164" fontId="21" fillId="0" borderId="12" xfId="0" applyNumberFormat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2"/>
    </xf>
    <xf numFmtId="164" fontId="8" fillId="0" borderId="14" xfId="0" applyNumberFormat="1" applyFont="1" applyFill="1" applyBorder="1" applyAlignment="1" applyProtection="1">
      <alignment horizontal="left" vertical="center" wrapText="1" indent="2"/>
    </xf>
    <xf numFmtId="0" fontId="24" fillId="0" borderId="0" xfId="1" applyFont="1" applyFill="1"/>
    <xf numFmtId="164" fontId="23" fillId="0" borderId="0" xfId="1" applyNumberFormat="1" applyFont="1" applyFill="1" applyBorder="1" applyAlignment="1" applyProtection="1">
      <alignment horizontal="centerContinuous" vertical="center"/>
    </xf>
    <xf numFmtId="0" fontId="25" fillId="0" borderId="0" xfId="0" applyFont="1" applyFill="1" applyBorder="1" applyAlignment="1" applyProtection="1">
      <alignment horizontal="right"/>
    </xf>
    <xf numFmtId="0" fontId="26" fillId="0" borderId="0" xfId="0" applyFont="1" applyFill="1" applyBorder="1" applyAlignment="1" applyProtection="1"/>
    <xf numFmtId="0" fontId="12" fillId="0" borderId="22" xfId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/>
    </xf>
    <xf numFmtId="0" fontId="13" fillId="0" borderId="3" xfId="1" applyFont="1" applyFill="1" applyBorder="1" applyAlignment="1" applyProtection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13" fillId="0" borderId="22" xfId="1" applyFont="1" applyFill="1" applyBorder="1" applyAlignment="1" applyProtection="1">
      <alignment horizontal="center" vertical="center"/>
    </xf>
    <xf numFmtId="0" fontId="13" fillId="0" borderId="9" xfId="1" applyFont="1" applyFill="1" applyBorder="1" applyProtection="1"/>
    <xf numFmtId="165" fontId="13" fillId="0" borderId="44" xfId="2" applyNumberFormat="1" applyFont="1" applyFill="1" applyBorder="1" applyProtection="1">
      <protection locked="0"/>
    </xf>
    <xf numFmtId="0" fontId="13" fillId="0" borderId="11" xfId="1" applyFont="1" applyFill="1" applyBorder="1" applyAlignment="1" applyProtection="1">
      <alignment horizontal="center" vertical="center"/>
    </xf>
    <xf numFmtId="0" fontId="27" fillId="0" borderId="12" xfId="0" applyFont="1" applyBorder="1" applyAlignment="1">
      <alignment horizontal="justify" wrapText="1"/>
    </xf>
    <xf numFmtId="165" fontId="13" fillId="0" borderId="29" xfId="2" applyNumberFormat="1" applyFont="1" applyFill="1" applyBorder="1" applyProtection="1">
      <protection locked="0"/>
    </xf>
    <xf numFmtId="0" fontId="27" fillId="0" borderId="12" xfId="0" applyFont="1" applyBorder="1" applyAlignment="1">
      <alignment wrapText="1"/>
    </xf>
    <xf numFmtId="0" fontId="13" fillId="0" borderId="14" xfId="1" applyFont="1" applyFill="1" applyBorder="1" applyAlignment="1" applyProtection="1">
      <alignment horizontal="center" vertical="center"/>
    </xf>
    <xf numFmtId="165" fontId="13" fillId="0" borderId="30" xfId="2" applyNumberFormat="1" applyFont="1" applyFill="1" applyBorder="1" applyProtection="1">
      <protection locked="0"/>
    </xf>
    <xf numFmtId="0" fontId="27" fillId="0" borderId="27" xfId="0" applyFont="1" applyBorder="1" applyAlignment="1">
      <alignment wrapText="1"/>
    </xf>
    <xf numFmtId="165" fontId="12" fillId="0" borderId="4" xfId="2" applyNumberFormat="1" applyFont="1" applyFill="1" applyBorder="1" applyProtection="1"/>
    <xf numFmtId="164" fontId="0" fillId="0" borderId="0" xfId="0" applyNumberFormat="1" applyFill="1" applyAlignment="1">
      <alignment vertical="center" wrapText="1"/>
    </xf>
    <xf numFmtId="164" fontId="5" fillId="0" borderId="0" xfId="0" applyNumberFormat="1" applyFont="1" applyFill="1" applyAlignment="1" applyProtection="1">
      <alignment horizontal="right" wrapText="1"/>
    </xf>
    <xf numFmtId="164" fontId="20" fillId="0" borderId="0" xfId="0" applyNumberFormat="1" applyFont="1" applyFill="1" applyAlignment="1">
      <alignment horizontal="center" vertical="center" wrapText="1"/>
    </xf>
    <xf numFmtId="164" fontId="7" fillId="0" borderId="20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7" fillId="0" borderId="45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2" xfId="0" applyNumberFormat="1" applyFont="1" applyFill="1" applyBorder="1" applyAlignment="1" applyProtection="1">
      <alignment vertical="center" wrapText="1"/>
      <protection locked="0"/>
    </xf>
    <xf numFmtId="49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3" xfId="0" applyNumberFormat="1" applyFont="1" applyFill="1" applyBorder="1" applyAlignment="1" applyProtection="1">
      <alignment vertical="center" wrapText="1"/>
    </xf>
    <xf numFmtId="164" fontId="13" fillId="0" borderId="17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5" xfId="0" applyNumberFormat="1" applyFont="1" applyFill="1" applyBorder="1" applyAlignment="1" applyProtection="1">
      <alignment vertical="center" wrapText="1"/>
      <protection locked="0"/>
    </xf>
    <xf numFmtId="49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6" xfId="0" applyNumberFormat="1" applyFont="1" applyFill="1" applyBorder="1" applyAlignment="1" applyProtection="1">
      <alignment vertical="center" wrapText="1"/>
    </xf>
    <xf numFmtId="164" fontId="6" fillId="0" borderId="2" xfId="0" applyNumberFormat="1" applyFont="1" applyFill="1" applyBorder="1" applyAlignment="1" applyProtection="1">
      <alignment horizontal="left" vertical="center" wrapText="1"/>
    </xf>
    <xf numFmtId="164" fontId="7" fillId="0" borderId="3" xfId="0" applyNumberFormat="1" applyFont="1" applyFill="1" applyBorder="1" applyAlignment="1" applyProtection="1">
      <alignment vertical="center" wrapText="1"/>
    </xf>
    <xf numFmtId="164" fontId="7" fillId="2" borderId="3" xfId="0" applyNumberFormat="1" applyFont="1" applyFill="1" applyBorder="1" applyAlignment="1" applyProtection="1">
      <alignment vertical="center" wrapText="1"/>
    </xf>
    <xf numFmtId="164" fontId="7" fillId="0" borderId="4" xfId="0" applyNumberFormat="1" applyFont="1" applyFill="1" applyBorder="1" applyAlignment="1" applyProtection="1">
      <alignment vertical="center" wrapText="1"/>
    </xf>
    <xf numFmtId="164" fontId="20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8" fillId="0" borderId="0" xfId="0" applyNumberFormat="1" applyFont="1" applyFill="1" applyAlignment="1" applyProtection="1">
      <alignment horizontal="left" vertical="center" wrapText="1"/>
    </xf>
    <xf numFmtId="164" fontId="29" fillId="0" borderId="0" xfId="0" applyNumberFormat="1" applyFont="1" applyFill="1" applyAlignment="1" applyProtection="1">
      <alignment vertical="center" wrapText="1"/>
    </xf>
    <xf numFmtId="0" fontId="27" fillId="0" borderId="0" xfId="0" applyFont="1" applyAlignment="1" applyProtection="1">
      <alignment horizontal="right" vertical="top"/>
      <protection locked="0"/>
    </xf>
    <xf numFmtId="164" fontId="28" fillId="0" borderId="0" xfId="0" applyNumberFormat="1" applyFont="1" applyFill="1" applyAlignment="1">
      <alignment vertical="center" wrapText="1"/>
    </xf>
    <xf numFmtId="0" fontId="6" fillId="0" borderId="46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24" xfId="0" quotePrefix="1" applyFont="1" applyFill="1" applyBorder="1" applyAlignment="1" applyProtection="1">
      <alignment horizontal="right" vertical="center" indent="1"/>
    </xf>
    <xf numFmtId="0" fontId="2" fillId="0" borderId="0" xfId="0" applyFont="1" applyFill="1" applyAlignment="1">
      <alignment vertical="center"/>
    </xf>
    <xf numFmtId="0" fontId="6" fillId="0" borderId="47" xfId="0" applyFont="1" applyFill="1" applyBorder="1" applyAlignment="1" applyProtection="1">
      <alignment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20" fillId="0" borderId="0" xfId="0" applyFont="1" applyFill="1" applyAlignment="1">
      <alignment vertical="center"/>
    </xf>
    <xf numFmtId="0" fontId="6" fillId="0" borderId="49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50" xfId="0" applyFont="1" applyFill="1" applyBorder="1" applyAlignment="1" applyProtection="1">
      <alignment horizontal="center" vertical="center" wrapText="1"/>
    </xf>
    <xf numFmtId="0" fontId="6" fillId="0" borderId="51" xfId="0" applyFont="1" applyFill="1" applyBorder="1" applyAlignment="1" applyProtection="1">
      <alignment horizontal="center" vertical="center" wrapText="1"/>
    </xf>
    <xf numFmtId="164" fontId="6" fillId="0" borderId="30" xfId="0" applyNumberFormat="1" applyFont="1" applyFill="1" applyBorder="1" applyAlignment="1" applyProtection="1">
      <alignment horizontal="right" vertical="center" wrapText="1" indent="1"/>
    </xf>
    <xf numFmtId="49" fontId="8" fillId="0" borderId="8" xfId="1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Alignment="1">
      <alignment vertical="center" wrapText="1"/>
    </xf>
    <xf numFmtId="49" fontId="8" fillId="0" borderId="11" xfId="1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vertical="center" wrapText="1"/>
    </xf>
    <xf numFmtId="0" fontId="10" fillId="0" borderId="12" xfId="0" applyFont="1" applyBorder="1" applyAlignment="1" applyProtection="1">
      <alignment horizontal="left" indent="1"/>
    </xf>
    <xf numFmtId="164" fontId="8" fillId="3" borderId="13" xfId="1" applyNumberFormat="1" applyFont="1" applyFill="1" applyBorder="1" applyAlignment="1" applyProtection="1">
      <alignment horizontal="right" vertical="center" wrapText="1" indent="1"/>
    </xf>
    <xf numFmtId="49" fontId="8" fillId="0" borderId="14" xfId="1" applyNumberFormat="1" applyFont="1" applyFill="1" applyBorder="1" applyAlignment="1" applyProtection="1">
      <alignment horizontal="center" vertical="center" wrapText="1"/>
    </xf>
    <xf numFmtId="164" fontId="8" fillId="3" borderId="16" xfId="1" applyNumberFormat="1" applyFont="1" applyFill="1" applyBorder="1" applyAlignment="1" applyProtection="1">
      <alignment horizontal="right" vertical="center" wrapText="1" indent="1"/>
    </xf>
    <xf numFmtId="0" fontId="11" fillId="0" borderId="2" xfId="0" applyFont="1" applyBorder="1" applyAlignment="1" applyProtection="1">
      <alignment horizontal="center" wrapText="1"/>
    </xf>
    <xf numFmtId="0" fontId="10" fillId="0" borderId="8" xfId="0" applyFont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center" wrapText="1"/>
    </xf>
    <xf numFmtId="0" fontId="10" fillId="0" borderId="14" xfId="0" applyFont="1" applyBorder="1" applyAlignment="1" applyProtection="1">
      <alignment horizontal="center" wrapText="1"/>
    </xf>
    <xf numFmtId="0" fontId="31" fillId="0" borderId="0" xfId="0" applyFont="1" applyFill="1" applyAlignment="1">
      <alignment vertical="center" wrapText="1"/>
    </xf>
    <xf numFmtId="0" fontId="11" fillId="0" borderId="20" xfId="0" applyFont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49" xfId="0" applyFont="1" applyFill="1" applyBorder="1" applyAlignment="1" applyProtection="1">
      <alignment horizontal="center" vertical="center" wrapText="1"/>
    </xf>
    <xf numFmtId="0" fontId="6" fillId="0" borderId="52" xfId="0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right" vertical="center" wrapText="1" indent="1"/>
    </xf>
    <xf numFmtId="49" fontId="8" fillId="0" borderId="22" xfId="1" applyNumberFormat="1" applyFont="1" applyFill="1" applyBorder="1" applyAlignment="1" applyProtection="1">
      <alignment horizontal="center" vertical="center" wrapText="1"/>
    </xf>
    <xf numFmtId="49" fontId="8" fillId="0" borderId="17" xfId="1" applyNumberFormat="1" applyFont="1" applyFill="1" applyBorder="1" applyAlignment="1" applyProtection="1">
      <alignment horizontal="center" vertical="center" wrapText="1"/>
    </xf>
    <xf numFmtId="49" fontId="8" fillId="0" borderId="26" xfId="1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Alignment="1">
      <alignment vertical="center" wrapText="1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8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0" applyFont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left" vertical="center"/>
    </xf>
    <xf numFmtId="0" fontId="20" fillId="0" borderId="54" xfId="0" applyFont="1" applyFill="1" applyBorder="1" applyAlignment="1" applyProtection="1">
      <alignment vertical="center" wrapText="1"/>
    </xf>
    <xf numFmtId="3" fontId="2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52" xfId="0" applyFont="1" applyFill="1" applyBorder="1" applyAlignment="1" applyProtection="1">
      <alignment vertical="center" wrapText="1"/>
    </xf>
    <xf numFmtId="0" fontId="4" fillId="0" borderId="39" xfId="0" applyFont="1" applyFill="1" applyBorder="1" applyAlignment="1" applyProtection="1">
      <alignment horizontal="right" vertical="center" wrapText="1" inden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 indent="1"/>
    </xf>
    <xf numFmtId="0" fontId="1" fillId="0" borderId="0" xfId="3" applyFill="1" applyProtection="1">
      <protection locked="0"/>
    </xf>
    <xf numFmtId="0" fontId="1" fillId="0" borderId="0" xfId="3" applyFill="1" applyProtection="1"/>
    <xf numFmtId="0" fontId="1" fillId="0" borderId="0" xfId="3" applyFont="1" applyFill="1" applyProtection="1">
      <protection locked="0"/>
    </xf>
    <xf numFmtId="0" fontId="5" fillId="0" borderId="0" xfId="0" applyFont="1" applyFill="1" applyAlignment="1">
      <alignment horizontal="right"/>
    </xf>
    <xf numFmtId="0" fontId="19" fillId="0" borderId="5" xfId="3" applyFont="1" applyFill="1" applyBorder="1" applyAlignment="1" applyProtection="1">
      <alignment horizontal="center" vertical="center" wrapText="1"/>
    </xf>
    <xf numFmtId="0" fontId="19" fillId="0" borderId="6" xfId="3" applyFont="1" applyFill="1" applyBorder="1" applyAlignment="1" applyProtection="1">
      <alignment horizontal="center" vertical="center"/>
    </xf>
    <xf numFmtId="0" fontId="19" fillId="0" borderId="7" xfId="3" applyFont="1" applyFill="1" applyBorder="1" applyAlignment="1" applyProtection="1">
      <alignment horizontal="center" vertical="center"/>
    </xf>
    <xf numFmtId="0" fontId="8" fillId="0" borderId="2" xfId="3" applyFont="1" applyFill="1" applyBorder="1" applyAlignment="1" applyProtection="1">
      <alignment horizontal="left" vertical="center" indent="1"/>
    </xf>
    <xf numFmtId="0" fontId="1" fillId="0" borderId="0" xfId="3" applyFill="1" applyAlignment="1" applyProtection="1">
      <alignment vertical="center"/>
    </xf>
    <xf numFmtId="0" fontId="8" fillId="0" borderId="17" xfId="3" applyFont="1" applyFill="1" applyBorder="1" applyAlignment="1" applyProtection="1">
      <alignment horizontal="left" vertical="center" indent="1"/>
    </xf>
    <xf numFmtId="0" fontId="8" fillId="0" borderId="18" xfId="3" applyFont="1" applyFill="1" applyBorder="1" applyAlignment="1" applyProtection="1">
      <alignment horizontal="left" vertical="center" wrapText="1" indent="1"/>
    </xf>
    <xf numFmtId="164" fontId="8" fillId="0" borderId="18" xfId="3" applyNumberFormat="1" applyFont="1" applyFill="1" applyBorder="1" applyAlignment="1" applyProtection="1">
      <alignment vertical="center"/>
      <protection locked="0"/>
    </xf>
    <xf numFmtId="164" fontId="8" fillId="0" borderId="19" xfId="3" applyNumberFormat="1" applyFont="1" applyFill="1" applyBorder="1" applyAlignment="1" applyProtection="1">
      <alignment vertical="center"/>
    </xf>
    <xf numFmtId="0" fontId="8" fillId="0" borderId="11" xfId="3" applyFont="1" applyFill="1" applyBorder="1" applyAlignment="1" applyProtection="1">
      <alignment horizontal="left" vertical="center" indent="1"/>
    </xf>
    <xf numFmtId="0" fontId="8" fillId="0" borderId="12" xfId="3" applyFont="1" applyFill="1" applyBorder="1" applyAlignment="1" applyProtection="1">
      <alignment horizontal="left" vertical="center" wrapText="1" indent="1"/>
    </xf>
    <xf numFmtId="164" fontId="8" fillId="0" borderId="12" xfId="3" applyNumberFormat="1" applyFont="1" applyFill="1" applyBorder="1" applyAlignment="1" applyProtection="1">
      <alignment vertical="center"/>
      <protection locked="0"/>
    </xf>
    <xf numFmtId="164" fontId="8" fillId="0" borderId="13" xfId="3" applyNumberFormat="1" applyFont="1" applyFill="1" applyBorder="1" applyAlignment="1" applyProtection="1">
      <alignment vertical="center"/>
    </xf>
    <xf numFmtId="0" fontId="1" fillId="0" borderId="0" xfId="3" applyFill="1" applyAlignment="1" applyProtection="1">
      <alignment vertical="center"/>
      <protection locked="0"/>
    </xf>
    <xf numFmtId="0" fontId="8" fillId="0" borderId="9" xfId="3" applyFont="1" applyFill="1" applyBorder="1" applyAlignment="1" applyProtection="1">
      <alignment horizontal="left" vertical="center" wrapText="1" indent="1"/>
    </xf>
    <xf numFmtId="164" fontId="8" fillId="0" borderId="9" xfId="3" applyNumberFormat="1" applyFont="1" applyFill="1" applyBorder="1" applyAlignment="1" applyProtection="1">
      <alignment vertical="center"/>
      <protection locked="0"/>
    </xf>
    <xf numFmtId="164" fontId="8" fillId="0" borderId="10" xfId="3" applyNumberFormat="1" applyFont="1" applyFill="1" applyBorder="1" applyAlignment="1" applyProtection="1">
      <alignment vertical="center"/>
    </xf>
    <xf numFmtId="0" fontId="8" fillId="0" borderId="12" xfId="3" applyFont="1" applyFill="1" applyBorder="1" applyAlignment="1" applyProtection="1">
      <alignment horizontal="left" vertical="center" indent="1"/>
    </xf>
    <xf numFmtId="0" fontId="6" fillId="0" borderId="3" xfId="3" applyFont="1" applyFill="1" applyBorder="1" applyAlignment="1" applyProtection="1">
      <alignment horizontal="left" vertical="center" indent="1"/>
    </xf>
    <xf numFmtId="164" fontId="7" fillId="0" borderId="3" xfId="3" applyNumberFormat="1" applyFont="1" applyFill="1" applyBorder="1" applyAlignment="1" applyProtection="1">
      <alignment vertical="center"/>
    </xf>
    <xf numFmtId="164" fontId="7" fillId="0" borderId="4" xfId="3" applyNumberFormat="1" applyFont="1" applyFill="1" applyBorder="1" applyAlignment="1" applyProtection="1">
      <alignment vertical="center"/>
    </xf>
    <xf numFmtId="0" fontId="8" fillId="0" borderId="8" xfId="3" applyFont="1" applyFill="1" applyBorder="1" applyAlignment="1" applyProtection="1">
      <alignment horizontal="left" vertical="center" indent="1"/>
    </xf>
    <xf numFmtId="0" fontId="8" fillId="0" borderId="9" xfId="3" applyFont="1" applyFill="1" applyBorder="1" applyAlignment="1" applyProtection="1">
      <alignment horizontal="left" vertical="center" indent="1"/>
    </xf>
    <xf numFmtId="0" fontId="7" fillId="0" borderId="2" xfId="3" applyFont="1" applyFill="1" applyBorder="1" applyAlignment="1" applyProtection="1">
      <alignment horizontal="left" vertical="center" indent="1"/>
    </xf>
    <xf numFmtId="0" fontId="6" fillId="0" borderId="3" xfId="3" applyFont="1" applyFill="1" applyBorder="1" applyAlignment="1" applyProtection="1">
      <alignment horizontal="left" indent="1"/>
    </xf>
    <xf numFmtId="164" fontId="7" fillId="0" borderId="3" xfId="3" applyNumberFormat="1" applyFont="1" applyFill="1" applyBorder="1" applyProtection="1"/>
    <xf numFmtId="164" fontId="7" fillId="0" borderId="4" xfId="3" applyNumberFormat="1" applyFont="1" applyFill="1" applyBorder="1" applyProtection="1"/>
    <xf numFmtId="0" fontId="9" fillId="0" borderId="0" xfId="3" applyFont="1" applyFill="1" applyProtection="1"/>
    <xf numFmtId="0" fontId="33" fillId="0" borderId="0" xfId="3" applyFont="1" applyFill="1" applyProtection="1">
      <protection locked="0"/>
    </xf>
    <xf numFmtId="0" fontId="15" fillId="0" borderId="0" xfId="3" applyFont="1" applyFill="1" applyProtection="1">
      <protection locked="0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5" fillId="0" borderId="0" xfId="1" applyFont="1" applyFill="1" applyAlignment="1" applyProtection="1">
      <alignment horizontal="center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19" fillId="0" borderId="31" xfId="0" applyNumberFormat="1" applyFont="1" applyFill="1" applyBorder="1" applyAlignment="1" applyProtection="1">
      <alignment horizontal="center" vertical="center" wrapText="1"/>
    </xf>
    <xf numFmtId="164" fontId="19" fillId="0" borderId="32" xfId="0" applyNumberFormat="1" applyFont="1" applyFill="1" applyBorder="1" applyAlignment="1" applyProtection="1">
      <alignment horizontal="center" vertical="center" wrapText="1"/>
    </xf>
    <xf numFmtId="164" fontId="22" fillId="0" borderId="40" xfId="0" applyNumberFormat="1" applyFont="1" applyFill="1" applyBorder="1" applyAlignment="1" applyProtection="1">
      <alignment horizontal="center" vertical="center" wrapText="1"/>
    </xf>
    <xf numFmtId="164" fontId="19" fillId="0" borderId="41" xfId="0" applyNumberFormat="1" applyFont="1" applyFill="1" applyBorder="1" applyAlignment="1" applyProtection="1">
      <alignment horizontal="center" vertical="center" wrapText="1"/>
    </xf>
    <xf numFmtId="164" fontId="19" fillId="0" borderId="42" xfId="0" applyNumberFormat="1" applyFont="1" applyFill="1" applyBorder="1" applyAlignment="1" applyProtection="1">
      <alignment horizontal="center" vertical="center" wrapText="1"/>
    </xf>
    <xf numFmtId="164" fontId="23" fillId="0" borderId="0" xfId="1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/>
    </xf>
    <xf numFmtId="0" fontId="19" fillId="0" borderId="3" xfId="1" applyFont="1" applyFill="1" applyBorder="1" applyAlignment="1" applyProtection="1">
      <alignment horizontal="left"/>
    </xf>
    <xf numFmtId="0" fontId="8" fillId="0" borderId="40" xfId="1" applyFont="1" applyFill="1" applyBorder="1" applyAlignment="1">
      <alignment horizontal="justify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0" fontId="15" fillId="0" borderId="0" xfId="3" applyFont="1" applyFill="1" applyAlignment="1" applyProtection="1">
      <alignment horizontal="center" wrapText="1"/>
    </xf>
    <xf numFmtId="0" fontId="15" fillId="0" borderId="0" xfId="3" applyFont="1" applyFill="1" applyAlignment="1" applyProtection="1">
      <alignment horizontal="center"/>
    </xf>
    <xf numFmtId="0" fontId="32" fillId="0" borderId="55" xfId="3" applyFont="1" applyFill="1" applyBorder="1" applyAlignment="1" applyProtection="1">
      <alignment horizontal="left" vertical="center" indent="1"/>
    </xf>
    <xf numFmtId="0" fontId="32" fillId="0" borderId="52" xfId="3" applyFont="1" applyFill="1" applyBorder="1" applyAlignment="1" applyProtection="1">
      <alignment horizontal="left" vertical="center" indent="1"/>
    </xf>
    <xf numFmtId="0" fontId="32" fillId="0" borderId="39" xfId="3" applyFont="1" applyFill="1" applyBorder="1" applyAlignment="1" applyProtection="1">
      <alignment horizontal="left" vertical="center" indent="1"/>
    </xf>
  </cellXfs>
  <cellStyles count="4">
    <cellStyle name="Ezres 2" xfId="2" xr:uid="{7D3AF53C-8ADA-4235-963F-297C28EFE0B5}"/>
    <cellStyle name="Normál" xfId="0" builtinId="0"/>
    <cellStyle name="Normál_KVRENMUNKA" xfId="1" xr:uid="{045F5824-414D-4A81-896E-A7DC9A15E80A}"/>
    <cellStyle name="Normál_SEGEDLETEK" xfId="3" xr:uid="{AC875D39-2810-4FAB-99CC-69043FB87D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D6ABC-AE31-46A2-9D5F-3679CACF16FD}">
  <sheetPr>
    <tabColor rgb="FF92D050"/>
  </sheetPr>
  <dimension ref="A1:H155"/>
  <sheetViews>
    <sheetView view="pageLayout" zoomScaleNormal="100" zoomScaleSheetLayoutView="100" workbookViewId="0">
      <selection activeCell="F9" sqref="F9"/>
    </sheetView>
  </sheetViews>
  <sheetFormatPr defaultRowHeight="15.75" x14ac:dyDescent="0.25"/>
  <cols>
    <col min="1" max="1" width="7.1640625" style="80" customWidth="1"/>
    <col min="2" max="2" width="76.5" style="80" customWidth="1"/>
    <col min="3" max="3" width="13.33203125" style="81" customWidth="1"/>
    <col min="4" max="4" width="13" style="81" customWidth="1"/>
    <col min="5" max="256" width="9.33203125" style="1"/>
    <col min="257" max="257" width="7.1640625" style="1" customWidth="1"/>
    <col min="258" max="258" width="76.5" style="1" customWidth="1"/>
    <col min="259" max="259" width="13.33203125" style="1" customWidth="1"/>
    <col min="260" max="260" width="13" style="1" customWidth="1"/>
    <col min="261" max="512" width="9.33203125" style="1"/>
    <col min="513" max="513" width="7.1640625" style="1" customWidth="1"/>
    <col min="514" max="514" width="76.5" style="1" customWidth="1"/>
    <col min="515" max="515" width="13.33203125" style="1" customWidth="1"/>
    <col min="516" max="516" width="13" style="1" customWidth="1"/>
    <col min="517" max="768" width="9.33203125" style="1"/>
    <col min="769" max="769" width="7.1640625" style="1" customWidth="1"/>
    <col min="770" max="770" width="76.5" style="1" customWidth="1"/>
    <col min="771" max="771" width="13.33203125" style="1" customWidth="1"/>
    <col min="772" max="772" width="13" style="1" customWidth="1"/>
    <col min="773" max="1024" width="9.33203125" style="1"/>
    <col min="1025" max="1025" width="7.1640625" style="1" customWidth="1"/>
    <col min="1026" max="1026" width="76.5" style="1" customWidth="1"/>
    <col min="1027" max="1027" width="13.33203125" style="1" customWidth="1"/>
    <col min="1028" max="1028" width="13" style="1" customWidth="1"/>
    <col min="1029" max="1280" width="9.33203125" style="1"/>
    <col min="1281" max="1281" width="7.1640625" style="1" customWidth="1"/>
    <col min="1282" max="1282" width="76.5" style="1" customWidth="1"/>
    <col min="1283" max="1283" width="13.33203125" style="1" customWidth="1"/>
    <col min="1284" max="1284" width="13" style="1" customWidth="1"/>
    <col min="1285" max="1536" width="9.33203125" style="1"/>
    <col min="1537" max="1537" width="7.1640625" style="1" customWidth="1"/>
    <col min="1538" max="1538" width="76.5" style="1" customWidth="1"/>
    <col min="1539" max="1539" width="13.33203125" style="1" customWidth="1"/>
    <col min="1540" max="1540" width="13" style="1" customWidth="1"/>
    <col min="1541" max="1792" width="9.33203125" style="1"/>
    <col min="1793" max="1793" width="7.1640625" style="1" customWidth="1"/>
    <col min="1794" max="1794" width="76.5" style="1" customWidth="1"/>
    <col min="1795" max="1795" width="13.33203125" style="1" customWidth="1"/>
    <col min="1796" max="1796" width="13" style="1" customWidth="1"/>
    <col min="1797" max="2048" width="9.33203125" style="1"/>
    <col min="2049" max="2049" width="7.1640625" style="1" customWidth="1"/>
    <col min="2050" max="2050" width="76.5" style="1" customWidth="1"/>
    <col min="2051" max="2051" width="13.33203125" style="1" customWidth="1"/>
    <col min="2052" max="2052" width="13" style="1" customWidth="1"/>
    <col min="2053" max="2304" width="9.33203125" style="1"/>
    <col min="2305" max="2305" width="7.1640625" style="1" customWidth="1"/>
    <col min="2306" max="2306" width="76.5" style="1" customWidth="1"/>
    <col min="2307" max="2307" width="13.33203125" style="1" customWidth="1"/>
    <col min="2308" max="2308" width="13" style="1" customWidth="1"/>
    <col min="2309" max="2560" width="9.33203125" style="1"/>
    <col min="2561" max="2561" width="7.1640625" style="1" customWidth="1"/>
    <col min="2562" max="2562" width="76.5" style="1" customWidth="1"/>
    <col min="2563" max="2563" width="13.33203125" style="1" customWidth="1"/>
    <col min="2564" max="2564" width="13" style="1" customWidth="1"/>
    <col min="2565" max="2816" width="9.33203125" style="1"/>
    <col min="2817" max="2817" width="7.1640625" style="1" customWidth="1"/>
    <col min="2818" max="2818" width="76.5" style="1" customWidth="1"/>
    <col min="2819" max="2819" width="13.33203125" style="1" customWidth="1"/>
    <col min="2820" max="2820" width="13" style="1" customWidth="1"/>
    <col min="2821" max="3072" width="9.33203125" style="1"/>
    <col min="3073" max="3073" width="7.1640625" style="1" customWidth="1"/>
    <col min="3074" max="3074" width="76.5" style="1" customWidth="1"/>
    <col min="3075" max="3075" width="13.33203125" style="1" customWidth="1"/>
    <col min="3076" max="3076" width="13" style="1" customWidth="1"/>
    <col min="3077" max="3328" width="9.33203125" style="1"/>
    <col min="3329" max="3329" width="7.1640625" style="1" customWidth="1"/>
    <col min="3330" max="3330" width="76.5" style="1" customWidth="1"/>
    <col min="3331" max="3331" width="13.33203125" style="1" customWidth="1"/>
    <col min="3332" max="3332" width="13" style="1" customWidth="1"/>
    <col min="3333" max="3584" width="9.33203125" style="1"/>
    <col min="3585" max="3585" width="7.1640625" style="1" customWidth="1"/>
    <col min="3586" max="3586" width="76.5" style="1" customWidth="1"/>
    <col min="3587" max="3587" width="13.33203125" style="1" customWidth="1"/>
    <col min="3588" max="3588" width="13" style="1" customWidth="1"/>
    <col min="3589" max="3840" width="9.33203125" style="1"/>
    <col min="3841" max="3841" width="7.1640625" style="1" customWidth="1"/>
    <col min="3842" max="3842" width="76.5" style="1" customWidth="1"/>
    <col min="3843" max="3843" width="13.33203125" style="1" customWidth="1"/>
    <col min="3844" max="3844" width="13" style="1" customWidth="1"/>
    <col min="3845" max="4096" width="9.33203125" style="1"/>
    <col min="4097" max="4097" width="7.1640625" style="1" customWidth="1"/>
    <col min="4098" max="4098" width="76.5" style="1" customWidth="1"/>
    <col min="4099" max="4099" width="13.33203125" style="1" customWidth="1"/>
    <col min="4100" max="4100" width="13" style="1" customWidth="1"/>
    <col min="4101" max="4352" width="9.33203125" style="1"/>
    <col min="4353" max="4353" width="7.1640625" style="1" customWidth="1"/>
    <col min="4354" max="4354" width="76.5" style="1" customWidth="1"/>
    <col min="4355" max="4355" width="13.33203125" style="1" customWidth="1"/>
    <col min="4356" max="4356" width="13" style="1" customWidth="1"/>
    <col min="4357" max="4608" width="9.33203125" style="1"/>
    <col min="4609" max="4609" width="7.1640625" style="1" customWidth="1"/>
    <col min="4610" max="4610" width="76.5" style="1" customWidth="1"/>
    <col min="4611" max="4611" width="13.33203125" style="1" customWidth="1"/>
    <col min="4612" max="4612" width="13" style="1" customWidth="1"/>
    <col min="4613" max="4864" width="9.33203125" style="1"/>
    <col min="4865" max="4865" width="7.1640625" style="1" customWidth="1"/>
    <col min="4866" max="4866" width="76.5" style="1" customWidth="1"/>
    <col min="4867" max="4867" width="13.33203125" style="1" customWidth="1"/>
    <col min="4868" max="4868" width="13" style="1" customWidth="1"/>
    <col min="4869" max="5120" width="9.33203125" style="1"/>
    <col min="5121" max="5121" width="7.1640625" style="1" customWidth="1"/>
    <col min="5122" max="5122" width="76.5" style="1" customWidth="1"/>
    <col min="5123" max="5123" width="13.33203125" style="1" customWidth="1"/>
    <col min="5124" max="5124" width="13" style="1" customWidth="1"/>
    <col min="5125" max="5376" width="9.33203125" style="1"/>
    <col min="5377" max="5377" width="7.1640625" style="1" customWidth="1"/>
    <col min="5378" max="5378" width="76.5" style="1" customWidth="1"/>
    <col min="5379" max="5379" width="13.33203125" style="1" customWidth="1"/>
    <col min="5380" max="5380" width="13" style="1" customWidth="1"/>
    <col min="5381" max="5632" width="9.33203125" style="1"/>
    <col min="5633" max="5633" width="7.1640625" style="1" customWidth="1"/>
    <col min="5634" max="5634" width="76.5" style="1" customWidth="1"/>
    <col min="5635" max="5635" width="13.33203125" style="1" customWidth="1"/>
    <col min="5636" max="5636" width="13" style="1" customWidth="1"/>
    <col min="5637" max="5888" width="9.33203125" style="1"/>
    <col min="5889" max="5889" width="7.1640625" style="1" customWidth="1"/>
    <col min="5890" max="5890" width="76.5" style="1" customWidth="1"/>
    <col min="5891" max="5891" width="13.33203125" style="1" customWidth="1"/>
    <col min="5892" max="5892" width="13" style="1" customWidth="1"/>
    <col min="5893" max="6144" width="9.33203125" style="1"/>
    <col min="6145" max="6145" width="7.1640625" style="1" customWidth="1"/>
    <col min="6146" max="6146" width="76.5" style="1" customWidth="1"/>
    <col min="6147" max="6147" width="13.33203125" style="1" customWidth="1"/>
    <col min="6148" max="6148" width="13" style="1" customWidth="1"/>
    <col min="6149" max="6400" width="9.33203125" style="1"/>
    <col min="6401" max="6401" width="7.1640625" style="1" customWidth="1"/>
    <col min="6402" max="6402" width="76.5" style="1" customWidth="1"/>
    <col min="6403" max="6403" width="13.33203125" style="1" customWidth="1"/>
    <col min="6404" max="6404" width="13" style="1" customWidth="1"/>
    <col min="6405" max="6656" width="9.33203125" style="1"/>
    <col min="6657" max="6657" width="7.1640625" style="1" customWidth="1"/>
    <col min="6658" max="6658" width="76.5" style="1" customWidth="1"/>
    <col min="6659" max="6659" width="13.33203125" style="1" customWidth="1"/>
    <col min="6660" max="6660" width="13" style="1" customWidth="1"/>
    <col min="6661" max="6912" width="9.33203125" style="1"/>
    <col min="6913" max="6913" width="7.1640625" style="1" customWidth="1"/>
    <col min="6914" max="6914" width="76.5" style="1" customWidth="1"/>
    <col min="6915" max="6915" width="13.33203125" style="1" customWidth="1"/>
    <col min="6916" max="6916" width="13" style="1" customWidth="1"/>
    <col min="6917" max="7168" width="9.33203125" style="1"/>
    <col min="7169" max="7169" width="7.1640625" style="1" customWidth="1"/>
    <col min="7170" max="7170" width="76.5" style="1" customWidth="1"/>
    <col min="7171" max="7171" width="13.33203125" style="1" customWidth="1"/>
    <col min="7172" max="7172" width="13" style="1" customWidth="1"/>
    <col min="7173" max="7424" width="9.33203125" style="1"/>
    <col min="7425" max="7425" width="7.1640625" style="1" customWidth="1"/>
    <col min="7426" max="7426" width="76.5" style="1" customWidth="1"/>
    <col min="7427" max="7427" width="13.33203125" style="1" customWidth="1"/>
    <col min="7428" max="7428" width="13" style="1" customWidth="1"/>
    <col min="7429" max="7680" width="9.33203125" style="1"/>
    <col min="7681" max="7681" width="7.1640625" style="1" customWidth="1"/>
    <col min="7682" max="7682" width="76.5" style="1" customWidth="1"/>
    <col min="7683" max="7683" width="13.33203125" style="1" customWidth="1"/>
    <col min="7684" max="7684" width="13" style="1" customWidth="1"/>
    <col min="7685" max="7936" width="9.33203125" style="1"/>
    <col min="7937" max="7937" width="7.1640625" style="1" customWidth="1"/>
    <col min="7938" max="7938" width="76.5" style="1" customWidth="1"/>
    <col min="7939" max="7939" width="13.33203125" style="1" customWidth="1"/>
    <col min="7940" max="7940" width="13" style="1" customWidth="1"/>
    <col min="7941" max="8192" width="9.33203125" style="1"/>
    <col min="8193" max="8193" width="7.1640625" style="1" customWidth="1"/>
    <col min="8194" max="8194" width="76.5" style="1" customWidth="1"/>
    <col min="8195" max="8195" width="13.33203125" style="1" customWidth="1"/>
    <col min="8196" max="8196" width="13" style="1" customWidth="1"/>
    <col min="8197" max="8448" width="9.33203125" style="1"/>
    <col min="8449" max="8449" width="7.1640625" style="1" customWidth="1"/>
    <col min="8450" max="8450" width="76.5" style="1" customWidth="1"/>
    <col min="8451" max="8451" width="13.33203125" style="1" customWidth="1"/>
    <col min="8452" max="8452" width="13" style="1" customWidth="1"/>
    <col min="8453" max="8704" width="9.33203125" style="1"/>
    <col min="8705" max="8705" width="7.1640625" style="1" customWidth="1"/>
    <col min="8706" max="8706" width="76.5" style="1" customWidth="1"/>
    <col min="8707" max="8707" width="13.33203125" style="1" customWidth="1"/>
    <col min="8708" max="8708" width="13" style="1" customWidth="1"/>
    <col min="8709" max="8960" width="9.33203125" style="1"/>
    <col min="8961" max="8961" width="7.1640625" style="1" customWidth="1"/>
    <col min="8962" max="8962" width="76.5" style="1" customWidth="1"/>
    <col min="8963" max="8963" width="13.33203125" style="1" customWidth="1"/>
    <col min="8964" max="8964" width="13" style="1" customWidth="1"/>
    <col min="8965" max="9216" width="9.33203125" style="1"/>
    <col min="9217" max="9217" width="7.1640625" style="1" customWidth="1"/>
    <col min="9218" max="9218" width="76.5" style="1" customWidth="1"/>
    <col min="9219" max="9219" width="13.33203125" style="1" customWidth="1"/>
    <col min="9220" max="9220" width="13" style="1" customWidth="1"/>
    <col min="9221" max="9472" width="9.33203125" style="1"/>
    <col min="9473" max="9473" width="7.1640625" style="1" customWidth="1"/>
    <col min="9474" max="9474" width="76.5" style="1" customWidth="1"/>
    <col min="9475" max="9475" width="13.33203125" style="1" customWidth="1"/>
    <col min="9476" max="9476" width="13" style="1" customWidth="1"/>
    <col min="9477" max="9728" width="9.33203125" style="1"/>
    <col min="9729" max="9729" width="7.1640625" style="1" customWidth="1"/>
    <col min="9730" max="9730" width="76.5" style="1" customWidth="1"/>
    <col min="9731" max="9731" width="13.33203125" style="1" customWidth="1"/>
    <col min="9732" max="9732" width="13" style="1" customWidth="1"/>
    <col min="9733" max="9984" width="9.33203125" style="1"/>
    <col min="9985" max="9985" width="7.1640625" style="1" customWidth="1"/>
    <col min="9986" max="9986" width="76.5" style="1" customWidth="1"/>
    <col min="9987" max="9987" width="13.33203125" style="1" customWidth="1"/>
    <col min="9988" max="9988" width="13" style="1" customWidth="1"/>
    <col min="9989" max="10240" width="9.33203125" style="1"/>
    <col min="10241" max="10241" width="7.1640625" style="1" customWidth="1"/>
    <col min="10242" max="10242" width="76.5" style="1" customWidth="1"/>
    <col min="10243" max="10243" width="13.33203125" style="1" customWidth="1"/>
    <col min="10244" max="10244" width="13" style="1" customWidth="1"/>
    <col min="10245" max="10496" width="9.33203125" style="1"/>
    <col min="10497" max="10497" width="7.1640625" style="1" customWidth="1"/>
    <col min="10498" max="10498" width="76.5" style="1" customWidth="1"/>
    <col min="10499" max="10499" width="13.33203125" style="1" customWidth="1"/>
    <col min="10500" max="10500" width="13" style="1" customWidth="1"/>
    <col min="10501" max="10752" width="9.33203125" style="1"/>
    <col min="10753" max="10753" width="7.1640625" style="1" customWidth="1"/>
    <col min="10754" max="10754" width="76.5" style="1" customWidth="1"/>
    <col min="10755" max="10755" width="13.33203125" style="1" customWidth="1"/>
    <col min="10756" max="10756" width="13" style="1" customWidth="1"/>
    <col min="10757" max="11008" width="9.33203125" style="1"/>
    <col min="11009" max="11009" width="7.1640625" style="1" customWidth="1"/>
    <col min="11010" max="11010" width="76.5" style="1" customWidth="1"/>
    <col min="11011" max="11011" width="13.33203125" style="1" customWidth="1"/>
    <col min="11012" max="11012" width="13" style="1" customWidth="1"/>
    <col min="11013" max="11264" width="9.33203125" style="1"/>
    <col min="11265" max="11265" width="7.1640625" style="1" customWidth="1"/>
    <col min="11266" max="11266" width="76.5" style="1" customWidth="1"/>
    <col min="11267" max="11267" width="13.33203125" style="1" customWidth="1"/>
    <col min="11268" max="11268" width="13" style="1" customWidth="1"/>
    <col min="11269" max="11520" width="9.33203125" style="1"/>
    <col min="11521" max="11521" width="7.1640625" style="1" customWidth="1"/>
    <col min="11522" max="11522" width="76.5" style="1" customWidth="1"/>
    <col min="11523" max="11523" width="13.33203125" style="1" customWidth="1"/>
    <col min="11524" max="11524" width="13" style="1" customWidth="1"/>
    <col min="11525" max="11776" width="9.33203125" style="1"/>
    <col min="11777" max="11777" width="7.1640625" style="1" customWidth="1"/>
    <col min="11778" max="11778" width="76.5" style="1" customWidth="1"/>
    <col min="11779" max="11779" width="13.33203125" style="1" customWidth="1"/>
    <col min="11780" max="11780" width="13" style="1" customWidth="1"/>
    <col min="11781" max="12032" width="9.33203125" style="1"/>
    <col min="12033" max="12033" width="7.1640625" style="1" customWidth="1"/>
    <col min="12034" max="12034" width="76.5" style="1" customWidth="1"/>
    <col min="12035" max="12035" width="13.33203125" style="1" customWidth="1"/>
    <col min="12036" max="12036" width="13" style="1" customWidth="1"/>
    <col min="12037" max="12288" width="9.33203125" style="1"/>
    <col min="12289" max="12289" width="7.1640625" style="1" customWidth="1"/>
    <col min="12290" max="12290" width="76.5" style="1" customWidth="1"/>
    <col min="12291" max="12291" width="13.33203125" style="1" customWidth="1"/>
    <col min="12292" max="12292" width="13" style="1" customWidth="1"/>
    <col min="12293" max="12544" width="9.33203125" style="1"/>
    <col min="12545" max="12545" width="7.1640625" style="1" customWidth="1"/>
    <col min="12546" max="12546" width="76.5" style="1" customWidth="1"/>
    <col min="12547" max="12547" width="13.33203125" style="1" customWidth="1"/>
    <col min="12548" max="12548" width="13" style="1" customWidth="1"/>
    <col min="12549" max="12800" width="9.33203125" style="1"/>
    <col min="12801" max="12801" width="7.1640625" style="1" customWidth="1"/>
    <col min="12802" max="12802" width="76.5" style="1" customWidth="1"/>
    <col min="12803" max="12803" width="13.33203125" style="1" customWidth="1"/>
    <col min="12804" max="12804" width="13" style="1" customWidth="1"/>
    <col min="12805" max="13056" width="9.33203125" style="1"/>
    <col min="13057" max="13057" width="7.1640625" style="1" customWidth="1"/>
    <col min="13058" max="13058" width="76.5" style="1" customWidth="1"/>
    <col min="13059" max="13059" width="13.33203125" style="1" customWidth="1"/>
    <col min="13060" max="13060" width="13" style="1" customWidth="1"/>
    <col min="13061" max="13312" width="9.33203125" style="1"/>
    <col min="13313" max="13313" width="7.1640625" style="1" customWidth="1"/>
    <col min="13314" max="13314" width="76.5" style="1" customWidth="1"/>
    <col min="13315" max="13315" width="13.33203125" style="1" customWidth="1"/>
    <col min="13316" max="13316" width="13" style="1" customWidth="1"/>
    <col min="13317" max="13568" width="9.33203125" style="1"/>
    <col min="13569" max="13569" width="7.1640625" style="1" customWidth="1"/>
    <col min="13570" max="13570" width="76.5" style="1" customWidth="1"/>
    <col min="13571" max="13571" width="13.33203125" style="1" customWidth="1"/>
    <col min="13572" max="13572" width="13" style="1" customWidth="1"/>
    <col min="13573" max="13824" width="9.33203125" style="1"/>
    <col min="13825" max="13825" width="7.1640625" style="1" customWidth="1"/>
    <col min="13826" max="13826" width="76.5" style="1" customWidth="1"/>
    <col min="13827" max="13827" width="13.33203125" style="1" customWidth="1"/>
    <col min="13828" max="13828" width="13" style="1" customWidth="1"/>
    <col min="13829" max="14080" width="9.33203125" style="1"/>
    <col min="14081" max="14081" width="7.1640625" style="1" customWidth="1"/>
    <col min="14082" max="14082" width="76.5" style="1" customWidth="1"/>
    <col min="14083" max="14083" width="13.33203125" style="1" customWidth="1"/>
    <col min="14084" max="14084" width="13" style="1" customWidth="1"/>
    <col min="14085" max="14336" width="9.33203125" style="1"/>
    <col min="14337" max="14337" width="7.1640625" style="1" customWidth="1"/>
    <col min="14338" max="14338" width="76.5" style="1" customWidth="1"/>
    <col min="14339" max="14339" width="13.33203125" style="1" customWidth="1"/>
    <col min="14340" max="14340" width="13" style="1" customWidth="1"/>
    <col min="14341" max="14592" width="9.33203125" style="1"/>
    <col min="14593" max="14593" width="7.1640625" style="1" customWidth="1"/>
    <col min="14594" max="14594" width="76.5" style="1" customWidth="1"/>
    <col min="14595" max="14595" width="13.33203125" style="1" customWidth="1"/>
    <col min="14596" max="14596" width="13" style="1" customWidth="1"/>
    <col min="14597" max="14848" width="9.33203125" style="1"/>
    <col min="14849" max="14849" width="7.1640625" style="1" customWidth="1"/>
    <col min="14850" max="14850" width="76.5" style="1" customWidth="1"/>
    <col min="14851" max="14851" width="13.33203125" style="1" customWidth="1"/>
    <col min="14852" max="14852" width="13" style="1" customWidth="1"/>
    <col min="14853" max="15104" width="9.33203125" style="1"/>
    <col min="15105" max="15105" width="7.1640625" style="1" customWidth="1"/>
    <col min="15106" max="15106" width="76.5" style="1" customWidth="1"/>
    <col min="15107" max="15107" width="13.33203125" style="1" customWidth="1"/>
    <col min="15108" max="15108" width="13" style="1" customWidth="1"/>
    <col min="15109" max="15360" width="9.33203125" style="1"/>
    <col min="15361" max="15361" width="7.1640625" style="1" customWidth="1"/>
    <col min="15362" max="15362" width="76.5" style="1" customWidth="1"/>
    <col min="15363" max="15363" width="13.33203125" style="1" customWidth="1"/>
    <col min="15364" max="15364" width="13" style="1" customWidth="1"/>
    <col min="15365" max="15616" width="9.33203125" style="1"/>
    <col min="15617" max="15617" width="7.1640625" style="1" customWidth="1"/>
    <col min="15618" max="15618" width="76.5" style="1" customWidth="1"/>
    <col min="15619" max="15619" width="13.33203125" style="1" customWidth="1"/>
    <col min="15620" max="15620" width="13" style="1" customWidth="1"/>
    <col min="15621" max="15872" width="9.33203125" style="1"/>
    <col min="15873" max="15873" width="7.1640625" style="1" customWidth="1"/>
    <col min="15874" max="15874" width="76.5" style="1" customWidth="1"/>
    <col min="15875" max="15875" width="13.33203125" style="1" customWidth="1"/>
    <col min="15876" max="15876" width="13" style="1" customWidth="1"/>
    <col min="15877" max="16128" width="9.33203125" style="1"/>
    <col min="16129" max="16129" width="7.1640625" style="1" customWidth="1"/>
    <col min="16130" max="16130" width="76.5" style="1" customWidth="1"/>
    <col min="16131" max="16131" width="13.33203125" style="1" customWidth="1"/>
    <col min="16132" max="16132" width="13" style="1" customWidth="1"/>
    <col min="16133" max="16384" width="9.33203125" style="1"/>
  </cols>
  <sheetData>
    <row r="1" spans="1:4" ht="15.95" customHeight="1" x14ac:dyDescent="0.25">
      <c r="A1" s="285" t="s">
        <v>0</v>
      </c>
      <c r="B1" s="285"/>
      <c r="C1" s="285"/>
      <c r="D1" s="1"/>
    </row>
    <row r="2" spans="1:4" ht="15.95" customHeight="1" thickBot="1" x14ac:dyDescent="0.3">
      <c r="A2" s="284" t="s">
        <v>1</v>
      </c>
      <c r="B2" s="284"/>
      <c r="C2" s="2" t="s">
        <v>2</v>
      </c>
      <c r="D2" s="2" t="s">
        <v>2</v>
      </c>
    </row>
    <row r="3" spans="1:4" ht="38.1" customHeight="1" thickBot="1" x14ac:dyDescent="0.3">
      <c r="A3" s="3" t="s">
        <v>3</v>
      </c>
      <c r="B3" s="4" t="s">
        <v>4</v>
      </c>
      <c r="C3" s="5" t="s">
        <v>5</v>
      </c>
      <c r="D3" s="5" t="s">
        <v>6</v>
      </c>
    </row>
    <row r="4" spans="1:4" s="9" customFormat="1" ht="12" customHeight="1" thickBot="1" x14ac:dyDescent="0.25">
      <c r="A4" s="6">
        <v>1</v>
      </c>
      <c r="B4" s="7">
        <v>2</v>
      </c>
      <c r="C4" s="8">
        <v>3</v>
      </c>
      <c r="D4" s="8">
        <v>4</v>
      </c>
    </row>
    <row r="5" spans="1:4" s="13" customFormat="1" ht="12" customHeight="1" thickBot="1" x14ac:dyDescent="0.25">
      <c r="A5" s="10" t="s">
        <v>7</v>
      </c>
      <c r="B5" s="11" t="s">
        <v>8</v>
      </c>
      <c r="C5" s="12">
        <f>+C6+C7+C8+C9+C10+C11+C12+C13+C14+C15</f>
        <v>127698014</v>
      </c>
      <c r="D5" s="12">
        <f>+D6+D7+D8+D9+D10+D11+D12+D13+D14+D15</f>
        <v>153870254</v>
      </c>
    </row>
    <row r="6" spans="1:4" s="13" customFormat="1" ht="12" customHeight="1" x14ac:dyDescent="0.2">
      <c r="A6" s="14" t="s">
        <v>9</v>
      </c>
      <c r="B6" s="15" t="s">
        <v>10</v>
      </c>
      <c r="C6" s="16">
        <v>14692557</v>
      </c>
      <c r="D6" s="16">
        <v>14692557</v>
      </c>
    </row>
    <row r="7" spans="1:4" s="13" customFormat="1" ht="12" customHeight="1" x14ac:dyDescent="0.2">
      <c r="A7" s="17" t="s">
        <v>11</v>
      </c>
      <c r="B7" s="18" t="s">
        <v>12</v>
      </c>
      <c r="C7" s="19"/>
      <c r="D7" s="19"/>
    </row>
    <row r="8" spans="1:4" s="13" customFormat="1" ht="12" customHeight="1" x14ac:dyDescent="0.2">
      <c r="A8" s="17" t="s">
        <v>13</v>
      </c>
      <c r="B8" s="18" t="s">
        <v>14</v>
      </c>
      <c r="C8" s="19">
        <v>12950000</v>
      </c>
      <c r="D8" s="19">
        <v>12950000</v>
      </c>
    </row>
    <row r="9" spans="1:4" s="13" customFormat="1" ht="12" customHeight="1" x14ac:dyDescent="0.2">
      <c r="A9" s="17" t="s">
        <v>15</v>
      </c>
      <c r="B9" s="18" t="s">
        <v>16</v>
      </c>
      <c r="C9" s="19">
        <v>0</v>
      </c>
      <c r="D9" s="19">
        <v>0</v>
      </c>
    </row>
    <row r="10" spans="1:4" s="13" customFormat="1" ht="12" customHeight="1" x14ac:dyDescent="0.2">
      <c r="A10" s="17" t="s">
        <v>17</v>
      </c>
      <c r="B10" s="18" t="s">
        <v>18</v>
      </c>
      <c r="C10" s="19">
        <v>1800000</v>
      </c>
      <c r="D10" s="19">
        <v>1800000</v>
      </c>
    </row>
    <row r="11" spans="1:4" s="13" customFormat="1" ht="12" customHeight="1" x14ac:dyDescent="0.2">
      <c r="A11" s="17" t="s">
        <v>19</v>
      </c>
      <c r="B11" s="18" t="s">
        <v>20</v>
      </c>
      <c r="C11" s="19"/>
      <c r="D11" s="19">
        <v>3619660</v>
      </c>
    </row>
    <row r="12" spans="1:4" s="13" customFormat="1" ht="12" customHeight="1" x14ac:dyDescent="0.2">
      <c r="A12" s="20" t="s">
        <v>21</v>
      </c>
      <c r="B12" s="21" t="s">
        <v>22</v>
      </c>
      <c r="C12" s="22"/>
      <c r="D12" s="22"/>
    </row>
    <row r="13" spans="1:4" s="13" customFormat="1" ht="12" customHeight="1" x14ac:dyDescent="0.2">
      <c r="A13" s="20" t="s">
        <v>23</v>
      </c>
      <c r="B13" s="21" t="s">
        <v>24</v>
      </c>
      <c r="C13" s="22"/>
      <c r="D13" s="22"/>
    </row>
    <row r="14" spans="1:4" s="13" customFormat="1" ht="12" customHeight="1" x14ac:dyDescent="0.2">
      <c r="A14" s="17" t="s">
        <v>25</v>
      </c>
      <c r="B14" s="18" t="s">
        <v>26</v>
      </c>
      <c r="C14" s="19">
        <v>95455457</v>
      </c>
      <c r="D14" s="19">
        <v>118008037</v>
      </c>
    </row>
    <row r="15" spans="1:4" s="13" customFormat="1" ht="12" customHeight="1" thickBot="1" x14ac:dyDescent="0.25">
      <c r="A15" s="23" t="s">
        <v>27</v>
      </c>
      <c r="B15" s="24" t="s">
        <v>28</v>
      </c>
      <c r="C15" s="25">
        <v>2800000</v>
      </c>
      <c r="D15" s="25">
        <v>2800000</v>
      </c>
    </row>
    <row r="16" spans="1:4" s="13" customFormat="1" ht="12" customHeight="1" thickBot="1" x14ac:dyDescent="0.25">
      <c r="A16" s="10" t="s">
        <v>29</v>
      </c>
      <c r="B16" s="26" t="s">
        <v>30</v>
      </c>
      <c r="C16" s="12">
        <f>+C17+C18+C19+C20+C21+C22</f>
        <v>0</v>
      </c>
      <c r="D16" s="12">
        <f>+D17+D18+D19+D20+D21+D22</f>
        <v>0</v>
      </c>
    </row>
    <row r="17" spans="1:4" s="13" customFormat="1" ht="12" customHeight="1" x14ac:dyDescent="0.2">
      <c r="A17" s="14" t="s">
        <v>31</v>
      </c>
      <c r="B17" s="15" t="s">
        <v>32</v>
      </c>
      <c r="C17" s="16"/>
      <c r="D17" s="16"/>
    </row>
    <row r="18" spans="1:4" s="13" customFormat="1" ht="12" customHeight="1" x14ac:dyDescent="0.2">
      <c r="A18" s="17" t="s">
        <v>33</v>
      </c>
      <c r="B18" s="18" t="s">
        <v>34</v>
      </c>
      <c r="C18" s="19"/>
      <c r="D18" s="19"/>
    </row>
    <row r="19" spans="1:4" s="13" customFormat="1" ht="12" customHeight="1" x14ac:dyDescent="0.2">
      <c r="A19" s="17" t="s">
        <v>35</v>
      </c>
      <c r="B19" s="18" t="s">
        <v>36</v>
      </c>
      <c r="C19" s="19"/>
      <c r="D19" s="19"/>
    </row>
    <row r="20" spans="1:4" s="13" customFormat="1" ht="12" customHeight="1" x14ac:dyDescent="0.2">
      <c r="A20" s="17" t="s">
        <v>37</v>
      </c>
      <c r="B20" s="18" t="s">
        <v>38</v>
      </c>
      <c r="C20" s="19"/>
      <c r="D20" s="19"/>
    </row>
    <row r="21" spans="1:4" s="13" customFormat="1" ht="12" customHeight="1" x14ac:dyDescent="0.2">
      <c r="A21" s="17" t="s">
        <v>39</v>
      </c>
      <c r="B21" s="18" t="s">
        <v>40</v>
      </c>
      <c r="C21" s="19"/>
      <c r="D21" s="19"/>
    </row>
    <row r="22" spans="1:4" s="13" customFormat="1" ht="12" customHeight="1" thickBot="1" x14ac:dyDescent="0.25">
      <c r="A22" s="20" t="s">
        <v>41</v>
      </c>
      <c r="B22" s="21" t="s">
        <v>42</v>
      </c>
      <c r="C22" s="22"/>
      <c r="D22" s="22"/>
    </row>
    <row r="23" spans="1:4" s="13" customFormat="1" ht="12" customHeight="1" thickBot="1" x14ac:dyDescent="0.25">
      <c r="A23" s="10" t="s">
        <v>43</v>
      </c>
      <c r="B23" s="11" t="s">
        <v>44</v>
      </c>
      <c r="C23" s="12">
        <f>+C24+C25+C26+C27+C28+C29</f>
        <v>5048568</v>
      </c>
      <c r="D23" s="12">
        <f>+D24+D25+D26+D27+D28+D29</f>
        <v>5048568</v>
      </c>
    </row>
    <row r="24" spans="1:4" s="13" customFormat="1" ht="12" customHeight="1" x14ac:dyDescent="0.2">
      <c r="A24" s="14" t="s">
        <v>45</v>
      </c>
      <c r="B24" s="15" t="s">
        <v>46</v>
      </c>
      <c r="C24" s="16"/>
      <c r="D24" s="16"/>
    </row>
    <row r="25" spans="1:4" s="13" customFormat="1" ht="12" customHeight="1" x14ac:dyDescent="0.2">
      <c r="A25" s="17" t="s">
        <v>47</v>
      </c>
      <c r="B25" s="18" t="s">
        <v>48</v>
      </c>
      <c r="C25" s="19"/>
      <c r="D25" s="19"/>
    </row>
    <row r="26" spans="1:4" s="13" customFormat="1" ht="12" customHeight="1" x14ac:dyDescent="0.2">
      <c r="A26" s="17" t="s">
        <v>49</v>
      </c>
      <c r="B26" s="18" t="s">
        <v>50</v>
      </c>
      <c r="C26" s="19"/>
      <c r="D26" s="19"/>
    </row>
    <row r="27" spans="1:4" s="13" customFormat="1" ht="12" customHeight="1" x14ac:dyDescent="0.2">
      <c r="A27" s="17" t="s">
        <v>51</v>
      </c>
      <c r="B27" s="18" t="s">
        <v>52</v>
      </c>
      <c r="C27" s="19"/>
      <c r="D27" s="19"/>
    </row>
    <row r="28" spans="1:4" s="13" customFormat="1" ht="12" customHeight="1" x14ac:dyDescent="0.2">
      <c r="A28" s="17" t="s">
        <v>53</v>
      </c>
      <c r="B28" s="18" t="s">
        <v>54</v>
      </c>
      <c r="C28" s="19">
        <v>5048568</v>
      </c>
      <c r="D28" s="19">
        <v>5048568</v>
      </c>
    </row>
    <row r="29" spans="1:4" s="13" customFormat="1" ht="12" customHeight="1" thickBot="1" x14ac:dyDescent="0.25">
      <c r="A29" s="20" t="s">
        <v>55</v>
      </c>
      <c r="B29" s="21" t="s">
        <v>56</v>
      </c>
      <c r="C29" s="22"/>
      <c r="D29" s="22"/>
    </row>
    <row r="30" spans="1:4" s="13" customFormat="1" ht="12" customHeight="1" thickBot="1" x14ac:dyDescent="0.25">
      <c r="A30" s="10" t="s">
        <v>57</v>
      </c>
      <c r="B30" s="11" t="s">
        <v>58</v>
      </c>
      <c r="C30" s="27">
        <f>+C31+C32+C33+C34+C35+C36+C37+C38</f>
        <v>2677000</v>
      </c>
      <c r="D30" s="27">
        <f>+D31+D32+D33+D34+D35+D36+D37+D38</f>
        <v>2677000</v>
      </c>
    </row>
    <row r="31" spans="1:4" s="13" customFormat="1" ht="12" customHeight="1" x14ac:dyDescent="0.2">
      <c r="A31" s="14" t="s">
        <v>59</v>
      </c>
      <c r="B31" s="15" t="s">
        <v>60</v>
      </c>
      <c r="C31" s="28">
        <v>1150000</v>
      </c>
      <c r="D31" s="28">
        <v>1150000</v>
      </c>
    </row>
    <row r="32" spans="1:4" s="13" customFormat="1" ht="12" customHeight="1" x14ac:dyDescent="0.2">
      <c r="A32" s="17" t="s">
        <v>61</v>
      </c>
      <c r="B32" s="18" t="s">
        <v>62</v>
      </c>
      <c r="C32" s="19"/>
      <c r="D32" s="19"/>
    </row>
    <row r="33" spans="1:4" s="13" customFormat="1" ht="12" customHeight="1" x14ac:dyDescent="0.2">
      <c r="A33" s="17" t="s">
        <v>63</v>
      </c>
      <c r="B33" s="18" t="s">
        <v>64</v>
      </c>
      <c r="C33" s="19"/>
      <c r="D33" s="19"/>
    </row>
    <row r="34" spans="1:4" s="13" customFormat="1" ht="12" customHeight="1" x14ac:dyDescent="0.2">
      <c r="A34" s="17" t="s">
        <v>65</v>
      </c>
      <c r="B34" s="18" t="s">
        <v>66</v>
      </c>
      <c r="C34" s="19">
        <v>1180000</v>
      </c>
      <c r="D34" s="19">
        <v>1180000</v>
      </c>
    </row>
    <row r="35" spans="1:4" s="13" customFormat="1" ht="12" customHeight="1" x14ac:dyDescent="0.2">
      <c r="A35" s="17" t="s">
        <v>67</v>
      </c>
      <c r="B35" s="18" t="s">
        <v>68</v>
      </c>
      <c r="C35" s="19"/>
      <c r="D35" s="19"/>
    </row>
    <row r="36" spans="1:4" s="13" customFormat="1" ht="12" customHeight="1" x14ac:dyDescent="0.2">
      <c r="A36" s="20" t="s">
        <v>69</v>
      </c>
      <c r="B36" s="21" t="s">
        <v>70</v>
      </c>
      <c r="C36" s="22"/>
      <c r="D36" s="22"/>
    </row>
    <row r="37" spans="1:4" s="13" customFormat="1" ht="12" customHeight="1" x14ac:dyDescent="0.2">
      <c r="A37" s="20" t="s">
        <v>71</v>
      </c>
      <c r="B37" s="21" t="s">
        <v>72</v>
      </c>
      <c r="C37" s="22">
        <v>40000</v>
      </c>
      <c r="D37" s="22">
        <v>40000</v>
      </c>
    </row>
    <row r="38" spans="1:4" s="13" customFormat="1" ht="12" customHeight="1" thickBot="1" x14ac:dyDescent="0.25">
      <c r="A38" s="20" t="s">
        <v>69</v>
      </c>
      <c r="B38" s="21" t="s">
        <v>73</v>
      </c>
      <c r="C38" s="22">
        <v>307000</v>
      </c>
      <c r="D38" s="22">
        <v>307000</v>
      </c>
    </row>
    <row r="39" spans="1:4" s="13" customFormat="1" ht="12" customHeight="1" thickBot="1" x14ac:dyDescent="0.25">
      <c r="A39" s="10" t="s">
        <v>74</v>
      </c>
      <c r="B39" s="11" t="s">
        <v>75</v>
      </c>
      <c r="C39" s="12">
        <f>SUM(C40:C49)</f>
        <v>41906800</v>
      </c>
      <c r="D39" s="12">
        <f>SUM(D40:D49)</f>
        <v>47844896</v>
      </c>
    </row>
    <row r="40" spans="1:4" s="13" customFormat="1" ht="12" customHeight="1" x14ac:dyDescent="0.2">
      <c r="A40" s="14" t="s">
        <v>76</v>
      </c>
      <c r="B40" s="15" t="s">
        <v>77</v>
      </c>
      <c r="C40" s="16">
        <v>31347000</v>
      </c>
      <c r="D40" s="16">
        <v>32485095</v>
      </c>
    </row>
    <row r="41" spans="1:4" s="13" customFormat="1" ht="12" customHeight="1" x14ac:dyDescent="0.2">
      <c r="A41" s="17" t="s">
        <v>78</v>
      </c>
      <c r="B41" s="18" t="s">
        <v>79</v>
      </c>
      <c r="C41" s="19">
        <v>2515000</v>
      </c>
      <c r="D41" s="19">
        <v>2515001</v>
      </c>
    </row>
    <row r="42" spans="1:4" s="13" customFormat="1" ht="12" customHeight="1" x14ac:dyDescent="0.2">
      <c r="A42" s="17" t="s">
        <v>80</v>
      </c>
      <c r="B42" s="18" t="s">
        <v>81</v>
      </c>
      <c r="C42" s="19"/>
      <c r="D42" s="19"/>
    </row>
    <row r="43" spans="1:4" s="13" customFormat="1" ht="12" customHeight="1" x14ac:dyDescent="0.2">
      <c r="A43" s="17" t="s">
        <v>82</v>
      </c>
      <c r="B43" s="18" t="s">
        <v>83</v>
      </c>
      <c r="C43" s="19">
        <v>438800</v>
      </c>
      <c r="D43" s="19">
        <v>5238800</v>
      </c>
    </row>
    <row r="44" spans="1:4" s="13" customFormat="1" ht="12" customHeight="1" x14ac:dyDescent="0.2">
      <c r="A44" s="17" t="s">
        <v>84</v>
      </c>
      <c r="B44" s="18" t="s">
        <v>85</v>
      </c>
      <c r="C44" s="19"/>
      <c r="D44" s="19"/>
    </row>
    <row r="45" spans="1:4" s="13" customFormat="1" ht="12" customHeight="1" x14ac:dyDescent="0.2">
      <c r="A45" s="17" t="s">
        <v>86</v>
      </c>
      <c r="B45" s="18" t="s">
        <v>87</v>
      </c>
      <c r="C45" s="19">
        <v>7600000</v>
      </c>
      <c r="D45" s="19">
        <v>7600000</v>
      </c>
    </row>
    <row r="46" spans="1:4" s="13" customFormat="1" ht="12" customHeight="1" x14ac:dyDescent="0.2">
      <c r="A46" s="17" t="s">
        <v>88</v>
      </c>
      <c r="B46" s="18" t="s">
        <v>89</v>
      </c>
      <c r="C46" s="19"/>
      <c r="D46" s="19"/>
    </row>
    <row r="47" spans="1:4" s="13" customFormat="1" ht="12" customHeight="1" x14ac:dyDescent="0.2">
      <c r="A47" s="17" t="s">
        <v>90</v>
      </c>
      <c r="B47" s="18" t="s">
        <v>91</v>
      </c>
      <c r="C47" s="19">
        <v>6000</v>
      </c>
      <c r="D47" s="19">
        <v>6000</v>
      </c>
    </row>
    <row r="48" spans="1:4" s="13" customFormat="1" ht="12" customHeight="1" x14ac:dyDescent="0.2">
      <c r="A48" s="17" t="s">
        <v>92</v>
      </c>
      <c r="B48" s="18" t="s">
        <v>93</v>
      </c>
      <c r="C48" s="29"/>
      <c r="D48" s="29"/>
    </row>
    <row r="49" spans="1:4" s="13" customFormat="1" ht="12" customHeight="1" thickBot="1" x14ac:dyDescent="0.25">
      <c r="A49" s="20" t="s">
        <v>94</v>
      </c>
      <c r="B49" s="21" t="s">
        <v>95</v>
      </c>
      <c r="C49" s="30"/>
      <c r="D49" s="30"/>
    </row>
    <row r="50" spans="1:4" s="13" customFormat="1" ht="12" customHeight="1" thickBot="1" x14ac:dyDescent="0.25">
      <c r="A50" s="10" t="s">
        <v>96</v>
      </c>
      <c r="B50" s="11" t="s">
        <v>97</v>
      </c>
      <c r="C50" s="12">
        <f>SUM(C51:C55)</f>
        <v>0</v>
      </c>
      <c r="D50" s="12">
        <f>SUM(D51:D55)</f>
        <v>0</v>
      </c>
    </row>
    <row r="51" spans="1:4" s="13" customFormat="1" ht="12" customHeight="1" x14ac:dyDescent="0.2">
      <c r="A51" s="14" t="s">
        <v>98</v>
      </c>
      <c r="B51" s="15" t="s">
        <v>99</v>
      </c>
      <c r="C51" s="31"/>
      <c r="D51" s="31"/>
    </row>
    <row r="52" spans="1:4" s="13" customFormat="1" ht="12" customHeight="1" x14ac:dyDescent="0.2">
      <c r="A52" s="17" t="s">
        <v>100</v>
      </c>
      <c r="B52" s="18" t="s">
        <v>101</v>
      </c>
      <c r="C52" s="29"/>
      <c r="D52" s="29"/>
    </row>
    <row r="53" spans="1:4" s="13" customFormat="1" ht="12" customHeight="1" x14ac:dyDescent="0.2">
      <c r="A53" s="17" t="s">
        <v>102</v>
      </c>
      <c r="B53" s="18" t="s">
        <v>103</v>
      </c>
      <c r="C53" s="29"/>
      <c r="D53" s="29"/>
    </row>
    <row r="54" spans="1:4" s="13" customFormat="1" ht="12" customHeight="1" x14ac:dyDescent="0.2">
      <c r="A54" s="17" t="s">
        <v>104</v>
      </c>
      <c r="B54" s="18" t="s">
        <v>105</v>
      </c>
      <c r="C54" s="29"/>
      <c r="D54" s="29"/>
    </row>
    <row r="55" spans="1:4" s="13" customFormat="1" ht="12" customHeight="1" thickBot="1" x14ac:dyDescent="0.25">
      <c r="A55" s="20" t="s">
        <v>106</v>
      </c>
      <c r="B55" s="21" t="s">
        <v>107</v>
      </c>
      <c r="C55" s="30"/>
      <c r="D55" s="30"/>
    </row>
    <row r="56" spans="1:4" s="13" customFormat="1" ht="12" customHeight="1" thickBot="1" x14ac:dyDescent="0.25">
      <c r="A56" s="10" t="s">
        <v>108</v>
      </c>
      <c r="B56" s="11" t="s">
        <v>109</v>
      </c>
      <c r="C56" s="12">
        <f>SUM(C57:C59)</f>
        <v>0</v>
      </c>
      <c r="D56" s="12">
        <f>SUM(D57:D59)</f>
        <v>0</v>
      </c>
    </row>
    <row r="57" spans="1:4" s="13" customFormat="1" ht="12" customHeight="1" x14ac:dyDescent="0.2">
      <c r="A57" s="14" t="s">
        <v>110</v>
      </c>
      <c r="B57" s="15" t="s">
        <v>111</v>
      </c>
      <c r="C57" s="16"/>
      <c r="D57" s="16"/>
    </row>
    <row r="58" spans="1:4" s="13" customFormat="1" ht="12" customHeight="1" x14ac:dyDescent="0.2">
      <c r="A58" s="17" t="s">
        <v>112</v>
      </c>
      <c r="B58" s="18" t="s">
        <v>113</v>
      </c>
      <c r="C58" s="19"/>
      <c r="D58" s="19"/>
    </row>
    <row r="59" spans="1:4" s="13" customFormat="1" ht="12" customHeight="1" x14ac:dyDescent="0.2">
      <c r="A59" s="17" t="s">
        <v>114</v>
      </c>
      <c r="B59" s="18" t="s">
        <v>115</v>
      </c>
      <c r="C59" s="19"/>
      <c r="D59" s="19"/>
    </row>
    <row r="60" spans="1:4" s="13" customFormat="1" ht="12" customHeight="1" thickBot="1" x14ac:dyDescent="0.25">
      <c r="A60" s="20" t="s">
        <v>116</v>
      </c>
      <c r="B60" s="21" t="s">
        <v>117</v>
      </c>
      <c r="C60" s="22"/>
      <c r="D60" s="22"/>
    </row>
    <row r="61" spans="1:4" s="13" customFormat="1" ht="12" customHeight="1" thickBot="1" x14ac:dyDescent="0.25">
      <c r="A61" s="10" t="s">
        <v>118</v>
      </c>
      <c r="B61" s="26" t="s">
        <v>119</v>
      </c>
      <c r="C61" s="12">
        <f>SUM(C62:C64)</f>
        <v>0</v>
      </c>
      <c r="D61" s="12">
        <f>SUM(D62:D64)</f>
        <v>0</v>
      </c>
    </row>
    <row r="62" spans="1:4" s="13" customFormat="1" ht="12" customHeight="1" x14ac:dyDescent="0.2">
      <c r="A62" s="14" t="s">
        <v>120</v>
      </c>
      <c r="B62" s="15" t="s">
        <v>121</v>
      </c>
      <c r="C62" s="29"/>
      <c r="D62" s="29"/>
    </row>
    <row r="63" spans="1:4" s="13" customFormat="1" ht="12" customHeight="1" x14ac:dyDescent="0.2">
      <c r="A63" s="17" t="s">
        <v>122</v>
      </c>
      <c r="B63" s="18" t="s">
        <v>123</v>
      </c>
      <c r="C63" s="29"/>
      <c r="D63" s="29"/>
    </row>
    <row r="64" spans="1:4" s="13" customFormat="1" ht="12" customHeight="1" x14ac:dyDescent="0.2">
      <c r="A64" s="17" t="s">
        <v>124</v>
      </c>
      <c r="B64" s="18" t="s">
        <v>125</v>
      </c>
      <c r="C64" s="29"/>
      <c r="D64" s="29"/>
    </row>
    <row r="65" spans="1:4" s="13" customFormat="1" ht="12" customHeight="1" thickBot="1" x14ac:dyDescent="0.25">
      <c r="A65" s="20" t="s">
        <v>126</v>
      </c>
      <c r="B65" s="21" t="s">
        <v>127</v>
      </c>
      <c r="C65" s="29"/>
      <c r="D65" s="29"/>
    </row>
    <row r="66" spans="1:4" s="13" customFormat="1" ht="12" customHeight="1" thickBot="1" x14ac:dyDescent="0.25">
      <c r="A66" s="10" t="s">
        <v>128</v>
      </c>
      <c r="B66" s="11" t="s">
        <v>129</v>
      </c>
      <c r="C66" s="27">
        <f>+C5+C16+C23+C30+C39+C50+C56+C61</f>
        <v>177330382</v>
      </c>
      <c r="D66" s="27">
        <f>+D5+D16+D23+D30+D39+D50+D56+D61</f>
        <v>209440718</v>
      </c>
    </row>
    <row r="67" spans="1:4" s="13" customFormat="1" ht="12" customHeight="1" thickBot="1" x14ac:dyDescent="0.25">
      <c r="A67" s="32" t="s">
        <v>130</v>
      </c>
      <c r="B67" s="26" t="s">
        <v>131</v>
      </c>
      <c r="C67" s="12">
        <f>SUM(C68:C70)</f>
        <v>0</v>
      </c>
      <c r="D67" s="12">
        <f>SUM(D68:D70)</f>
        <v>0</v>
      </c>
    </row>
    <row r="68" spans="1:4" s="13" customFormat="1" ht="12" customHeight="1" x14ac:dyDescent="0.2">
      <c r="A68" s="14" t="s">
        <v>132</v>
      </c>
      <c r="B68" s="15" t="s">
        <v>133</v>
      </c>
      <c r="C68" s="29"/>
      <c r="D68" s="29"/>
    </row>
    <row r="69" spans="1:4" s="13" customFormat="1" ht="12" customHeight="1" x14ac:dyDescent="0.2">
      <c r="A69" s="17" t="s">
        <v>134</v>
      </c>
      <c r="B69" s="18" t="s">
        <v>135</v>
      </c>
      <c r="C69" s="29"/>
      <c r="D69" s="29"/>
    </row>
    <row r="70" spans="1:4" s="13" customFormat="1" ht="12" customHeight="1" thickBot="1" x14ac:dyDescent="0.25">
      <c r="A70" s="20" t="s">
        <v>136</v>
      </c>
      <c r="B70" s="33" t="s">
        <v>137</v>
      </c>
      <c r="C70" s="29"/>
      <c r="D70" s="29"/>
    </row>
    <row r="71" spans="1:4" s="13" customFormat="1" ht="12" customHeight="1" thickBot="1" x14ac:dyDescent="0.25">
      <c r="A71" s="32" t="s">
        <v>138</v>
      </c>
      <c r="B71" s="26" t="s">
        <v>139</v>
      </c>
      <c r="C71" s="12">
        <f>SUM(C72:C75)</f>
        <v>0</v>
      </c>
      <c r="D71" s="12">
        <f>SUM(D72:D75)</f>
        <v>0</v>
      </c>
    </row>
    <row r="72" spans="1:4" s="13" customFormat="1" ht="12" customHeight="1" x14ac:dyDescent="0.2">
      <c r="A72" s="14" t="s">
        <v>140</v>
      </c>
      <c r="B72" s="15" t="s">
        <v>141</v>
      </c>
      <c r="C72" s="29"/>
      <c r="D72" s="29"/>
    </row>
    <row r="73" spans="1:4" s="13" customFormat="1" ht="12" customHeight="1" x14ac:dyDescent="0.2">
      <c r="A73" s="17" t="s">
        <v>142</v>
      </c>
      <c r="B73" s="18" t="s">
        <v>143</v>
      </c>
      <c r="C73" s="29"/>
      <c r="D73" s="29"/>
    </row>
    <row r="74" spans="1:4" s="13" customFormat="1" ht="12" customHeight="1" x14ac:dyDescent="0.2">
      <c r="A74" s="17" t="s">
        <v>144</v>
      </c>
      <c r="B74" s="18" t="s">
        <v>145</v>
      </c>
      <c r="C74" s="29"/>
      <c r="D74" s="29"/>
    </row>
    <row r="75" spans="1:4" s="13" customFormat="1" ht="12" customHeight="1" thickBot="1" x14ac:dyDescent="0.25">
      <c r="A75" s="20" t="s">
        <v>146</v>
      </c>
      <c r="B75" s="21" t="s">
        <v>147</v>
      </c>
      <c r="C75" s="29"/>
      <c r="D75" s="29"/>
    </row>
    <row r="76" spans="1:4" s="13" customFormat="1" ht="12" customHeight="1" thickBot="1" x14ac:dyDescent="0.25">
      <c r="A76" s="32" t="s">
        <v>148</v>
      </c>
      <c r="B76" s="26" t="s">
        <v>149</v>
      </c>
      <c r="C76" s="12">
        <f>SUM(C77:C78)</f>
        <v>33898784</v>
      </c>
      <c r="D76" s="12">
        <f>SUM(D77:D78)</f>
        <v>32760689</v>
      </c>
    </row>
    <row r="77" spans="1:4" s="13" customFormat="1" ht="12" customHeight="1" x14ac:dyDescent="0.2">
      <c r="A77" s="14" t="s">
        <v>150</v>
      </c>
      <c r="B77" s="15" t="s">
        <v>151</v>
      </c>
      <c r="C77" s="29">
        <v>33898784</v>
      </c>
      <c r="D77" s="29">
        <v>32760689</v>
      </c>
    </row>
    <row r="78" spans="1:4" s="13" customFormat="1" ht="12" customHeight="1" thickBot="1" x14ac:dyDescent="0.25">
      <c r="A78" s="20" t="s">
        <v>152</v>
      </c>
      <c r="B78" s="21" t="s">
        <v>153</v>
      </c>
      <c r="C78" s="29"/>
      <c r="D78" s="29"/>
    </row>
    <row r="79" spans="1:4" s="13" customFormat="1" ht="12" customHeight="1" thickBot="1" x14ac:dyDescent="0.25">
      <c r="A79" s="32" t="s">
        <v>154</v>
      </c>
      <c r="B79" s="26" t="s">
        <v>155</v>
      </c>
      <c r="C79" s="12">
        <f>SUM(C80:C82)</f>
        <v>0</v>
      </c>
      <c r="D79" s="12">
        <f>SUM(D80:D82)</f>
        <v>0</v>
      </c>
    </row>
    <row r="80" spans="1:4" s="13" customFormat="1" ht="12" customHeight="1" x14ac:dyDescent="0.2">
      <c r="A80" s="14" t="s">
        <v>156</v>
      </c>
      <c r="B80" s="15" t="s">
        <v>157</v>
      </c>
      <c r="C80" s="29"/>
      <c r="D80" s="29"/>
    </row>
    <row r="81" spans="1:4" s="13" customFormat="1" ht="12" customHeight="1" x14ac:dyDescent="0.2">
      <c r="A81" s="17" t="s">
        <v>158</v>
      </c>
      <c r="B81" s="18" t="s">
        <v>159</v>
      </c>
      <c r="C81" s="29"/>
      <c r="D81" s="29"/>
    </row>
    <row r="82" spans="1:4" s="13" customFormat="1" ht="13.5" customHeight="1" thickBot="1" x14ac:dyDescent="0.25">
      <c r="A82" s="20" t="s">
        <v>160</v>
      </c>
      <c r="B82" s="21" t="s">
        <v>161</v>
      </c>
      <c r="C82" s="29"/>
      <c r="D82" s="29"/>
    </row>
    <row r="83" spans="1:4" s="13" customFormat="1" ht="15.75" customHeight="1" thickBot="1" x14ac:dyDescent="0.25">
      <c r="A83" s="32" t="s">
        <v>162</v>
      </c>
      <c r="B83" s="26" t="s">
        <v>163</v>
      </c>
      <c r="C83" s="12">
        <f>SUM(C84:C87)</f>
        <v>0</v>
      </c>
      <c r="D83" s="12">
        <f>SUM(D84:D87)</f>
        <v>0</v>
      </c>
    </row>
    <row r="84" spans="1:4" s="13" customFormat="1" ht="16.5" customHeight="1" x14ac:dyDescent="0.2">
      <c r="A84" s="34" t="s">
        <v>164</v>
      </c>
      <c r="B84" s="15" t="s">
        <v>165</v>
      </c>
      <c r="C84" s="29"/>
      <c r="D84" s="29"/>
    </row>
    <row r="85" spans="1:4" s="13" customFormat="1" ht="16.5" customHeight="1" x14ac:dyDescent="0.2">
      <c r="A85" s="35" t="s">
        <v>166</v>
      </c>
      <c r="B85" s="18" t="s">
        <v>167</v>
      </c>
      <c r="C85" s="29"/>
      <c r="D85" s="29"/>
    </row>
    <row r="86" spans="1:4" ht="16.5" customHeight="1" x14ac:dyDescent="0.25">
      <c r="A86" s="35" t="s">
        <v>168</v>
      </c>
      <c r="B86" s="18" t="s">
        <v>169</v>
      </c>
      <c r="C86" s="29"/>
      <c r="D86" s="29"/>
    </row>
    <row r="87" spans="1:4" s="37" customFormat="1" ht="16.5" customHeight="1" thickBot="1" x14ac:dyDescent="0.3">
      <c r="A87" s="36" t="s">
        <v>170</v>
      </c>
      <c r="B87" s="21" t="s">
        <v>171</v>
      </c>
      <c r="C87" s="29"/>
      <c r="D87" s="29"/>
    </row>
    <row r="88" spans="1:4" ht="15" customHeight="1" thickBot="1" x14ac:dyDescent="0.3">
      <c r="A88" s="32" t="s">
        <v>172</v>
      </c>
      <c r="B88" s="26" t="s">
        <v>173</v>
      </c>
      <c r="C88" s="38"/>
      <c r="D88" s="38"/>
    </row>
    <row r="89" spans="1:4" s="9" customFormat="1" ht="16.5" customHeight="1" thickBot="1" x14ac:dyDescent="0.25">
      <c r="A89" s="32" t="s">
        <v>174</v>
      </c>
      <c r="B89" s="39" t="s">
        <v>175</v>
      </c>
      <c r="C89" s="27">
        <f>+C67+C71+C76+C79+C83+C88</f>
        <v>33898784</v>
      </c>
      <c r="D89" s="27">
        <f>+D67+D71+D76+D79+D83+D88</f>
        <v>32760689</v>
      </c>
    </row>
    <row r="90" spans="1:4" ht="18" customHeight="1" thickBot="1" x14ac:dyDescent="0.3">
      <c r="A90" s="40" t="s">
        <v>176</v>
      </c>
      <c r="B90" s="41" t="s">
        <v>177</v>
      </c>
      <c r="C90" s="27">
        <f>+C66+C89</f>
        <v>211229166</v>
      </c>
      <c r="D90" s="27">
        <f>+D66+D89</f>
        <v>242201407</v>
      </c>
    </row>
    <row r="91" spans="1:4" ht="15.75" customHeight="1" x14ac:dyDescent="0.25">
      <c r="A91" s="42"/>
      <c r="B91" s="43"/>
      <c r="C91" s="44"/>
      <c r="D91" s="44"/>
    </row>
    <row r="92" spans="1:4" ht="12" customHeight="1" x14ac:dyDescent="0.25">
      <c r="A92" s="285" t="s">
        <v>178</v>
      </c>
      <c r="B92" s="285"/>
      <c r="C92" s="285"/>
      <c r="D92" s="37"/>
    </row>
    <row r="93" spans="1:4" ht="12" customHeight="1" thickBot="1" x14ac:dyDescent="0.3">
      <c r="A93" s="286" t="s">
        <v>179</v>
      </c>
      <c r="B93" s="286"/>
      <c r="C93" s="45" t="s">
        <v>2</v>
      </c>
      <c r="D93" s="45" t="s">
        <v>2</v>
      </c>
    </row>
    <row r="94" spans="1:4" ht="12" customHeight="1" thickBot="1" x14ac:dyDescent="0.3">
      <c r="A94" s="3" t="s">
        <v>3</v>
      </c>
      <c r="B94" s="4" t="s">
        <v>180</v>
      </c>
      <c r="C94" s="5" t="s">
        <v>5</v>
      </c>
      <c r="D94" s="5" t="s">
        <v>5</v>
      </c>
    </row>
    <row r="95" spans="1:4" ht="12" customHeight="1" thickBot="1" x14ac:dyDescent="0.3">
      <c r="A95" s="46">
        <v>1</v>
      </c>
      <c r="B95" s="47">
        <v>2</v>
      </c>
      <c r="C95" s="48">
        <v>3</v>
      </c>
      <c r="D95" s="48">
        <v>3</v>
      </c>
    </row>
    <row r="96" spans="1:4" ht="12" customHeight="1" thickBot="1" x14ac:dyDescent="0.3">
      <c r="A96" s="49" t="s">
        <v>7</v>
      </c>
      <c r="B96" s="50" t="s">
        <v>181</v>
      </c>
      <c r="C96" s="51">
        <f>SUM(C97:C101)</f>
        <v>203052901</v>
      </c>
      <c r="D96" s="51">
        <f>SUM(D97:D101)</f>
        <v>232860142</v>
      </c>
    </row>
    <row r="97" spans="1:4" ht="12" customHeight="1" x14ac:dyDescent="0.25">
      <c r="A97" s="52" t="s">
        <v>9</v>
      </c>
      <c r="B97" s="53" t="s">
        <v>182</v>
      </c>
      <c r="C97" s="54">
        <v>106382920</v>
      </c>
      <c r="D97" s="54">
        <v>120214400</v>
      </c>
    </row>
    <row r="98" spans="1:4" ht="12" customHeight="1" x14ac:dyDescent="0.25">
      <c r="A98" s="17" t="s">
        <v>11</v>
      </c>
      <c r="B98" s="55" t="s">
        <v>183</v>
      </c>
      <c r="C98" s="19">
        <v>11449900</v>
      </c>
      <c r="D98" s="19">
        <v>12952000</v>
      </c>
    </row>
    <row r="99" spans="1:4" ht="12" customHeight="1" x14ac:dyDescent="0.25">
      <c r="A99" s="17" t="s">
        <v>13</v>
      </c>
      <c r="B99" s="55" t="s">
        <v>184</v>
      </c>
      <c r="C99" s="22">
        <v>70559000</v>
      </c>
      <c r="D99" s="22">
        <v>80906000</v>
      </c>
    </row>
    <row r="100" spans="1:4" ht="12" customHeight="1" x14ac:dyDescent="0.25">
      <c r="A100" s="17" t="s">
        <v>15</v>
      </c>
      <c r="B100" s="56" t="s">
        <v>185</v>
      </c>
      <c r="C100" s="22">
        <v>12950000</v>
      </c>
      <c r="D100" s="22">
        <v>16569660</v>
      </c>
    </row>
    <row r="101" spans="1:4" ht="12" customHeight="1" x14ac:dyDescent="0.25">
      <c r="A101" s="17" t="s">
        <v>186</v>
      </c>
      <c r="B101" s="57" t="s">
        <v>187</v>
      </c>
      <c r="C101" s="22">
        <v>1711081</v>
      </c>
      <c r="D101" s="22">
        <v>2218082</v>
      </c>
    </row>
    <row r="102" spans="1:4" ht="12" customHeight="1" x14ac:dyDescent="0.25">
      <c r="A102" s="17" t="s">
        <v>19</v>
      </c>
      <c r="B102" s="55" t="s">
        <v>188</v>
      </c>
      <c r="C102" s="22"/>
      <c r="D102" s="22"/>
    </row>
    <row r="103" spans="1:4" ht="12" customHeight="1" x14ac:dyDescent="0.25">
      <c r="A103" s="17" t="s">
        <v>21</v>
      </c>
      <c r="B103" s="58" t="s">
        <v>189</v>
      </c>
      <c r="C103" s="22"/>
      <c r="D103" s="22"/>
    </row>
    <row r="104" spans="1:4" ht="12" customHeight="1" x14ac:dyDescent="0.25">
      <c r="A104" s="17" t="s">
        <v>23</v>
      </c>
      <c r="B104" s="59" t="s">
        <v>190</v>
      </c>
      <c r="C104" s="22"/>
      <c r="D104" s="22"/>
    </row>
    <row r="105" spans="1:4" ht="12" customHeight="1" x14ac:dyDescent="0.25">
      <c r="A105" s="17" t="s">
        <v>25</v>
      </c>
      <c r="B105" s="59" t="s">
        <v>191</v>
      </c>
      <c r="C105" s="22"/>
      <c r="D105" s="22"/>
    </row>
    <row r="106" spans="1:4" ht="12" customHeight="1" x14ac:dyDescent="0.25">
      <c r="A106" s="17" t="s">
        <v>192</v>
      </c>
      <c r="B106" s="58" t="s">
        <v>193</v>
      </c>
      <c r="C106" s="22">
        <v>1361081</v>
      </c>
      <c r="D106" s="22">
        <v>1713081</v>
      </c>
    </row>
    <row r="107" spans="1:4" ht="12" customHeight="1" x14ac:dyDescent="0.25">
      <c r="A107" s="17" t="s">
        <v>194</v>
      </c>
      <c r="B107" s="58" t="s">
        <v>195</v>
      </c>
      <c r="C107" s="22"/>
      <c r="D107" s="22"/>
    </row>
    <row r="108" spans="1:4" ht="12" customHeight="1" x14ac:dyDescent="0.25">
      <c r="A108" s="17" t="s">
        <v>196</v>
      </c>
      <c r="B108" s="59" t="s">
        <v>197</v>
      </c>
      <c r="C108" s="22"/>
      <c r="D108" s="22"/>
    </row>
    <row r="109" spans="1:4" ht="12" customHeight="1" x14ac:dyDescent="0.25">
      <c r="A109" s="23" t="s">
        <v>198</v>
      </c>
      <c r="B109" s="60" t="s">
        <v>199</v>
      </c>
      <c r="C109" s="22"/>
      <c r="D109" s="22"/>
    </row>
    <row r="110" spans="1:4" ht="12" customHeight="1" x14ac:dyDescent="0.25">
      <c r="A110" s="17" t="s">
        <v>200</v>
      </c>
      <c r="B110" s="60" t="s">
        <v>201</v>
      </c>
      <c r="C110" s="22"/>
      <c r="D110" s="22"/>
    </row>
    <row r="111" spans="1:4" ht="12" customHeight="1" thickBot="1" x14ac:dyDescent="0.3">
      <c r="A111" s="61" t="s">
        <v>202</v>
      </c>
      <c r="B111" s="62" t="s">
        <v>203</v>
      </c>
      <c r="C111" s="63">
        <v>350000</v>
      </c>
      <c r="D111" s="63">
        <v>350000</v>
      </c>
    </row>
    <row r="112" spans="1:4" ht="12" customHeight="1" thickBot="1" x14ac:dyDescent="0.3">
      <c r="A112" s="10" t="s">
        <v>29</v>
      </c>
      <c r="B112" s="64" t="s">
        <v>204</v>
      </c>
      <c r="C112" s="12">
        <f>+C113+C115+C117</f>
        <v>5098563</v>
      </c>
      <c r="D112" s="12">
        <f>+D113+D115+D117</f>
        <v>6263563</v>
      </c>
    </row>
    <row r="113" spans="1:4" ht="12" customHeight="1" x14ac:dyDescent="0.25">
      <c r="A113" s="14" t="s">
        <v>31</v>
      </c>
      <c r="B113" s="55" t="s">
        <v>205</v>
      </c>
      <c r="C113" s="16">
        <v>3848565</v>
      </c>
      <c r="D113" s="16">
        <v>5013565</v>
      </c>
    </row>
    <row r="114" spans="1:4" x14ac:dyDescent="0.25">
      <c r="A114" s="14" t="s">
        <v>33</v>
      </c>
      <c r="B114" s="65" t="s">
        <v>206</v>
      </c>
      <c r="C114" s="16"/>
      <c r="D114" s="16"/>
    </row>
    <row r="115" spans="1:4" ht="12" customHeight="1" x14ac:dyDescent="0.25">
      <c r="A115" s="14" t="s">
        <v>35</v>
      </c>
      <c r="B115" s="65" t="s">
        <v>207</v>
      </c>
      <c r="C115" s="19">
        <v>1249998</v>
      </c>
      <c r="D115" s="19">
        <v>1249998</v>
      </c>
    </row>
    <row r="116" spans="1:4" ht="12" customHeight="1" x14ac:dyDescent="0.25">
      <c r="A116" s="14" t="s">
        <v>37</v>
      </c>
      <c r="B116" s="65" t="s">
        <v>208</v>
      </c>
      <c r="C116" s="66"/>
      <c r="D116" s="66"/>
    </row>
    <row r="117" spans="1:4" ht="12" customHeight="1" x14ac:dyDescent="0.25">
      <c r="A117" s="14" t="s">
        <v>39</v>
      </c>
      <c r="B117" s="67" t="s">
        <v>209</v>
      </c>
      <c r="C117" s="66"/>
      <c r="D117" s="66"/>
    </row>
    <row r="118" spans="1:4" ht="12" customHeight="1" x14ac:dyDescent="0.25">
      <c r="A118" s="14" t="s">
        <v>41</v>
      </c>
      <c r="B118" s="68" t="s">
        <v>210</v>
      </c>
      <c r="C118" s="66"/>
      <c r="D118" s="66"/>
    </row>
    <row r="119" spans="1:4" x14ac:dyDescent="0.25">
      <c r="A119" s="14" t="s">
        <v>211</v>
      </c>
      <c r="B119" s="69" t="s">
        <v>212</v>
      </c>
      <c r="C119" s="66"/>
      <c r="D119" s="66"/>
    </row>
    <row r="120" spans="1:4" ht="12" customHeight="1" x14ac:dyDescent="0.25">
      <c r="A120" s="14" t="s">
        <v>213</v>
      </c>
      <c r="B120" s="59" t="s">
        <v>191</v>
      </c>
      <c r="C120" s="66"/>
      <c r="D120" s="66"/>
    </row>
    <row r="121" spans="1:4" ht="12" customHeight="1" x14ac:dyDescent="0.25">
      <c r="A121" s="14" t="s">
        <v>214</v>
      </c>
      <c r="B121" s="59" t="s">
        <v>215</v>
      </c>
      <c r="C121" s="66"/>
      <c r="D121" s="66"/>
    </row>
    <row r="122" spans="1:4" ht="12" customHeight="1" x14ac:dyDescent="0.25">
      <c r="A122" s="14" t="s">
        <v>216</v>
      </c>
      <c r="B122" s="59" t="s">
        <v>217</v>
      </c>
      <c r="C122" s="66"/>
      <c r="D122" s="66"/>
    </row>
    <row r="123" spans="1:4" ht="12" customHeight="1" x14ac:dyDescent="0.25">
      <c r="A123" s="14" t="s">
        <v>218</v>
      </c>
      <c r="B123" s="59" t="s">
        <v>197</v>
      </c>
      <c r="C123" s="66"/>
      <c r="D123" s="66"/>
    </row>
    <row r="124" spans="1:4" ht="12" customHeight="1" x14ac:dyDescent="0.25">
      <c r="A124" s="14" t="s">
        <v>219</v>
      </c>
      <c r="B124" s="59" t="s">
        <v>220</v>
      </c>
      <c r="C124" s="66"/>
      <c r="D124" s="66"/>
    </row>
    <row r="125" spans="1:4" ht="12" customHeight="1" thickBot="1" x14ac:dyDescent="0.3">
      <c r="A125" s="23" t="s">
        <v>221</v>
      </c>
      <c r="B125" s="59" t="s">
        <v>222</v>
      </c>
      <c r="C125" s="70"/>
      <c r="D125" s="70"/>
    </row>
    <row r="126" spans="1:4" ht="12" customHeight="1" thickBot="1" x14ac:dyDescent="0.3">
      <c r="A126" s="10" t="s">
        <v>43</v>
      </c>
      <c r="B126" s="71" t="s">
        <v>223</v>
      </c>
      <c r="C126" s="12">
        <f>+C127+C128</f>
        <v>0</v>
      </c>
      <c r="D126" s="12">
        <f>+D127+D128</f>
        <v>0</v>
      </c>
    </row>
    <row r="127" spans="1:4" ht="12" customHeight="1" x14ac:dyDescent="0.25">
      <c r="A127" s="14" t="s">
        <v>45</v>
      </c>
      <c r="B127" s="72" t="s">
        <v>224</v>
      </c>
      <c r="C127" s="16"/>
      <c r="D127" s="16"/>
    </row>
    <row r="128" spans="1:4" ht="12" customHeight="1" thickBot="1" x14ac:dyDescent="0.3">
      <c r="A128" s="20" t="s">
        <v>47</v>
      </c>
      <c r="B128" s="65" t="s">
        <v>225</v>
      </c>
      <c r="C128" s="22"/>
      <c r="D128" s="22"/>
    </row>
    <row r="129" spans="1:8" ht="12" customHeight="1" thickBot="1" x14ac:dyDescent="0.3">
      <c r="A129" s="10" t="s">
        <v>226</v>
      </c>
      <c r="B129" s="71" t="s">
        <v>227</v>
      </c>
      <c r="C129" s="12">
        <f>+C96+C112+C126</f>
        <v>208151464</v>
      </c>
      <c r="D129" s="12">
        <f>+D96+D112+D126</f>
        <v>239123705</v>
      </c>
    </row>
    <row r="130" spans="1:8" ht="12" customHeight="1" thickBot="1" x14ac:dyDescent="0.3">
      <c r="A130" s="10" t="s">
        <v>74</v>
      </c>
      <c r="B130" s="71" t="s">
        <v>228</v>
      </c>
      <c r="C130" s="12">
        <f>+C131+C132+C133</f>
        <v>1900000</v>
      </c>
      <c r="D130" s="12">
        <f>+D131+D132+D133</f>
        <v>1900000</v>
      </c>
    </row>
    <row r="131" spans="1:8" ht="12" customHeight="1" x14ac:dyDescent="0.25">
      <c r="A131" s="14" t="s">
        <v>76</v>
      </c>
      <c r="B131" s="72" t="s">
        <v>229</v>
      </c>
      <c r="C131" s="66">
        <v>1900000</v>
      </c>
      <c r="D131" s="66">
        <v>1900000</v>
      </c>
    </row>
    <row r="132" spans="1:8" ht="12" customHeight="1" x14ac:dyDescent="0.25">
      <c r="A132" s="14" t="s">
        <v>78</v>
      </c>
      <c r="B132" s="72" t="s">
        <v>230</v>
      </c>
      <c r="C132" s="66"/>
      <c r="D132" s="66"/>
    </row>
    <row r="133" spans="1:8" ht="12" customHeight="1" thickBot="1" x14ac:dyDescent="0.3">
      <c r="A133" s="23" t="s">
        <v>80</v>
      </c>
      <c r="B133" s="73" t="s">
        <v>231</v>
      </c>
      <c r="C133" s="66"/>
      <c r="D133" s="66"/>
    </row>
    <row r="134" spans="1:8" ht="12" customHeight="1" thickBot="1" x14ac:dyDescent="0.3">
      <c r="A134" s="10" t="s">
        <v>96</v>
      </c>
      <c r="B134" s="71" t="s">
        <v>232</v>
      </c>
      <c r="C134" s="12">
        <f>+C135+C136+C137+C138</f>
        <v>0</v>
      </c>
      <c r="D134" s="12">
        <f>+D135+D136+D137+D138</f>
        <v>0</v>
      </c>
    </row>
    <row r="135" spans="1:8" ht="12" customHeight="1" x14ac:dyDescent="0.25">
      <c r="A135" s="14" t="s">
        <v>98</v>
      </c>
      <c r="B135" s="72" t="s">
        <v>233</v>
      </c>
      <c r="C135" s="66"/>
      <c r="D135" s="66"/>
    </row>
    <row r="136" spans="1:8" ht="12" customHeight="1" x14ac:dyDescent="0.25">
      <c r="A136" s="14" t="s">
        <v>100</v>
      </c>
      <c r="B136" s="72" t="s">
        <v>234</v>
      </c>
      <c r="C136" s="66"/>
      <c r="D136" s="66"/>
    </row>
    <row r="137" spans="1:8" ht="12" customHeight="1" x14ac:dyDescent="0.25">
      <c r="A137" s="14" t="s">
        <v>102</v>
      </c>
      <c r="B137" s="72" t="s">
        <v>235</v>
      </c>
      <c r="C137" s="66"/>
      <c r="D137" s="66"/>
    </row>
    <row r="138" spans="1:8" ht="12" customHeight="1" thickBot="1" x14ac:dyDescent="0.3">
      <c r="A138" s="23" t="s">
        <v>104</v>
      </c>
      <c r="B138" s="73" t="s">
        <v>236</v>
      </c>
      <c r="C138" s="66"/>
      <c r="D138" s="66"/>
    </row>
    <row r="139" spans="1:8" ht="12" customHeight="1" thickBot="1" x14ac:dyDescent="0.3">
      <c r="A139" s="10" t="s">
        <v>237</v>
      </c>
      <c r="B139" s="71" t="s">
        <v>238</v>
      </c>
      <c r="C139" s="27">
        <f>+C140+C141+C142+C143</f>
        <v>1177702</v>
      </c>
      <c r="D139" s="27">
        <f>+D140+D141+D142+D143</f>
        <v>1177702</v>
      </c>
    </row>
    <row r="140" spans="1:8" ht="12" customHeight="1" x14ac:dyDescent="0.25">
      <c r="A140" s="14" t="s">
        <v>110</v>
      </c>
      <c r="B140" s="72" t="s">
        <v>239</v>
      </c>
      <c r="C140" s="66"/>
      <c r="D140" s="66"/>
    </row>
    <row r="141" spans="1:8" ht="12" customHeight="1" x14ac:dyDescent="0.25">
      <c r="A141" s="14" t="s">
        <v>112</v>
      </c>
      <c r="B141" s="72" t="s">
        <v>240</v>
      </c>
      <c r="C141" s="66">
        <v>1177702</v>
      </c>
      <c r="D141" s="66">
        <v>1177702</v>
      </c>
    </row>
    <row r="142" spans="1:8" ht="12" customHeight="1" x14ac:dyDescent="0.25">
      <c r="A142" s="14" t="s">
        <v>114</v>
      </c>
      <c r="B142" s="72" t="s">
        <v>241</v>
      </c>
      <c r="C142" s="66"/>
      <c r="D142" s="66"/>
    </row>
    <row r="143" spans="1:8" ht="15" customHeight="1" thickBot="1" x14ac:dyDescent="0.3">
      <c r="A143" s="23" t="s">
        <v>116</v>
      </c>
      <c r="B143" s="73" t="s">
        <v>242</v>
      </c>
      <c r="C143" s="66"/>
      <c r="D143" s="66"/>
      <c r="E143" s="74"/>
      <c r="F143" s="75"/>
      <c r="G143" s="75"/>
      <c r="H143" s="75"/>
    </row>
    <row r="144" spans="1:8" s="13" customFormat="1" ht="12" customHeight="1" thickBot="1" x14ac:dyDescent="0.25">
      <c r="A144" s="10" t="s">
        <v>118</v>
      </c>
      <c r="B144" s="71" t="s">
        <v>243</v>
      </c>
      <c r="C144" s="76">
        <f>+C145+C146+C147+C148</f>
        <v>0</v>
      </c>
      <c r="D144" s="76">
        <f>+D145+D146+D147+D148</f>
        <v>0</v>
      </c>
    </row>
    <row r="145" spans="1:4" ht="14.25" customHeight="1" x14ac:dyDescent="0.25">
      <c r="A145" s="14" t="s">
        <v>120</v>
      </c>
      <c r="B145" s="72" t="s">
        <v>244</v>
      </c>
      <c r="C145" s="66"/>
      <c r="D145" s="66"/>
    </row>
    <row r="146" spans="1:4" x14ac:dyDescent="0.25">
      <c r="A146" s="14" t="s">
        <v>122</v>
      </c>
      <c r="B146" s="72" t="s">
        <v>245</v>
      </c>
      <c r="C146" s="66"/>
      <c r="D146" s="66"/>
    </row>
    <row r="147" spans="1:4" ht="15" customHeight="1" x14ac:dyDescent="0.25">
      <c r="A147" s="14" t="s">
        <v>124</v>
      </c>
      <c r="B147" s="72" t="s">
        <v>246</v>
      </c>
      <c r="C147" s="66"/>
      <c r="D147" s="66"/>
    </row>
    <row r="148" spans="1:4" ht="13.5" customHeight="1" thickBot="1" x14ac:dyDescent="0.3">
      <c r="A148" s="14" t="s">
        <v>126</v>
      </c>
      <c r="B148" s="72" t="s">
        <v>247</v>
      </c>
      <c r="C148" s="66"/>
      <c r="D148" s="66"/>
    </row>
    <row r="149" spans="1:4" ht="27.75" customHeight="1" thickBot="1" x14ac:dyDescent="0.3">
      <c r="A149" s="10" t="s">
        <v>128</v>
      </c>
      <c r="B149" s="71" t="s">
        <v>248</v>
      </c>
      <c r="C149" s="77">
        <f>+C130+C134+C139+C144</f>
        <v>3077702</v>
      </c>
      <c r="D149" s="77">
        <f>+D130+D134+D139+D144</f>
        <v>3077702</v>
      </c>
    </row>
    <row r="150" spans="1:4" ht="16.5" thickBot="1" x14ac:dyDescent="0.3">
      <c r="A150" s="78" t="s">
        <v>249</v>
      </c>
      <c r="B150" s="79" t="s">
        <v>250</v>
      </c>
      <c r="C150" s="77">
        <f>+C129+C149</f>
        <v>211229166</v>
      </c>
      <c r="D150" s="77">
        <f>+D129+D149</f>
        <v>242201407</v>
      </c>
    </row>
    <row r="152" spans="1:4" x14ac:dyDescent="0.25">
      <c r="A152" s="287" t="s">
        <v>251</v>
      </c>
      <c r="B152" s="287"/>
      <c r="C152" s="287"/>
      <c r="D152" s="1"/>
    </row>
    <row r="153" spans="1:4" ht="16.5" thickBot="1" x14ac:dyDescent="0.3">
      <c r="A153" s="284" t="s">
        <v>252</v>
      </c>
      <c r="B153" s="284"/>
      <c r="C153" s="2" t="s">
        <v>253</v>
      </c>
      <c r="D153" s="2" t="s">
        <v>253</v>
      </c>
    </row>
    <row r="154" spans="1:4" ht="21.75" thickBot="1" x14ac:dyDescent="0.3">
      <c r="A154" s="10">
        <v>1</v>
      </c>
      <c r="B154" s="64" t="s">
        <v>254</v>
      </c>
      <c r="C154" s="12">
        <f>+C66-C129</f>
        <v>-30821082</v>
      </c>
      <c r="D154" s="12">
        <f>+D66-D129</f>
        <v>-29682987</v>
      </c>
    </row>
    <row r="155" spans="1:4" ht="21.75" thickBot="1" x14ac:dyDescent="0.3">
      <c r="A155" s="10" t="s">
        <v>29</v>
      </c>
      <c r="B155" s="64" t="s">
        <v>255</v>
      </c>
      <c r="C155" s="12">
        <f>+C89-C149</f>
        <v>30821082</v>
      </c>
      <c r="D155" s="12">
        <f>+D89-D149</f>
        <v>29682987</v>
      </c>
    </row>
  </sheetData>
  <mergeCells count="6">
    <mergeCell ref="A153:B153"/>
    <mergeCell ref="A1:C1"/>
    <mergeCell ref="A2:B2"/>
    <mergeCell ref="A92:C92"/>
    <mergeCell ref="A93:B93"/>
    <mergeCell ref="A152:C15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80" fitToHeight="2" orientation="portrait" r:id="rId1"/>
  <headerFooter alignWithMargins="0">
    <oddHeader xml:space="preserve">&amp;C&amp;"Times New Roman CE,Félkövér"&amp;12
Fürged Község Önkormányzata
2018. ÉVI KÖLTSÉGVETÉSÉNEK ÖSSZEVONT MÉRLEGE&amp;10
&amp;R&amp;"Times New Roman CE,Félkövér dőlt"&amp;11 1.melléklet a 6/2018.(IX.24) önkormányzati rendelethez
</oddHeader>
  </headerFooter>
  <rowBreaks count="1" manualBreakCount="1">
    <brk id="9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8BBF-78B2-4DD0-A317-9AC54F95EC92}">
  <sheetPr>
    <tabColor rgb="FF92D050"/>
  </sheetPr>
  <dimension ref="A1:H155"/>
  <sheetViews>
    <sheetView view="pageLayout" topLeftCell="A4" zoomScaleNormal="100" zoomScaleSheetLayoutView="100" workbookViewId="0">
      <selection activeCell="E1" sqref="E1:E65536"/>
    </sheetView>
  </sheetViews>
  <sheetFormatPr defaultRowHeight="15.75" x14ac:dyDescent="0.25"/>
  <cols>
    <col min="1" max="1" width="7.1640625" style="80" customWidth="1"/>
    <col min="2" max="2" width="76.5" style="80" customWidth="1"/>
    <col min="3" max="3" width="13.33203125" style="81" customWidth="1"/>
    <col min="4" max="4" width="13" style="81" customWidth="1"/>
    <col min="5" max="256" width="9.33203125" style="1"/>
    <col min="257" max="257" width="7.1640625" style="1" customWidth="1"/>
    <col min="258" max="258" width="76.5" style="1" customWidth="1"/>
    <col min="259" max="259" width="13.33203125" style="1" customWidth="1"/>
    <col min="260" max="260" width="13" style="1" customWidth="1"/>
    <col min="261" max="512" width="9.33203125" style="1"/>
    <col min="513" max="513" width="7.1640625" style="1" customWidth="1"/>
    <col min="514" max="514" width="76.5" style="1" customWidth="1"/>
    <col min="515" max="515" width="13.33203125" style="1" customWidth="1"/>
    <col min="516" max="516" width="13" style="1" customWidth="1"/>
    <col min="517" max="768" width="9.33203125" style="1"/>
    <col min="769" max="769" width="7.1640625" style="1" customWidth="1"/>
    <col min="770" max="770" width="76.5" style="1" customWidth="1"/>
    <col min="771" max="771" width="13.33203125" style="1" customWidth="1"/>
    <col min="772" max="772" width="13" style="1" customWidth="1"/>
    <col min="773" max="1024" width="9.33203125" style="1"/>
    <col min="1025" max="1025" width="7.1640625" style="1" customWidth="1"/>
    <col min="1026" max="1026" width="76.5" style="1" customWidth="1"/>
    <col min="1027" max="1027" width="13.33203125" style="1" customWidth="1"/>
    <col min="1028" max="1028" width="13" style="1" customWidth="1"/>
    <col min="1029" max="1280" width="9.33203125" style="1"/>
    <col min="1281" max="1281" width="7.1640625" style="1" customWidth="1"/>
    <col min="1282" max="1282" width="76.5" style="1" customWidth="1"/>
    <col min="1283" max="1283" width="13.33203125" style="1" customWidth="1"/>
    <col min="1284" max="1284" width="13" style="1" customWidth="1"/>
    <col min="1285" max="1536" width="9.33203125" style="1"/>
    <col min="1537" max="1537" width="7.1640625" style="1" customWidth="1"/>
    <col min="1538" max="1538" width="76.5" style="1" customWidth="1"/>
    <col min="1539" max="1539" width="13.33203125" style="1" customWidth="1"/>
    <col min="1540" max="1540" width="13" style="1" customWidth="1"/>
    <col min="1541" max="1792" width="9.33203125" style="1"/>
    <col min="1793" max="1793" width="7.1640625" style="1" customWidth="1"/>
    <col min="1794" max="1794" width="76.5" style="1" customWidth="1"/>
    <col min="1795" max="1795" width="13.33203125" style="1" customWidth="1"/>
    <col min="1796" max="1796" width="13" style="1" customWidth="1"/>
    <col min="1797" max="2048" width="9.33203125" style="1"/>
    <col min="2049" max="2049" width="7.1640625" style="1" customWidth="1"/>
    <col min="2050" max="2050" width="76.5" style="1" customWidth="1"/>
    <col min="2051" max="2051" width="13.33203125" style="1" customWidth="1"/>
    <col min="2052" max="2052" width="13" style="1" customWidth="1"/>
    <col min="2053" max="2304" width="9.33203125" style="1"/>
    <col min="2305" max="2305" width="7.1640625" style="1" customWidth="1"/>
    <col min="2306" max="2306" width="76.5" style="1" customWidth="1"/>
    <col min="2307" max="2307" width="13.33203125" style="1" customWidth="1"/>
    <col min="2308" max="2308" width="13" style="1" customWidth="1"/>
    <col min="2309" max="2560" width="9.33203125" style="1"/>
    <col min="2561" max="2561" width="7.1640625" style="1" customWidth="1"/>
    <col min="2562" max="2562" width="76.5" style="1" customWidth="1"/>
    <col min="2563" max="2563" width="13.33203125" style="1" customWidth="1"/>
    <col min="2564" max="2564" width="13" style="1" customWidth="1"/>
    <col min="2565" max="2816" width="9.33203125" style="1"/>
    <col min="2817" max="2817" width="7.1640625" style="1" customWidth="1"/>
    <col min="2818" max="2818" width="76.5" style="1" customWidth="1"/>
    <col min="2819" max="2819" width="13.33203125" style="1" customWidth="1"/>
    <col min="2820" max="2820" width="13" style="1" customWidth="1"/>
    <col min="2821" max="3072" width="9.33203125" style="1"/>
    <col min="3073" max="3073" width="7.1640625" style="1" customWidth="1"/>
    <col min="3074" max="3074" width="76.5" style="1" customWidth="1"/>
    <col min="3075" max="3075" width="13.33203125" style="1" customWidth="1"/>
    <col min="3076" max="3076" width="13" style="1" customWidth="1"/>
    <col min="3077" max="3328" width="9.33203125" style="1"/>
    <col min="3329" max="3329" width="7.1640625" style="1" customWidth="1"/>
    <col min="3330" max="3330" width="76.5" style="1" customWidth="1"/>
    <col min="3331" max="3331" width="13.33203125" style="1" customWidth="1"/>
    <col min="3332" max="3332" width="13" style="1" customWidth="1"/>
    <col min="3333" max="3584" width="9.33203125" style="1"/>
    <col min="3585" max="3585" width="7.1640625" style="1" customWidth="1"/>
    <col min="3586" max="3586" width="76.5" style="1" customWidth="1"/>
    <col min="3587" max="3587" width="13.33203125" style="1" customWidth="1"/>
    <col min="3588" max="3588" width="13" style="1" customWidth="1"/>
    <col min="3589" max="3840" width="9.33203125" style="1"/>
    <col min="3841" max="3841" width="7.1640625" style="1" customWidth="1"/>
    <col min="3842" max="3842" width="76.5" style="1" customWidth="1"/>
    <col min="3843" max="3843" width="13.33203125" style="1" customWidth="1"/>
    <col min="3844" max="3844" width="13" style="1" customWidth="1"/>
    <col min="3845" max="4096" width="9.33203125" style="1"/>
    <col min="4097" max="4097" width="7.1640625" style="1" customWidth="1"/>
    <col min="4098" max="4098" width="76.5" style="1" customWidth="1"/>
    <col min="4099" max="4099" width="13.33203125" style="1" customWidth="1"/>
    <col min="4100" max="4100" width="13" style="1" customWidth="1"/>
    <col min="4101" max="4352" width="9.33203125" style="1"/>
    <col min="4353" max="4353" width="7.1640625" style="1" customWidth="1"/>
    <col min="4354" max="4354" width="76.5" style="1" customWidth="1"/>
    <col min="4355" max="4355" width="13.33203125" style="1" customWidth="1"/>
    <col min="4356" max="4356" width="13" style="1" customWidth="1"/>
    <col min="4357" max="4608" width="9.33203125" style="1"/>
    <col min="4609" max="4609" width="7.1640625" style="1" customWidth="1"/>
    <col min="4610" max="4610" width="76.5" style="1" customWidth="1"/>
    <col min="4611" max="4611" width="13.33203125" style="1" customWidth="1"/>
    <col min="4612" max="4612" width="13" style="1" customWidth="1"/>
    <col min="4613" max="4864" width="9.33203125" style="1"/>
    <col min="4865" max="4865" width="7.1640625" style="1" customWidth="1"/>
    <col min="4866" max="4866" width="76.5" style="1" customWidth="1"/>
    <col min="4867" max="4867" width="13.33203125" style="1" customWidth="1"/>
    <col min="4868" max="4868" width="13" style="1" customWidth="1"/>
    <col min="4869" max="5120" width="9.33203125" style="1"/>
    <col min="5121" max="5121" width="7.1640625" style="1" customWidth="1"/>
    <col min="5122" max="5122" width="76.5" style="1" customWidth="1"/>
    <col min="5123" max="5123" width="13.33203125" style="1" customWidth="1"/>
    <col min="5124" max="5124" width="13" style="1" customWidth="1"/>
    <col min="5125" max="5376" width="9.33203125" style="1"/>
    <col min="5377" max="5377" width="7.1640625" style="1" customWidth="1"/>
    <col min="5378" max="5378" width="76.5" style="1" customWidth="1"/>
    <col min="5379" max="5379" width="13.33203125" style="1" customWidth="1"/>
    <col min="5380" max="5380" width="13" style="1" customWidth="1"/>
    <col min="5381" max="5632" width="9.33203125" style="1"/>
    <col min="5633" max="5633" width="7.1640625" style="1" customWidth="1"/>
    <col min="5634" max="5634" width="76.5" style="1" customWidth="1"/>
    <col min="5635" max="5635" width="13.33203125" style="1" customWidth="1"/>
    <col min="5636" max="5636" width="13" style="1" customWidth="1"/>
    <col min="5637" max="5888" width="9.33203125" style="1"/>
    <col min="5889" max="5889" width="7.1640625" style="1" customWidth="1"/>
    <col min="5890" max="5890" width="76.5" style="1" customWidth="1"/>
    <col min="5891" max="5891" width="13.33203125" style="1" customWidth="1"/>
    <col min="5892" max="5892" width="13" style="1" customWidth="1"/>
    <col min="5893" max="6144" width="9.33203125" style="1"/>
    <col min="6145" max="6145" width="7.1640625" style="1" customWidth="1"/>
    <col min="6146" max="6146" width="76.5" style="1" customWidth="1"/>
    <col min="6147" max="6147" width="13.33203125" style="1" customWidth="1"/>
    <col min="6148" max="6148" width="13" style="1" customWidth="1"/>
    <col min="6149" max="6400" width="9.33203125" style="1"/>
    <col min="6401" max="6401" width="7.1640625" style="1" customWidth="1"/>
    <col min="6402" max="6402" width="76.5" style="1" customWidth="1"/>
    <col min="6403" max="6403" width="13.33203125" style="1" customWidth="1"/>
    <col min="6404" max="6404" width="13" style="1" customWidth="1"/>
    <col min="6405" max="6656" width="9.33203125" style="1"/>
    <col min="6657" max="6657" width="7.1640625" style="1" customWidth="1"/>
    <col min="6658" max="6658" width="76.5" style="1" customWidth="1"/>
    <col min="6659" max="6659" width="13.33203125" style="1" customWidth="1"/>
    <col min="6660" max="6660" width="13" style="1" customWidth="1"/>
    <col min="6661" max="6912" width="9.33203125" style="1"/>
    <col min="6913" max="6913" width="7.1640625" style="1" customWidth="1"/>
    <col min="6914" max="6914" width="76.5" style="1" customWidth="1"/>
    <col min="6915" max="6915" width="13.33203125" style="1" customWidth="1"/>
    <col min="6916" max="6916" width="13" style="1" customWidth="1"/>
    <col min="6917" max="7168" width="9.33203125" style="1"/>
    <col min="7169" max="7169" width="7.1640625" style="1" customWidth="1"/>
    <col min="7170" max="7170" width="76.5" style="1" customWidth="1"/>
    <col min="7171" max="7171" width="13.33203125" style="1" customWidth="1"/>
    <col min="7172" max="7172" width="13" style="1" customWidth="1"/>
    <col min="7173" max="7424" width="9.33203125" style="1"/>
    <col min="7425" max="7425" width="7.1640625" style="1" customWidth="1"/>
    <col min="7426" max="7426" width="76.5" style="1" customWidth="1"/>
    <col min="7427" max="7427" width="13.33203125" style="1" customWidth="1"/>
    <col min="7428" max="7428" width="13" style="1" customWidth="1"/>
    <col min="7429" max="7680" width="9.33203125" style="1"/>
    <col min="7681" max="7681" width="7.1640625" style="1" customWidth="1"/>
    <col min="7682" max="7682" width="76.5" style="1" customWidth="1"/>
    <col min="7683" max="7683" width="13.33203125" style="1" customWidth="1"/>
    <col min="7684" max="7684" width="13" style="1" customWidth="1"/>
    <col min="7685" max="7936" width="9.33203125" style="1"/>
    <col min="7937" max="7937" width="7.1640625" style="1" customWidth="1"/>
    <col min="7938" max="7938" width="76.5" style="1" customWidth="1"/>
    <col min="7939" max="7939" width="13.33203125" style="1" customWidth="1"/>
    <col min="7940" max="7940" width="13" style="1" customWidth="1"/>
    <col min="7941" max="8192" width="9.33203125" style="1"/>
    <col min="8193" max="8193" width="7.1640625" style="1" customWidth="1"/>
    <col min="8194" max="8194" width="76.5" style="1" customWidth="1"/>
    <col min="8195" max="8195" width="13.33203125" style="1" customWidth="1"/>
    <col min="8196" max="8196" width="13" style="1" customWidth="1"/>
    <col min="8197" max="8448" width="9.33203125" style="1"/>
    <col min="8449" max="8449" width="7.1640625" style="1" customWidth="1"/>
    <col min="8450" max="8450" width="76.5" style="1" customWidth="1"/>
    <col min="8451" max="8451" width="13.33203125" style="1" customWidth="1"/>
    <col min="8452" max="8452" width="13" style="1" customWidth="1"/>
    <col min="8453" max="8704" width="9.33203125" style="1"/>
    <col min="8705" max="8705" width="7.1640625" style="1" customWidth="1"/>
    <col min="8706" max="8706" width="76.5" style="1" customWidth="1"/>
    <col min="8707" max="8707" width="13.33203125" style="1" customWidth="1"/>
    <col min="8708" max="8708" width="13" style="1" customWidth="1"/>
    <col min="8709" max="8960" width="9.33203125" style="1"/>
    <col min="8961" max="8961" width="7.1640625" style="1" customWidth="1"/>
    <col min="8962" max="8962" width="76.5" style="1" customWidth="1"/>
    <col min="8963" max="8963" width="13.33203125" style="1" customWidth="1"/>
    <col min="8964" max="8964" width="13" style="1" customWidth="1"/>
    <col min="8965" max="9216" width="9.33203125" style="1"/>
    <col min="9217" max="9217" width="7.1640625" style="1" customWidth="1"/>
    <col min="9218" max="9218" width="76.5" style="1" customWidth="1"/>
    <col min="9219" max="9219" width="13.33203125" style="1" customWidth="1"/>
    <col min="9220" max="9220" width="13" style="1" customWidth="1"/>
    <col min="9221" max="9472" width="9.33203125" style="1"/>
    <col min="9473" max="9473" width="7.1640625" style="1" customWidth="1"/>
    <col min="9474" max="9474" width="76.5" style="1" customWidth="1"/>
    <col min="9475" max="9475" width="13.33203125" style="1" customWidth="1"/>
    <col min="9476" max="9476" width="13" style="1" customWidth="1"/>
    <col min="9477" max="9728" width="9.33203125" style="1"/>
    <col min="9729" max="9729" width="7.1640625" style="1" customWidth="1"/>
    <col min="9730" max="9730" width="76.5" style="1" customWidth="1"/>
    <col min="9731" max="9731" width="13.33203125" style="1" customWidth="1"/>
    <col min="9732" max="9732" width="13" style="1" customWidth="1"/>
    <col min="9733" max="9984" width="9.33203125" style="1"/>
    <col min="9985" max="9985" width="7.1640625" style="1" customWidth="1"/>
    <col min="9986" max="9986" width="76.5" style="1" customWidth="1"/>
    <col min="9987" max="9987" width="13.33203125" style="1" customWidth="1"/>
    <col min="9988" max="9988" width="13" style="1" customWidth="1"/>
    <col min="9989" max="10240" width="9.33203125" style="1"/>
    <col min="10241" max="10241" width="7.1640625" style="1" customWidth="1"/>
    <col min="10242" max="10242" width="76.5" style="1" customWidth="1"/>
    <col min="10243" max="10243" width="13.33203125" style="1" customWidth="1"/>
    <col min="10244" max="10244" width="13" style="1" customWidth="1"/>
    <col min="10245" max="10496" width="9.33203125" style="1"/>
    <col min="10497" max="10497" width="7.1640625" style="1" customWidth="1"/>
    <col min="10498" max="10498" width="76.5" style="1" customWidth="1"/>
    <col min="10499" max="10499" width="13.33203125" style="1" customWidth="1"/>
    <col min="10500" max="10500" width="13" style="1" customWidth="1"/>
    <col min="10501" max="10752" width="9.33203125" style="1"/>
    <col min="10753" max="10753" width="7.1640625" style="1" customWidth="1"/>
    <col min="10754" max="10754" width="76.5" style="1" customWidth="1"/>
    <col min="10755" max="10755" width="13.33203125" style="1" customWidth="1"/>
    <col min="10756" max="10756" width="13" style="1" customWidth="1"/>
    <col min="10757" max="11008" width="9.33203125" style="1"/>
    <col min="11009" max="11009" width="7.1640625" style="1" customWidth="1"/>
    <col min="11010" max="11010" width="76.5" style="1" customWidth="1"/>
    <col min="11011" max="11011" width="13.33203125" style="1" customWidth="1"/>
    <col min="11012" max="11012" width="13" style="1" customWidth="1"/>
    <col min="11013" max="11264" width="9.33203125" style="1"/>
    <col min="11265" max="11265" width="7.1640625" style="1" customWidth="1"/>
    <col min="11266" max="11266" width="76.5" style="1" customWidth="1"/>
    <col min="11267" max="11267" width="13.33203125" style="1" customWidth="1"/>
    <col min="11268" max="11268" width="13" style="1" customWidth="1"/>
    <col min="11269" max="11520" width="9.33203125" style="1"/>
    <col min="11521" max="11521" width="7.1640625" style="1" customWidth="1"/>
    <col min="11522" max="11522" width="76.5" style="1" customWidth="1"/>
    <col min="11523" max="11523" width="13.33203125" style="1" customWidth="1"/>
    <col min="11524" max="11524" width="13" style="1" customWidth="1"/>
    <col min="11525" max="11776" width="9.33203125" style="1"/>
    <col min="11777" max="11777" width="7.1640625" style="1" customWidth="1"/>
    <col min="11778" max="11778" width="76.5" style="1" customWidth="1"/>
    <col min="11779" max="11779" width="13.33203125" style="1" customWidth="1"/>
    <col min="11780" max="11780" width="13" style="1" customWidth="1"/>
    <col min="11781" max="12032" width="9.33203125" style="1"/>
    <col min="12033" max="12033" width="7.1640625" style="1" customWidth="1"/>
    <col min="12034" max="12034" width="76.5" style="1" customWidth="1"/>
    <col min="12035" max="12035" width="13.33203125" style="1" customWidth="1"/>
    <col min="12036" max="12036" width="13" style="1" customWidth="1"/>
    <col min="12037" max="12288" width="9.33203125" style="1"/>
    <col min="12289" max="12289" width="7.1640625" style="1" customWidth="1"/>
    <col min="12290" max="12290" width="76.5" style="1" customWidth="1"/>
    <col min="12291" max="12291" width="13.33203125" style="1" customWidth="1"/>
    <col min="12292" max="12292" width="13" style="1" customWidth="1"/>
    <col min="12293" max="12544" width="9.33203125" style="1"/>
    <col min="12545" max="12545" width="7.1640625" style="1" customWidth="1"/>
    <col min="12546" max="12546" width="76.5" style="1" customWidth="1"/>
    <col min="12547" max="12547" width="13.33203125" style="1" customWidth="1"/>
    <col min="12548" max="12548" width="13" style="1" customWidth="1"/>
    <col min="12549" max="12800" width="9.33203125" style="1"/>
    <col min="12801" max="12801" width="7.1640625" style="1" customWidth="1"/>
    <col min="12802" max="12802" width="76.5" style="1" customWidth="1"/>
    <col min="12803" max="12803" width="13.33203125" style="1" customWidth="1"/>
    <col min="12804" max="12804" width="13" style="1" customWidth="1"/>
    <col min="12805" max="13056" width="9.33203125" style="1"/>
    <col min="13057" max="13057" width="7.1640625" style="1" customWidth="1"/>
    <col min="13058" max="13058" width="76.5" style="1" customWidth="1"/>
    <col min="13059" max="13059" width="13.33203125" style="1" customWidth="1"/>
    <col min="13060" max="13060" width="13" style="1" customWidth="1"/>
    <col min="13061" max="13312" width="9.33203125" style="1"/>
    <col min="13313" max="13313" width="7.1640625" style="1" customWidth="1"/>
    <col min="13314" max="13314" width="76.5" style="1" customWidth="1"/>
    <col min="13315" max="13315" width="13.33203125" style="1" customWidth="1"/>
    <col min="13316" max="13316" width="13" style="1" customWidth="1"/>
    <col min="13317" max="13568" width="9.33203125" style="1"/>
    <col min="13569" max="13569" width="7.1640625" style="1" customWidth="1"/>
    <col min="13570" max="13570" width="76.5" style="1" customWidth="1"/>
    <col min="13571" max="13571" width="13.33203125" style="1" customWidth="1"/>
    <col min="13572" max="13572" width="13" style="1" customWidth="1"/>
    <col min="13573" max="13824" width="9.33203125" style="1"/>
    <col min="13825" max="13825" width="7.1640625" style="1" customWidth="1"/>
    <col min="13826" max="13826" width="76.5" style="1" customWidth="1"/>
    <col min="13827" max="13827" width="13.33203125" style="1" customWidth="1"/>
    <col min="13828" max="13828" width="13" style="1" customWidth="1"/>
    <col min="13829" max="14080" width="9.33203125" style="1"/>
    <col min="14081" max="14081" width="7.1640625" style="1" customWidth="1"/>
    <col min="14082" max="14082" width="76.5" style="1" customWidth="1"/>
    <col min="14083" max="14083" width="13.33203125" style="1" customWidth="1"/>
    <col min="14084" max="14084" width="13" style="1" customWidth="1"/>
    <col min="14085" max="14336" width="9.33203125" style="1"/>
    <col min="14337" max="14337" width="7.1640625" style="1" customWidth="1"/>
    <col min="14338" max="14338" width="76.5" style="1" customWidth="1"/>
    <col min="14339" max="14339" width="13.33203125" style="1" customWidth="1"/>
    <col min="14340" max="14340" width="13" style="1" customWidth="1"/>
    <col min="14341" max="14592" width="9.33203125" style="1"/>
    <col min="14593" max="14593" width="7.1640625" style="1" customWidth="1"/>
    <col min="14594" max="14594" width="76.5" style="1" customWidth="1"/>
    <col min="14595" max="14595" width="13.33203125" style="1" customWidth="1"/>
    <col min="14596" max="14596" width="13" style="1" customWidth="1"/>
    <col min="14597" max="14848" width="9.33203125" style="1"/>
    <col min="14849" max="14849" width="7.1640625" style="1" customWidth="1"/>
    <col min="14850" max="14850" width="76.5" style="1" customWidth="1"/>
    <col min="14851" max="14851" width="13.33203125" style="1" customWidth="1"/>
    <col min="14852" max="14852" width="13" style="1" customWidth="1"/>
    <col min="14853" max="15104" width="9.33203125" style="1"/>
    <col min="15105" max="15105" width="7.1640625" style="1" customWidth="1"/>
    <col min="15106" max="15106" width="76.5" style="1" customWidth="1"/>
    <col min="15107" max="15107" width="13.33203125" style="1" customWidth="1"/>
    <col min="15108" max="15108" width="13" style="1" customWidth="1"/>
    <col min="15109" max="15360" width="9.33203125" style="1"/>
    <col min="15361" max="15361" width="7.1640625" style="1" customWidth="1"/>
    <col min="15362" max="15362" width="76.5" style="1" customWidth="1"/>
    <col min="15363" max="15363" width="13.33203125" style="1" customWidth="1"/>
    <col min="15364" max="15364" width="13" style="1" customWidth="1"/>
    <col min="15365" max="15616" width="9.33203125" style="1"/>
    <col min="15617" max="15617" width="7.1640625" style="1" customWidth="1"/>
    <col min="15618" max="15618" width="76.5" style="1" customWidth="1"/>
    <col min="15619" max="15619" width="13.33203125" style="1" customWidth="1"/>
    <col min="15620" max="15620" width="13" style="1" customWidth="1"/>
    <col min="15621" max="15872" width="9.33203125" style="1"/>
    <col min="15873" max="15873" width="7.1640625" style="1" customWidth="1"/>
    <col min="15874" max="15874" width="76.5" style="1" customWidth="1"/>
    <col min="15875" max="15875" width="13.33203125" style="1" customWidth="1"/>
    <col min="15876" max="15876" width="13" style="1" customWidth="1"/>
    <col min="15877" max="16128" width="9.33203125" style="1"/>
    <col min="16129" max="16129" width="7.1640625" style="1" customWidth="1"/>
    <col min="16130" max="16130" width="76.5" style="1" customWidth="1"/>
    <col min="16131" max="16131" width="13.33203125" style="1" customWidth="1"/>
    <col min="16132" max="16132" width="13" style="1" customWidth="1"/>
    <col min="16133" max="16384" width="9.33203125" style="1"/>
  </cols>
  <sheetData>
    <row r="1" spans="1:4" ht="15.95" customHeight="1" x14ac:dyDescent="0.25">
      <c r="A1" s="285" t="s">
        <v>0</v>
      </c>
      <c r="B1" s="285"/>
      <c r="C1" s="285"/>
      <c r="D1" s="1"/>
    </row>
    <row r="2" spans="1:4" ht="15.95" customHeight="1" thickBot="1" x14ac:dyDescent="0.3">
      <c r="A2" s="284" t="s">
        <v>1</v>
      </c>
      <c r="B2" s="284"/>
      <c r="C2" s="2" t="s">
        <v>2</v>
      </c>
      <c r="D2" s="2" t="s">
        <v>2</v>
      </c>
    </row>
    <row r="3" spans="1:4" ht="38.1" customHeight="1" thickBot="1" x14ac:dyDescent="0.3">
      <c r="A3" s="3" t="s">
        <v>3</v>
      </c>
      <c r="B3" s="4" t="s">
        <v>4</v>
      </c>
      <c r="C3" s="5" t="s">
        <v>5</v>
      </c>
      <c r="D3" s="5" t="s">
        <v>6</v>
      </c>
    </row>
    <row r="4" spans="1:4" s="9" customFormat="1" ht="12" customHeight="1" thickBot="1" x14ac:dyDescent="0.25">
      <c r="A4" s="6">
        <v>1</v>
      </c>
      <c r="B4" s="7">
        <v>2</v>
      </c>
      <c r="C4" s="8">
        <v>3</v>
      </c>
      <c r="D4" s="8">
        <v>4</v>
      </c>
    </row>
    <row r="5" spans="1:4" s="13" customFormat="1" ht="12" customHeight="1" thickBot="1" x14ac:dyDescent="0.25">
      <c r="A5" s="10" t="s">
        <v>7</v>
      </c>
      <c r="B5" s="11" t="s">
        <v>8</v>
      </c>
      <c r="C5" s="12">
        <f>+C6+C7+C8+C9+C10+C11+C12+C13+C14+C15</f>
        <v>127698014</v>
      </c>
      <c r="D5" s="12">
        <f>+D6+D7+D8+D9+D10+D11+D12+D13+D14+D15</f>
        <v>153870254</v>
      </c>
    </row>
    <row r="6" spans="1:4" s="13" customFormat="1" ht="12" customHeight="1" x14ac:dyDescent="0.2">
      <c r="A6" s="14" t="s">
        <v>9</v>
      </c>
      <c r="B6" s="15" t="s">
        <v>10</v>
      </c>
      <c r="C6" s="16">
        <v>14692557</v>
      </c>
      <c r="D6" s="16">
        <v>14692557</v>
      </c>
    </row>
    <row r="7" spans="1:4" s="13" customFormat="1" ht="12" customHeight="1" x14ac:dyDescent="0.2">
      <c r="A7" s="17" t="s">
        <v>11</v>
      </c>
      <c r="B7" s="18" t="s">
        <v>12</v>
      </c>
      <c r="C7" s="19"/>
      <c r="D7" s="19"/>
    </row>
    <row r="8" spans="1:4" s="13" customFormat="1" ht="12" customHeight="1" x14ac:dyDescent="0.2">
      <c r="A8" s="17" t="s">
        <v>13</v>
      </c>
      <c r="B8" s="18" t="s">
        <v>14</v>
      </c>
      <c r="C8" s="19">
        <v>12950000</v>
      </c>
      <c r="D8" s="19">
        <v>12950000</v>
      </c>
    </row>
    <row r="9" spans="1:4" s="13" customFormat="1" ht="12" customHeight="1" x14ac:dyDescent="0.2">
      <c r="A9" s="17" t="s">
        <v>15</v>
      </c>
      <c r="B9" s="18" t="s">
        <v>16</v>
      </c>
      <c r="C9" s="19">
        <v>0</v>
      </c>
      <c r="D9" s="19">
        <v>0</v>
      </c>
    </row>
    <row r="10" spans="1:4" s="13" customFormat="1" ht="12" customHeight="1" x14ac:dyDescent="0.2">
      <c r="A10" s="17" t="s">
        <v>17</v>
      </c>
      <c r="B10" s="18" t="s">
        <v>18</v>
      </c>
      <c r="C10" s="19">
        <v>1800000</v>
      </c>
      <c r="D10" s="19">
        <v>1800000</v>
      </c>
    </row>
    <row r="11" spans="1:4" s="13" customFormat="1" ht="12" customHeight="1" x14ac:dyDescent="0.2">
      <c r="A11" s="17" t="s">
        <v>19</v>
      </c>
      <c r="B11" s="18" t="s">
        <v>20</v>
      </c>
      <c r="C11" s="19"/>
      <c r="D11" s="19">
        <v>3619660</v>
      </c>
    </row>
    <row r="12" spans="1:4" s="13" customFormat="1" ht="12" customHeight="1" x14ac:dyDescent="0.2">
      <c r="A12" s="20" t="s">
        <v>21</v>
      </c>
      <c r="B12" s="21" t="s">
        <v>22</v>
      </c>
      <c r="C12" s="22"/>
      <c r="D12" s="22"/>
    </row>
    <row r="13" spans="1:4" s="13" customFormat="1" ht="12" customHeight="1" x14ac:dyDescent="0.2">
      <c r="A13" s="20" t="s">
        <v>23</v>
      </c>
      <c r="B13" s="21" t="s">
        <v>24</v>
      </c>
      <c r="C13" s="22"/>
      <c r="D13" s="22"/>
    </row>
    <row r="14" spans="1:4" s="13" customFormat="1" ht="12" customHeight="1" x14ac:dyDescent="0.2">
      <c r="A14" s="17" t="s">
        <v>25</v>
      </c>
      <c r="B14" s="18" t="s">
        <v>26</v>
      </c>
      <c r="C14" s="19">
        <v>95455457</v>
      </c>
      <c r="D14" s="19">
        <v>118008037</v>
      </c>
    </row>
    <row r="15" spans="1:4" s="13" customFormat="1" ht="12" customHeight="1" thickBot="1" x14ac:dyDescent="0.25">
      <c r="A15" s="23" t="s">
        <v>27</v>
      </c>
      <c r="B15" s="24" t="s">
        <v>28</v>
      </c>
      <c r="C15" s="25">
        <v>2800000</v>
      </c>
      <c r="D15" s="25">
        <v>2800000</v>
      </c>
    </row>
    <row r="16" spans="1:4" s="13" customFormat="1" ht="12" customHeight="1" thickBot="1" x14ac:dyDescent="0.25">
      <c r="A16" s="10" t="s">
        <v>29</v>
      </c>
      <c r="B16" s="26" t="s">
        <v>30</v>
      </c>
      <c r="C16" s="12">
        <f>+C17+C18+C19+C20+C21+C22</f>
        <v>0</v>
      </c>
      <c r="D16" s="12">
        <f>+D17+D18+D19+D20+D21+D22</f>
        <v>0</v>
      </c>
    </row>
    <row r="17" spans="1:4" s="13" customFormat="1" ht="12" customHeight="1" x14ac:dyDescent="0.2">
      <c r="A17" s="14" t="s">
        <v>31</v>
      </c>
      <c r="B17" s="15" t="s">
        <v>32</v>
      </c>
      <c r="C17" s="16"/>
      <c r="D17" s="16"/>
    </row>
    <row r="18" spans="1:4" s="13" customFormat="1" ht="12" customHeight="1" x14ac:dyDescent="0.2">
      <c r="A18" s="17" t="s">
        <v>33</v>
      </c>
      <c r="B18" s="18" t="s">
        <v>34</v>
      </c>
      <c r="C18" s="19"/>
      <c r="D18" s="19"/>
    </row>
    <row r="19" spans="1:4" s="13" customFormat="1" ht="12" customHeight="1" x14ac:dyDescent="0.2">
      <c r="A19" s="17" t="s">
        <v>35</v>
      </c>
      <c r="B19" s="18" t="s">
        <v>36</v>
      </c>
      <c r="C19" s="19"/>
      <c r="D19" s="19"/>
    </row>
    <row r="20" spans="1:4" s="13" customFormat="1" ht="12" customHeight="1" x14ac:dyDescent="0.2">
      <c r="A20" s="17" t="s">
        <v>37</v>
      </c>
      <c r="B20" s="18" t="s">
        <v>38</v>
      </c>
      <c r="C20" s="19"/>
      <c r="D20" s="19"/>
    </row>
    <row r="21" spans="1:4" s="13" customFormat="1" ht="12" customHeight="1" x14ac:dyDescent="0.2">
      <c r="A21" s="17" t="s">
        <v>39</v>
      </c>
      <c r="B21" s="18" t="s">
        <v>40</v>
      </c>
      <c r="C21" s="19"/>
      <c r="D21" s="19"/>
    </row>
    <row r="22" spans="1:4" s="13" customFormat="1" ht="12" customHeight="1" thickBot="1" x14ac:dyDescent="0.25">
      <c r="A22" s="20" t="s">
        <v>41</v>
      </c>
      <c r="B22" s="21" t="s">
        <v>42</v>
      </c>
      <c r="C22" s="22"/>
      <c r="D22" s="22"/>
    </row>
    <row r="23" spans="1:4" s="13" customFormat="1" ht="12" customHeight="1" thickBot="1" x14ac:dyDescent="0.25">
      <c r="A23" s="10" t="s">
        <v>43</v>
      </c>
      <c r="B23" s="11" t="s">
        <v>44</v>
      </c>
      <c r="C23" s="12">
        <f>+C24+C25+C26+C27+C28+C29</f>
        <v>5048568</v>
      </c>
      <c r="D23" s="12">
        <f>+D24+D25+D26+D27+D28+D29</f>
        <v>5048568</v>
      </c>
    </row>
    <row r="24" spans="1:4" s="13" customFormat="1" ht="12" customHeight="1" x14ac:dyDescent="0.2">
      <c r="A24" s="14" t="s">
        <v>45</v>
      </c>
      <c r="B24" s="15" t="s">
        <v>46</v>
      </c>
      <c r="C24" s="16"/>
      <c r="D24" s="16"/>
    </row>
    <row r="25" spans="1:4" s="13" customFormat="1" ht="12" customHeight="1" x14ac:dyDescent="0.2">
      <c r="A25" s="17" t="s">
        <v>47</v>
      </c>
      <c r="B25" s="18" t="s">
        <v>48</v>
      </c>
      <c r="C25" s="19"/>
      <c r="D25" s="19"/>
    </row>
    <row r="26" spans="1:4" s="13" customFormat="1" ht="12" customHeight="1" x14ac:dyDescent="0.2">
      <c r="A26" s="17" t="s">
        <v>49</v>
      </c>
      <c r="B26" s="18" t="s">
        <v>50</v>
      </c>
      <c r="C26" s="19"/>
      <c r="D26" s="19"/>
    </row>
    <row r="27" spans="1:4" s="13" customFormat="1" ht="12" customHeight="1" x14ac:dyDescent="0.2">
      <c r="A27" s="17" t="s">
        <v>51</v>
      </c>
      <c r="B27" s="18" t="s">
        <v>52</v>
      </c>
      <c r="C27" s="19"/>
      <c r="D27" s="19"/>
    </row>
    <row r="28" spans="1:4" s="13" customFormat="1" ht="12" customHeight="1" x14ac:dyDescent="0.2">
      <c r="A28" s="17" t="s">
        <v>53</v>
      </c>
      <c r="B28" s="18" t="s">
        <v>54</v>
      </c>
      <c r="C28" s="19">
        <v>5048568</v>
      </c>
      <c r="D28" s="19">
        <v>5048568</v>
      </c>
    </row>
    <row r="29" spans="1:4" s="13" customFormat="1" ht="12" customHeight="1" thickBot="1" x14ac:dyDescent="0.25">
      <c r="A29" s="20" t="s">
        <v>55</v>
      </c>
      <c r="B29" s="21" t="s">
        <v>56</v>
      </c>
      <c r="C29" s="22"/>
      <c r="D29" s="22"/>
    </row>
    <row r="30" spans="1:4" s="13" customFormat="1" ht="12" customHeight="1" thickBot="1" x14ac:dyDescent="0.25">
      <c r="A30" s="10" t="s">
        <v>57</v>
      </c>
      <c r="B30" s="11" t="s">
        <v>58</v>
      </c>
      <c r="C30" s="27">
        <f>+C31+C32+C33+C34+C35+C36+C37+C38</f>
        <v>2677000</v>
      </c>
      <c r="D30" s="27">
        <f>+D31+D32+D33+D34+D35+D36+D37+D38</f>
        <v>2677000</v>
      </c>
    </row>
    <row r="31" spans="1:4" s="13" customFormat="1" ht="12" customHeight="1" x14ac:dyDescent="0.2">
      <c r="A31" s="14" t="s">
        <v>59</v>
      </c>
      <c r="B31" s="15" t="s">
        <v>60</v>
      </c>
      <c r="C31" s="28">
        <v>1150000</v>
      </c>
      <c r="D31" s="28">
        <v>1150000</v>
      </c>
    </row>
    <row r="32" spans="1:4" s="13" customFormat="1" ht="12" customHeight="1" x14ac:dyDescent="0.2">
      <c r="A32" s="17" t="s">
        <v>61</v>
      </c>
      <c r="B32" s="18" t="s">
        <v>62</v>
      </c>
      <c r="C32" s="19"/>
      <c r="D32" s="19"/>
    </row>
    <row r="33" spans="1:4" s="13" customFormat="1" ht="12" customHeight="1" x14ac:dyDescent="0.2">
      <c r="A33" s="17" t="s">
        <v>63</v>
      </c>
      <c r="B33" s="18" t="s">
        <v>64</v>
      </c>
      <c r="C33" s="19"/>
      <c r="D33" s="19"/>
    </row>
    <row r="34" spans="1:4" s="13" customFormat="1" ht="12" customHeight="1" x14ac:dyDescent="0.2">
      <c r="A34" s="17" t="s">
        <v>65</v>
      </c>
      <c r="B34" s="18" t="s">
        <v>66</v>
      </c>
      <c r="C34" s="19">
        <v>1180000</v>
      </c>
      <c r="D34" s="19">
        <v>1180000</v>
      </c>
    </row>
    <row r="35" spans="1:4" s="13" customFormat="1" ht="12" customHeight="1" x14ac:dyDescent="0.2">
      <c r="A35" s="17" t="s">
        <v>67</v>
      </c>
      <c r="B35" s="18" t="s">
        <v>68</v>
      </c>
      <c r="C35" s="19"/>
      <c r="D35" s="19"/>
    </row>
    <row r="36" spans="1:4" s="13" customFormat="1" ht="12" customHeight="1" x14ac:dyDescent="0.2">
      <c r="A36" s="20" t="s">
        <v>69</v>
      </c>
      <c r="B36" s="21" t="s">
        <v>70</v>
      </c>
      <c r="C36" s="22"/>
      <c r="D36" s="22"/>
    </row>
    <row r="37" spans="1:4" s="13" customFormat="1" ht="12" customHeight="1" x14ac:dyDescent="0.2">
      <c r="A37" s="20" t="s">
        <v>71</v>
      </c>
      <c r="B37" s="21" t="s">
        <v>72</v>
      </c>
      <c r="C37" s="22">
        <v>40000</v>
      </c>
      <c r="D37" s="22">
        <v>40000</v>
      </c>
    </row>
    <row r="38" spans="1:4" s="13" customFormat="1" ht="12" customHeight="1" thickBot="1" x14ac:dyDescent="0.25">
      <c r="A38" s="20" t="s">
        <v>69</v>
      </c>
      <c r="B38" s="21" t="s">
        <v>73</v>
      </c>
      <c r="C38" s="22">
        <v>307000</v>
      </c>
      <c r="D38" s="22">
        <v>307000</v>
      </c>
    </row>
    <row r="39" spans="1:4" s="13" customFormat="1" ht="12" customHeight="1" thickBot="1" x14ac:dyDescent="0.25">
      <c r="A39" s="10" t="s">
        <v>74</v>
      </c>
      <c r="B39" s="11" t="s">
        <v>75</v>
      </c>
      <c r="C39" s="12">
        <f>SUM(C40:C49)</f>
        <v>41906800</v>
      </c>
      <c r="D39" s="12">
        <f>SUM(D40:D49)</f>
        <v>47844896</v>
      </c>
    </row>
    <row r="40" spans="1:4" s="13" customFormat="1" ht="12" customHeight="1" x14ac:dyDescent="0.2">
      <c r="A40" s="14" t="s">
        <v>76</v>
      </c>
      <c r="B40" s="15" t="s">
        <v>77</v>
      </c>
      <c r="C40" s="16">
        <v>31347000</v>
      </c>
      <c r="D40" s="16">
        <v>32485095</v>
      </c>
    </row>
    <row r="41" spans="1:4" s="13" customFormat="1" ht="12" customHeight="1" x14ac:dyDescent="0.2">
      <c r="A41" s="17" t="s">
        <v>78</v>
      </c>
      <c r="B41" s="18" t="s">
        <v>79</v>
      </c>
      <c r="C41" s="19">
        <v>2515000</v>
      </c>
      <c r="D41" s="19">
        <v>2515001</v>
      </c>
    </row>
    <row r="42" spans="1:4" s="13" customFormat="1" ht="12" customHeight="1" x14ac:dyDescent="0.2">
      <c r="A42" s="17" t="s">
        <v>80</v>
      </c>
      <c r="B42" s="18" t="s">
        <v>81</v>
      </c>
      <c r="C42" s="19"/>
      <c r="D42" s="19"/>
    </row>
    <row r="43" spans="1:4" s="13" customFormat="1" ht="12" customHeight="1" x14ac:dyDescent="0.2">
      <c r="A43" s="17" t="s">
        <v>82</v>
      </c>
      <c r="B43" s="18" t="s">
        <v>83</v>
      </c>
      <c r="C43" s="19">
        <v>438800</v>
      </c>
      <c r="D43" s="19">
        <v>5238800</v>
      </c>
    </row>
    <row r="44" spans="1:4" s="13" customFormat="1" ht="12" customHeight="1" x14ac:dyDescent="0.2">
      <c r="A44" s="17" t="s">
        <v>84</v>
      </c>
      <c r="B44" s="18" t="s">
        <v>85</v>
      </c>
      <c r="C44" s="19"/>
      <c r="D44" s="19"/>
    </row>
    <row r="45" spans="1:4" s="13" customFormat="1" ht="12" customHeight="1" x14ac:dyDescent="0.2">
      <c r="A45" s="17" t="s">
        <v>86</v>
      </c>
      <c r="B45" s="18" t="s">
        <v>87</v>
      </c>
      <c r="C45" s="19">
        <v>7600000</v>
      </c>
      <c r="D45" s="19">
        <v>7600000</v>
      </c>
    </row>
    <row r="46" spans="1:4" s="13" customFormat="1" ht="12" customHeight="1" x14ac:dyDescent="0.2">
      <c r="A46" s="17" t="s">
        <v>88</v>
      </c>
      <c r="B46" s="18" t="s">
        <v>89</v>
      </c>
      <c r="C46" s="19"/>
      <c r="D46" s="19"/>
    </row>
    <row r="47" spans="1:4" s="13" customFormat="1" ht="12" customHeight="1" x14ac:dyDescent="0.2">
      <c r="A47" s="17" t="s">
        <v>90</v>
      </c>
      <c r="B47" s="18" t="s">
        <v>91</v>
      </c>
      <c r="C47" s="19">
        <v>6000</v>
      </c>
      <c r="D47" s="19">
        <v>6000</v>
      </c>
    </row>
    <row r="48" spans="1:4" s="13" customFormat="1" ht="12" customHeight="1" x14ac:dyDescent="0.2">
      <c r="A48" s="17" t="s">
        <v>92</v>
      </c>
      <c r="B48" s="18" t="s">
        <v>93</v>
      </c>
      <c r="C48" s="29"/>
      <c r="D48" s="29"/>
    </row>
    <row r="49" spans="1:4" s="13" customFormat="1" ht="12" customHeight="1" thickBot="1" x14ac:dyDescent="0.25">
      <c r="A49" s="20" t="s">
        <v>94</v>
      </c>
      <c r="B49" s="21" t="s">
        <v>95</v>
      </c>
      <c r="C49" s="30"/>
      <c r="D49" s="30"/>
    </row>
    <row r="50" spans="1:4" s="13" customFormat="1" ht="12" customHeight="1" thickBot="1" x14ac:dyDescent="0.25">
      <c r="A50" s="10" t="s">
        <v>96</v>
      </c>
      <c r="B50" s="11" t="s">
        <v>97</v>
      </c>
      <c r="C50" s="12">
        <f>SUM(C51:C55)</f>
        <v>0</v>
      </c>
      <c r="D50" s="12">
        <f>SUM(D51:D55)</f>
        <v>0</v>
      </c>
    </row>
    <row r="51" spans="1:4" s="13" customFormat="1" ht="12" customHeight="1" x14ac:dyDescent="0.2">
      <c r="A51" s="14" t="s">
        <v>98</v>
      </c>
      <c r="B51" s="15" t="s">
        <v>99</v>
      </c>
      <c r="C51" s="31"/>
      <c r="D51" s="31"/>
    </row>
    <row r="52" spans="1:4" s="13" customFormat="1" ht="12" customHeight="1" x14ac:dyDescent="0.2">
      <c r="A52" s="17" t="s">
        <v>100</v>
      </c>
      <c r="B52" s="18" t="s">
        <v>101</v>
      </c>
      <c r="C52" s="29"/>
      <c r="D52" s="29"/>
    </row>
    <row r="53" spans="1:4" s="13" customFormat="1" ht="12" customHeight="1" x14ac:dyDescent="0.2">
      <c r="A53" s="17" t="s">
        <v>102</v>
      </c>
      <c r="B53" s="18" t="s">
        <v>103</v>
      </c>
      <c r="C53" s="29"/>
      <c r="D53" s="29"/>
    </row>
    <row r="54" spans="1:4" s="13" customFormat="1" ht="12" customHeight="1" x14ac:dyDescent="0.2">
      <c r="A54" s="17" t="s">
        <v>104</v>
      </c>
      <c r="B54" s="18" t="s">
        <v>105</v>
      </c>
      <c r="C54" s="29"/>
      <c r="D54" s="29"/>
    </row>
    <row r="55" spans="1:4" s="13" customFormat="1" ht="12" customHeight="1" thickBot="1" x14ac:dyDescent="0.25">
      <c r="A55" s="20" t="s">
        <v>106</v>
      </c>
      <c r="B55" s="21" t="s">
        <v>107</v>
      </c>
      <c r="C55" s="30"/>
      <c r="D55" s="30"/>
    </row>
    <row r="56" spans="1:4" s="13" customFormat="1" ht="12" customHeight="1" thickBot="1" x14ac:dyDescent="0.25">
      <c r="A56" s="10" t="s">
        <v>108</v>
      </c>
      <c r="B56" s="11" t="s">
        <v>109</v>
      </c>
      <c r="C56" s="12">
        <f>SUM(C57:C59)</f>
        <v>0</v>
      </c>
      <c r="D56" s="12">
        <f>SUM(D57:D59)</f>
        <v>0</v>
      </c>
    </row>
    <row r="57" spans="1:4" s="13" customFormat="1" ht="12" customHeight="1" x14ac:dyDescent="0.2">
      <c r="A57" s="14" t="s">
        <v>110</v>
      </c>
      <c r="B57" s="15" t="s">
        <v>111</v>
      </c>
      <c r="C57" s="16"/>
      <c r="D57" s="16"/>
    </row>
    <row r="58" spans="1:4" s="13" customFormat="1" ht="12" customHeight="1" x14ac:dyDescent="0.2">
      <c r="A58" s="17" t="s">
        <v>112</v>
      </c>
      <c r="B58" s="18" t="s">
        <v>113</v>
      </c>
      <c r="C58" s="19"/>
      <c r="D58" s="19"/>
    </row>
    <row r="59" spans="1:4" s="13" customFormat="1" ht="12" customHeight="1" x14ac:dyDescent="0.2">
      <c r="A59" s="17" t="s">
        <v>114</v>
      </c>
      <c r="B59" s="18" t="s">
        <v>115</v>
      </c>
      <c r="C59" s="19"/>
      <c r="D59" s="19"/>
    </row>
    <row r="60" spans="1:4" s="13" customFormat="1" ht="12" customHeight="1" thickBot="1" x14ac:dyDescent="0.25">
      <c r="A60" s="20" t="s">
        <v>116</v>
      </c>
      <c r="B60" s="21" t="s">
        <v>117</v>
      </c>
      <c r="C60" s="22"/>
      <c r="D60" s="22"/>
    </row>
    <row r="61" spans="1:4" s="13" customFormat="1" ht="12" customHeight="1" thickBot="1" x14ac:dyDescent="0.25">
      <c r="A61" s="10" t="s">
        <v>118</v>
      </c>
      <c r="B61" s="26" t="s">
        <v>119</v>
      </c>
      <c r="C61" s="12">
        <f>SUM(C62:C64)</f>
        <v>0</v>
      </c>
      <c r="D61" s="12">
        <f>SUM(D62:D64)</f>
        <v>0</v>
      </c>
    </row>
    <row r="62" spans="1:4" s="13" customFormat="1" ht="12" customHeight="1" x14ac:dyDescent="0.2">
      <c r="A62" s="14" t="s">
        <v>120</v>
      </c>
      <c r="B62" s="15" t="s">
        <v>121</v>
      </c>
      <c r="C62" s="29"/>
      <c r="D62" s="29"/>
    </row>
    <row r="63" spans="1:4" s="13" customFormat="1" ht="12" customHeight="1" x14ac:dyDescent="0.2">
      <c r="A63" s="17" t="s">
        <v>122</v>
      </c>
      <c r="B63" s="18" t="s">
        <v>123</v>
      </c>
      <c r="C63" s="29"/>
      <c r="D63" s="29"/>
    </row>
    <row r="64" spans="1:4" s="13" customFormat="1" ht="12" customHeight="1" x14ac:dyDescent="0.2">
      <c r="A64" s="17" t="s">
        <v>124</v>
      </c>
      <c r="B64" s="18" t="s">
        <v>125</v>
      </c>
      <c r="C64" s="29"/>
      <c r="D64" s="29"/>
    </row>
    <row r="65" spans="1:4" s="13" customFormat="1" ht="12" customHeight="1" thickBot="1" x14ac:dyDescent="0.25">
      <c r="A65" s="20" t="s">
        <v>126</v>
      </c>
      <c r="B65" s="21" t="s">
        <v>127</v>
      </c>
      <c r="C65" s="29"/>
      <c r="D65" s="29"/>
    </row>
    <row r="66" spans="1:4" s="13" customFormat="1" ht="12" customHeight="1" thickBot="1" x14ac:dyDescent="0.25">
      <c r="A66" s="10" t="s">
        <v>128</v>
      </c>
      <c r="B66" s="11" t="s">
        <v>129</v>
      </c>
      <c r="C66" s="27">
        <f>+C5+C16+C23+C30+C39+C50+C56+C61</f>
        <v>177330382</v>
      </c>
      <c r="D66" s="27">
        <f>+D5+D16+D23+D30+D39+D50+D56+D61</f>
        <v>209440718</v>
      </c>
    </row>
    <row r="67" spans="1:4" s="13" customFormat="1" ht="12" customHeight="1" thickBot="1" x14ac:dyDescent="0.25">
      <c r="A67" s="32" t="s">
        <v>130</v>
      </c>
      <c r="B67" s="26" t="s">
        <v>131</v>
      </c>
      <c r="C67" s="12">
        <f>SUM(C68:C70)</f>
        <v>0</v>
      </c>
      <c r="D67" s="12">
        <f>SUM(D68:D70)</f>
        <v>0</v>
      </c>
    </row>
    <row r="68" spans="1:4" s="13" customFormat="1" ht="12" customHeight="1" x14ac:dyDescent="0.2">
      <c r="A68" s="14" t="s">
        <v>132</v>
      </c>
      <c r="B68" s="15" t="s">
        <v>133</v>
      </c>
      <c r="C68" s="29"/>
      <c r="D68" s="29"/>
    </row>
    <row r="69" spans="1:4" s="13" customFormat="1" ht="12" customHeight="1" x14ac:dyDescent="0.2">
      <c r="A69" s="17" t="s">
        <v>134</v>
      </c>
      <c r="B69" s="18" t="s">
        <v>135</v>
      </c>
      <c r="C69" s="29"/>
      <c r="D69" s="29"/>
    </row>
    <row r="70" spans="1:4" s="13" customFormat="1" ht="12" customHeight="1" thickBot="1" x14ac:dyDescent="0.25">
      <c r="A70" s="20" t="s">
        <v>136</v>
      </c>
      <c r="B70" s="33" t="s">
        <v>137</v>
      </c>
      <c r="C70" s="29"/>
      <c r="D70" s="29"/>
    </row>
    <row r="71" spans="1:4" s="13" customFormat="1" ht="12" customHeight="1" thickBot="1" x14ac:dyDescent="0.25">
      <c r="A71" s="32" t="s">
        <v>138</v>
      </c>
      <c r="B71" s="26" t="s">
        <v>139</v>
      </c>
      <c r="C71" s="12">
        <f>SUM(C72:C75)</f>
        <v>0</v>
      </c>
      <c r="D71" s="12">
        <f>SUM(D72:D75)</f>
        <v>0</v>
      </c>
    </row>
    <row r="72" spans="1:4" s="13" customFormat="1" ht="12" customHeight="1" x14ac:dyDescent="0.2">
      <c r="A72" s="14" t="s">
        <v>140</v>
      </c>
      <c r="B72" s="15" t="s">
        <v>141</v>
      </c>
      <c r="C72" s="29"/>
      <c r="D72" s="29"/>
    </row>
    <row r="73" spans="1:4" s="13" customFormat="1" ht="12" customHeight="1" x14ac:dyDescent="0.2">
      <c r="A73" s="17" t="s">
        <v>142</v>
      </c>
      <c r="B73" s="18" t="s">
        <v>143</v>
      </c>
      <c r="C73" s="29"/>
      <c r="D73" s="29"/>
    </row>
    <row r="74" spans="1:4" s="13" customFormat="1" ht="12" customHeight="1" x14ac:dyDescent="0.2">
      <c r="A74" s="17" t="s">
        <v>144</v>
      </c>
      <c r="B74" s="18" t="s">
        <v>145</v>
      </c>
      <c r="C74" s="29"/>
      <c r="D74" s="29"/>
    </row>
    <row r="75" spans="1:4" s="13" customFormat="1" ht="12" customHeight="1" thickBot="1" x14ac:dyDescent="0.25">
      <c r="A75" s="20" t="s">
        <v>146</v>
      </c>
      <c r="B75" s="21" t="s">
        <v>147</v>
      </c>
      <c r="C75" s="29"/>
      <c r="D75" s="29"/>
    </row>
    <row r="76" spans="1:4" s="13" customFormat="1" ht="12" customHeight="1" thickBot="1" x14ac:dyDescent="0.25">
      <c r="A76" s="32" t="s">
        <v>148</v>
      </c>
      <c r="B76" s="26" t="s">
        <v>149</v>
      </c>
      <c r="C76" s="12">
        <f>SUM(C77:C78)</f>
        <v>33898784</v>
      </c>
      <c r="D76" s="12">
        <f>SUM(D77:D78)</f>
        <v>32760689</v>
      </c>
    </row>
    <row r="77" spans="1:4" s="13" customFormat="1" ht="12" customHeight="1" x14ac:dyDescent="0.2">
      <c r="A77" s="14" t="s">
        <v>150</v>
      </c>
      <c r="B77" s="15" t="s">
        <v>151</v>
      </c>
      <c r="C77" s="29">
        <v>33898784</v>
      </c>
      <c r="D77" s="29">
        <v>32760689</v>
      </c>
    </row>
    <row r="78" spans="1:4" s="13" customFormat="1" ht="12" customHeight="1" thickBot="1" x14ac:dyDescent="0.25">
      <c r="A78" s="20" t="s">
        <v>152</v>
      </c>
      <c r="B78" s="21" t="s">
        <v>153</v>
      </c>
      <c r="C78" s="29"/>
      <c r="D78" s="29"/>
    </row>
    <row r="79" spans="1:4" s="13" customFormat="1" ht="12" customHeight="1" thickBot="1" x14ac:dyDescent="0.25">
      <c r="A79" s="32" t="s">
        <v>154</v>
      </c>
      <c r="B79" s="26" t="s">
        <v>155</v>
      </c>
      <c r="C79" s="12">
        <f>SUM(C80:C82)</f>
        <v>0</v>
      </c>
      <c r="D79" s="12">
        <f>SUM(D80:D82)</f>
        <v>0</v>
      </c>
    </row>
    <row r="80" spans="1:4" s="13" customFormat="1" ht="12" customHeight="1" x14ac:dyDescent="0.2">
      <c r="A80" s="14" t="s">
        <v>156</v>
      </c>
      <c r="B80" s="15" t="s">
        <v>157</v>
      </c>
      <c r="C80" s="29"/>
      <c r="D80" s="29"/>
    </row>
    <row r="81" spans="1:4" s="13" customFormat="1" ht="12" customHeight="1" x14ac:dyDescent="0.2">
      <c r="A81" s="17" t="s">
        <v>158</v>
      </c>
      <c r="B81" s="18" t="s">
        <v>159</v>
      </c>
      <c r="C81" s="29"/>
      <c r="D81" s="29"/>
    </row>
    <row r="82" spans="1:4" s="13" customFormat="1" ht="13.5" customHeight="1" thickBot="1" x14ac:dyDescent="0.25">
      <c r="A82" s="20" t="s">
        <v>160</v>
      </c>
      <c r="B82" s="21" t="s">
        <v>161</v>
      </c>
      <c r="C82" s="29"/>
      <c r="D82" s="29"/>
    </row>
    <row r="83" spans="1:4" s="13" customFormat="1" ht="15.75" customHeight="1" thickBot="1" x14ac:dyDescent="0.25">
      <c r="A83" s="32" t="s">
        <v>162</v>
      </c>
      <c r="B83" s="26" t="s">
        <v>163</v>
      </c>
      <c r="C83" s="12">
        <f>SUM(C84:C87)</f>
        <v>0</v>
      </c>
      <c r="D83" s="12">
        <f>SUM(D84:D87)</f>
        <v>0</v>
      </c>
    </row>
    <row r="84" spans="1:4" s="13" customFormat="1" ht="16.5" customHeight="1" x14ac:dyDescent="0.2">
      <c r="A84" s="34" t="s">
        <v>164</v>
      </c>
      <c r="B84" s="15" t="s">
        <v>165</v>
      </c>
      <c r="C84" s="29"/>
      <c r="D84" s="29"/>
    </row>
    <row r="85" spans="1:4" s="13" customFormat="1" ht="16.5" customHeight="1" x14ac:dyDescent="0.2">
      <c r="A85" s="35" t="s">
        <v>166</v>
      </c>
      <c r="B85" s="18" t="s">
        <v>167</v>
      </c>
      <c r="C85" s="29"/>
      <c r="D85" s="29"/>
    </row>
    <row r="86" spans="1:4" ht="16.5" customHeight="1" x14ac:dyDescent="0.25">
      <c r="A86" s="35" t="s">
        <v>168</v>
      </c>
      <c r="B86" s="18" t="s">
        <v>169</v>
      </c>
      <c r="C86" s="29"/>
      <c r="D86" s="29"/>
    </row>
    <row r="87" spans="1:4" s="37" customFormat="1" ht="16.5" customHeight="1" thickBot="1" x14ac:dyDescent="0.3">
      <c r="A87" s="36" t="s">
        <v>170</v>
      </c>
      <c r="B87" s="21" t="s">
        <v>171</v>
      </c>
      <c r="C87" s="29"/>
      <c r="D87" s="29"/>
    </row>
    <row r="88" spans="1:4" ht="15" customHeight="1" thickBot="1" x14ac:dyDescent="0.3">
      <c r="A88" s="32" t="s">
        <v>172</v>
      </c>
      <c r="B88" s="26" t="s">
        <v>173</v>
      </c>
      <c r="C88" s="38"/>
      <c r="D88" s="38"/>
    </row>
    <row r="89" spans="1:4" s="9" customFormat="1" ht="16.5" customHeight="1" thickBot="1" x14ac:dyDescent="0.25">
      <c r="A89" s="32" t="s">
        <v>174</v>
      </c>
      <c r="B89" s="39" t="s">
        <v>175</v>
      </c>
      <c r="C89" s="27">
        <f>+C67+C71+C76+C79+C83+C88</f>
        <v>33898784</v>
      </c>
      <c r="D89" s="27">
        <f>+D67+D71+D76+D79+D83+D88</f>
        <v>32760689</v>
      </c>
    </row>
    <row r="90" spans="1:4" ht="18" customHeight="1" thickBot="1" x14ac:dyDescent="0.3">
      <c r="A90" s="40" t="s">
        <v>176</v>
      </c>
      <c r="B90" s="41" t="s">
        <v>177</v>
      </c>
      <c r="C90" s="27">
        <f>+C66+C89</f>
        <v>211229166</v>
      </c>
      <c r="D90" s="27">
        <f>+D66+D89</f>
        <v>242201407</v>
      </c>
    </row>
    <row r="91" spans="1:4" ht="15.75" customHeight="1" x14ac:dyDescent="0.25">
      <c r="A91" s="42"/>
      <c r="B91" s="43"/>
      <c r="C91" s="44"/>
      <c r="D91" s="44"/>
    </row>
    <row r="92" spans="1:4" ht="12" customHeight="1" x14ac:dyDescent="0.25">
      <c r="A92" s="285" t="s">
        <v>178</v>
      </c>
      <c r="B92" s="285"/>
      <c r="C92" s="285"/>
      <c r="D92" s="37"/>
    </row>
    <row r="93" spans="1:4" ht="12" customHeight="1" thickBot="1" x14ac:dyDescent="0.3">
      <c r="A93" s="286" t="s">
        <v>179</v>
      </c>
      <c r="B93" s="286"/>
      <c r="C93" s="45" t="s">
        <v>2</v>
      </c>
      <c r="D93" s="45" t="s">
        <v>2</v>
      </c>
    </row>
    <row r="94" spans="1:4" ht="12" customHeight="1" thickBot="1" x14ac:dyDescent="0.3">
      <c r="A94" s="3" t="s">
        <v>3</v>
      </c>
      <c r="B94" s="4" t="s">
        <v>180</v>
      </c>
      <c r="C94" s="5" t="s">
        <v>5</v>
      </c>
      <c r="D94" s="5" t="s">
        <v>5</v>
      </c>
    </row>
    <row r="95" spans="1:4" ht="12" customHeight="1" thickBot="1" x14ac:dyDescent="0.3">
      <c r="A95" s="46">
        <v>1</v>
      </c>
      <c r="B95" s="47">
        <v>2</v>
      </c>
      <c r="C95" s="48">
        <v>3</v>
      </c>
      <c r="D95" s="48">
        <v>3</v>
      </c>
    </row>
    <row r="96" spans="1:4" ht="12" customHeight="1" thickBot="1" x14ac:dyDescent="0.3">
      <c r="A96" s="49" t="s">
        <v>7</v>
      </c>
      <c r="B96" s="50" t="s">
        <v>181</v>
      </c>
      <c r="C96" s="51">
        <f>SUM(C97:C101)</f>
        <v>203052901</v>
      </c>
      <c r="D96" s="51">
        <f>SUM(D97:D101)</f>
        <v>232860142</v>
      </c>
    </row>
    <row r="97" spans="1:4" ht="12" customHeight="1" x14ac:dyDescent="0.25">
      <c r="A97" s="52" t="s">
        <v>9</v>
      </c>
      <c r="B97" s="53" t="s">
        <v>182</v>
      </c>
      <c r="C97" s="54">
        <v>106382920</v>
      </c>
      <c r="D97" s="54">
        <v>120214400</v>
      </c>
    </row>
    <row r="98" spans="1:4" ht="12" customHeight="1" x14ac:dyDescent="0.25">
      <c r="A98" s="17" t="s">
        <v>11</v>
      </c>
      <c r="B98" s="55" t="s">
        <v>183</v>
      </c>
      <c r="C98" s="19">
        <v>11449900</v>
      </c>
      <c r="D98" s="19">
        <v>12952000</v>
      </c>
    </row>
    <row r="99" spans="1:4" ht="12" customHeight="1" x14ac:dyDescent="0.25">
      <c r="A99" s="17" t="s">
        <v>13</v>
      </c>
      <c r="B99" s="55" t="s">
        <v>184</v>
      </c>
      <c r="C99" s="22">
        <v>70559000</v>
      </c>
      <c r="D99" s="22">
        <v>80906000</v>
      </c>
    </row>
    <row r="100" spans="1:4" ht="12" customHeight="1" x14ac:dyDescent="0.25">
      <c r="A100" s="17" t="s">
        <v>15</v>
      </c>
      <c r="B100" s="56" t="s">
        <v>185</v>
      </c>
      <c r="C100" s="22">
        <v>12950000</v>
      </c>
      <c r="D100" s="22">
        <v>16569660</v>
      </c>
    </row>
    <row r="101" spans="1:4" ht="12" customHeight="1" x14ac:dyDescent="0.25">
      <c r="A101" s="17" t="s">
        <v>186</v>
      </c>
      <c r="B101" s="57" t="s">
        <v>187</v>
      </c>
      <c r="C101" s="22">
        <v>1711081</v>
      </c>
      <c r="D101" s="22">
        <v>2218082</v>
      </c>
    </row>
    <row r="102" spans="1:4" ht="12" customHeight="1" x14ac:dyDescent="0.25">
      <c r="A102" s="17" t="s">
        <v>19</v>
      </c>
      <c r="B102" s="55" t="s">
        <v>188</v>
      </c>
      <c r="C102" s="22"/>
      <c r="D102" s="22"/>
    </row>
    <row r="103" spans="1:4" ht="12" customHeight="1" x14ac:dyDescent="0.25">
      <c r="A103" s="17" t="s">
        <v>21</v>
      </c>
      <c r="B103" s="58" t="s">
        <v>189</v>
      </c>
      <c r="C103" s="22"/>
      <c r="D103" s="22"/>
    </row>
    <row r="104" spans="1:4" ht="12" customHeight="1" x14ac:dyDescent="0.25">
      <c r="A104" s="17" t="s">
        <v>23</v>
      </c>
      <c r="B104" s="59" t="s">
        <v>190</v>
      </c>
      <c r="C104" s="22"/>
      <c r="D104" s="22"/>
    </row>
    <row r="105" spans="1:4" ht="12" customHeight="1" x14ac:dyDescent="0.25">
      <c r="A105" s="17" t="s">
        <v>25</v>
      </c>
      <c r="B105" s="59" t="s">
        <v>191</v>
      </c>
      <c r="C105" s="22"/>
      <c r="D105" s="22"/>
    </row>
    <row r="106" spans="1:4" ht="12" customHeight="1" x14ac:dyDescent="0.25">
      <c r="A106" s="17" t="s">
        <v>192</v>
      </c>
      <c r="B106" s="58" t="s">
        <v>193</v>
      </c>
      <c r="C106" s="22">
        <v>1361081</v>
      </c>
      <c r="D106" s="22">
        <v>1713081</v>
      </c>
    </row>
    <row r="107" spans="1:4" ht="12" customHeight="1" x14ac:dyDescent="0.25">
      <c r="A107" s="17" t="s">
        <v>194</v>
      </c>
      <c r="B107" s="58" t="s">
        <v>195</v>
      </c>
      <c r="C107" s="22"/>
      <c r="D107" s="22"/>
    </row>
    <row r="108" spans="1:4" ht="12" customHeight="1" x14ac:dyDescent="0.25">
      <c r="A108" s="17" t="s">
        <v>196</v>
      </c>
      <c r="B108" s="59" t="s">
        <v>197</v>
      </c>
      <c r="C108" s="22"/>
      <c r="D108" s="22"/>
    </row>
    <row r="109" spans="1:4" ht="12" customHeight="1" x14ac:dyDescent="0.25">
      <c r="A109" s="23" t="s">
        <v>198</v>
      </c>
      <c r="B109" s="60" t="s">
        <v>199</v>
      </c>
      <c r="C109" s="22"/>
      <c r="D109" s="22"/>
    </row>
    <row r="110" spans="1:4" ht="12" customHeight="1" x14ac:dyDescent="0.25">
      <c r="A110" s="17" t="s">
        <v>200</v>
      </c>
      <c r="B110" s="60" t="s">
        <v>201</v>
      </c>
      <c r="C110" s="22"/>
      <c r="D110" s="22"/>
    </row>
    <row r="111" spans="1:4" ht="12" customHeight="1" thickBot="1" x14ac:dyDescent="0.3">
      <c r="A111" s="61" t="s">
        <v>202</v>
      </c>
      <c r="B111" s="62" t="s">
        <v>203</v>
      </c>
      <c r="C111" s="63">
        <v>350000</v>
      </c>
      <c r="D111" s="63">
        <v>350000</v>
      </c>
    </row>
    <row r="112" spans="1:4" ht="12" customHeight="1" thickBot="1" x14ac:dyDescent="0.3">
      <c r="A112" s="10" t="s">
        <v>29</v>
      </c>
      <c r="B112" s="64" t="s">
        <v>204</v>
      </c>
      <c r="C112" s="12">
        <f>+C113+C115+C117</f>
        <v>5098563</v>
      </c>
      <c r="D112" s="12">
        <f>+D113+D115+D117</f>
        <v>6263563</v>
      </c>
    </row>
    <row r="113" spans="1:4" ht="12" customHeight="1" x14ac:dyDescent="0.25">
      <c r="A113" s="14" t="s">
        <v>31</v>
      </c>
      <c r="B113" s="55" t="s">
        <v>205</v>
      </c>
      <c r="C113" s="16">
        <v>3848565</v>
      </c>
      <c r="D113" s="16">
        <v>5013565</v>
      </c>
    </row>
    <row r="114" spans="1:4" x14ac:dyDescent="0.25">
      <c r="A114" s="14" t="s">
        <v>33</v>
      </c>
      <c r="B114" s="65" t="s">
        <v>206</v>
      </c>
      <c r="C114" s="16"/>
      <c r="D114" s="16"/>
    </row>
    <row r="115" spans="1:4" ht="12" customHeight="1" x14ac:dyDescent="0.25">
      <c r="A115" s="14" t="s">
        <v>35</v>
      </c>
      <c r="B115" s="65" t="s">
        <v>207</v>
      </c>
      <c r="C115" s="19">
        <v>1249998</v>
      </c>
      <c r="D115" s="19">
        <v>1249998</v>
      </c>
    </row>
    <row r="116" spans="1:4" ht="12" customHeight="1" x14ac:dyDescent="0.25">
      <c r="A116" s="14" t="s">
        <v>37</v>
      </c>
      <c r="B116" s="65" t="s">
        <v>208</v>
      </c>
      <c r="C116" s="66"/>
      <c r="D116" s="66"/>
    </row>
    <row r="117" spans="1:4" ht="12" customHeight="1" x14ac:dyDescent="0.25">
      <c r="A117" s="14" t="s">
        <v>39</v>
      </c>
      <c r="B117" s="67" t="s">
        <v>209</v>
      </c>
      <c r="C117" s="66"/>
      <c r="D117" s="66"/>
    </row>
    <row r="118" spans="1:4" ht="12" customHeight="1" x14ac:dyDescent="0.25">
      <c r="A118" s="14" t="s">
        <v>41</v>
      </c>
      <c r="B118" s="68" t="s">
        <v>210</v>
      </c>
      <c r="C118" s="66"/>
      <c r="D118" s="66"/>
    </row>
    <row r="119" spans="1:4" x14ac:dyDescent="0.25">
      <c r="A119" s="14" t="s">
        <v>211</v>
      </c>
      <c r="B119" s="69" t="s">
        <v>212</v>
      </c>
      <c r="C119" s="66"/>
      <c r="D119" s="66"/>
    </row>
    <row r="120" spans="1:4" ht="12" customHeight="1" x14ac:dyDescent="0.25">
      <c r="A120" s="14" t="s">
        <v>213</v>
      </c>
      <c r="B120" s="59" t="s">
        <v>191</v>
      </c>
      <c r="C120" s="66"/>
      <c r="D120" s="66"/>
    </row>
    <row r="121" spans="1:4" ht="12" customHeight="1" x14ac:dyDescent="0.25">
      <c r="A121" s="14" t="s">
        <v>214</v>
      </c>
      <c r="B121" s="59" t="s">
        <v>215</v>
      </c>
      <c r="C121" s="66"/>
      <c r="D121" s="66"/>
    </row>
    <row r="122" spans="1:4" ht="12" customHeight="1" x14ac:dyDescent="0.25">
      <c r="A122" s="14" t="s">
        <v>216</v>
      </c>
      <c r="B122" s="59" t="s">
        <v>217</v>
      </c>
      <c r="C122" s="66"/>
      <c r="D122" s="66"/>
    </row>
    <row r="123" spans="1:4" ht="12" customHeight="1" x14ac:dyDescent="0.25">
      <c r="A123" s="14" t="s">
        <v>218</v>
      </c>
      <c r="B123" s="59" t="s">
        <v>197</v>
      </c>
      <c r="C123" s="66"/>
      <c r="D123" s="66"/>
    </row>
    <row r="124" spans="1:4" ht="12" customHeight="1" x14ac:dyDescent="0.25">
      <c r="A124" s="14" t="s">
        <v>219</v>
      </c>
      <c r="B124" s="59" t="s">
        <v>220</v>
      </c>
      <c r="C124" s="66"/>
      <c r="D124" s="66"/>
    </row>
    <row r="125" spans="1:4" ht="12" customHeight="1" thickBot="1" x14ac:dyDescent="0.3">
      <c r="A125" s="23" t="s">
        <v>221</v>
      </c>
      <c r="B125" s="59" t="s">
        <v>222</v>
      </c>
      <c r="C125" s="70"/>
      <c r="D125" s="70"/>
    </row>
    <row r="126" spans="1:4" ht="12" customHeight="1" thickBot="1" x14ac:dyDescent="0.3">
      <c r="A126" s="10" t="s">
        <v>43</v>
      </c>
      <c r="B126" s="71" t="s">
        <v>223</v>
      </c>
      <c r="C126" s="12">
        <f>+C127+C128</f>
        <v>0</v>
      </c>
      <c r="D126" s="12">
        <f>+D127+D128</f>
        <v>0</v>
      </c>
    </row>
    <row r="127" spans="1:4" ht="12" customHeight="1" x14ac:dyDescent="0.25">
      <c r="A127" s="14" t="s">
        <v>45</v>
      </c>
      <c r="B127" s="72" t="s">
        <v>224</v>
      </c>
      <c r="C127" s="16"/>
      <c r="D127" s="16"/>
    </row>
    <row r="128" spans="1:4" ht="12" customHeight="1" thickBot="1" x14ac:dyDescent="0.3">
      <c r="A128" s="20" t="s">
        <v>47</v>
      </c>
      <c r="B128" s="65" t="s">
        <v>225</v>
      </c>
      <c r="C128" s="22"/>
      <c r="D128" s="22"/>
    </row>
    <row r="129" spans="1:8" ht="12" customHeight="1" thickBot="1" x14ac:dyDescent="0.3">
      <c r="A129" s="10" t="s">
        <v>226</v>
      </c>
      <c r="B129" s="71" t="s">
        <v>227</v>
      </c>
      <c r="C129" s="12">
        <f>+C96+C112+C126</f>
        <v>208151464</v>
      </c>
      <c r="D129" s="12">
        <f>+D96+D112+D126</f>
        <v>239123705</v>
      </c>
    </row>
    <row r="130" spans="1:8" ht="12" customHeight="1" thickBot="1" x14ac:dyDescent="0.3">
      <c r="A130" s="10" t="s">
        <v>74</v>
      </c>
      <c r="B130" s="71" t="s">
        <v>228</v>
      </c>
      <c r="C130" s="12">
        <f>+C131+C132+C133</f>
        <v>1900000</v>
      </c>
      <c r="D130" s="12">
        <f>+D131+D132+D133</f>
        <v>1900000</v>
      </c>
    </row>
    <row r="131" spans="1:8" ht="12" customHeight="1" x14ac:dyDescent="0.25">
      <c r="A131" s="14" t="s">
        <v>76</v>
      </c>
      <c r="B131" s="72" t="s">
        <v>229</v>
      </c>
      <c r="C131" s="66">
        <v>1900000</v>
      </c>
      <c r="D131" s="66">
        <v>1900000</v>
      </c>
    </row>
    <row r="132" spans="1:8" ht="12" customHeight="1" x14ac:dyDescent="0.25">
      <c r="A132" s="14" t="s">
        <v>78</v>
      </c>
      <c r="B132" s="72" t="s">
        <v>230</v>
      </c>
      <c r="C132" s="66"/>
      <c r="D132" s="66"/>
    </row>
    <row r="133" spans="1:8" ht="12" customHeight="1" thickBot="1" x14ac:dyDescent="0.3">
      <c r="A133" s="23" t="s">
        <v>80</v>
      </c>
      <c r="B133" s="73" t="s">
        <v>231</v>
      </c>
      <c r="C133" s="66"/>
      <c r="D133" s="66"/>
    </row>
    <row r="134" spans="1:8" ht="12" customHeight="1" thickBot="1" x14ac:dyDescent="0.3">
      <c r="A134" s="10" t="s">
        <v>96</v>
      </c>
      <c r="B134" s="71" t="s">
        <v>232</v>
      </c>
      <c r="C134" s="12">
        <f>+C135+C136+C137+C138</f>
        <v>0</v>
      </c>
      <c r="D134" s="12">
        <f>+D135+D136+D137+D138</f>
        <v>0</v>
      </c>
    </row>
    <row r="135" spans="1:8" ht="12" customHeight="1" x14ac:dyDescent="0.25">
      <c r="A135" s="14" t="s">
        <v>98</v>
      </c>
      <c r="B135" s="72" t="s">
        <v>233</v>
      </c>
      <c r="C135" s="66"/>
      <c r="D135" s="66"/>
    </row>
    <row r="136" spans="1:8" ht="12" customHeight="1" x14ac:dyDescent="0.25">
      <c r="A136" s="14" t="s">
        <v>100</v>
      </c>
      <c r="B136" s="72" t="s">
        <v>234</v>
      </c>
      <c r="C136" s="66"/>
      <c r="D136" s="66"/>
    </row>
    <row r="137" spans="1:8" ht="12" customHeight="1" x14ac:dyDescent="0.25">
      <c r="A137" s="14" t="s">
        <v>102</v>
      </c>
      <c r="B137" s="72" t="s">
        <v>235</v>
      </c>
      <c r="C137" s="66"/>
      <c r="D137" s="66"/>
    </row>
    <row r="138" spans="1:8" ht="12" customHeight="1" thickBot="1" x14ac:dyDescent="0.3">
      <c r="A138" s="23" t="s">
        <v>104</v>
      </c>
      <c r="B138" s="73" t="s">
        <v>236</v>
      </c>
      <c r="C138" s="66"/>
      <c r="D138" s="66"/>
    </row>
    <row r="139" spans="1:8" ht="12" customHeight="1" thickBot="1" x14ac:dyDescent="0.3">
      <c r="A139" s="10" t="s">
        <v>237</v>
      </c>
      <c r="B139" s="71" t="s">
        <v>238</v>
      </c>
      <c r="C139" s="27">
        <f>+C140+C141+C142+C143</f>
        <v>1177702</v>
      </c>
      <c r="D139" s="27">
        <f>+D140+D141+D142+D143</f>
        <v>1177702</v>
      </c>
    </row>
    <row r="140" spans="1:8" ht="12" customHeight="1" x14ac:dyDescent="0.25">
      <c r="A140" s="14" t="s">
        <v>110</v>
      </c>
      <c r="B140" s="72" t="s">
        <v>239</v>
      </c>
      <c r="C140" s="66"/>
      <c r="D140" s="66"/>
    </row>
    <row r="141" spans="1:8" ht="12" customHeight="1" x14ac:dyDescent="0.25">
      <c r="A141" s="14" t="s">
        <v>112</v>
      </c>
      <c r="B141" s="72" t="s">
        <v>240</v>
      </c>
      <c r="C141" s="66">
        <v>1177702</v>
      </c>
      <c r="D141" s="66">
        <v>1177702</v>
      </c>
    </row>
    <row r="142" spans="1:8" ht="12" customHeight="1" x14ac:dyDescent="0.25">
      <c r="A142" s="14" t="s">
        <v>114</v>
      </c>
      <c r="B142" s="72" t="s">
        <v>241</v>
      </c>
      <c r="C142" s="66"/>
      <c r="D142" s="66"/>
    </row>
    <row r="143" spans="1:8" ht="15" customHeight="1" thickBot="1" x14ac:dyDescent="0.3">
      <c r="A143" s="23" t="s">
        <v>116</v>
      </c>
      <c r="B143" s="73" t="s">
        <v>242</v>
      </c>
      <c r="C143" s="66"/>
      <c r="D143" s="66"/>
      <c r="E143" s="74"/>
      <c r="F143" s="75"/>
      <c r="G143" s="75"/>
      <c r="H143" s="75"/>
    </row>
    <row r="144" spans="1:8" s="13" customFormat="1" ht="12" customHeight="1" thickBot="1" x14ac:dyDescent="0.25">
      <c r="A144" s="10" t="s">
        <v>118</v>
      </c>
      <c r="B144" s="71" t="s">
        <v>243</v>
      </c>
      <c r="C144" s="76">
        <f>+C145+C146+C147+C148</f>
        <v>0</v>
      </c>
      <c r="D144" s="76">
        <f>+D145+D146+D147+D148</f>
        <v>0</v>
      </c>
    </row>
    <row r="145" spans="1:4" ht="14.25" customHeight="1" x14ac:dyDescent="0.25">
      <c r="A145" s="14" t="s">
        <v>120</v>
      </c>
      <c r="B145" s="72" t="s">
        <v>244</v>
      </c>
      <c r="C145" s="66"/>
      <c r="D145" s="66"/>
    </row>
    <row r="146" spans="1:4" x14ac:dyDescent="0.25">
      <c r="A146" s="14" t="s">
        <v>122</v>
      </c>
      <c r="B146" s="72" t="s">
        <v>245</v>
      </c>
      <c r="C146" s="66"/>
      <c r="D146" s="66"/>
    </row>
    <row r="147" spans="1:4" ht="15" customHeight="1" x14ac:dyDescent="0.25">
      <c r="A147" s="14" t="s">
        <v>124</v>
      </c>
      <c r="B147" s="72" t="s">
        <v>246</v>
      </c>
      <c r="C147" s="66"/>
      <c r="D147" s="66"/>
    </row>
    <row r="148" spans="1:4" ht="13.5" customHeight="1" thickBot="1" x14ac:dyDescent="0.3">
      <c r="A148" s="14" t="s">
        <v>126</v>
      </c>
      <c r="B148" s="72" t="s">
        <v>247</v>
      </c>
      <c r="C148" s="66"/>
      <c r="D148" s="66"/>
    </row>
    <row r="149" spans="1:4" ht="27.75" customHeight="1" thickBot="1" x14ac:dyDescent="0.3">
      <c r="A149" s="10" t="s">
        <v>128</v>
      </c>
      <c r="B149" s="71" t="s">
        <v>248</v>
      </c>
      <c r="C149" s="77">
        <f>+C130+C134+C139+C144</f>
        <v>3077702</v>
      </c>
      <c r="D149" s="77">
        <f>+D130+D134+D139+D144</f>
        <v>3077702</v>
      </c>
    </row>
    <row r="150" spans="1:4" ht="16.5" thickBot="1" x14ac:dyDescent="0.3">
      <c r="A150" s="78" t="s">
        <v>249</v>
      </c>
      <c r="B150" s="79" t="s">
        <v>250</v>
      </c>
      <c r="C150" s="77">
        <f>+C129+C149</f>
        <v>211229166</v>
      </c>
      <c r="D150" s="77">
        <f>+D129+D149</f>
        <v>242201407</v>
      </c>
    </row>
    <row r="152" spans="1:4" x14ac:dyDescent="0.25">
      <c r="A152" s="287" t="s">
        <v>251</v>
      </c>
      <c r="B152" s="287"/>
      <c r="C152" s="287"/>
      <c r="D152" s="1"/>
    </row>
    <row r="153" spans="1:4" ht="16.5" thickBot="1" x14ac:dyDescent="0.3">
      <c r="A153" s="284" t="s">
        <v>252</v>
      </c>
      <c r="B153" s="284"/>
      <c r="C153" s="2" t="s">
        <v>253</v>
      </c>
      <c r="D153" s="2" t="s">
        <v>253</v>
      </c>
    </row>
    <row r="154" spans="1:4" ht="21.75" thickBot="1" x14ac:dyDescent="0.3">
      <c r="A154" s="10">
        <v>1</v>
      </c>
      <c r="B154" s="64" t="s">
        <v>254</v>
      </c>
      <c r="C154" s="12">
        <f>+C66-C129</f>
        <v>-30821082</v>
      </c>
      <c r="D154" s="12">
        <f>+D66-D129</f>
        <v>-29682987</v>
      </c>
    </row>
    <row r="155" spans="1:4" ht="21.75" thickBot="1" x14ac:dyDescent="0.3">
      <c r="A155" s="10" t="s">
        <v>29</v>
      </c>
      <c r="B155" s="64" t="s">
        <v>255</v>
      </c>
      <c r="C155" s="12">
        <f>+C89-C149</f>
        <v>30821082</v>
      </c>
      <c r="D155" s="12">
        <f>+D89-D149</f>
        <v>29682987</v>
      </c>
    </row>
  </sheetData>
  <mergeCells count="6">
    <mergeCell ref="A153:B153"/>
    <mergeCell ref="A1:C1"/>
    <mergeCell ref="A2:B2"/>
    <mergeCell ref="A92:C92"/>
    <mergeCell ref="A93:B93"/>
    <mergeCell ref="A152:C15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Fürged Község Önkormányzata
2018. ÉVI KÖLTSÉGVETÉSÉNEK ÖSSZEVONT MÉRLEGE&amp;10
KÖTELEZŐ FELADATOK&amp;R&amp;"Times New Roman CE,Félkövér dőlt"&amp;11 2.melléklet a 6/2018.(IX.24) önkormányzati rendelethez
</oddHeader>
  </headerFooter>
  <rowBreaks count="1" manualBreakCount="1">
    <brk id="9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E7F12-97B5-4336-B0F1-067AD45DBA86}">
  <sheetPr>
    <tabColor rgb="FF92D050"/>
  </sheetPr>
  <dimension ref="A1:F31"/>
  <sheetViews>
    <sheetView tabSelected="1" view="pageLayout" zoomScaleNormal="115" zoomScaleSheetLayoutView="100" workbookViewId="0">
      <selection activeCell="E26" sqref="E26"/>
    </sheetView>
  </sheetViews>
  <sheetFormatPr defaultRowHeight="12.75" x14ac:dyDescent="0.2"/>
  <cols>
    <col min="1" max="1" width="6.83203125" style="82" customWidth="1"/>
    <col min="2" max="2" width="55.1640625" style="85" customWidth="1"/>
    <col min="3" max="3" width="16.33203125" style="82" customWidth="1"/>
    <col min="4" max="4" width="55.1640625" style="82" customWidth="1"/>
    <col min="5" max="5" width="16.33203125" style="82" customWidth="1"/>
    <col min="6" max="6" width="4.83203125" style="82" customWidth="1"/>
    <col min="7" max="256" width="9.33203125" style="82"/>
    <col min="257" max="257" width="6.83203125" style="82" customWidth="1"/>
    <col min="258" max="258" width="55.1640625" style="82" customWidth="1"/>
    <col min="259" max="259" width="16.33203125" style="82" customWidth="1"/>
    <col min="260" max="260" width="55.1640625" style="82" customWidth="1"/>
    <col min="261" max="261" width="16.33203125" style="82" customWidth="1"/>
    <col min="262" max="262" width="4.83203125" style="82" customWidth="1"/>
    <col min="263" max="512" width="9.33203125" style="82"/>
    <col min="513" max="513" width="6.83203125" style="82" customWidth="1"/>
    <col min="514" max="514" width="55.1640625" style="82" customWidth="1"/>
    <col min="515" max="515" width="16.33203125" style="82" customWidth="1"/>
    <col min="516" max="516" width="55.1640625" style="82" customWidth="1"/>
    <col min="517" max="517" width="16.33203125" style="82" customWidth="1"/>
    <col min="518" max="518" width="4.83203125" style="82" customWidth="1"/>
    <col min="519" max="768" width="9.33203125" style="82"/>
    <col min="769" max="769" width="6.83203125" style="82" customWidth="1"/>
    <col min="770" max="770" width="55.1640625" style="82" customWidth="1"/>
    <col min="771" max="771" width="16.33203125" style="82" customWidth="1"/>
    <col min="772" max="772" width="55.1640625" style="82" customWidth="1"/>
    <col min="773" max="773" width="16.33203125" style="82" customWidth="1"/>
    <col min="774" max="774" width="4.83203125" style="82" customWidth="1"/>
    <col min="775" max="1024" width="9.33203125" style="82"/>
    <col min="1025" max="1025" width="6.83203125" style="82" customWidth="1"/>
    <col min="1026" max="1026" width="55.1640625" style="82" customWidth="1"/>
    <col min="1027" max="1027" width="16.33203125" style="82" customWidth="1"/>
    <col min="1028" max="1028" width="55.1640625" style="82" customWidth="1"/>
    <col min="1029" max="1029" width="16.33203125" style="82" customWidth="1"/>
    <col min="1030" max="1030" width="4.83203125" style="82" customWidth="1"/>
    <col min="1031" max="1280" width="9.33203125" style="82"/>
    <col min="1281" max="1281" width="6.83203125" style="82" customWidth="1"/>
    <col min="1282" max="1282" width="55.1640625" style="82" customWidth="1"/>
    <col min="1283" max="1283" width="16.33203125" style="82" customWidth="1"/>
    <col min="1284" max="1284" width="55.1640625" style="82" customWidth="1"/>
    <col min="1285" max="1285" width="16.33203125" style="82" customWidth="1"/>
    <col min="1286" max="1286" width="4.83203125" style="82" customWidth="1"/>
    <col min="1287" max="1536" width="9.33203125" style="82"/>
    <col min="1537" max="1537" width="6.83203125" style="82" customWidth="1"/>
    <col min="1538" max="1538" width="55.1640625" style="82" customWidth="1"/>
    <col min="1539" max="1539" width="16.33203125" style="82" customWidth="1"/>
    <col min="1540" max="1540" width="55.1640625" style="82" customWidth="1"/>
    <col min="1541" max="1541" width="16.33203125" style="82" customWidth="1"/>
    <col min="1542" max="1542" width="4.83203125" style="82" customWidth="1"/>
    <col min="1543" max="1792" width="9.33203125" style="82"/>
    <col min="1793" max="1793" width="6.83203125" style="82" customWidth="1"/>
    <col min="1794" max="1794" width="55.1640625" style="82" customWidth="1"/>
    <col min="1795" max="1795" width="16.33203125" style="82" customWidth="1"/>
    <col min="1796" max="1796" width="55.1640625" style="82" customWidth="1"/>
    <col min="1797" max="1797" width="16.33203125" style="82" customWidth="1"/>
    <col min="1798" max="1798" width="4.83203125" style="82" customWidth="1"/>
    <col min="1799" max="2048" width="9.33203125" style="82"/>
    <col min="2049" max="2049" width="6.83203125" style="82" customWidth="1"/>
    <col min="2050" max="2050" width="55.1640625" style="82" customWidth="1"/>
    <col min="2051" max="2051" width="16.33203125" style="82" customWidth="1"/>
    <col min="2052" max="2052" width="55.1640625" style="82" customWidth="1"/>
    <col min="2053" max="2053" width="16.33203125" style="82" customWidth="1"/>
    <col min="2054" max="2054" width="4.83203125" style="82" customWidth="1"/>
    <col min="2055" max="2304" width="9.33203125" style="82"/>
    <col min="2305" max="2305" width="6.83203125" style="82" customWidth="1"/>
    <col min="2306" max="2306" width="55.1640625" style="82" customWidth="1"/>
    <col min="2307" max="2307" width="16.33203125" style="82" customWidth="1"/>
    <col min="2308" max="2308" width="55.1640625" style="82" customWidth="1"/>
    <col min="2309" max="2309" width="16.33203125" style="82" customWidth="1"/>
    <col min="2310" max="2310" width="4.83203125" style="82" customWidth="1"/>
    <col min="2311" max="2560" width="9.33203125" style="82"/>
    <col min="2561" max="2561" width="6.83203125" style="82" customWidth="1"/>
    <col min="2562" max="2562" width="55.1640625" style="82" customWidth="1"/>
    <col min="2563" max="2563" width="16.33203125" style="82" customWidth="1"/>
    <col min="2564" max="2564" width="55.1640625" style="82" customWidth="1"/>
    <col min="2565" max="2565" width="16.33203125" style="82" customWidth="1"/>
    <col min="2566" max="2566" width="4.83203125" style="82" customWidth="1"/>
    <col min="2567" max="2816" width="9.33203125" style="82"/>
    <col min="2817" max="2817" width="6.83203125" style="82" customWidth="1"/>
    <col min="2818" max="2818" width="55.1640625" style="82" customWidth="1"/>
    <col min="2819" max="2819" width="16.33203125" style="82" customWidth="1"/>
    <col min="2820" max="2820" width="55.1640625" style="82" customWidth="1"/>
    <col min="2821" max="2821" width="16.33203125" style="82" customWidth="1"/>
    <col min="2822" max="2822" width="4.83203125" style="82" customWidth="1"/>
    <col min="2823" max="3072" width="9.33203125" style="82"/>
    <col min="3073" max="3073" width="6.83203125" style="82" customWidth="1"/>
    <col min="3074" max="3074" width="55.1640625" style="82" customWidth="1"/>
    <col min="3075" max="3075" width="16.33203125" style="82" customWidth="1"/>
    <col min="3076" max="3076" width="55.1640625" style="82" customWidth="1"/>
    <col min="3077" max="3077" width="16.33203125" style="82" customWidth="1"/>
    <col min="3078" max="3078" width="4.83203125" style="82" customWidth="1"/>
    <col min="3079" max="3328" width="9.33203125" style="82"/>
    <col min="3329" max="3329" width="6.83203125" style="82" customWidth="1"/>
    <col min="3330" max="3330" width="55.1640625" style="82" customWidth="1"/>
    <col min="3331" max="3331" width="16.33203125" style="82" customWidth="1"/>
    <col min="3332" max="3332" width="55.1640625" style="82" customWidth="1"/>
    <col min="3333" max="3333" width="16.33203125" style="82" customWidth="1"/>
    <col min="3334" max="3334" width="4.83203125" style="82" customWidth="1"/>
    <col min="3335" max="3584" width="9.33203125" style="82"/>
    <col min="3585" max="3585" width="6.83203125" style="82" customWidth="1"/>
    <col min="3586" max="3586" width="55.1640625" style="82" customWidth="1"/>
    <col min="3587" max="3587" width="16.33203125" style="82" customWidth="1"/>
    <col min="3588" max="3588" width="55.1640625" style="82" customWidth="1"/>
    <col min="3589" max="3589" width="16.33203125" style="82" customWidth="1"/>
    <col min="3590" max="3590" width="4.83203125" style="82" customWidth="1"/>
    <col min="3591" max="3840" width="9.33203125" style="82"/>
    <col min="3841" max="3841" width="6.83203125" style="82" customWidth="1"/>
    <col min="3842" max="3842" width="55.1640625" style="82" customWidth="1"/>
    <col min="3843" max="3843" width="16.33203125" style="82" customWidth="1"/>
    <col min="3844" max="3844" width="55.1640625" style="82" customWidth="1"/>
    <col min="3845" max="3845" width="16.33203125" style="82" customWidth="1"/>
    <col min="3846" max="3846" width="4.83203125" style="82" customWidth="1"/>
    <col min="3847" max="4096" width="9.33203125" style="82"/>
    <col min="4097" max="4097" width="6.83203125" style="82" customWidth="1"/>
    <col min="4098" max="4098" width="55.1640625" style="82" customWidth="1"/>
    <col min="4099" max="4099" width="16.33203125" style="82" customWidth="1"/>
    <col min="4100" max="4100" width="55.1640625" style="82" customWidth="1"/>
    <col min="4101" max="4101" width="16.33203125" style="82" customWidth="1"/>
    <col min="4102" max="4102" width="4.83203125" style="82" customWidth="1"/>
    <col min="4103" max="4352" width="9.33203125" style="82"/>
    <col min="4353" max="4353" width="6.83203125" style="82" customWidth="1"/>
    <col min="4354" max="4354" width="55.1640625" style="82" customWidth="1"/>
    <col min="4355" max="4355" width="16.33203125" style="82" customWidth="1"/>
    <col min="4356" max="4356" width="55.1640625" style="82" customWidth="1"/>
    <col min="4357" max="4357" width="16.33203125" style="82" customWidth="1"/>
    <col min="4358" max="4358" width="4.83203125" style="82" customWidth="1"/>
    <col min="4359" max="4608" width="9.33203125" style="82"/>
    <col min="4609" max="4609" width="6.83203125" style="82" customWidth="1"/>
    <col min="4610" max="4610" width="55.1640625" style="82" customWidth="1"/>
    <col min="4611" max="4611" width="16.33203125" style="82" customWidth="1"/>
    <col min="4612" max="4612" width="55.1640625" style="82" customWidth="1"/>
    <col min="4613" max="4613" width="16.33203125" style="82" customWidth="1"/>
    <col min="4614" max="4614" width="4.83203125" style="82" customWidth="1"/>
    <col min="4615" max="4864" width="9.33203125" style="82"/>
    <col min="4865" max="4865" width="6.83203125" style="82" customWidth="1"/>
    <col min="4866" max="4866" width="55.1640625" style="82" customWidth="1"/>
    <col min="4867" max="4867" width="16.33203125" style="82" customWidth="1"/>
    <col min="4868" max="4868" width="55.1640625" style="82" customWidth="1"/>
    <col min="4869" max="4869" width="16.33203125" style="82" customWidth="1"/>
    <col min="4870" max="4870" width="4.83203125" style="82" customWidth="1"/>
    <col min="4871" max="5120" width="9.33203125" style="82"/>
    <col min="5121" max="5121" width="6.83203125" style="82" customWidth="1"/>
    <col min="5122" max="5122" width="55.1640625" style="82" customWidth="1"/>
    <col min="5123" max="5123" width="16.33203125" style="82" customWidth="1"/>
    <col min="5124" max="5124" width="55.1640625" style="82" customWidth="1"/>
    <col min="5125" max="5125" width="16.33203125" style="82" customWidth="1"/>
    <col min="5126" max="5126" width="4.83203125" style="82" customWidth="1"/>
    <col min="5127" max="5376" width="9.33203125" style="82"/>
    <col min="5377" max="5377" width="6.83203125" style="82" customWidth="1"/>
    <col min="5378" max="5378" width="55.1640625" style="82" customWidth="1"/>
    <col min="5379" max="5379" width="16.33203125" style="82" customWidth="1"/>
    <col min="5380" max="5380" width="55.1640625" style="82" customWidth="1"/>
    <col min="5381" max="5381" width="16.33203125" style="82" customWidth="1"/>
    <col min="5382" max="5382" width="4.83203125" style="82" customWidth="1"/>
    <col min="5383" max="5632" width="9.33203125" style="82"/>
    <col min="5633" max="5633" width="6.83203125" style="82" customWidth="1"/>
    <col min="5634" max="5634" width="55.1640625" style="82" customWidth="1"/>
    <col min="5635" max="5635" width="16.33203125" style="82" customWidth="1"/>
    <col min="5636" max="5636" width="55.1640625" style="82" customWidth="1"/>
    <col min="5637" max="5637" width="16.33203125" style="82" customWidth="1"/>
    <col min="5638" max="5638" width="4.83203125" style="82" customWidth="1"/>
    <col min="5639" max="5888" width="9.33203125" style="82"/>
    <col min="5889" max="5889" width="6.83203125" style="82" customWidth="1"/>
    <col min="5890" max="5890" width="55.1640625" style="82" customWidth="1"/>
    <col min="5891" max="5891" width="16.33203125" style="82" customWidth="1"/>
    <col min="5892" max="5892" width="55.1640625" style="82" customWidth="1"/>
    <col min="5893" max="5893" width="16.33203125" style="82" customWidth="1"/>
    <col min="5894" max="5894" width="4.83203125" style="82" customWidth="1"/>
    <col min="5895" max="6144" width="9.33203125" style="82"/>
    <col min="6145" max="6145" width="6.83203125" style="82" customWidth="1"/>
    <col min="6146" max="6146" width="55.1640625" style="82" customWidth="1"/>
    <col min="6147" max="6147" width="16.33203125" style="82" customWidth="1"/>
    <col min="6148" max="6148" width="55.1640625" style="82" customWidth="1"/>
    <col min="6149" max="6149" width="16.33203125" style="82" customWidth="1"/>
    <col min="6150" max="6150" width="4.83203125" style="82" customWidth="1"/>
    <col min="6151" max="6400" width="9.33203125" style="82"/>
    <col min="6401" max="6401" width="6.83203125" style="82" customWidth="1"/>
    <col min="6402" max="6402" width="55.1640625" style="82" customWidth="1"/>
    <col min="6403" max="6403" width="16.33203125" style="82" customWidth="1"/>
    <col min="6404" max="6404" width="55.1640625" style="82" customWidth="1"/>
    <col min="6405" max="6405" width="16.33203125" style="82" customWidth="1"/>
    <col min="6406" max="6406" width="4.83203125" style="82" customWidth="1"/>
    <col min="6407" max="6656" width="9.33203125" style="82"/>
    <col min="6657" max="6657" width="6.83203125" style="82" customWidth="1"/>
    <col min="6658" max="6658" width="55.1640625" style="82" customWidth="1"/>
    <col min="6659" max="6659" width="16.33203125" style="82" customWidth="1"/>
    <col min="6660" max="6660" width="55.1640625" style="82" customWidth="1"/>
    <col min="6661" max="6661" width="16.33203125" style="82" customWidth="1"/>
    <col min="6662" max="6662" width="4.83203125" style="82" customWidth="1"/>
    <col min="6663" max="6912" width="9.33203125" style="82"/>
    <col min="6913" max="6913" width="6.83203125" style="82" customWidth="1"/>
    <col min="6914" max="6914" width="55.1640625" style="82" customWidth="1"/>
    <col min="6915" max="6915" width="16.33203125" style="82" customWidth="1"/>
    <col min="6916" max="6916" width="55.1640625" style="82" customWidth="1"/>
    <col min="6917" max="6917" width="16.33203125" style="82" customWidth="1"/>
    <col min="6918" max="6918" width="4.83203125" style="82" customWidth="1"/>
    <col min="6919" max="7168" width="9.33203125" style="82"/>
    <col min="7169" max="7169" width="6.83203125" style="82" customWidth="1"/>
    <col min="7170" max="7170" width="55.1640625" style="82" customWidth="1"/>
    <col min="7171" max="7171" width="16.33203125" style="82" customWidth="1"/>
    <col min="7172" max="7172" width="55.1640625" style="82" customWidth="1"/>
    <col min="7173" max="7173" width="16.33203125" style="82" customWidth="1"/>
    <col min="7174" max="7174" width="4.83203125" style="82" customWidth="1"/>
    <col min="7175" max="7424" width="9.33203125" style="82"/>
    <col min="7425" max="7425" width="6.83203125" style="82" customWidth="1"/>
    <col min="7426" max="7426" width="55.1640625" style="82" customWidth="1"/>
    <col min="7427" max="7427" width="16.33203125" style="82" customWidth="1"/>
    <col min="7428" max="7428" width="55.1640625" style="82" customWidth="1"/>
    <col min="7429" max="7429" width="16.33203125" style="82" customWidth="1"/>
    <col min="7430" max="7430" width="4.83203125" style="82" customWidth="1"/>
    <col min="7431" max="7680" width="9.33203125" style="82"/>
    <col min="7681" max="7681" width="6.83203125" style="82" customWidth="1"/>
    <col min="7682" max="7682" width="55.1640625" style="82" customWidth="1"/>
    <col min="7683" max="7683" width="16.33203125" style="82" customWidth="1"/>
    <col min="7684" max="7684" width="55.1640625" style="82" customWidth="1"/>
    <col min="7685" max="7685" width="16.33203125" style="82" customWidth="1"/>
    <col min="7686" max="7686" width="4.83203125" style="82" customWidth="1"/>
    <col min="7687" max="7936" width="9.33203125" style="82"/>
    <col min="7937" max="7937" width="6.83203125" style="82" customWidth="1"/>
    <col min="7938" max="7938" width="55.1640625" style="82" customWidth="1"/>
    <col min="7939" max="7939" width="16.33203125" style="82" customWidth="1"/>
    <col min="7940" max="7940" width="55.1640625" style="82" customWidth="1"/>
    <col min="7941" max="7941" width="16.33203125" style="82" customWidth="1"/>
    <col min="7942" max="7942" width="4.83203125" style="82" customWidth="1"/>
    <col min="7943" max="8192" width="9.33203125" style="82"/>
    <col min="8193" max="8193" width="6.83203125" style="82" customWidth="1"/>
    <col min="8194" max="8194" width="55.1640625" style="82" customWidth="1"/>
    <col min="8195" max="8195" width="16.33203125" style="82" customWidth="1"/>
    <col min="8196" max="8196" width="55.1640625" style="82" customWidth="1"/>
    <col min="8197" max="8197" width="16.33203125" style="82" customWidth="1"/>
    <col min="8198" max="8198" width="4.83203125" style="82" customWidth="1"/>
    <col min="8199" max="8448" width="9.33203125" style="82"/>
    <col min="8449" max="8449" width="6.83203125" style="82" customWidth="1"/>
    <col min="8450" max="8450" width="55.1640625" style="82" customWidth="1"/>
    <col min="8451" max="8451" width="16.33203125" style="82" customWidth="1"/>
    <col min="8452" max="8452" width="55.1640625" style="82" customWidth="1"/>
    <col min="8453" max="8453" width="16.33203125" style="82" customWidth="1"/>
    <col min="8454" max="8454" width="4.83203125" style="82" customWidth="1"/>
    <col min="8455" max="8704" width="9.33203125" style="82"/>
    <col min="8705" max="8705" width="6.83203125" style="82" customWidth="1"/>
    <col min="8706" max="8706" width="55.1640625" style="82" customWidth="1"/>
    <col min="8707" max="8707" width="16.33203125" style="82" customWidth="1"/>
    <col min="8708" max="8708" width="55.1640625" style="82" customWidth="1"/>
    <col min="8709" max="8709" width="16.33203125" style="82" customWidth="1"/>
    <col min="8710" max="8710" width="4.83203125" style="82" customWidth="1"/>
    <col min="8711" max="8960" width="9.33203125" style="82"/>
    <col min="8961" max="8961" width="6.83203125" style="82" customWidth="1"/>
    <col min="8962" max="8962" width="55.1640625" style="82" customWidth="1"/>
    <col min="8963" max="8963" width="16.33203125" style="82" customWidth="1"/>
    <col min="8964" max="8964" width="55.1640625" style="82" customWidth="1"/>
    <col min="8965" max="8965" width="16.33203125" style="82" customWidth="1"/>
    <col min="8966" max="8966" width="4.83203125" style="82" customWidth="1"/>
    <col min="8967" max="9216" width="9.33203125" style="82"/>
    <col min="9217" max="9217" width="6.83203125" style="82" customWidth="1"/>
    <col min="9218" max="9218" width="55.1640625" style="82" customWidth="1"/>
    <col min="9219" max="9219" width="16.33203125" style="82" customWidth="1"/>
    <col min="9220" max="9220" width="55.1640625" style="82" customWidth="1"/>
    <col min="9221" max="9221" width="16.33203125" style="82" customWidth="1"/>
    <col min="9222" max="9222" width="4.83203125" style="82" customWidth="1"/>
    <col min="9223" max="9472" width="9.33203125" style="82"/>
    <col min="9473" max="9473" width="6.83203125" style="82" customWidth="1"/>
    <col min="9474" max="9474" width="55.1640625" style="82" customWidth="1"/>
    <col min="9475" max="9475" width="16.33203125" style="82" customWidth="1"/>
    <col min="9476" max="9476" width="55.1640625" style="82" customWidth="1"/>
    <col min="9477" max="9477" width="16.33203125" style="82" customWidth="1"/>
    <col min="9478" max="9478" width="4.83203125" style="82" customWidth="1"/>
    <col min="9479" max="9728" width="9.33203125" style="82"/>
    <col min="9729" max="9729" width="6.83203125" style="82" customWidth="1"/>
    <col min="9730" max="9730" width="55.1640625" style="82" customWidth="1"/>
    <col min="9731" max="9731" width="16.33203125" style="82" customWidth="1"/>
    <col min="9732" max="9732" width="55.1640625" style="82" customWidth="1"/>
    <col min="9733" max="9733" width="16.33203125" style="82" customWidth="1"/>
    <col min="9734" max="9734" width="4.83203125" style="82" customWidth="1"/>
    <col min="9735" max="9984" width="9.33203125" style="82"/>
    <col min="9985" max="9985" width="6.83203125" style="82" customWidth="1"/>
    <col min="9986" max="9986" width="55.1640625" style="82" customWidth="1"/>
    <col min="9987" max="9987" width="16.33203125" style="82" customWidth="1"/>
    <col min="9988" max="9988" width="55.1640625" style="82" customWidth="1"/>
    <col min="9989" max="9989" width="16.33203125" style="82" customWidth="1"/>
    <col min="9990" max="9990" width="4.83203125" style="82" customWidth="1"/>
    <col min="9991" max="10240" width="9.33203125" style="82"/>
    <col min="10241" max="10241" width="6.83203125" style="82" customWidth="1"/>
    <col min="10242" max="10242" width="55.1640625" style="82" customWidth="1"/>
    <col min="10243" max="10243" width="16.33203125" style="82" customWidth="1"/>
    <col min="10244" max="10244" width="55.1640625" style="82" customWidth="1"/>
    <col min="10245" max="10245" width="16.33203125" style="82" customWidth="1"/>
    <col min="10246" max="10246" width="4.83203125" style="82" customWidth="1"/>
    <col min="10247" max="10496" width="9.33203125" style="82"/>
    <col min="10497" max="10497" width="6.83203125" style="82" customWidth="1"/>
    <col min="10498" max="10498" width="55.1640625" style="82" customWidth="1"/>
    <col min="10499" max="10499" width="16.33203125" style="82" customWidth="1"/>
    <col min="10500" max="10500" width="55.1640625" style="82" customWidth="1"/>
    <col min="10501" max="10501" width="16.33203125" style="82" customWidth="1"/>
    <col min="10502" max="10502" width="4.83203125" style="82" customWidth="1"/>
    <col min="10503" max="10752" width="9.33203125" style="82"/>
    <col min="10753" max="10753" width="6.83203125" style="82" customWidth="1"/>
    <col min="10754" max="10754" width="55.1640625" style="82" customWidth="1"/>
    <col min="10755" max="10755" width="16.33203125" style="82" customWidth="1"/>
    <col min="10756" max="10756" width="55.1640625" style="82" customWidth="1"/>
    <col min="10757" max="10757" width="16.33203125" style="82" customWidth="1"/>
    <col min="10758" max="10758" width="4.83203125" style="82" customWidth="1"/>
    <col min="10759" max="11008" width="9.33203125" style="82"/>
    <col min="11009" max="11009" width="6.83203125" style="82" customWidth="1"/>
    <col min="11010" max="11010" width="55.1640625" style="82" customWidth="1"/>
    <col min="11011" max="11011" width="16.33203125" style="82" customWidth="1"/>
    <col min="11012" max="11012" width="55.1640625" style="82" customWidth="1"/>
    <col min="11013" max="11013" width="16.33203125" style="82" customWidth="1"/>
    <col min="11014" max="11014" width="4.83203125" style="82" customWidth="1"/>
    <col min="11015" max="11264" width="9.33203125" style="82"/>
    <col min="11265" max="11265" width="6.83203125" style="82" customWidth="1"/>
    <col min="11266" max="11266" width="55.1640625" style="82" customWidth="1"/>
    <col min="11267" max="11267" width="16.33203125" style="82" customWidth="1"/>
    <col min="11268" max="11268" width="55.1640625" style="82" customWidth="1"/>
    <col min="11269" max="11269" width="16.33203125" style="82" customWidth="1"/>
    <col min="11270" max="11270" width="4.83203125" style="82" customWidth="1"/>
    <col min="11271" max="11520" width="9.33203125" style="82"/>
    <col min="11521" max="11521" width="6.83203125" style="82" customWidth="1"/>
    <col min="11522" max="11522" width="55.1640625" style="82" customWidth="1"/>
    <col min="11523" max="11523" width="16.33203125" style="82" customWidth="1"/>
    <col min="11524" max="11524" width="55.1640625" style="82" customWidth="1"/>
    <col min="11525" max="11525" width="16.33203125" style="82" customWidth="1"/>
    <col min="11526" max="11526" width="4.83203125" style="82" customWidth="1"/>
    <col min="11527" max="11776" width="9.33203125" style="82"/>
    <col min="11777" max="11777" width="6.83203125" style="82" customWidth="1"/>
    <col min="11778" max="11778" width="55.1640625" style="82" customWidth="1"/>
    <col min="11779" max="11779" width="16.33203125" style="82" customWidth="1"/>
    <col min="11780" max="11780" width="55.1640625" style="82" customWidth="1"/>
    <col min="11781" max="11781" width="16.33203125" style="82" customWidth="1"/>
    <col min="11782" max="11782" width="4.83203125" style="82" customWidth="1"/>
    <col min="11783" max="12032" width="9.33203125" style="82"/>
    <col min="12033" max="12033" width="6.83203125" style="82" customWidth="1"/>
    <col min="12034" max="12034" width="55.1640625" style="82" customWidth="1"/>
    <col min="12035" max="12035" width="16.33203125" style="82" customWidth="1"/>
    <col min="12036" max="12036" width="55.1640625" style="82" customWidth="1"/>
    <col min="12037" max="12037" width="16.33203125" style="82" customWidth="1"/>
    <col min="12038" max="12038" width="4.83203125" style="82" customWidth="1"/>
    <col min="12039" max="12288" width="9.33203125" style="82"/>
    <col min="12289" max="12289" width="6.83203125" style="82" customWidth="1"/>
    <col min="12290" max="12290" width="55.1640625" style="82" customWidth="1"/>
    <col min="12291" max="12291" width="16.33203125" style="82" customWidth="1"/>
    <col min="12292" max="12292" width="55.1640625" style="82" customWidth="1"/>
    <col min="12293" max="12293" width="16.33203125" style="82" customWidth="1"/>
    <col min="12294" max="12294" width="4.83203125" style="82" customWidth="1"/>
    <col min="12295" max="12544" width="9.33203125" style="82"/>
    <col min="12545" max="12545" width="6.83203125" style="82" customWidth="1"/>
    <col min="12546" max="12546" width="55.1640625" style="82" customWidth="1"/>
    <col min="12547" max="12547" width="16.33203125" style="82" customWidth="1"/>
    <col min="12548" max="12548" width="55.1640625" style="82" customWidth="1"/>
    <col min="12549" max="12549" width="16.33203125" style="82" customWidth="1"/>
    <col min="12550" max="12550" width="4.83203125" style="82" customWidth="1"/>
    <col min="12551" max="12800" width="9.33203125" style="82"/>
    <col min="12801" max="12801" width="6.83203125" style="82" customWidth="1"/>
    <col min="12802" max="12802" width="55.1640625" style="82" customWidth="1"/>
    <col min="12803" max="12803" width="16.33203125" style="82" customWidth="1"/>
    <col min="12804" max="12804" width="55.1640625" style="82" customWidth="1"/>
    <col min="12805" max="12805" width="16.33203125" style="82" customWidth="1"/>
    <col min="12806" max="12806" width="4.83203125" style="82" customWidth="1"/>
    <col min="12807" max="13056" width="9.33203125" style="82"/>
    <col min="13057" max="13057" width="6.83203125" style="82" customWidth="1"/>
    <col min="13058" max="13058" width="55.1640625" style="82" customWidth="1"/>
    <col min="13059" max="13059" width="16.33203125" style="82" customWidth="1"/>
    <col min="13060" max="13060" width="55.1640625" style="82" customWidth="1"/>
    <col min="13061" max="13061" width="16.33203125" style="82" customWidth="1"/>
    <col min="13062" max="13062" width="4.83203125" style="82" customWidth="1"/>
    <col min="13063" max="13312" width="9.33203125" style="82"/>
    <col min="13313" max="13313" width="6.83203125" style="82" customWidth="1"/>
    <col min="13314" max="13314" width="55.1640625" style="82" customWidth="1"/>
    <col min="13315" max="13315" width="16.33203125" style="82" customWidth="1"/>
    <col min="13316" max="13316" width="55.1640625" style="82" customWidth="1"/>
    <col min="13317" max="13317" width="16.33203125" style="82" customWidth="1"/>
    <col min="13318" max="13318" width="4.83203125" style="82" customWidth="1"/>
    <col min="13319" max="13568" width="9.33203125" style="82"/>
    <col min="13569" max="13569" width="6.83203125" style="82" customWidth="1"/>
    <col min="13570" max="13570" width="55.1640625" style="82" customWidth="1"/>
    <col min="13571" max="13571" width="16.33203125" style="82" customWidth="1"/>
    <col min="13572" max="13572" width="55.1640625" style="82" customWidth="1"/>
    <col min="13573" max="13573" width="16.33203125" style="82" customWidth="1"/>
    <col min="13574" max="13574" width="4.83203125" style="82" customWidth="1"/>
    <col min="13575" max="13824" width="9.33203125" style="82"/>
    <col min="13825" max="13825" width="6.83203125" style="82" customWidth="1"/>
    <col min="13826" max="13826" width="55.1640625" style="82" customWidth="1"/>
    <col min="13827" max="13827" width="16.33203125" style="82" customWidth="1"/>
    <col min="13828" max="13828" width="55.1640625" style="82" customWidth="1"/>
    <col min="13829" max="13829" width="16.33203125" style="82" customWidth="1"/>
    <col min="13830" max="13830" width="4.83203125" style="82" customWidth="1"/>
    <col min="13831" max="14080" width="9.33203125" style="82"/>
    <col min="14081" max="14081" width="6.83203125" style="82" customWidth="1"/>
    <col min="14082" max="14082" width="55.1640625" style="82" customWidth="1"/>
    <col min="14083" max="14083" width="16.33203125" style="82" customWidth="1"/>
    <col min="14084" max="14084" width="55.1640625" style="82" customWidth="1"/>
    <col min="14085" max="14085" width="16.33203125" style="82" customWidth="1"/>
    <col min="14086" max="14086" width="4.83203125" style="82" customWidth="1"/>
    <col min="14087" max="14336" width="9.33203125" style="82"/>
    <col min="14337" max="14337" width="6.83203125" style="82" customWidth="1"/>
    <col min="14338" max="14338" width="55.1640625" style="82" customWidth="1"/>
    <col min="14339" max="14339" width="16.33203125" style="82" customWidth="1"/>
    <col min="14340" max="14340" width="55.1640625" style="82" customWidth="1"/>
    <col min="14341" max="14341" width="16.33203125" style="82" customWidth="1"/>
    <col min="14342" max="14342" width="4.83203125" style="82" customWidth="1"/>
    <col min="14343" max="14592" width="9.33203125" style="82"/>
    <col min="14593" max="14593" width="6.83203125" style="82" customWidth="1"/>
    <col min="14594" max="14594" width="55.1640625" style="82" customWidth="1"/>
    <col min="14595" max="14595" width="16.33203125" style="82" customWidth="1"/>
    <col min="14596" max="14596" width="55.1640625" style="82" customWidth="1"/>
    <col min="14597" max="14597" width="16.33203125" style="82" customWidth="1"/>
    <col min="14598" max="14598" width="4.83203125" style="82" customWidth="1"/>
    <col min="14599" max="14848" width="9.33203125" style="82"/>
    <col min="14849" max="14849" width="6.83203125" style="82" customWidth="1"/>
    <col min="14850" max="14850" width="55.1640625" style="82" customWidth="1"/>
    <col min="14851" max="14851" width="16.33203125" style="82" customWidth="1"/>
    <col min="14852" max="14852" width="55.1640625" style="82" customWidth="1"/>
    <col min="14853" max="14853" width="16.33203125" style="82" customWidth="1"/>
    <col min="14854" max="14854" width="4.83203125" style="82" customWidth="1"/>
    <col min="14855" max="15104" width="9.33203125" style="82"/>
    <col min="15105" max="15105" width="6.83203125" style="82" customWidth="1"/>
    <col min="15106" max="15106" width="55.1640625" style="82" customWidth="1"/>
    <col min="15107" max="15107" width="16.33203125" style="82" customWidth="1"/>
    <col min="15108" max="15108" width="55.1640625" style="82" customWidth="1"/>
    <col min="15109" max="15109" width="16.33203125" style="82" customWidth="1"/>
    <col min="15110" max="15110" width="4.83203125" style="82" customWidth="1"/>
    <col min="15111" max="15360" width="9.33203125" style="82"/>
    <col min="15361" max="15361" width="6.83203125" style="82" customWidth="1"/>
    <col min="15362" max="15362" width="55.1640625" style="82" customWidth="1"/>
    <col min="15363" max="15363" width="16.33203125" style="82" customWidth="1"/>
    <col min="15364" max="15364" width="55.1640625" style="82" customWidth="1"/>
    <col min="15365" max="15365" width="16.33203125" style="82" customWidth="1"/>
    <col min="15366" max="15366" width="4.83203125" style="82" customWidth="1"/>
    <col min="15367" max="15616" width="9.33203125" style="82"/>
    <col min="15617" max="15617" width="6.83203125" style="82" customWidth="1"/>
    <col min="15618" max="15618" width="55.1640625" style="82" customWidth="1"/>
    <col min="15619" max="15619" width="16.33203125" style="82" customWidth="1"/>
    <col min="15620" max="15620" width="55.1640625" style="82" customWidth="1"/>
    <col min="15621" max="15621" width="16.33203125" style="82" customWidth="1"/>
    <col min="15622" max="15622" width="4.83203125" style="82" customWidth="1"/>
    <col min="15623" max="15872" width="9.33203125" style="82"/>
    <col min="15873" max="15873" width="6.83203125" style="82" customWidth="1"/>
    <col min="15874" max="15874" width="55.1640625" style="82" customWidth="1"/>
    <col min="15875" max="15875" width="16.33203125" style="82" customWidth="1"/>
    <col min="15876" max="15876" width="55.1640625" style="82" customWidth="1"/>
    <col min="15877" max="15877" width="16.33203125" style="82" customWidth="1"/>
    <col min="15878" max="15878" width="4.83203125" style="82" customWidth="1"/>
    <col min="15879" max="16128" width="9.33203125" style="82"/>
    <col min="16129" max="16129" width="6.83203125" style="82" customWidth="1"/>
    <col min="16130" max="16130" width="55.1640625" style="82" customWidth="1"/>
    <col min="16131" max="16131" width="16.33203125" style="82" customWidth="1"/>
    <col min="16132" max="16132" width="55.1640625" style="82" customWidth="1"/>
    <col min="16133" max="16133" width="16.33203125" style="82" customWidth="1"/>
    <col min="16134" max="16134" width="4.83203125" style="82" customWidth="1"/>
    <col min="16135" max="16384" width="9.33203125" style="82"/>
  </cols>
  <sheetData>
    <row r="1" spans="1:6" ht="39.75" customHeight="1" x14ac:dyDescent="0.2">
      <c r="B1" s="83" t="s">
        <v>256</v>
      </c>
      <c r="C1" s="84"/>
      <c r="D1" s="84"/>
      <c r="E1" s="84"/>
      <c r="F1" s="288"/>
    </row>
    <row r="2" spans="1:6" ht="14.25" thickBot="1" x14ac:dyDescent="0.25">
      <c r="E2" s="86" t="s">
        <v>257</v>
      </c>
      <c r="F2" s="288"/>
    </row>
    <row r="3" spans="1:6" ht="18" customHeight="1" thickBot="1" x14ac:dyDescent="0.25">
      <c r="A3" s="289" t="s">
        <v>3</v>
      </c>
      <c r="B3" s="87" t="s">
        <v>258</v>
      </c>
      <c r="C3" s="88"/>
      <c r="D3" s="87" t="s">
        <v>259</v>
      </c>
      <c r="E3" s="89"/>
      <c r="F3" s="288"/>
    </row>
    <row r="4" spans="1:6" s="93" customFormat="1" ht="35.25" customHeight="1" thickBot="1" x14ac:dyDescent="0.25">
      <c r="A4" s="290"/>
      <c r="B4" s="90" t="s">
        <v>260</v>
      </c>
      <c r="C4" s="91" t="s">
        <v>5</v>
      </c>
      <c r="D4" s="90" t="s">
        <v>260</v>
      </c>
      <c r="E4" s="92" t="s">
        <v>5</v>
      </c>
      <c r="F4" s="288"/>
    </row>
    <row r="5" spans="1:6" s="98" customFormat="1" ht="12" customHeight="1" thickBot="1" x14ac:dyDescent="0.25">
      <c r="A5" s="94">
        <v>1</v>
      </c>
      <c r="B5" s="95">
        <v>2</v>
      </c>
      <c r="C5" s="96" t="s">
        <v>43</v>
      </c>
      <c r="D5" s="95" t="s">
        <v>226</v>
      </c>
      <c r="E5" s="97" t="s">
        <v>74</v>
      </c>
      <c r="F5" s="288"/>
    </row>
    <row r="6" spans="1:6" ht="12.95" customHeight="1" x14ac:dyDescent="0.2">
      <c r="A6" s="99" t="s">
        <v>7</v>
      </c>
      <c r="B6" s="100" t="s">
        <v>261</v>
      </c>
      <c r="C6" s="101">
        <v>33062217</v>
      </c>
      <c r="D6" s="100" t="s">
        <v>262</v>
      </c>
      <c r="E6" s="102">
        <v>120214400</v>
      </c>
      <c r="F6" s="288"/>
    </row>
    <row r="7" spans="1:6" ht="12.95" customHeight="1" x14ac:dyDescent="0.2">
      <c r="A7" s="103" t="s">
        <v>29</v>
      </c>
      <c r="B7" s="104" t="s">
        <v>263</v>
      </c>
      <c r="C7" s="105">
        <v>120808037</v>
      </c>
      <c r="D7" s="104" t="s">
        <v>183</v>
      </c>
      <c r="E7" s="106">
        <v>12952000</v>
      </c>
      <c r="F7" s="288"/>
    </row>
    <row r="8" spans="1:6" ht="12.95" customHeight="1" x14ac:dyDescent="0.2">
      <c r="A8" s="103" t="s">
        <v>43</v>
      </c>
      <c r="B8" s="104" t="s">
        <v>264</v>
      </c>
      <c r="C8" s="105"/>
      <c r="D8" s="104" t="s">
        <v>265</v>
      </c>
      <c r="E8" s="106">
        <v>80906000</v>
      </c>
      <c r="F8" s="288"/>
    </row>
    <row r="9" spans="1:6" ht="12.95" customHeight="1" x14ac:dyDescent="0.2">
      <c r="A9" s="103" t="s">
        <v>226</v>
      </c>
      <c r="B9" s="104" t="s">
        <v>266</v>
      </c>
      <c r="C9" s="105">
        <v>2677000</v>
      </c>
      <c r="D9" s="104" t="s">
        <v>185</v>
      </c>
      <c r="E9" s="106">
        <v>16569660</v>
      </c>
      <c r="F9" s="288"/>
    </row>
    <row r="10" spans="1:6" ht="12.95" customHeight="1" x14ac:dyDescent="0.2">
      <c r="A10" s="103" t="s">
        <v>74</v>
      </c>
      <c r="B10" s="107" t="s">
        <v>267</v>
      </c>
      <c r="C10" s="105"/>
      <c r="D10" s="104" t="s">
        <v>187</v>
      </c>
      <c r="E10" s="106">
        <v>2218082</v>
      </c>
      <c r="F10" s="288"/>
    </row>
    <row r="11" spans="1:6" ht="12.95" customHeight="1" x14ac:dyDescent="0.2">
      <c r="A11" s="103" t="s">
        <v>96</v>
      </c>
      <c r="B11" s="104" t="s">
        <v>268</v>
      </c>
      <c r="C11" s="108"/>
      <c r="D11" s="104" t="s">
        <v>269</v>
      </c>
      <c r="E11" s="106"/>
      <c r="F11" s="288"/>
    </row>
    <row r="12" spans="1:6" ht="12.95" customHeight="1" x14ac:dyDescent="0.2">
      <c r="A12" s="103" t="s">
        <v>237</v>
      </c>
      <c r="B12" s="104" t="s">
        <v>95</v>
      </c>
      <c r="C12" s="105">
        <v>47844896</v>
      </c>
      <c r="D12" s="109"/>
      <c r="E12" s="106"/>
      <c r="F12" s="288"/>
    </row>
    <row r="13" spans="1:6" ht="12.95" customHeight="1" x14ac:dyDescent="0.2">
      <c r="A13" s="103" t="s">
        <v>118</v>
      </c>
      <c r="B13" s="109"/>
      <c r="C13" s="105"/>
      <c r="D13" s="109"/>
      <c r="E13" s="106"/>
      <c r="F13" s="288"/>
    </row>
    <row r="14" spans="1:6" ht="12.95" customHeight="1" x14ac:dyDescent="0.2">
      <c r="A14" s="103" t="s">
        <v>128</v>
      </c>
      <c r="B14" s="110"/>
      <c r="C14" s="108"/>
      <c r="D14" s="109"/>
      <c r="E14" s="106"/>
      <c r="F14" s="288"/>
    </row>
    <row r="15" spans="1:6" ht="12.95" customHeight="1" x14ac:dyDescent="0.2">
      <c r="A15" s="103" t="s">
        <v>249</v>
      </c>
      <c r="B15" s="109"/>
      <c r="C15" s="105"/>
      <c r="D15" s="109"/>
      <c r="E15" s="106"/>
      <c r="F15" s="288"/>
    </row>
    <row r="16" spans="1:6" ht="12.95" customHeight="1" x14ac:dyDescent="0.2">
      <c r="A16" s="103" t="s">
        <v>270</v>
      </c>
      <c r="B16" s="109"/>
      <c r="C16" s="105"/>
      <c r="D16" s="109"/>
      <c r="E16" s="106"/>
      <c r="F16" s="288"/>
    </row>
    <row r="17" spans="1:6" ht="12.95" customHeight="1" thickBot="1" x14ac:dyDescent="0.25">
      <c r="A17" s="103" t="s">
        <v>271</v>
      </c>
      <c r="B17" s="111"/>
      <c r="C17" s="112"/>
      <c r="D17" s="109"/>
      <c r="E17" s="113"/>
      <c r="F17" s="288"/>
    </row>
    <row r="18" spans="1:6" ht="15.95" customHeight="1" thickBot="1" x14ac:dyDescent="0.25">
      <c r="A18" s="114" t="s">
        <v>272</v>
      </c>
      <c r="B18" s="115" t="s">
        <v>273</v>
      </c>
      <c r="C18" s="116">
        <f>+C6+C7+C9+C10+C12+C13+C14+C15+C16+C17</f>
        <v>204392150</v>
      </c>
      <c r="D18" s="115" t="s">
        <v>274</v>
      </c>
      <c r="E18" s="117">
        <f>SUM(E6:E17)</f>
        <v>232860142</v>
      </c>
      <c r="F18" s="288"/>
    </row>
    <row r="19" spans="1:6" ht="12.95" customHeight="1" x14ac:dyDescent="0.2">
      <c r="A19" s="118" t="s">
        <v>275</v>
      </c>
      <c r="B19" s="119" t="s">
        <v>276</v>
      </c>
      <c r="C19" s="120">
        <v>32760689</v>
      </c>
      <c r="D19" s="121" t="s">
        <v>277</v>
      </c>
      <c r="E19" s="122"/>
      <c r="F19" s="288"/>
    </row>
    <row r="20" spans="1:6" ht="12.95" customHeight="1" x14ac:dyDescent="0.2">
      <c r="A20" s="123" t="s">
        <v>278</v>
      </c>
      <c r="B20" s="121" t="s">
        <v>279</v>
      </c>
      <c r="C20" s="124">
        <v>32760689</v>
      </c>
      <c r="D20" s="121" t="s">
        <v>280</v>
      </c>
      <c r="E20" s="125"/>
      <c r="F20" s="288"/>
    </row>
    <row r="21" spans="1:6" ht="12.95" customHeight="1" x14ac:dyDescent="0.2">
      <c r="A21" s="123" t="s">
        <v>281</v>
      </c>
      <c r="B21" s="121" t="s">
        <v>282</v>
      </c>
      <c r="C21" s="124"/>
      <c r="D21" s="121" t="s">
        <v>283</v>
      </c>
      <c r="E21" s="125"/>
      <c r="F21" s="288"/>
    </row>
    <row r="22" spans="1:6" ht="12.95" customHeight="1" x14ac:dyDescent="0.2">
      <c r="A22" s="123" t="s">
        <v>284</v>
      </c>
      <c r="B22" s="121" t="s">
        <v>285</v>
      </c>
      <c r="C22" s="124"/>
      <c r="D22" s="121" t="s">
        <v>286</v>
      </c>
      <c r="E22" s="125">
        <v>1900000</v>
      </c>
      <c r="F22" s="288"/>
    </row>
    <row r="23" spans="1:6" ht="12.95" customHeight="1" x14ac:dyDescent="0.2">
      <c r="A23" s="123" t="s">
        <v>287</v>
      </c>
      <c r="B23" s="121" t="s">
        <v>288</v>
      </c>
      <c r="C23" s="124"/>
      <c r="D23" s="119" t="s">
        <v>289</v>
      </c>
      <c r="E23" s="125"/>
      <c r="F23" s="288"/>
    </row>
    <row r="24" spans="1:6" ht="12.95" customHeight="1" x14ac:dyDescent="0.2">
      <c r="A24" s="123" t="s">
        <v>290</v>
      </c>
      <c r="B24" s="121" t="s">
        <v>291</v>
      </c>
      <c r="C24" s="126">
        <f>+C25+C26</f>
        <v>0</v>
      </c>
      <c r="D24" s="121" t="s">
        <v>292</v>
      </c>
      <c r="E24" s="125"/>
      <c r="F24" s="288"/>
    </row>
    <row r="25" spans="1:6" ht="12.95" customHeight="1" x14ac:dyDescent="0.2">
      <c r="A25" s="118" t="s">
        <v>293</v>
      </c>
      <c r="B25" s="119" t="s">
        <v>294</v>
      </c>
      <c r="C25" s="127"/>
      <c r="D25" s="100" t="s">
        <v>295</v>
      </c>
      <c r="E25" s="122"/>
      <c r="F25" s="288"/>
    </row>
    <row r="26" spans="1:6" ht="12.95" customHeight="1" thickBot="1" x14ac:dyDescent="0.25">
      <c r="A26" s="123" t="s">
        <v>296</v>
      </c>
      <c r="B26" s="121" t="s">
        <v>297</v>
      </c>
      <c r="C26" s="124"/>
      <c r="D26" s="109" t="s">
        <v>240</v>
      </c>
      <c r="E26" s="125">
        <v>1177702</v>
      </c>
      <c r="F26" s="288"/>
    </row>
    <row r="27" spans="1:6" ht="15.95" customHeight="1" thickBot="1" x14ac:dyDescent="0.25">
      <c r="A27" s="114" t="s">
        <v>298</v>
      </c>
      <c r="B27" s="115" t="s">
        <v>299</v>
      </c>
      <c r="C27" s="116">
        <f>+C19+C24</f>
        <v>32760689</v>
      </c>
      <c r="D27" s="115" t="s">
        <v>300</v>
      </c>
      <c r="E27" s="117">
        <f>SUM(E19:E26)</f>
        <v>3077702</v>
      </c>
      <c r="F27" s="288"/>
    </row>
    <row r="28" spans="1:6" ht="13.5" thickBot="1" x14ac:dyDescent="0.25">
      <c r="A28" s="114" t="s">
        <v>301</v>
      </c>
      <c r="B28" s="128" t="s">
        <v>302</v>
      </c>
      <c r="C28" s="129">
        <f>+C18+C27</f>
        <v>237152839</v>
      </c>
      <c r="D28" s="128" t="s">
        <v>303</v>
      </c>
      <c r="E28" s="129">
        <f>+E18+E27</f>
        <v>235937844</v>
      </c>
      <c r="F28" s="288"/>
    </row>
    <row r="29" spans="1:6" ht="13.5" thickBot="1" x14ac:dyDescent="0.25">
      <c r="A29" s="114" t="s">
        <v>304</v>
      </c>
      <c r="B29" s="128" t="s">
        <v>305</v>
      </c>
      <c r="C29" s="129">
        <f>IF(C18-E18&lt;0,E18-C18,"-")</f>
        <v>28467992</v>
      </c>
      <c r="D29" s="128" t="s">
        <v>306</v>
      </c>
      <c r="E29" s="129" t="str">
        <f>IF(C18-E18&gt;0,C18-E18,"-")</f>
        <v>-</v>
      </c>
      <c r="F29" s="288"/>
    </row>
    <row r="30" spans="1:6" ht="13.5" thickBot="1" x14ac:dyDescent="0.25">
      <c r="A30" s="114" t="s">
        <v>307</v>
      </c>
      <c r="B30" s="128" t="s">
        <v>308</v>
      </c>
      <c r="C30" s="129" t="str">
        <f>IF(C18+C19-E28&lt;0,E28-(C18+C19),"-")</f>
        <v>-</v>
      </c>
      <c r="D30" s="128" t="s">
        <v>309</v>
      </c>
      <c r="E30" s="129">
        <f>IF(C18+C19-E28&gt;0,C18+C19-E28,"-")</f>
        <v>1214995</v>
      </c>
      <c r="F30" s="288"/>
    </row>
    <row r="31" spans="1:6" ht="18.75" x14ac:dyDescent="0.2">
      <c r="B31" s="291"/>
      <c r="C31" s="291"/>
      <c r="D31" s="291"/>
    </row>
  </sheetData>
  <mergeCells count="3">
    <mergeCell ref="F1:F30"/>
    <mergeCell ref="A3:A4"/>
    <mergeCell ref="B31:D31"/>
  </mergeCells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3. melléklet a 6/2018.(IX.24) önkormányzati rendelethez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BC7E2-0F6F-4BF4-807A-973C27D8E2FC}">
  <sheetPr>
    <tabColor rgb="FF92D050"/>
  </sheetPr>
  <dimension ref="A1:F33"/>
  <sheetViews>
    <sheetView zoomScaleNormal="100" zoomScaleSheetLayoutView="115" workbookViewId="0">
      <selection activeCell="H10" sqref="H10"/>
    </sheetView>
  </sheetViews>
  <sheetFormatPr defaultRowHeight="12.75" x14ac:dyDescent="0.2"/>
  <cols>
    <col min="1" max="1" width="6.83203125" style="82" customWidth="1"/>
    <col min="2" max="2" width="55.1640625" style="85" customWidth="1"/>
    <col min="3" max="3" width="16.33203125" style="82" customWidth="1"/>
    <col min="4" max="4" width="55.1640625" style="82" customWidth="1"/>
    <col min="5" max="5" width="16.33203125" style="82" customWidth="1"/>
    <col min="6" max="6" width="4.83203125" style="82" customWidth="1"/>
    <col min="7" max="256" width="9.33203125" style="82"/>
    <col min="257" max="257" width="6.83203125" style="82" customWidth="1"/>
    <col min="258" max="258" width="55.1640625" style="82" customWidth="1"/>
    <col min="259" max="259" width="16.33203125" style="82" customWidth="1"/>
    <col min="260" max="260" width="55.1640625" style="82" customWidth="1"/>
    <col min="261" max="261" width="16.33203125" style="82" customWidth="1"/>
    <col min="262" max="262" width="4.83203125" style="82" customWidth="1"/>
    <col min="263" max="512" width="9.33203125" style="82"/>
    <col min="513" max="513" width="6.83203125" style="82" customWidth="1"/>
    <col min="514" max="514" width="55.1640625" style="82" customWidth="1"/>
    <col min="515" max="515" width="16.33203125" style="82" customWidth="1"/>
    <col min="516" max="516" width="55.1640625" style="82" customWidth="1"/>
    <col min="517" max="517" width="16.33203125" style="82" customWidth="1"/>
    <col min="518" max="518" width="4.83203125" style="82" customWidth="1"/>
    <col min="519" max="768" width="9.33203125" style="82"/>
    <col min="769" max="769" width="6.83203125" style="82" customWidth="1"/>
    <col min="770" max="770" width="55.1640625" style="82" customWidth="1"/>
    <col min="771" max="771" width="16.33203125" style="82" customWidth="1"/>
    <col min="772" max="772" width="55.1640625" style="82" customWidth="1"/>
    <col min="773" max="773" width="16.33203125" style="82" customWidth="1"/>
    <col min="774" max="774" width="4.83203125" style="82" customWidth="1"/>
    <col min="775" max="1024" width="9.33203125" style="82"/>
    <col min="1025" max="1025" width="6.83203125" style="82" customWidth="1"/>
    <col min="1026" max="1026" width="55.1640625" style="82" customWidth="1"/>
    <col min="1027" max="1027" width="16.33203125" style="82" customWidth="1"/>
    <col min="1028" max="1028" width="55.1640625" style="82" customWidth="1"/>
    <col min="1029" max="1029" width="16.33203125" style="82" customWidth="1"/>
    <col min="1030" max="1030" width="4.83203125" style="82" customWidth="1"/>
    <col min="1031" max="1280" width="9.33203125" style="82"/>
    <col min="1281" max="1281" width="6.83203125" style="82" customWidth="1"/>
    <col min="1282" max="1282" width="55.1640625" style="82" customWidth="1"/>
    <col min="1283" max="1283" width="16.33203125" style="82" customWidth="1"/>
    <col min="1284" max="1284" width="55.1640625" style="82" customWidth="1"/>
    <col min="1285" max="1285" width="16.33203125" style="82" customWidth="1"/>
    <col min="1286" max="1286" width="4.83203125" style="82" customWidth="1"/>
    <col min="1287" max="1536" width="9.33203125" style="82"/>
    <col min="1537" max="1537" width="6.83203125" style="82" customWidth="1"/>
    <col min="1538" max="1538" width="55.1640625" style="82" customWidth="1"/>
    <col min="1539" max="1539" width="16.33203125" style="82" customWidth="1"/>
    <col min="1540" max="1540" width="55.1640625" style="82" customWidth="1"/>
    <col min="1541" max="1541" width="16.33203125" style="82" customWidth="1"/>
    <col min="1542" max="1542" width="4.83203125" style="82" customWidth="1"/>
    <col min="1543" max="1792" width="9.33203125" style="82"/>
    <col min="1793" max="1793" width="6.83203125" style="82" customWidth="1"/>
    <col min="1794" max="1794" width="55.1640625" style="82" customWidth="1"/>
    <col min="1795" max="1795" width="16.33203125" style="82" customWidth="1"/>
    <col min="1796" max="1796" width="55.1640625" style="82" customWidth="1"/>
    <col min="1797" max="1797" width="16.33203125" style="82" customWidth="1"/>
    <col min="1798" max="1798" width="4.83203125" style="82" customWidth="1"/>
    <col min="1799" max="2048" width="9.33203125" style="82"/>
    <col min="2049" max="2049" width="6.83203125" style="82" customWidth="1"/>
    <col min="2050" max="2050" width="55.1640625" style="82" customWidth="1"/>
    <col min="2051" max="2051" width="16.33203125" style="82" customWidth="1"/>
    <col min="2052" max="2052" width="55.1640625" style="82" customWidth="1"/>
    <col min="2053" max="2053" width="16.33203125" style="82" customWidth="1"/>
    <col min="2054" max="2054" width="4.83203125" style="82" customWidth="1"/>
    <col min="2055" max="2304" width="9.33203125" style="82"/>
    <col min="2305" max="2305" width="6.83203125" style="82" customWidth="1"/>
    <col min="2306" max="2306" width="55.1640625" style="82" customWidth="1"/>
    <col min="2307" max="2307" width="16.33203125" style="82" customWidth="1"/>
    <col min="2308" max="2308" width="55.1640625" style="82" customWidth="1"/>
    <col min="2309" max="2309" width="16.33203125" style="82" customWidth="1"/>
    <col min="2310" max="2310" width="4.83203125" style="82" customWidth="1"/>
    <col min="2311" max="2560" width="9.33203125" style="82"/>
    <col min="2561" max="2561" width="6.83203125" style="82" customWidth="1"/>
    <col min="2562" max="2562" width="55.1640625" style="82" customWidth="1"/>
    <col min="2563" max="2563" width="16.33203125" style="82" customWidth="1"/>
    <col min="2564" max="2564" width="55.1640625" style="82" customWidth="1"/>
    <col min="2565" max="2565" width="16.33203125" style="82" customWidth="1"/>
    <col min="2566" max="2566" width="4.83203125" style="82" customWidth="1"/>
    <col min="2567" max="2816" width="9.33203125" style="82"/>
    <col min="2817" max="2817" width="6.83203125" style="82" customWidth="1"/>
    <col min="2818" max="2818" width="55.1640625" style="82" customWidth="1"/>
    <col min="2819" max="2819" width="16.33203125" style="82" customWidth="1"/>
    <col min="2820" max="2820" width="55.1640625" style="82" customWidth="1"/>
    <col min="2821" max="2821" width="16.33203125" style="82" customWidth="1"/>
    <col min="2822" max="2822" width="4.83203125" style="82" customWidth="1"/>
    <col min="2823" max="3072" width="9.33203125" style="82"/>
    <col min="3073" max="3073" width="6.83203125" style="82" customWidth="1"/>
    <col min="3074" max="3074" width="55.1640625" style="82" customWidth="1"/>
    <col min="3075" max="3075" width="16.33203125" style="82" customWidth="1"/>
    <col min="3076" max="3076" width="55.1640625" style="82" customWidth="1"/>
    <col min="3077" max="3077" width="16.33203125" style="82" customWidth="1"/>
    <col min="3078" max="3078" width="4.83203125" style="82" customWidth="1"/>
    <col min="3079" max="3328" width="9.33203125" style="82"/>
    <col min="3329" max="3329" width="6.83203125" style="82" customWidth="1"/>
    <col min="3330" max="3330" width="55.1640625" style="82" customWidth="1"/>
    <col min="3331" max="3331" width="16.33203125" style="82" customWidth="1"/>
    <col min="3332" max="3332" width="55.1640625" style="82" customWidth="1"/>
    <col min="3333" max="3333" width="16.33203125" style="82" customWidth="1"/>
    <col min="3334" max="3334" width="4.83203125" style="82" customWidth="1"/>
    <col min="3335" max="3584" width="9.33203125" style="82"/>
    <col min="3585" max="3585" width="6.83203125" style="82" customWidth="1"/>
    <col min="3586" max="3586" width="55.1640625" style="82" customWidth="1"/>
    <col min="3587" max="3587" width="16.33203125" style="82" customWidth="1"/>
    <col min="3588" max="3588" width="55.1640625" style="82" customWidth="1"/>
    <col min="3589" max="3589" width="16.33203125" style="82" customWidth="1"/>
    <col min="3590" max="3590" width="4.83203125" style="82" customWidth="1"/>
    <col min="3591" max="3840" width="9.33203125" style="82"/>
    <col min="3841" max="3841" width="6.83203125" style="82" customWidth="1"/>
    <col min="3842" max="3842" width="55.1640625" style="82" customWidth="1"/>
    <col min="3843" max="3843" width="16.33203125" style="82" customWidth="1"/>
    <col min="3844" max="3844" width="55.1640625" style="82" customWidth="1"/>
    <col min="3845" max="3845" width="16.33203125" style="82" customWidth="1"/>
    <col min="3846" max="3846" width="4.83203125" style="82" customWidth="1"/>
    <col min="3847" max="4096" width="9.33203125" style="82"/>
    <col min="4097" max="4097" width="6.83203125" style="82" customWidth="1"/>
    <col min="4098" max="4098" width="55.1640625" style="82" customWidth="1"/>
    <col min="4099" max="4099" width="16.33203125" style="82" customWidth="1"/>
    <col min="4100" max="4100" width="55.1640625" style="82" customWidth="1"/>
    <col min="4101" max="4101" width="16.33203125" style="82" customWidth="1"/>
    <col min="4102" max="4102" width="4.83203125" style="82" customWidth="1"/>
    <col min="4103" max="4352" width="9.33203125" style="82"/>
    <col min="4353" max="4353" width="6.83203125" style="82" customWidth="1"/>
    <col min="4354" max="4354" width="55.1640625" style="82" customWidth="1"/>
    <col min="4355" max="4355" width="16.33203125" style="82" customWidth="1"/>
    <col min="4356" max="4356" width="55.1640625" style="82" customWidth="1"/>
    <col min="4357" max="4357" width="16.33203125" style="82" customWidth="1"/>
    <col min="4358" max="4358" width="4.83203125" style="82" customWidth="1"/>
    <col min="4359" max="4608" width="9.33203125" style="82"/>
    <col min="4609" max="4609" width="6.83203125" style="82" customWidth="1"/>
    <col min="4610" max="4610" width="55.1640625" style="82" customWidth="1"/>
    <col min="4611" max="4611" width="16.33203125" style="82" customWidth="1"/>
    <col min="4612" max="4612" width="55.1640625" style="82" customWidth="1"/>
    <col min="4613" max="4613" width="16.33203125" style="82" customWidth="1"/>
    <col min="4614" max="4614" width="4.83203125" style="82" customWidth="1"/>
    <col min="4615" max="4864" width="9.33203125" style="82"/>
    <col min="4865" max="4865" width="6.83203125" style="82" customWidth="1"/>
    <col min="4866" max="4866" width="55.1640625" style="82" customWidth="1"/>
    <col min="4867" max="4867" width="16.33203125" style="82" customWidth="1"/>
    <col min="4868" max="4868" width="55.1640625" style="82" customWidth="1"/>
    <col min="4869" max="4869" width="16.33203125" style="82" customWidth="1"/>
    <col min="4870" max="4870" width="4.83203125" style="82" customWidth="1"/>
    <col min="4871" max="5120" width="9.33203125" style="82"/>
    <col min="5121" max="5121" width="6.83203125" style="82" customWidth="1"/>
    <col min="5122" max="5122" width="55.1640625" style="82" customWidth="1"/>
    <col min="5123" max="5123" width="16.33203125" style="82" customWidth="1"/>
    <col min="5124" max="5124" width="55.1640625" style="82" customWidth="1"/>
    <col min="5125" max="5125" width="16.33203125" style="82" customWidth="1"/>
    <col min="5126" max="5126" width="4.83203125" style="82" customWidth="1"/>
    <col min="5127" max="5376" width="9.33203125" style="82"/>
    <col min="5377" max="5377" width="6.83203125" style="82" customWidth="1"/>
    <col min="5378" max="5378" width="55.1640625" style="82" customWidth="1"/>
    <col min="5379" max="5379" width="16.33203125" style="82" customWidth="1"/>
    <col min="5380" max="5380" width="55.1640625" style="82" customWidth="1"/>
    <col min="5381" max="5381" width="16.33203125" style="82" customWidth="1"/>
    <col min="5382" max="5382" width="4.83203125" style="82" customWidth="1"/>
    <col min="5383" max="5632" width="9.33203125" style="82"/>
    <col min="5633" max="5633" width="6.83203125" style="82" customWidth="1"/>
    <col min="5634" max="5634" width="55.1640625" style="82" customWidth="1"/>
    <col min="5635" max="5635" width="16.33203125" style="82" customWidth="1"/>
    <col min="5636" max="5636" width="55.1640625" style="82" customWidth="1"/>
    <col min="5637" max="5637" width="16.33203125" style="82" customWidth="1"/>
    <col min="5638" max="5638" width="4.83203125" style="82" customWidth="1"/>
    <col min="5639" max="5888" width="9.33203125" style="82"/>
    <col min="5889" max="5889" width="6.83203125" style="82" customWidth="1"/>
    <col min="5890" max="5890" width="55.1640625" style="82" customWidth="1"/>
    <col min="5891" max="5891" width="16.33203125" style="82" customWidth="1"/>
    <col min="5892" max="5892" width="55.1640625" style="82" customWidth="1"/>
    <col min="5893" max="5893" width="16.33203125" style="82" customWidth="1"/>
    <col min="5894" max="5894" width="4.83203125" style="82" customWidth="1"/>
    <col min="5895" max="6144" width="9.33203125" style="82"/>
    <col min="6145" max="6145" width="6.83203125" style="82" customWidth="1"/>
    <col min="6146" max="6146" width="55.1640625" style="82" customWidth="1"/>
    <col min="6147" max="6147" width="16.33203125" style="82" customWidth="1"/>
    <col min="6148" max="6148" width="55.1640625" style="82" customWidth="1"/>
    <col min="6149" max="6149" width="16.33203125" style="82" customWidth="1"/>
    <col min="6150" max="6150" width="4.83203125" style="82" customWidth="1"/>
    <col min="6151" max="6400" width="9.33203125" style="82"/>
    <col min="6401" max="6401" width="6.83203125" style="82" customWidth="1"/>
    <col min="6402" max="6402" width="55.1640625" style="82" customWidth="1"/>
    <col min="6403" max="6403" width="16.33203125" style="82" customWidth="1"/>
    <col min="6404" max="6404" width="55.1640625" style="82" customWidth="1"/>
    <col min="6405" max="6405" width="16.33203125" style="82" customWidth="1"/>
    <col min="6406" max="6406" width="4.83203125" style="82" customWidth="1"/>
    <col min="6407" max="6656" width="9.33203125" style="82"/>
    <col min="6657" max="6657" width="6.83203125" style="82" customWidth="1"/>
    <col min="6658" max="6658" width="55.1640625" style="82" customWidth="1"/>
    <col min="6659" max="6659" width="16.33203125" style="82" customWidth="1"/>
    <col min="6660" max="6660" width="55.1640625" style="82" customWidth="1"/>
    <col min="6661" max="6661" width="16.33203125" style="82" customWidth="1"/>
    <col min="6662" max="6662" width="4.83203125" style="82" customWidth="1"/>
    <col min="6663" max="6912" width="9.33203125" style="82"/>
    <col min="6913" max="6913" width="6.83203125" style="82" customWidth="1"/>
    <col min="6914" max="6914" width="55.1640625" style="82" customWidth="1"/>
    <col min="6915" max="6915" width="16.33203125" style="82" customWidth="1"/>
    <col min="6916" max="6916" width="55.1640625" style="82" customWidth="1"/>
    <col min="6917" max="6917" width="16.33203125" style="82" customWidth="1"/>
    <col min="6918" max="6918" width="4.83203125" style="82" customWidth="1"/>
    <col min="6919" max="7168" width="9.33203125" style="82"/>
    <col min="7169" max="7169" width="6.83203125" style="82" customWidth="1"/>
    <col min="7170" max="7170" width="55.1640625" style="82" customWidth="1"/>
    <col min="7171" max="7171" width="16.33203125" style="82" customWidth="1"/>
    <col min="7172" max="7172" width="55.1640625" style="82" customWidth="1"/>
    <col min="7173" max="7173" width="16.33203125" style="82" customWidth="1"/>
    <col min="7174" max="7174" width="4.83203125" style="82" customWidth="1"/>
    <col min="7175" max="7424" width="9.33203125" style="82"/>
    <col min="7425" max="7425" width="6.83203125" style="82" customWidth="1"/>
    <col min="7426" max="7426" width="55.1640625" style="82" customWidth="1"/>
    <col min="7427" max="7427" width="16.33203125" style="82" customWidth="1"/>
    <col min="7428" max="7428" width="55.1640625" style="82" customWidth="1"/>
    <col min="7429" max="7429" width="16.33203125" style="82" customWidth="1"/>
    <col min="7430" max="7430" width="4.83203125" style="82" customWidth="1"/>
    <col min="7431" max="7680" width="9.33203125" style="82"/>
    <col min="7681" max="7681" width="6.83203125" style="82" customWidth="1"/>
    <col min="7682" max="7682" width="55.1640625" style="82" customWidth="1"/>
    <col min="7683" max="7683" width="16.33203125" style="82" customWidth="1"/>
    <col min="7684" max="7684" width="55.1640625" style="82" customWidth="1"/>
    <col min="7685" max="7685" width="16.33203125" style="82" customWidth="1"/>
    <col min="7686" max="7686" width="4.83203125" style="82" customWidth="1"/>
    <col min="7687" max="7936" width="9.33203125" style="82"/>
    <col min="7937" max="7937" width="6.83203125" style="82" customWidth="1"/>
    <col min="7938" max="7938" width="55.1640625" style="82" customWidth="1"/>
    <col min="7939" max="7939" width="16.33203125" style="82" customWidth="1"/>
    <col min="7940" max="7940" width="55.1640625" style="82" customWidth="1"/>
    <col min="7941" max="7941" width="16.33203125" style="82" customWidth="1"/>
    <col min="7942" max="7942" width="4.83203125" style="82" customWidth="1"/>
    <col min="7943" max="8192" width="9.33203125" style="82"/>
    <col min="8193" max="8193" width="6.83203125" style="82" customWidth="1"/>
    <col min="8194" max="8194" width="55.1640625" style="82" customWidth="1"/>
    <col min="8195" max="8195" width="16.33203125" style="82" customWidth="1"/>
    <col min="8196" max="8196" width="55.1640625" style="82" customWidth="1"/>
    <col min="8197" max="8197" width="16.33203125" style="82" customWidth="1"/>
    <col min="8198" max="8198" width="4.83203125" style="82" customWidth="1"/>
    <col min="8199" max="8448" width="9.33203125" style="82"/>
    <col min="8449" max="8449" width="6.83203125" style="82" customWidth="1"/>
    <col min="8450" max="8450" width="55.1640625" style="82" customWidth="1"/>
    <col min="8451" max="8451" width="16.33203125" style="82" customWidth="1"/>
    <col min="8452" max="8452" width="55.1640625" style="82" customWidth="1"/>
    <col min="8453" max="8453" width="16.33203125" style="82" customWidth="1"/>
    <col min="8454" max="8454" width="4.83203125" style="82" customWidth="1"/>
    <col min="8455" max="8704" width="9.33203125" style="82"/>
    <col min="8705" max="8705" width="6.83203125" style="82" customWidth="1"/>
    <col min="8706" max="8706" width="55.1640625" style="82" customWidth="1"/>
    <col min="8707" max="8707" width="16.33203125" style="82" customWidth="1"/>
    <col min="8708" max="8708" width="55.1640625" style="82" customWidth="1"/>
    <col min="8709" max="8709" width="16.33203125" style="82" customWidth="1"/>
    <col min="8710" max="8710" width="4.83203125" style="82" customWidth="1"/>
    <col min="8711" max="8960" width="9.33203125" style="82"/>
    <col min="8961" max="8961" width="6.83203125" style="82" customWidth="1"/>
    <col min="8962" max="8962" width="55.1640625" style="82" customWidth="1"/>
    <col min="8963" max="8963" width="16.33203125" style="82" customWidth="1"/>
    <col min="8964" max="8964" width="55.1640625" style="82" customWidth="1"/>
    <col min="8965" max="8965" width="16.33203125" style="82" customWidth="1"/>
    <col min="8966" max="8966" width="4.83203125" style="82" customWidth="1"/>
    <col min="8967" max="9216" width="9.33203125" style="82"/>
    <col min="9217" max="9217" width="6.83203125" style="82" customWidth="1"/>
    <col min="9218" max="9218" width="55.1640625" style="82" customWidth="1"/>
    <col min="9219" max="9219" width="16.33203125" style="82" customWidth="1"/>
    <col min="9220" max="9220" width="55.1640625" style="82" customWidth="1"/>
    <col min="9221" max="9221" width="16.33203125" style="82" customWidth="1"/>
    <col min="9222" max="9222" width="4.83203125" style="82" customWidth="1"/>
    <col min="9223" max="9472" width="9.33203125" style="82"/>
    <col min="9473" max="9473" width="6.83203125" style="82" customWidth="1"/>
    <col min="9474" max="9474" width="55.1640625" style="82" customWidth="1"/>
    <col min="9475" max="9475" width="16.33203125" style="82" customWidth="1"/>
    <col min="9476" max="9476" width="55.1640625" style="82" customWidth="1"/>
    <col min="9477" max="9477" width="16.33203125" style="82" customWidth="1"/>
    <col min="9478" max="9478" width="4.83203125" style="82" customWidth="1"/>
    <col min="9479" max="9728" width="9.33203125" style="82"/>
    <col min="9729" max="9729" width="6.83203125" style="82" customWidth="1"/>
    <col min="9730" max="9730" width="55.1640625" style="82" customWidth="1"/>
    <col min="9731" max="9731" width="16.33203125" style="82" customWidth="1"/>
    <col min="9732" max="9732" width="55.1640625" style="82" customWidth="1"/>
    <col min="9733" max="9733" width="16.33203125" style="82" customWidth="1"/>
    <col min="9734" max="9734" width="4.83203125" style="82" customWidth="1"/>
    <col min="9735" max="9984" width="9.33203125" style="82"/>
    <col min="9985" max="9985" width="6.83203125" style="82" customWidth="1"/>
    <col min="9986" max="9986" width="55.1640625" style="82" customWidth="1"/>
    <col min="9987" max="9987" width="16.33203125" style="82" customWidth="1"/>
    <col min="9988" max="9988" width="55.1640625" style="82" customWidth="1"/>
    <col min="9989" max="9989" width="16.33203125" style="82" customWidth="1"/>
    <col min="9990" max="9990" width="4.83203125" style="82" customWidth="1"/>
    <col min="9991" max="10240" width="9.33203125" style="82"/>
    <col min="10241" max="10241" width="6.83203125" style="82" customWidth="1"/>
    <col min="10242" max="10242" width="55.1640625" style="82" customWidth="1"/>
    <col min="10243" max="10243" width="16.33203125" style="82" customWidth="1"/>
    <col min="10244" max="10244" width="55.1640625" style="82" customWidth="1"/>
    <col min="10245" max="10245" width="16.33203125" style="82" customWidth="1"/>
    <col min="10246" max="10246" width="4.83203125" style="82" customWidth="1"/>
    <col min="10247" max="10496" width="9.33203125" style="82"/>
    <col min="10497" max="10497" width="6.83203125" style="82" customWidth="1"/>
    <col min="10498" max="10498" width="55.1640625" style="82" customWidth="1"/>
    <col min="10499" max="10499" width="16.33203125" style="82" customWidth="1"/>
    <col min="10500" max="10500" width="55.1640625" style="82" customWidth="1"/>
    <col min="10501" max="10501" width="16.33203125" style="82" customWidth="1"/>
    <col min="10502" max="10502" width="4.83203125" style="82" customWidth="1"/>
    <col min="10503" max="10752" width="9.33203125" style="82"/>
    <col min="10753" max="10753" width="6.83203125" style="82" customWidth="1"/>
    <col min="10754" max="10754" width="55.1640625" style="82" customWidth="1"/>
    <col min="10755" max="10755" width="16.33203125" style="82" customWidth="1"/>
    <col min="10756" max="10756" width="55.1640625" style="82" customWidth="1"/>
    <col min="10757" max="10757" width="16.33203125" style="82" customWidth="1"/>
    <col min="10758" max="10758" width="4.83203125" style="82" customWidth="1"/>
    <col min="10759" max="11008" width="9.33203125" style="82"/>
    <col min="11009" max="11009" width="6.83203125" style="82" customWidth="1"/>
    <col min="11010" max="11010" width="55.1640625" style="82" customWidth="1"/>
    <col min="11011" max="11011" width="16.33203125" style="82" customWidth="1"/>
    <col min="11012" max="11012" width="55.1640625" style="82" customWidth="1"/>
    <col min="11013" max="11013" width="16.33203125" style="82" customWidth="1"/>
    <col min="11014" max="11014" width="4.83203125" style="82" customWidth="1"/>
    <col min="11015" max="11264" width="9.33203125" style="82"/>
    <col min="11265" max="11265" width="6.83203125" style="82" customWidth="1"/>
    <col min="11266" max="11266" width="55.1640625" style="82" customWidth="1"/>
    <col min="11267" max="11267" width="16.33203125" style="82" customWidth="1"/>
    <col min="11268" max="11268" width="55.1640625" style="82" customWidth="1"/>
    <col min="11269" max="11269" width="16.33203125" style="82" customWidth="1"/>
    <col min="11270" max="11270" width="4.83203125" style="82" customWidth="1"/>
    <col min="11271" max="11520" width="9.33203125" style="82"/>
    <col min="11521" max="11521" width="6.83203125" style="82" customWidth="1"/>
    <col min="11522" max="11522" width="55.1640625" style="82" customWidth="1"/>
    <col min="11523" max="11523" width="16.33203125" style="82" customWidth="1"/>
    <col min="11524" max="11524" width="55.1640625" style="82" customWidth="1"/>
    <col min="11525" max="11525" width="16.33203125" style="82" customWidth="1"/>
    <col min="11526" max="11526" width="4.83203125" style="82" customWidth="1"/>
    <col min="11527" max="11776" width="9.33203125" style="82"/>
    <col min="11777" max="11777" width="6.83203125" style="82" customWidth="1"/>
    <col min="11778" max="11778" width="55.1640625" style="82" customWidth="1"/>
    <col min="11779" max="11779" width="16.33203125" style="82" customWidth="1"/>
    <col min="11780" max="11780" width="55.1640625" style="82" customWidth="1"/>
    <col min="11781" max="11781" width="16.33203125" style="82" customWidth="1"/>
    <col min="11782" max="11782" width="4.83203125" style="82" customWidth="1"/>
    <col min="11783" max="12032" width="9.33203125" style="82"/>
    <col min="12033" max="12033" width="6.83203125" style="82" customWidth="1"/>
    <col min="12034" max="12034" width="55.1640625" style="82" customWidth="1"/>
    <col min="12035" max="12035" width="16.33203125" style="82" customWidth="1"/>
    <col min="12036" max="12036" width="55.1640625" style="82" customWidth="1"/>
    <col min="12037" max="12037" width="16.33203125" style="82" customWidth="1"/>
    <col min="12038" max="12038" width="4.83203125" style="82" customWidth="1"/>
    <col min="12039" max="12288" width="9.33203125" style="82"/>
    <col min="12289" max="12289" width="6.83203125" style="82" customWidth="1"/>
    <col min="12290" max="12290" width="55.1640625" style="82" customWidth="1"/>
    <col min="12291" max="12291" width="16.33203125" style="82" customWidth="1"/>
    <col min="12292" max="12292" width="55.1640625" style="82" customWidth="1"/>
    <col min="12293" max="12293" width="16.33203125" style="82" customWidth="1"/>
    <col min="12294" max="12294" width="4.83203125" style="82" customWidth="1"/>
    <col min="12295" max="12544" width="9.33203125" style="82"/>
    <col min="12545" max="12545" width="6.83203125" style="82" customWidth="1"/>
    <col min="12546" max="12546" width="55.1640625" style="82" customWidth="1"/>
    <col min="12547" max="12547" width="16.33203125" style="82" customWidth="1"/>
    <col min="12548" max="12548" width="55.1640625" style="82" customWidth="1"/>
    <col min="12549" max="12549" width="16.33203125" style="82" customWidth="1"/>
    <col min="12550" max="12550" width="4.83203125" style="82" customWidth="1"/>
    <col min="12551" max="12800" width="9.33203125" style="82"/>
    <col min="12801" max="12801" width="6.83203125" style="82" customWidth="1"/>
    <col min="12802" max="12802" width="55.1640625" style="82" customWidth="1"/>
    <col min="12803" max="12803" width="16.33203125" style="82" customWidth="1"/>
    <col min="12804" max="12804" width="55.1640625" style="82" customWidth="1"/>
    <col min="12805" max="12805" width="16.33203125" style="82" customWidth="1"/>
    <col min="12806" max="12806" width="4.83203125" style="82" customWidth="1"/>
    <col min="12807" max="13056" width="9.33203125" style="82"/>
    <col min="13057" max="13057" width="6.83203125" style="82" customWidth="1"/>
    <col min="13058" max="13058" width="55.1640625" style="82" customWidth="1"/>
    <col min="13059" max="13059" width="16.33203125" style="82" customWidth="1"/>
    <col min="13060" max="13060" width="55.1640625" style="82" customWidth="1"/>
    <col min="13061" max="13061" width="16.33203125" style="82" customWidth="1"/>
    <col min="13062" max="13062" width="4.83203125" style="82" customWidth="1"/>
    <col min="13063" max="13312" width="9.33203125" style="82"/>
    <col min="13313" max="13313" width="6.83203125" style="82" customWidth="1"/>
    <col min="13314" max="13314" width="55.1640625" style="82" customWidth="1"/>
    <col min="13315" max="13315" width="16.33203125" style="82" customWidth="1"/>
    <col min="13316" max="13316" width="55.1640625" style="82" customWidth="1"/>
    <col min="13317" max="13317" width="16.33203125" style="82" customWidth="1"/>
    <col min="13318" max="13318" width="4.83203125" style="82" customWidth="1"/>
    <col min="13319" max="13568" width="9.33203125" style="82"/>
    <col min="13569" max="13569" width="6.83203125" style="82" customWidth="1"/>
    <col min="13570" max="13570" width="55.1640625" style="82" customWidth="1"/>
    <col min="13571" max="13571" width="16.33203125" style="82" customWidth="1"/>
    <col min="13572" max="13572" width="55.1640625" style="82" customWidth="1"/>
    <col min="13573" max="13573" width="16.33203125" style="82" customWidth="1"/>
    <col min="13574" max="13574" width="4.83203125" style="82" customWidth="1"/>
    <col min="13575" max="13824" width="9.33203125" style="82"/>
    <col min="13825" max="13825" width="6.83203125" style="82" customWidth="1"/>
    <col min="13826" max="13826" width="55.1640625" style="82" customWidth="1"/>
    <col min="13827" max="13827" width="16.33203125" style="82" customWidth="1"/>
    <col min="13828" max="13828" width="55.1640625" style="82" customWidth="1"/>
    <col min="13829" max="13829" width="16.33203125" style="82" customWidth="1"/>
    <col min="13830" max="13830" width="4.83203125" style="82" customWidth="1"/>
    <col min="13831" max="14080" width="9.33203125" style="82"/>
    <col min="14081" max="14081" width="6.83203125" style="82" customWidth="1"/>
    <col min="14082" max="14082" width="55.1640625" style="82" customWidth="1"/>
    <col min="14083" max="14083" width="16.33203125" style="82" customWidth="1"/>
    <col min="14084" max="14084" width="55.1640625" style="82" customWidth="1"/>
    <col min="14085" max="14085" width="16.33203125" style="82" customWidth="1"/>
    <col min="14086" max="14086" width="4.83203125" style="82" customWidth="1"/>
    <col min="14087" max="14336" width="9.33203125" style="82"/>
    <col min="14337" max="14337" width="6.83203125" style="82" customWidth="1"/>
    <col min="14338" max="14338" width="55.1640625" style="82" customWidth="1"/>
    <col min="14339" max="14339" width="16.33203125" style="82" customWidth="1"/>
    <col min="14340" max="14340" width="55.1640625" style="82" customWidth="1"/>
    <col min="14341" max="14341" width="16.33203125" style="82" customWidth="1"/>
    <col min="14342" max="14342" width="4.83203125" style="82" customWidth="1"/>
    <col min="14343" max="14592" width="9.33203125" style="82"/>
    <col min="14593" max="14593" width="6.83203125" style="82" customWidth="1"/>
    <col min="14594" max="14594" width="55.1640625" style="82" customWidth="1"/>
    <col min="14595" max="14595" width="16.33203125" style="82" customWidth="1"/>
    <col min="14596" max="14596" width="55.1640625" style="82" customWidth="1"/>
    <col min="14597" max="14597" width="16.33203125" style="82" customWidth="1"/>
    <col min="14598" max="14598" width="4.83203125" style="82" customWidth="1"/>
    <col min="14599" max="14848" width="9.33203125" style="82"/>
    <col min="14849" max="14849" width="6.83203125" style="82" customWidth="1"/>
    <col min="14850" max="14850" width="55.1640625" style="82" customWidth="1"/>
    <col min="14851" max="14851" width="16.33203125" style="82" customWidth="1"/>
    <col min="14852" max="14852" width="55.1640625" style="82" customWidth="1"/>
    <col min="14853" max="14853" width="16.33203125" style="82" customWidth="1"/>
    <col min="14854" max="14854" width="4.83203125" style="82" customWidth="1"/>
    <col min="14855" max="15104" width="9.33203125" style="82"/>
    <col min="15105" max="15105" width="6.83203125" style="82" customWidth="1"/>
    <col min="15106" max="15106" width="55.1640625" style="82" customWidth="1"/>
    <col min="15107" max="15107" width="16.33203125" style="82" customWidth="1"/>
    <col min="15108" max="15108" width="55.1640625" style="82" customWidth="1"/>
    <col min="15109" max="15109" width="16.33203125" style="82" customWidth="1"/>
    <col min="15110" max="15110" width="4.83203125" style="82" customWidth="1"/>
    <col min="15111" max="15360" width="9.33203125" style="82"/>
    <col min="15361" max="15361" width="6.83203125" style="82" customWidth="1"/>
    <col min="15362" max="15362" width="55.1640625" style="82" customWidth="1"/>
    <col min="15363" max="15363" width="16.33203125" style="82" customWidth="1"/>
    <col min="15364" max="15364" width="55.1640625" style="82" customWidth="1"/>
    <col min="15365" max="15365" width="16.33203125" style="82" customWidth="1"/>
    <col min="15366" max="15366" width="4.83203125" style="82" customWidth="1"/>
    <col min="15367" max="15616" width="9.33203125" style="82"/>
    <col min="15617" max="15617" width="6.83203125" style="82" customWidth="1"/>
    <col min="15618" max="15618" width="55.1640625" style="82" customWidth="1"/>
    <col min="15619" max="15619" width="16.33203125" style="82" customWidth="1"/>
    <col min="15620" max="15620" width="55.1640625" style="82" customWidth="1"/>
    <col min="15621" max="15621" width="16.33203125" style="82" customWidth="1"/>
    <col min="15622" max="15622" width="4.83203125" style="82" customWidth="1"/>
    <col min="15623" max="15872" width="9.33203125" style="82"/>
    <col min="15873" max="15873" width="6.83203125" style="82" customWidth="1"/>
    <col min="15874" max="15874" width="55.1640625" style="82" customWidth="1"/>
    <col min="15875" max="15875" width="16.33203125" style="82" customWidth="1"/>
    <col min="15876" max="15876" width="55.1640625" style="82" customWidth="1"/>
    <col min="15877" max="15877" width="16.33203125" style="82" customWidth="1"/>
    <col min="15878" max="15878" width="4.83203125" style="82" customWidth="1"/>
    <col min="15879" max="16128" width="9.33203125" style="82"/>
    <col min="16129" max="16129" width="6.83203125" style="82" customWidth="1"/>
    <col min="16130" max="16130" width="55.1640625" style="82" customWidth="1"/>
    <col min="16131" max="16131" width="16.33203125" style="82" customWidth="1"/>
    <col min="16132" max="16132" width="55.1640625" style="82" customWidth="1"/>
    <col min="16133" max="16133" width="16.33203125" style="82" customWidth="1"/>
    <col min="16134" max="16134" width="4.83203125" style="82" customWidth="1"/>
    <col min="16135" max="16384" width="9.33203125" style="82"/>
  </cols>
  <sheetData>
    <row r="1" spans="1:6" ht="31.5" x14ac:dyDescent="0.2">
      <c r="B1" s="83" t="s">
        <v>310</v>
      </c>
      <c r="C1" s="84"/>
      <c r="D1" s="84"/>
      <c r="E1" s="84"/>
      <c r="F1" s="288"/>
    </row>
    <row r="2" spans="1:6" ht="14.25" thickBot="1" x14ac:dyDescent="0.25">
      <c r="E2" s="86" t="s">
        <v>257</v>
      </c>
      <c r="F2" s="288"/>
    </row>
    <row r="3" spans="1:6" ht="13.5" thickBot="1" x14ac:dyDescent="0.25">
      <c r="A3" s="292" t="s">
        <v>3</v>
      </c>
      <c r="B3" s="87" t="s">
        <v>258</v>
      </c>
      <c r="C3" s="88"/>
      <c r="D3" s="87" t="s">
        <v>259</v>
      </c>
      <c r="E3" s="89"/>
      <c r="F3" s="288"/>
    </row>
    <row r="4" spans="1:6" s="93" customFormat="1" ht="24.75" thickBot="1" x14ac:dyDescent="0.25">
      <c r="A4" s="293"/>
      <c r="B4" s="90" t="s">
        <v>260</v>
      </c>
      <c r="C4" s="91" t="s">
        <v>5</v>
      </c>
      <c r="D4" s="90" t="s">
        <v>260</v>
      </c>
      <c r="E4" s="91" t="s">
        <v>5</v>
      </c>
      <c r="F4" s="288"/>
    </row>
    <row r="5" spans="1:6" s="93" customFormat="1" ht="13.5" thickBot="1" x14ac:dyDescent="0.25">
      <c r="A5" s="94">
        <v>1</v>
      </c>
      <c r="B5" s="95">
        <v>2</v>
      </c>
      <c r="C5" s="96">
        <v>3</v>
      </c>
      <c r="D5" s="95">
        <v>4</v>
      </c>
      <c r="E5" s="97">
        <v>5</v>
      </c>
      <c r="F5" s="288"/>
    </row>
    <row r="6" spans="1:6" ht="12.95" customHeight="1" x14ac:dyDescent="0.2">
      <c r="A6" s="99" t="s">
        <v>7</v>
      </c>
      <c r="B6" s="100" t="s">
        <v>311</v>
      </c>
      <c r="C6" s="101">
        <v>0</v>
      </c>
      <c r="D6" s="100" t="s">
        <v>205</v>
      </c>
      <c r="E6" s="102">
        <v>5013565</v>
      </c>
      <c r="F6" s="288"/>
    </row>
    <row r="7" spans="1:6" x14ac:dyDescent="0.2">
      <c r="A7" s="103" t="s">
        <v>29</v>
      </c>
      <c r="B7" s="104" t="s">
        <v>312</v>
      </c>
      <c r="C7" s="105"/>
      <c r="D7" s="104" t="s">
        <v>313</v>
      </c>
      <c r="E7" s="106"/>
      <c r="F7" s="288"/>
    </row>
    <row r="8" spans="1:6" ht="12.95" customHeight="1" x14ac:dyDescent="0.2">
      <c r="A8" s="103" t="s">
        <v>43</v>
      </c>
      <c r="B8" s="104" t="s">
        <v>314</v>
      </c>
      <c r="C8" s="105"/>
      <c r="D8" s="104" t="s">
        <v>207</v>
      </c>
      <c r="E8" s="106">
        <v>1249998</v>
      </c>
      <c r="F8" s="288"/>
    </row>
    <row r="9" spans="1:6" ht="12.95" customHeight="1" x14ac:dyDescent="0.2">
      <c r="A9" s="103" t="s">
        <v>226</v>
      </c>
      <c r="B9" s="104" t="s">
        <v>315</v>
      </c>
      <c r="C9" s="105"/>
      <c r="D9" s="104" t="s">
        <v>316</v>
      </c>
      <c r="E9" s="106"/>
      <c r="F9" s="288"/>
    </row>
    <row r="10" spans="1:6" ht="12.75" customHeight="1" x14ac:dyDescent="0.2">
      <c r="A10" s="103" t="s">
        <v>74</v>
      </c>
      <c r="B10" s="104" t="s">
        <v>317</v>
      </c>
      <c r="C10" s="105"/>
      <c r="D10" s="104" t="s">
        <v>209</v>
      </c>
      <c r="E10" s="106"/>
      <c r="F10" s="288"/>
    </row>
    <row r="11" spans="1:6" ht="12.95" customHeight="1" x14ac:dyDescent="0.2">
      <c r="A11" s="103" t="s">
        <v>96</v>
      </c>
      <c r="B11" s="104" t="s">
        <v>318</v>
      </c>
      <c r="C11" s="108">
        <v>5048568</v>
      </c>
      <c r="D11" s="109"/>
      <c r="E11" s="106"/>
      <c r="F11" s="288"/>
    </row>
    <row r="12" spans="1:6" ht="12.95" customHeight="1" x14ac:dyDescent="0.2">
      <c r="A12" s="103" t="s">
        <v>237</v>
      </c>
      <c r="B12" s="109"/>
      <c r="C12" s="105"/>
      <c r="D12" s="109"/>
      <c r="E12" s="106"/>
      <c r="F12" s="288"/>
    </row>
    <row r="13" spans="1:6" ht="12.95" customHeight="1" x14ac:dyDescent="0.2">
      <c r="A13" s="103" t="s">
        <v>118</v>
      </c>
      <c r="B13" s="109"/>
      <c r="C13" s="105"/>
      <c r="D13" s="109"/>
      <c r="E13" s="106"/>
      <c r="F13" s="288"/>
    </row>
    <row r="14" spans="1:6" ht="12.95" customHeight="1" x14ac:dyDescent="0.2">
      <c r="A14" s="103" t="s">
        <v>128</v>
      </c>
      <c r="B14" s="109"/>
      <c r="C14" s="108"/>
      <c r="D14" s="109"/>
      <c r="E14" s="106"/>
      <c r="F14" s="288"/>
    </row>
    <row r="15" spans="1:6" x14ac:dyDescent="0.2">
      <c r="A15" s="103" t="s">
        <v>249</v>
      </c>
      <c r="B15" s="109"/>
      <c r="C15" s="108"/>
      <c r="D15" s="109"/>
      <c r="E15" s="106"/>
      <c r="F15" s="288"/>
    </row>
    <row r="16" spans="1:6" ht="12.95" customHeight="1" thickBot="1" x14ac:dyDescent="0.25">
      <c r="A16" s="130" t="s">
        <v>270</v>
      </c>
      <c r="B16" s="131"/>
      <c r="C16" s="132"/>
      <c r="D16" s="133" t="s">
        <v>269</v>
      </c>
      <c r="E16" s="134"/>
      <c r="F16" s="288"/>
    </row>
    <row r="17" spans="1:6" ht="15.95" customHeight="1" thickBot="1" x14ac:dyDescent="0.25">
      <c r="A17" s="114" t="s">
        <v>271</v>
      </c>
      <c r="B17" s="115" t="s">
        <v>319</v>
      </c>
      <c r="C17" s="116">
        <f>+C6+C8+C9+C11+C12+C13+C14+C15+C16</f>
        <v>5048568</v>
      </c>
      <c r="D17" s="115" t="s">
        <v>320</v>
      </c>
      <c r="E17" s="117">
        <f>+E6+E8+E10+E11+E12+E13+E14+E15+E16</f>
        <v>6263563</v>
      </c>
      <c r="F17" s="288"/>
    </row>
    <row r="18" spans="1:6" ht="12.95" customHeight="1" x14ac:dyDescent="0.2">
      <c r="A18" s="99" t="s">
        <v>272</v>
      </c>
      <c r="B18" s="135" t="s">
        <v>321</v>
      </c>
      <c r="C18" s="136">
        <f>+C19+C20+C21+C22+C23</f>
        <v>0</v>
      </c>
      <c r="D18" s="121" t="s">
        <v>277</v>
      </c>
      <c r="E18" s="137"/>
      <c r="F18" s="288"/>
    </row>
    <row r="19" spans="1:6" ht="12.95" customHeight="1" x14ac:dyDescent="0.2">
      <c r="A19" s="103" t="s">
        <v>275</v>
      </c>
      <c r="B19" s="138" t="s">
        <v>322</v>
      </c>
      <c r="C19" s="124"/>
      <c r="D19" s="121" t="s">
        <v>323</v>
      </c>
      <c r="E19" s="125"/>
      <c r="F19" s="288"/>
    </row>
    <row r="20" spans="1:6" ht="12.95" customHeight="1" x14ac:dyDescent="0.2">
      <c r="A20" s="99" t="s">
        <v>278</v>
      </c>
      <c r="B20" s="138" t="s">
        <v>324</v>
      </c>
      <c r="C20" s="124"/>
      <c r="D20" s="121" t="s">
        <v>283</v>
      </c>
      <c r="E20" s="125"/>
      <c r="F20" s="288"/>
    </row>
    <row r="21" spans="1:6" ht="12.95" customHeight="1" x14ac:dyDescent="0.2">
      <c r="A21" s="103" t="s">
        <v>281</v>
      </c>
      <c r="B21" s="138" t="s">
        <v>325</v>
      </c>
      <c r="C21" s="124"/>
      <c r="D21" s="121" t="s">
        <v>286</v>
      </c>
      <c r="E21" s="125"/>
      <c r="F21" s="288"/>
    </row>
    <row r="22" spans="1:6" ht="12.95" customHeight="1" x14ac:dyDescent="0.2">
      <c r="A22" s="99" t="s">
        <v>284</v>
      </c>
      <c r="B22" s="138" t="s">
        <v>326</v>
      </c>
      <c r="C22" s="124"/>
      <c r="D22" s="119" t="s">
        <v>289</v>
      </c>
      <c r="E22" s="125"/>
      <c r="F22" s="288"/>
    </row>
    <row r="23" spans="1:6" ht="12.95" customHeight="1" x14ac:dyDescent="0.2">
      <c r="A23" s="103" t="s">
        <v>287</v>
      </c>
      <c r="B23" s="139" t="s">
        <v>327</v>
      </c>
      <c r="C23" s="124"/>
      <c r="D23" s="121" t="s">
        <v>328</v>
      </c>
      <c r="E23" s="125"/>
      <c r="F23" s="288"/>
    </row>
    <row r="24" spans="1:6" ht="12.95" customHeight="1" x14ac:dyDescent="0.2">
      <c r="A24" s="99" t="s">
        <v>290</v>
      </c>
      <c r="B24" s="140" t="s">
        <v>329</v>
      </c>
      <c r="C24" s="126">
        <f>+C25+C26+C27+C28+C29</f>
        <v>0</v>
      </c>
      <c r="D24" s="141" t="s">
        <v>295</v>
      </c>
      <c r="E24" s="125"/>
      <c r="F24" s="288"/>
    </row>
    <row r="25" spans="1:6" ht="12.95" customHeight="1" x14ac:dyDescent="0.2">
      <c r="A25" s="103" t="s">
        <v>293</v>
      </c>
      <c r="B25" s="139" t="s">
        <v>330</v>
      </c>
      <c r="C25" s="124"/>
      <c r="D25" s="141" t="s">
        <v>331</v>
      </c>
      <c r="E25" s="125"/>
      <c r="F25" s="288"/>
    </row>
    <row r="26" spans="1:6" ht="12.95" customHeight="1" x14ac:dyDescent="0.2">
      <c r="A26" s="99" t="s">
        <v>296</v>
      </c>
      <c r="B26" s="139" t="s">
        <v>332</v>
      </c>
      <c r="C26" s="124"/>
      <c r="D26" s="142"/>
      <c r="E26" s="125"/>
      <c r="F26" s="288"/>
    </row>
    <row r="27" spans="1:6" ht="12.95" customHeight="1" x14ac:dyDescent="0.2">
      <c r="A27" s="103" t="s">
        <v>298</v>
      </c>
      <c r="B27" s="138" t="s">
        <v>333</v>
      </c>
      <c r="C27" s="124"/>
      <c r="D27" s="143"/>
      <c r="E27" s="125"/>
      <c r="F27" s="288"/>
    </row>
    <row r="28" spans="1:6" ht="12.95" customHeight="1" x14ac:dyDescent="0.2">
      <c r="A28" s="99" t="s">
        <v>301</v>
      </c>
      <c r="B28" s="144" t="s">
        <v>334</v>
      </c>
      <c r="C28" s="124"/>
      <c r="D28" s="109"/>
      <c r="E28" s="125"/>
      <c r="F28" s="288"/>
    </row>
    <row r="29" spans="1:6" ht="12.95" customHeight="1" thickBot="1" x14ac:dyDescent="0.25">
      <c r="A29" s="103" t="s">
        <v>304</v>
      </c>
      <c r="B29" s="145" t="s">
        <v>335</v>
      </c>
      <c r="C29" s="124"/>
      <c r="D29" s="143"/>
      <c r="E29" s="125"/>
      <c r="F29" s="288"/>
    </row>
    <row r="30" spans="1:6" ht="21.75" customHeight="1" thickBot="1" x14ac:dyDescent="0.25">
      <c r="A30" s="114" t="s">
        <v>307</v>
      </c>
      <c r="B30" s="115" t="s">
        <v>336</v>
      </c>
      <c r="C30" s="116">
        <f>+C18+C24</f>
        <v>0</v>
      </c>
      <c r="D30" s="115" t="s">
        <v>337</v>
      </c>
      <c r="E30" s="117">
        <f>SUM(E18:E29)</f>
        <v>0</v>
      </c>
      <c r="F30" s="288"/>
    </row>
    <row r="31" spans="1:6" ht="13.5" thickBot="1" x14ac:dyDescent="0.25">
      <c r="A31" s="114" t="s">
        <v>338</v>
      </c>
      <c r="B31" s="128" t="s">
        <v>339</v>
      </c>
      <c r="C31" s="129">
        <f>+C17+C30</f>
        <v>5048568</v>
      </c>
      <c r="D31" s="128" t="s">
        <v>340</v>
      </c>
      <c r="E31" s="129">
        <f>+E17+E30</f>
        <v>6263563</v>
      </c>
      <c r="F31" s="288"/>
    </row>
    <row r="32" spans="1:6" ht="13.5" thickBot="1" x14ac:dyDescent="0.25">
      <c r="A32" s="114" t="s">
        <v>341</v>
      </c>
      <c r="B32" s="128" t="s">
        <v>305</v>
      </c>
      <c r="C32" s="129">
        <f>IF(C17-E17&lt;0,E17-C17,"-")</f>
        <v>1214995</v>
      </c>
      <c r="D32" s="128" t="s">
        <v>306</v>
      </c>
      <c r="E32" s="129" t="str">
        <f>IF(C17-E17&gt;0,C17-E17,"-")</f>
        <v>-</v>
      </c>
      <c r="F32" s="288"/>
    </row>
    <row r="33" spans="1:6" ht="13.5" thickBot="1" x14ac:dyDescent="0.25">
      <c r="A33" s="114" t="s">
        <v>342</v>
      </c>
      <c r="B33" s="128" t="s">
        <v>308</v>
      </c>
      <c r="C33" s="129">
        <f>IF(C17+C18-E31&lt;0,E31-(C17+C18),"-")</f>
        <v>1214995</v>
      </c>
      <c r="D33" s="128" t="s">
        <v>309</v>
      </c>
      <c r="E33" s="129" t="str">
        <f>IF(C17+C18-E31&gt;0,C17+C18-E31,"-")</f>
        <v>-</v>
      </c>
      <c r="F33" s="288"/>
    </row>
  </sheetData>
  <mergeCells count="2">
    <mergeCell ref="F1:F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verticalDpi="300" r:id="rId1"/>
  <headerFooter alignWithMargins="0">
    <oddHeader xml:space="preserve">&amp;R4. melléklet az 6/2018.(IX.24)önkormányzati rendelethez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C905-E073-4C5A-9ED9-9ADFDD4709B4}">
  <sheetPr>
    <tabColor rgb="FF92D050"/>
  </sheetPr>
  <dimension ref="A1:D12"/>
  <sheetViews>
    <sheetView view="pageLayout" zoomScaleNormal="120" workbookViewId="0">
      <selection activeCell="I12" sqref="I12"/>
    </sheetView>
  </sheetViews>
  <sheetFormatPr defaultRowHeight="15" x14ac:dyDescent="0.25"/>
  <cols>
    <col min="1" max="1" width="5.6640625" style="146" customWidth="1"/>
    <col min="2" max="2" width="68.6640625" style="146" customWidth="1"/>
    <col min="3" max="3" width="19.5" style="146" customWidth="1"/>
    <col min="4" max="256" width="9.33203125" style="146"/>
    <col min="257" max="257" width="5.6640625" style="146" customWidth="1"/>
    <col min="258" max="258" width="68.6640625" style="146" customWidth="1"/>
    <col min="259" max="259" width="19.5" style="146" customWidth="1"/>
    <col min="260" max="512" width="9.33203125" style="146"/>
    <col min="513" max="513" width="5.6640625" style="146" customWidth="1"/>
    <col min="514" max="514" width="68.6640625" style="146" customWidth="1"/>
    <col min="515" max="515" width="19.5" style="146" customWidth="1"/>
    <col min="516" max="768" width="9.33203125" style="146"/>
    <col min="769" max="769" width="5.6640625" style="146" customWidth="1"/>
    <col min="770" max="770" width="68.6640625" style="146" customWidth="1"/>
    <col min="771" max="771" width="19.5" style="146" customWidth="1"/>
    <col min="772" max="1024" width="9.33203125" style="146"/>
    <col min="1025" max="1025" width="5.6640625" style="146" customWidth="1"/>
    <col min="1026" max="1026" width="68.6640625" style="146" customWidth="1"/>
    <col min="1027" max="1027" width="19.5" style="146" customWidth="1"/>
    <col min="1028" max="1280" width="9.33203125" style="146"/>
    <col min="1281" max="1281" width="5.6640625" style="146" customWidth="1"/>
    <col min="1282" max="1282" width="68.6640625" style="146" customWidth="1"/>
    <col min="1283" max="1283" width="19.5" style="146" customWidth="1"/>
    <col min="1284" max="1536" width="9.33203125" style="146"/>
    <col min="1537" max="1537" width="5.6640625" style="146" customWidth="1"/>
    <col min="1538" max="1538" width="68.6640625" style="146" customWidth="1"/>
    <col min="1539" max="1539" width="19.5" style="146" customWidth="1"/>
    <col min="1540" max="1792" width="9.33203125" style="146"/>
    <col min="1793" max="1793" width="5.6640625" style="146" customWidth="1"/>
    <col min="1794" max="1794" width="68.6640625" style="146" customWidth="1"/>
    <col min="1795" max="1795" width="19.5" style="146" customWidth="1"/>
    <col min="1796" max="2048" width="9.33203125" style="146"/>
    <col min="2049" max="2049" width="5.6640625" style="146" customWidth="1"/>
    <col min="2050" max="2050" width="68.6640625" style="146" customWidth="1"/>
    <col min="2051" max="2051" width="19.5" style="146" customWidth="1"/>
    <col min="2052" max="2304" width="9.33203125" style="146"/>
    <col min="2305" max="2305" width="5.6640625" style="146" customWidth="1"/>
    <col min="2306" max="2306" width="68.6640625" style="146" customWidth="1"/>
    <col min="2307" max="2307" width="19.5" style="146" customWidth="1"/>
    <col min="2308" max="2560" width="9.33203125" style="146"/>
    <col min="2561" max="2561" width="5.6640625" style="146" customWidth="1"/>
    <col min="2562" max="2562" width="68.6640625" style="146" customWidth="1"/>
    <col min="2563" max="2563" width="19.5" style="146" customWidth="1"/>
    <col min="2564" max="2816" width="9.33203125" style="146"/>
    <col min="2817" max="2817" width="5.6640625" style="146" customWidth="1"/>
    <col min="2818" max="2818" width="68.6640625" style="146" customWidth="1"/>
    <col min="2819" max="2819" width="19.5" style="146" customWidth="1"/>
    <col min="2820" max="3072" width="9.33203125" style="146"/>
    <col min="3073" max="3073" width="5.6640625" style="146" customWidth="1"/>
    <col min="3074" max="3074" width="68.6640625" style="146" customWidth="1"/>
    <col min="3075" max="3075" width="19.5" style="146" customWidth="1"/>
    <col min="3076" max="3328" width="9.33203125" style="146"/>
    <col min="3329" max="3329" width="5.6640625" style="146" customWidth="1"/>
    <col min="3330" max="3330" width="68.6640625" style="146" customWidth="1"/>
    <col min="3331" max="3331" width="19.5" style="146" customWidth="1"/>
    <col min="3332" max="3584" width="9.33203125" style="146"/>
    <col min="3585" max="3585" width="5.6640625" style="146" customWidth="1"/>
    <col min="3586" max="3586" width="68.6640625" style="146" customWidth="1"/>
    <col min="3587" max="3587" width="19.5" style="146" customWidth="1"/>
    <col min="3588" max="3840" width="9.33203125" style="146"/>
    <col min="3841" max="3841" width="5.6640625" style="146" customWidth="1"/>
    <col min="3842" max="3842" width="68.6640625" style="146" customWidth="1"/>
    <col min="3843" max="3843" width="19.5" style="146" customWidth="1"/>
    <col min="3844" max="4096" width="9.33203125" style="146"/>
    <col min="4097" max="4097" width="5.6640625" style="146" customWidth="1"/>
    <col min="4098" max="4098" width="68.6640625" style="146" customWidth="1"/>
    <col min="4099" max="4099" width="19.5" style="146" customWidth="1"/>
    <col min="4100" max="4352" width="9.33203125" style="146"/>
    <col min="4353" max="4353" width="5.6640625" style="146" customWidth="1"/>
    <col min="4354" max="4354" width="68.6640625" style="146" customWidth="1"/>
    <col min="4355" max="4355" width="19.5" style="146" customWidth="1"/>
    <col min="4356" max="4608" width="9.33203125" style="146"/>
    <col min="4609" max="4609" width="5.6640625" style="146" customWidth="1"/>
    <col min="4610" max="4610" width="68.6640625" style="146" customWidth="1"/>
    <col min="4611" max="4611" width="19.5" style="146" customWidth="1"/>
    <col min="4612" max="4864" width="9.33203125" style="146"/>
    <col min="4865" max="4865" width="5.6640625" style="146" customWidth="1"/>
    <col min="4866" max="4866" width="68.6640625" style="146" customWidth="1"/>
    <col min="4867" max="4867" width="19.5" style="146" customWidth="1"/>
    <col min="4868" max="5120" width="9.33203125" style="146"/>
    <col min="5121" max="5121" width="5.6640625" style="146" customWidth="1"/>
    <col min="5122" max="5122" width="68.6640625" style="146" customWidth="1"/>
    <col min="5123" max="5123" width="19.5" style="146" customWidth="1"/>
    <col min="5124" max="5376" width="9.33203125" style="146"/>
    <col min="5377" max="5377" width="5.6640625" style="146" customWidth="1"/>
    <col min="5378" max="5378" width="68.6640625" style="146" customWidth="1"/>
    <col min="5379" max="5379" width="19.5" style="146" customWidth="1"/>
    <col min="5380" max="5632" width="9.33203125" style="146"/>
    <col min="5633" max="5633" width="5.6640625" style="146" customWidth="1"/>
    <col min="5634" max="5634" width="68.6640625" style="146" customWidth="1"/>
    <col min="5635" max="5635" width="19.5" style="146" customWidth="1"/>
    <col min="5636" max="5888" width="9.33203125" style="146"/>
    <col min="5889" max="5889" width="5.6640625" style="146" customWidth="1"/>
    <col min="5890" max="5890" width="68.6640625" style="146" customWidth="1"/>
    <col min="5891" max="5891" width="19.5" style="146" customWidth="1"/>
    <col min="5892" max="6144" width="9.33203125" style="146"/>
    <col min="6145" max="6145" width="5.6640625" style="146" customWidth="1"/>
    <col min="6146" max="6146" width="68.6640625" style="146" customWidth="1"/>
    <col min="6147" max="6147" width="19.5" style="146" customWidth="1"/>
    <col min="6148" max="6400" width="9.33203125" style="146"/>
    <col min="6401" max="6401" width="5.6640625" style="146" customWidth="1"/>
    <col min="6402" max="6402" width="68.6640625" style="146" customWidth="1"/>
    <col min="6403" max="6403" width="19.5" style="146" customWidth="1"/>
    <col min="6404" max="6656" width="9.33203125" style="146"/>
    <col min="6657" max="6657" width="5.6640625" style="146" customWidth="1"/>
    <col min="6658" max="6658" width="68.6640625" style="146" customWidth="1"/>
    <col min="6659" max="6659" width="19.5" style="146" customWidth="1"/>
    <col min="6660" max="6912" width="9.33203125" style="146"/>
    <col min="6913" max="6913" width="5.6640625" style="146" customWidth="1"/>
    <col min="6914" max="6914" width="68.6640625" style="146" customWidth="1"/>
    <col min="6915" max="6915" width="19.5" style="146" customWidth="1"/>
    <col min="6916" max="7168" width="9.33203125" style="146"/>
    <col min="7169" max="7169" width="5.6640625" style="146" customWidth="1"/>
    <col min="7170" max="7170" width="68.6640625" style="146" customWidth="1"/>
    <col min="7171" max="7171" width="19.5" style="146" customWidth="1"/>
    <col min="7172" max="7424" width="9.33203125" style="146"/>
    <col min="7425" max="7425" width="5.6640625" style="146" customWidth="1"/>
    <col min="7426" max="7426" width="68.6640625" style="146" customWidth="1"/>
    <col min="7427" max="7427" width="19.5" style="146" customWidth="1"/>
    <col min="7428" max="7680" width="9.33203125" style="146"/>
    <col min="7681" max="7681" width="5.6640625" style="146" customWidth="1"/>
    <col min="7682" max="7682" width="68.6640625" style="146" customWidth="1"/>
    <col min="7683" max="7683" width="19.5" style="146" customWidth="1"/>
    <col min="7684" max="7936" width="9.33203125" style="146"/>
    <col min="7937" max="7937" width="5.6640625" style="146" customWidth="1"/>
    <col min="7938" max="7938" width="68.6640625" style="146" customWidth="1"/>
    <col min="7939" max="7939" width="19.5" style="146" customWidth="1"/>
    <col min="7940" max="8192" width="9.33203125" style="146"/>
    <col min="8193" max="8193" width="5.6640625" style="146" customWidth="1"/>
    <col min="8194" max="8194" width="68.6640625" style="146" customWidth="1"/>
    <col min="8195" max="8195" width="19.5" style="146" customWidth="1"/>
    <col min="8196" max="8448" width="9.33203125" style="146"/>
    <col min="8449" max="8449" width="5.6640625" style="146" customWidth="1"/>
    <col min="8450" max="8450" width="68.6640625" style="146" customWidth="1"/>
    <col min="8451" max="8451" width="19.5" style="146" customWidth="1"/>
    <col min="8452" max="8704" width="9.33203125" style="146"/>
    <col min="8705" max="8705" width="5.6640625" style="146" customWidth="1"/>
    <col min="8706" max="8706" width="68.6640625" style="146" customWidth="1"/>
    <col min="8707" max="8707" width="19.5" style="146" customWidth="1"/>
    <col min="8708" max="8960" width="9.33203125" style="146"/>
    <col min="8961" max="8961" width="5.6640625" style="146" customWidth="1"/>
    <col min="8962" max="8962" width="68.6640625" style="146" customWidth="1"/>
    <col min="8963" max="8963" width="19.5" style="146" customWidth="1"/>
    <col min="8964" max="9216" width="9.33203125" style="146"/>
    <col min="9217" max="9217" width="5.6640625" style="146" customWidth="1"/>
    <col min="9218" max="9218" width="68.6640625" style="146" customWidth="1"/>
    <col min="9219" max="9219" width="19.5" style="146" customWidth="1"/>
    <col min="9220" max="9472" width="9.33203125" style="146"/>
    <col min="9473" max="9473" width="5.6640625" style="146" customWidth="1"/>
    <col min="9474" max="9474" width="68.6640625" style="146" customWidth="1"/>
    <col min="9475" max="9475" width="19.5" style="146" customWidth="1"/>
    <col min="9476" max="9728" width="9.33203125" style="146"/>
    <col min="9729" max="9729" width="5.6640625" style="146" customWidth="1"/>
    <col min="9730" max="9730" width="68.6640625" style="146" customWidth="1"/>
    <col min="9731" max="9731" width="19.5" style="146" customWidth="1"/>
    <col min="9732" max="9984" width="9.33203125" style="146"/>
    <col min="9985" max="9985" width="5.6640625" style="146" customWidth="1"/>
    <col min="9986" max="9986" width="68.6640625" style="146" customWidth="1"/>
    <col min="9987" max="9987" width="19.5" style="146" customWidth="1"/>
    <col min="9988" max="10240" width="9.33203125" style="146"/>
    <col min="10241" max="10241" width="5.6640625" style="146" customWidth="1"/>
    <col min="10242" max="10242" width="68.6640625" style="146" customWidth="1"/>
    <col min="10243" max="10243" width="19.5" style="146" customWidth="1"/>
    <col min="10244" max="10496" width="9.33203125" style="146"/>
    <col min="10497" max="10497" width="5.6640625" style="146" customWidth="1"/>
    <col min="10498" max="10498" width="68.6640625" style="146" customWidth="1"/>
    <col min="10499" max="10499" width="19.5" style="146" customWidth="1"/>
    <col min="10500" max="10752" width="9.33203125" style="146"/>
    <col min="10753" max="10753" width="5.6640625" style="146" customWidth="1"/>
    <col min="10754" max="10754" width="68.6640625" style="146" customWidth="1"/>
    <col min="10755" max="10755" width="19.5" style="146" customWidth="1"/>
    <col min="10756" max="11008" width="9.33203125" style="146"/>
    <col min="11009" max="11009" width="5.6640625" style="146" customWidth="1"/>
    <col min="11010" max="11010" width="68.6640625" style="146" customWidth="1"/>
    <col min="11011" max="11011" width="19.5" style="146" customWidth="1"/>
    <col min="11012" max="11264" width="9.33203125" style="146"/>
    <col min="11265" max="11265" width="5.6640625" style="146" customWidth="1"/>
    <col min="11266" max="11266" width="68.6640625" style="146" customWidth="1"/>
    <col min="11267" max="11267" width="19.5" style="146" customWidth="1"/>
    <col min="11268" max="11520" width="9.33203125" style="146"/>
    <col min="11521" max="11521" width="5.6640625" style="146" customWidth="1"/>
    <col min="11522" max="11522" width="68.6640625" style="146" customWidth="1"/>
    <col min="11523" max="11523" width="19.5" style="146" customWidth="1"/>
    <col min="11524" max="11776" width="9.33203125" style="146"/>
    <col min="11777" max="11777" width="5.6640625" style="146" customWidth="1"/>
    <col min="11778" max="11778" width="68.6640625" style="146" customWidth="1"/>
    <col min="11779" max="11779" width="19.5" style="146" customWidth="1"/>
    <col min="11780" max="12032" width="9.33203125" style="146"/>
    <col min="12033" max="12033" width="5.6640625" style="146" customWidth="1"/>
    <col min="12034" max="12034" width="68.6640625" style="146" customWidth="1"/>
    <col min="12035" max="12035" width="19.5" style="146" customWidth="1"/>
    <col min="12036" max="12288" width="9.33203125" style="146"/>
    <col min="12289" max="12289" width="5.6640625" style="146" customWidth="1"/>
    <col min="12290" max="12290" width="68.6640625" style="146" customWidth="1"/>
    <col min="12291" max="12291" width="19.5" style="146" customWidth="1"/>
    <col min="12292" max="12544" width="9.33203125" style="146"/>
    <col min="12545" max="12545" width="5.6640625" style="146" customWidth="1"/>
    <col min="12546" max="12546" width="68.6640625" style="146" customWidth="1"/>
    <col min="12547" max="12547" width="19.5" style="146" customWidth="1"/>
    <col min="12548" max="12800" width="9.33203125" style="146"/>
    <col min="12801" max="12801" width="5.6640625" style="146" customWidth="1"/>
    <col min="12802" max="12802" width="68.6640625" style="146" customWidth="1"/>
    <col min="12803" max="12803" width="19.5" style="146" customWidth="1"/>
    <col min="12804" max="13056" width="9.33203125" style="146"/>
    <col min="13057" max="13057" width="5.6640625" style="146" customWidth="1"/>
    <col min="13058" max="13058" width="68.6640625" style="146" customWidth="1"/>
    <col min="13059" max="13059" width="19.5" style="146" customWidth="1"/>
    <col min="13060" max="13312" width="9.33203125" style="146"/>
    <col min="13313" max="13313" width="5.6640625" style="146" customWidth="1"/>
    <col min="13314" max="13314" width="68.6640625" style="146" customWidth="1"/>
    <col min="13315" max="13315" width="19.5" style="146" customWidth="1"/>
    <col min="13316" max="13568" width="9.33203125" style="146"/>
    <col min="13569" max="13569" width="5.6640625" style="146" customWidth="1"/>
    <col min="13570" max="13570" width="68.6640625" style="146" customWidth="1"/>
    <col min="13571" max="13571" width="19.5" style="146" customWidth="1"/>
    <col min="13572" max="13824" width="9.33203125" style="146"/>
    <col min="13825" max="13825" width="5.6640625" style="146" customWidth="1"/>
    <col min="13826" max="13826" width="68.6640625" style="146" customWidth="1"/>
    <col min="13827" max="13827" width="19.5" style="146" customWidth="1"/>
    <col min="13828" max="14080" width="9.33203125" style="146"/>
    <col min="14081" max="14081" width="5.6640625" style="146" customWidth="1"/>
    <col min="14082" max="14082" width="68.6640625" style="146" customWidth="1"/>
    <col min="14083" max="14083" width="19.5" style="146" customWidth="1"/>
    <col min="14084" max="14336" width="9.33203125" style="146"/>
    <col min="14337" max="14337" width="5.6640625" style="146" customWidth="1"/>
    <col min="14338" max="14338" width="68.6640625" style="146" customWidth="1"/>
    <col min="14339" max="14339" width="19.5" style="146" customWidth="1"/>
    <col min="14340" max="14592" width="9.33203125" style="146"/>
    <col min="14593" max="14593" width="5.6640625" style="146" customWidth="1"/>
    <col min="14594" max="14594" width="68.6640625" style="146" customWidth="1"/>
    <col min="14595" max="14595" width="19.5" style="146" customWidth="1"/>
    <col min="14596" max="14848" width="9.33203125" style="146"/>
    <col min="14849" max="14849" width="5.6640625" style="146" customWidth="1"/>
    <col min="14850" max="14850" width="68.6640625" style="146" customWidth="1"/>
    <col min="14851" max="14851" width="19.5" style="146" customWidth="1"/>
    <col min="14852" max="15104" width="9.33203125" style="146"/>
    <col min="15105" max="15105" width="5.6640625" style="146" customWidth="1"/>
    <col min="15106" max="15106" width="68.6640625" style="146" customWidth="1"/>
    <col min="15107" max="15107" width="19.5" style="146" customWidth="1"/>
    <col min="15108" max="15360" width="9.33203125" style="146"/>
    <col min="15361" max="15361" width="5.6640625" style="146" customWidth="1"/>
    <col min="15362" max="15362" width="68.6640625" style="146" customWidth="1"/>
    <col min="15363" max="15363" width="19.5" style="146" customWidth="1"/>
    <col min="15364" max="15616" width="9.33203125" style="146"/>
    <col min="15617" max="15617" width="5.6640625" style="146" customWidth="1"/>
    <col min="15618" max="15618" width="68.6640625" style="146" customWidth="1"/>
    <col min="15619" max="15619" width="19.5" style="146" customWidth="1"/>
    <col min="15620" max="15872" width="9.33203125" style="146"/>
    <col min="15873" max="15873" width="5.6640625" style="146" customWidth="1"/>
    <col min="15874" max="15874" width="68.6640625" style="146" customWidth="1"/>
    <col min="15875" max="15875" width="19.5" style="146" customWidth="1"/>
    <col min="15876" max="16128" width="9.33203125" style="146"/>
    <col min="16129" max="16129" width="5.6640625" style="146" customWidth="1"/>
    <col min="16130" max="16130" width="68.6640625" style="146" customWidth="1"/>
    <col min="16131" max="16131" width="19.5" style="146" customWidth="1"/>
    <col min="16132" max="16384" width="9.33203125" style="146"/>
  </cols>
  <sheetData>
    <row r="1" spans="1:4" ht="33" customHeight="1" x14ac:dyDescent="0.25">
      <c r="A1" s="294" t="s">
        <v>343</v>
      </c>
      <c r="B1" s="294"/>
      <c r="C1" s="294"/>
    </row>
    <row r="2" spans="1:4" ht="15.95" customHeight="1" thickBot="1" x14ac:dyDescent="0.3">
      <c r="A2" s="147"/>
      <c r="B2" s="147"/>
      <c r="C2" s="148" t="s">
        <v>257</v>
      </c>
      <c r="D2" s="149"/>
    </row>
    <row r="3" spans="1:4" ht="26.25" customHeight="1" thickBot="1" x14ac:dyDescent="0.3">
      <c r="A3" s="150" t="s">
        <v>344</v>
      </c>
      <c r="B3" s="151" t="s">
        <v>345</v>
      </c>
      <c r="C3" s="152" t="s">
        <v>5</v>
      </c>
    </row>
    <row r="4" spans="1:4" ht="15.75" thickBot="1" x14ac:dyDescent="0.3">
      <c r="A4" s="153">
        <v>1</v>
      </c>
      <c r="B4" s="154">
        <v>2</v>
      </c>
      <c r="C4" s="155">
        <v>3</v>
      </c>
    </row>
    <row r="5" spans="1:4" x14ac:dyDescent="0.25">
      <c r="A5" s="156" t="s">
        <v>7</v>
      </c>
      <c r="B5" s="157" t="s">
        <v>346</v>
      </c>
      <c r="C5" s="158">
        <v>1150000</v>
      </c>
    </row>
    <row r="6" spans="1:4" ht="24.75" x14ac:dyDescent="0.25">
      <c r="A6" s="159" t="s">
        <v>29</v>
      </c>
      <c r="B6" s="160" t="s">
        <v>347</v>
      </c>
      <c r="C6" s="161">
        <v>5238800</v>
      </c>
    </row>
    <row r="7" spans="1:4" x14ac:dyDescent="0.25">
      <c r="A7" s="159" t="s">
        <v>43</v>
      </c>
      <c r="B7" s="162" t="s">
        <v>348</v>
      </c>
      <c r="C7" s="161"/>
    </row>
    <row r="8" spans="1:4" ht="24.75" x14ac:dyDescent="0.25">
      <c r="A8" s="159" t="s">
        <v>226</v>
      </c>
      <c r="B8" s="162" t="s">
        <v>349</v>
      </c>
      <c r="C8" s="161"/>
    </row>
    <row r="9" spans="1:4" x14ac:dyDescent="0.25">
      <c r="A9" s="163" t="s">
        <v>74</v>
      </c>
      <c r="B9" s="162" t="s">
        <v>350</v>
      </c>
      <c r="C9" s="164">
        <v>347000</v>
      </c>
    </row>
    <row r="10" spans="1:4" ht="15.75" thickBot="1" x14ac:dyDescent="0.3">
      <c r="A10" s="159" t="s">
        <v>96</v>
      </c>
      <c r="B10" s="165" t="s">
        <v>351</v>
      </c>
      <c r="C10" s="161"/>
    </row>
    <row r="11" spans="1:4" ht="15.75" thickBot="1" x14ac:dyDescent="0.3">
      <c r="A11" s="295" t="s">
        <v>352</v>
      </c>
      <c r="B11" s="296"/>
      <c r="C11" s="166">
        <f>SUM(C5:C10)</f>
        <v>6735800</v>
      </c>
    </row>
    <row r="12" spans="1:4" ht="23.25" customHeight="1" x14ac:dyDescent="0.25">
      <c r="A12" s="297" t="s">
        <v>353</v>
      </c>
      <c r="B12" s="297"/>
      <c r="C12" s="297"/>
    </row>
  </sheetData>
  <mergeCells count="3">
    <mergeCell ref="A1:C1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6/2018. (IX.24)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EA1C6-22EF-4507-9BB8-74CCB7EE0220}">
  <sheetPr>
    <tabColor rgb="FF92D050"/>
  </sheetPr>
  <dimension ref="A1:F24"/>
  <sheetViews>
    <sheetView view="pageLayout" zoomScaleNormal="100" workbookViewId="0">
      <selection activeCell="A18" sqref="A18"/>
    </sheetView>
  </sheetViews>
  <sheetFormatPr defaultRowHeight="12.75" x14ac:dyDescent="0.2"/>
  <cols>
    <col min="1" max="1" width="47.1640625" style="186" customWidth="1"/>
    <col min="2" max="2" width="15.6640625" style="167" customWidth="1"/>
    <col min="3" max="3" width="16.33203125" style="167" customWidth="1"/>
    <col min="4" max="4" width="18" style="167" customWidth="1"/>
    <col min="5" max="5" width="16.6640625" style="167" customWidth="1"/>
    <col min="6" max="6" width="18.83203125" style="82" customWidth="1"/>
    <col min="7" max="8" width="12.83203125" style="167" customWidth="1"/>
    <col min="9" max="9" width="13.83203125" style="167" customWidth="1"/>
    <col min="10" max="256" width="9.33203125" style="167"/>
    <col min="257" max="257" width="47.1640625" style="167" customWidth="1"/>
    <col min="258" max="258" width="15.6640625" style="167" customWidth="1"/>
    <col min="259" max="259" width="16.33203125" style="167" customWidth="1"/>
    <col min="260" max="260" width="18" style="167" customWidth="1"/>
    <col min="261" max="261" width="16.6640625" style="167" customWidth="1"/>
    <col min="262" max="262" width="18.83203125" style="167" customWidth="1"/>
    <col min="263" max="264" width="12.83203125" style="167" customWidth="1"/>
    <col min="265" max="265" width="13.83203125" style="167" customWidth="1"/>
    <col min="266" max="512" width="9.33203125" style="167"/>
    <col min="513" max="513" width="47.1640625" style="167" customWidth="1"/>
    <col min="514" max="514" width="15.6640625" style="167" customWidth="1"/>
    <col min="515" max="515" width="16.33203125" style="167" customWidth="1"/>
    <col min="516" max="516" width="18" style="167" customWidth="1"/>
    <col min="517" max="517" width="16.6640625" style="167" customWidth="1"/>
    <col min="518" max="518" width="18.83203125" style="167" customWidth="1"/>
    <col min="519" max="520" width="12.83203125" style="167" customWidth="1"/>
    <col min="521" max="521" width="13.83203125" style="167" customWidth="1"/>
    <col min="522" max="768" width="9.33203125" style="167"/>
    <col min="769" max="769" width="47.1640625" style="167" customWidth="1"/>
    <col min="770" max="770" width="15.6640625" style="167" customWidth="1"/>
    <col min="771" max="771" width="16.33203125" style="167" customWidth="1"/>
    <col min="772" max="772" width="18" style="167" customWidth="1"/>
    <col min="773" max="773" width="16.6640625" style="167" customWidth="1"/>
    <col min="774" max="774" width="18.83203125" style="167" customWidth="1"/>
    <col min="775" max="776" width="12.83203125" style="167" customWidth="1"/>
    <col min="777" max="777" width="13.83203125" style="167" customWidth="1"/>
    <col min="778" max="1024" width="9.33203125" style="167"/>
    <col min="1025" max="1025" width="47.1640625" style="167" customWidth="1"/>
    <col min="1026" max="1026" width="15.6640625" style="167" customWidth="1"/>
    <col min="1027" max="1027" width="16.33203125" style="167" customWidth="1"/>
    <col min="1028" max="1028" width="18" style="167" customWidth="1"/>
    <col min="1029" max="1029" width="16.6640625" style="167" customWidth="1"/>
    <col min="1030" max="1030" width="18.83203125" style="167" customWidth="1"/>
    <col min="1031" max="1032" width="12.83203125" style="167" customWidth="1"/>
    <col min="1033" max="1033" width="13.83203125" style="167" customWidth="1"/>
    <col min="1034" max="1280" width="9.33203125" style="167"/>
    <col min="1281" max="1281" width="47.1640625" style="167" customWidth="1"/>
    <col min="1282" max="1282" width="15.6640625" style="167" customWidth="1"/>
    <col min="1283" max="1283" width="16.33203125" style="167" customWidth="1"/>
    <col min="1284" max="1284" width="18" style="167" customWidth="1"/>
    <col min="1285" max="1285" width="16.6640625" style="167" customWidth="1"/>
    <col min="1286" max="1286" width="18.83203125" style="167" customWidth="1"/>
    <col min="1287" max="1288" width="12.83203125" style="167" customWidth="1"/>
    <col min="1289" max="1289" width="13.83203125" style="167" customWidth="1"/>
    <col min="1290" max="1536" width="9.33203125" style="167"/>
    <col min="1537" max="1537" width="47.1640625" style="167" customWidth="1"/>
    <col min="1538" max="1538" width="15.6640625" style="167" customWidth="1"/>
    <col min="1539" max="1539" width="16.33203125" style="167" customWidth="1"/>
    <col min="1540" max="1540" width="18" style="167" customWidth="1"/>
    <col min="1541" max="1541" width="16.6640625" style="167" customWidth="1"/>
    <col min="1542" max="1542" width="18.83203125" style="167" customWidth="1"/>
    <col min="1543" max="1544" width="12.83203125" style="167" customWidth="1"/>
    <col min="1545" max="1545" width="13.83203125" style="167" customWidth="1"/>
    <col min="1546" max="1792" width="9.33203125" style="167"/>
    <col min="1793" max="1793" width="47.1640625" style="167" customWidth="1"/>
    <col min="1794" max="1794" width="15.6640625" style="167" customWidth="1"/>
    <col min="1795" max="1795" width="16.33203125" style="167" customWidth="1"/>
    <col min="1796" max="1796" width="18" style="167" customWidth="1"/>
    <col min="1797" max="1797" width="16.6640625" style="167" customWidth="1"/>
    <col min="1798" max="1798" width="18.83203125" style="167" customWidth="1"/>
    <col min="1799" max="1800" width="12.83203125" style="167" customWidth="1"/>
    <col min="1801" max="1801" width="13.83203125" style="167" customWidth="1"/>
    <col min="1802" max="2048" width="9.33203125" style="167"/>
    <col min="2049" max="2049" width="47.1640625" style="167" customWidth="1"/>
    <col min="2050" max="2050" width="15.6640625" style="167" customWidth="1"/>
    <col min="2051" max="2051" width="16.33203125" style="167" customWidth="1"/>
    <col min="2052" max="2052" width="18" style="167" customWidth="1"/>
    <col min="2053" max="2053" width="16.6640625" style="167" customWidth="1"/>
    <col min="2054" max="2054" width="18.83203125" style="167" customWidth="1"/>
    <col min="2055" max="2056" width="12.83203125" style="167" customWidth="1"/>
    <col min="2057" max="2057" width="13.83203125" style="167" customWidth="1"/>
    <col min="2058" max="2304" width="9.33203125" style="167"/>
    <col min="2305" max="2305" width="47.1640625" style="167" customWidth="1"/>
    <col min="2306" max="2306" width="15.6640625" style="167" customWidth="1"/>
    <col min="2307" max="2307" width="16.33203125" style="167" customWidth="1"/>
    <col min="2308" max="2308" width="18" style="167" customWidth="1"/>
    <col min="2309" max="2309" width="16.6640625" style="167" customWidth="1"/>
    <col min="2310" max="2310" width="18.83203125" style="167" customWidth="1"/>
    <col min="2311" max="2312" width="12.83203125" style="167" customWidth="1"/>
    <col min="2313" max="2313" width="13.83203125" style="167" customWidth="1"/>
    <col min="2314" max="2560" width="9.33203125" style="167"/>
    <col min="2561" max="2561" width="47.1640625" style="167" customWidth="1"/>
    <col min="2562" max="2562" width="15.6640625" style="167" customWidth="1"/>
    <col min="2563" max="2563" width="16.33203125" style="167" customWidth="1"/>
    <col min="2564" max="2564" width="18" style="167" customWidth="1"/>
    <col min="2565" max="2565" width="16.6640625" style="167" customWidth="1"/>
    <col min="2566" max="2566" width="18.83203125" style="167" customWidth="1"/>
    <col min="2567" max="2568" width="12.83203125" style="167" customWidth="1"/>
    <col min="2569" max="2569" width="13.83203125" style="167" customWidth="1"/>
    <col min="2570" max="2816" width="9.33203125" style="167"/>
    <col min="2817" max="2817" width="47.1640625" style="167" customWidth="1"/>
    <col min="2818" max="2818" width="15.6640625" style="167" customWidth="1"/>
    <col min="2819" max="2819" width="16.33203125" style="167" customWidth="1"/>
    <col min="2820" max="2820" width="18" style="167" customWidth="1"/>
    <col min="2821" max="2821" width="16.6640625" style="167" customWidth="1"/>
    <col min="2822" max="2822" width="18.83203125" style="167" customWidth="1"/>
    <col min="2823" max="2824" width="12.83203125" style="167" customWidth="1"/>
    <col min="2825" max="2825" width="13.83203125" style="167" customWidth="1"/>
    <col min="2826" max="3072" width="9.33203125" style="167"/>
    <col min="3073" max="3073" width="47.1640625" style="167" customWidth="1"/>
    <col min="3074" max="3074" width="15.6640625" style="167" customWidth="1"/>
    <col min="3075" max="3075" width="16.33203125" style="167" customWidth="1"/>
    <col min="3076" max="3076" width="18" style="167" customWidth="1"/>
    <col min="3077" max="3077" width="16.6640625" style="167" customWidth="1"/>
    <col min="3078" max="3078" width="18.83203125" style="167" customWidth="1"/>
    <col min="3079" max="3080" width="12.83203125" style="167" customWidth="1"/>
    <col min="3081" max="3081" width="13.83203125" style="167" customWidth="1"/>
    <col min="3082" max="3328" width="9.33203125" style="167"/>
    <col min="3329" max="3329" width="47.1640625" style="167" customWidth="1"/>
    <col min="3330" max="3330" width="15.6640625" style="167" customWidth="1"/>
    <col min="3331" max="3331" width="16.33203125" style="167" customWidth="1"/>
    <col min="3332" max="3332" width="18" style="167" customWidth="1"/>
    <col min="3333" max="3333" width="16.6640625" style="167" customWidth="1"/>
    <col min="3334" max="3334" width="18.83203125" style="167" customWidth="1"/>
    <col min="3335" max="3336" width="12.83203125" style="167" customWidth="1"/>
    <col min="3337" max="3337" width="13.83203125" style="167" customWidth="1"/>
    <col min="3338" max="3584" width="9.33203125" style="167"/>
    <col min="3585" max="3585" width="47.1640625" style="167" customWidth="1"/>
    <col min="3586" max="3586" width="15.6640625" style="167" customWidth="1"/>
    <col min="3587" max="3587" width="16.33203125" style="167" customWidth="1"/>
    <col min="3588" max="3588" width="18" style="167" customWidth="1"/>
    <col min="3589" max="3589" width="16.6640625" style="167" customWidth="1"/>
    <col min="3590" max="3590" width="18.83203125" style="167" customWidth="1"/>
    <col min="3591" max="3592" width="12.83203125" style="167" customWidth="1"/>
    <col min="3593" max="3593" width="13.83203125" style="167" customWidth="1"/>
    <col min="3594" max="3840" width="9.33203125" style="167"/>
    <col min="3841" max="3841" width="47.1640625" style="167" customWidth="1"/>
    <col min="3842" max="3842" width="15.6640625" style="167" customWidth="1"/>
    <col min="3843" max="3843" width="16.33203125" style="167" customWidth="1"/>
    <col min="3844" max="3844" width="18" style="167" customWidth="1"/>
    <col min="3845" max="3845" width="16.6640625" style="167" customWidth="1"/>
    <col min="3846" max="3846" width="18.83203125" style="167" customWidth="1"/>
    <col min="3847" max="3848" width="12.83203125" style="167" customWidth="1"/>
    <col min="3849" max="3849" width="13.83203125" style="167" customWidth="1"/>
    <col min="3850" max="4096" width="9.33203125" style="167"/>
    <col min="4097" max="4097" width="47.1640625" style="167" customWidth="1"/>
    <col min="4098" max="4098" width="15.6640625" style="167" customWidth="1"/>
    <col min="4099" max="4099" width="16.33203125" style="167" customWidth="1"/>
    <col min="4100" max="4100" width="18" style="167" customWidth="1"/>
    <col min="4101" max="4101" width="16.6640625" style="167" customWidth="1"/>
    <col min="4102" max="4102" width="18.83203125" style="167" customWidth="1"/>
    <col min="4103" max="4104" width="12.83203125" style="167" customWidth="1"/>
    <col min="4105" max="4105" width="13.83203125" style="167" customWidth="1"/>
    <col min="4106" max="4352" width="9.33203125" style="167"/>
    <col min="4353" max="4353" width="47.1640625" style="167" customWidth="1"/>
    <col min="4354" max="4354" width="15.6640625" style="167" customWidth="1"/>
    <col min="4355" max="4355" width="16.33203125" style="167" customWidth="1"/>
    <col min="4356" max="4356" width="18" style="167" customWidth="1"/>
    <col min="4357" max="4357" width="16.6640625" style="167" customWidth="1"/>
    <col min="4358" max="4358" width="18.83203125" style="167" customWidth="1"/>
    <col min="4359" max="4360" width="12.83203125" style="167" customWidth="1"/>
    <col min="4361" max="4361" width="13.83203125" style="167" customWidth="1"/>
    <col min="4362" max="4608" width="9.33203125" style="167"/>
    <col min="4609" max="4609" width="47.1640625" style="167" customWidth="1"/>
    <col min="4610" max="4610" width="15.6640625" style="167" customWidth="1"/>
    <col min="4611" max="4611" width="16.33203125" style="167" customWidth="1"/>
    <col min="4612" max="4612" width="18" style="167" customWidth="1"/>
    <col min="4613" max="4613" width="16.6640625" style="167" customWidth="1"/>
    <col min="4614" max="4614" width="18.83203125" style="167" customWidth="1"/>
    <col min="4615" max="4616" width="12.83203125" style="167" customWidth="1"/>
    <col min="4617" max="4617" width="13.83203125" style="167" customWidth="1"/>
    <col min="4618" max="4864" width="9.33203125" style="167"/>
    <col min="4865" max="4865" width="47.1640625" style="167" customWidth="1"/>
    <col min="4866" max="4866" width="15.6640625" style="167" customWidth="1"/>
    <col min="4867" max="4867" width="16.33203125" style="167" customWidth="1"/>
    <col min="4868" max="4868" width="18" style="167" customWidth="1"/>
    <col min="4869" max="4869" width="16.6640625" style="167" customWidth="1"/>
    <col min="4870" max="4870" width="18.83203125" style="167" customWidth="1"/>
    <col min="4871" max="4872" width="12.83203125" style="167" customWidth="1"/>
    <col min="4873" max="4873" width="13.83203125" style="167" customWidth="1"/>
    <col min="4874" max="5120" width="9.33203125" style="167"/>
    <col min="5121" max="5121" width="47.1640625" style="167" customWidth="1"/>
    <col min="5122" max="5122" width="15.6640625" style="167" customWidth="1"/>
    <col min="5123" max="5123" width="16.33203125" style="167" customWidth="1"/>
    <col min="5124" max="5124" width="18" style="167" customWidth="1"/>
    <col min="5125" max="5125" width="16.6640625" style="167" customWidth="1"/>
    <col min="5126" max="5126" width="18.83203125" style="167" customWidth="1"/>
    <col min="5127" max="5128" width="12.83203125" style="167" customWidth="1"/>
    <col min="5129" max="5129" width="13.83203125" style="167" customWidth="1"/>
    <col min="5130" max="5376" width="9.33203125" style="167"/>
    <col min="5377" max="5377" width="47.1640625" style="167" customWidth="1"/>
    <col min="5378" max="5378" width="15.6640625" style="167" customWidth="1"/>
    <col min="5379" max="5379" width="16.33203125" style="167" customWidth="1"/>
    <col min="5380" max="5380" width="18" style="167" customWidth="1"/>
    <col min="5381" max="5381" width="16.6640625" style="167" customWidth="1"/>
    <col min="5382" max="5382" width="18.83203125" style="167" customWidth="1"/>
    <col min="5383" max="5384" width="12.83203125" style="167" customWidth="1"/>
    <col min="5385" max="5385" width="13.83203125" style="167" customWidth="1"/>
    <col min="5386" max="5632" width="9.33203125" style="167"/>
    <col min="5633" max="5633" width="47.1640625" style="167" customWidth="1"/>
    <col min="5634" max="5634" width="15.6640625" style="167" customWidth="1"/>
    <col min="5635" max="5635" width="16.33203125" style="167" customWidth="1"/>
    <col min="5636" max="5636" width="18" style="167" customWidth="1"/>
    <col min="5637" max="5637" width="16.6640625" style="167" customWidth="1"/>
    <col min="5638" max="5638" width="18.83203125" style="167" customWidth="1"/>
    <col min="5639" max="5640" width="12.83203125" style="167" customWidth="1"/>
    <col min="5641" max="5641" width="13.83203125" style="167" customWidth="1"/>
    <col min="5642" max="5888" width="9.33203125" style="167"/>
    <col min="5889" max="5889" width="47.1640625" style="167" customWidth="1"/>
    <col min="5890" max="5890" width="15.6640625" style="167" customWidth="1"/>
    <col min="5891" max="5891" width="16.33203125" style="167" customWidth="1"/>
    <col min="5892" max="5892" width="18" style="167" customWidth="1"/>
    <col min="5893" max="5893" width="16.6640625" style="167" customWidth="1"/>
    <col min="5894" max="5894" width="18.83203125" style="167" customWidth="1"/>
    <col min="5895" max="5896" width="12.83203125" style="167" customWidth="1"/>
    <col min="5897" max="5897" width="13.83203125" style="167" customWidth="1"/>
    <col min="5898" max="6144" width="9.33203125" style="167"/>
    <col min="6145" max="6145" width="47.1640625" style="167" customWidth="1"/>
    <col min="6146" max="6146" width="15.6640625" style="167" customWidth="1"/>
    <col min="6147" max="6147" width="16.33203125" style="167" customWidth="1"/>
    <col min="6148" max="6148" width="18" style="167" customWidth="1"/>
    <col min="6149" max="6149" width="16.6640625" style="167" customWidth="1"/>
    <col min="6150" max="6150" width="18.83203125" style="167" customWidth="1"/>
    <col min="6151" max="6152" width="12.83203125" style="167" customWidth="1"/>
    <col min="6153" max="6153" width="13.83203125" style="167" customWidth="1"/>
    <col min="6154" max="6400" width="9.33203125" style="167"/>
    <col min="6401" max="6401" width="47.1640625" style="167" customWidth="1"/>
    <col min="6402" max="6402" width="15.6640625" style="167" customWidth="1"/>
    <col min="6403" max="6403" width="16.33203125" style="167" customWidth="1"/>
    <col min="6404" max="6404" width="18" style="167" customWidth="1"/>
    <col min="6405" max="6405" width="16.6640625" style="167" customWidth="1"/>
    <col min="6406" max="6406" width="18.83203125" style="167" customWidth="1"/>
    <col min="6407" max="6408" width="12.83203125" style="167" customWidth="1"/>
    <col min="6409" max="6409" width="13.83203125" style="167" customWidth="1"/>
    <col min="6410" max="6656" width="9.33203125" style="167"/>
    <col min="6657" max="6657" width="47.1640625" style="167" customWidth="1"/>
    <col min="6658" max="6658" width="15.6640625" style="167" customWidth="1"/>
    <col min="6659" max="6659" width="16.33203125" style="167" customWidth="1"/>
    <col min="6660" max="6660" width="18" style="167" customWidth="1"/>
    <col min="6661" max="6661" width="16.6640625" style="167" customWidth="1"/>
    <col min="6662" max="6662" width="18.83203125" style="167" customWidth="1"/>
    <col min="6663" max="6664" width="12.83203125" style="167" customWidth="1"/>
    <col min="6665" max="6665" width="13.83203125" style="167" customWidth="1"/>
    <col min="6666" max="6912" width="9.33203125" style="167"/>
    <col min="6913" max="6913" width="47.1640625" style="167" customWidth="1"/>
    <col min="6914" max="6914" width="15.6640625" style="167" customWidth="1"/>
    <col min="6915" max="6915" width="16.33203125" style="167" customWidth="1"/>
    <col min="6916" max="6916" width="18" style="167" customWidth="1"/>
    <col min="6917" max="6917" width="16.6640625" style="167" customWidth="1"/>
    <col min="6918" max="6918" width="18.83203125" style="167" customWidth="1"/>
    <col min="6919" max="6920" width="12.83203125" style="167" customWidth="1"/>
    <col min="6921" max="6921" width="13.83203125" style="167" customWidth="1"/>
    <col min="6922" max="7168" width="9.33203125" style="167"/>
    <col min="7169" max="7169" width="47.1640625" style="167" customWidth="1"/>
    <col min="7170" max="7170" width="15.6640625" style="167" customWidth="1"/>
    <col min="7171" max="7171" width="16.33203125" style="167" customWidth="1"/>
    <col min="7172" max="7172" width="18" style="167" customWidth="1"/>
    <col min="7173" max="7173" width="16.6640625" style="167" customWidth="1"/>
    <col min="7174" max="7174" width="18.83203125" style="167" customWidth="1"/>
    <col min="7175" max="7176" width="12.83203125" style="167" customWidth="1"/>
    <col min="7177" max="7177" width="13.83203125" style="167" customWidth="1"/>
    <col min="7178" max="7424" width="9.33203125" style="167"/>
    <col min="7425" max="7425" width="47.1640625" style="167" customWidth="1"/>
    <col min="7426" max="7426" width="15.6640625" style="167" customWidth="1"/>
    <col min="7427" max="7427" width="16.33203125" style="167" customWidth="1"/>
    <col min="7428" max="7428" width="18" style="167" customWidth="1"/>
    <col min="7429" max="7429" width="16.6640625" style="167" customWidth="1"/>
    <col min="7430" max="7430" width="18.83203125" style="167" customWidth="1"/>
    <col min="7431" max="7432" width="12.83203125" style="167" customWidth="1"/>
    <col min="7433" max="7433" width="13.83203125" style="167" customWidth="1"/>
    <col min="7434" max="7680" width="9.33203125" style="167"/>
    <col min="7681" max="7681" width="47.1640625" style="167" customWidth="1"/>
    <col min="7682" max="7682" width="15.6640625" style="167" customWidth="1"/>
    <col min="7683" max="7683" width="16.33203125" style="167" customWidth="1"/>
    <col min="7684" max="7684" width="18" style="167" customWidth="1"/>
    <col min="7685" max="7685" width="16.6640625" style="167" customWidth="1"/>
    <col min="7686" max="7686" width="18.83203125" style="167" customWidth="1"/>
    <col min="7687" max="7688" width="12.83203125" style="167" customWidth="1"/>
    <col min="7689" max="7689" width="13.83203125" style="167" customWidth="1"/>
    <col min="7690" max="7936" width="9.33203125" style="167"/>
    <col min="7937" max="7937" width="47.1640625" style="167" customWidth="1"/>
    <col min="7938" max="7938" width="15.6640625" style="167" customWidth="1"/>
    <col min="7939" max="7939" width="16.33203125" style="167" customWidth="1"/>
    <col min="7940" max="7940" width="18" style="167" customWidth="1"/>
    <col min="7941" max="7941" width="16.6640625" style="167" customWidth="1"/>
    <col min="7942" max="7942" width="18.83203125" style="167" customWidth="1"/>
    <col min="7943" max="7944" width="12.83203125" style="167" customWidth="1"/>
    <col min="7945" max="7945" width="13.83203125" style="167" customWidth="1"/>
    <col min="7946" max="8192" width="9.33203125" style="167"/>
    <col min="8193" max="8193" width="47.1640625" style="167" customWidth="1"/>
    <col min="8194" max="8194" width="15.6640625" style="167" customWidth="1"/>
    <col min="8195" max="8195" width="16.33203125" style="167" customWidth="1"/>
    <col min="8196" max="8196" width="18" style="167" customWidth="1"/>
    <col min="8197" max="8197" width="16.6640625" style="167" customWidth="1"/>
    <col min="8198" max="8198" width="18.83203125" style="167" customWidth="1"/>
    <col min="8199" max="8200" width="12.83203125" style="167" customWidth="1"/>
    <col min="8201" max="8201" width="13.83203125" style="167" customWidth="1"/>
    <col min="8202" max="8448" width="9.33203125" style="167"/>
    <col min="8449" max="8449" width="47.1640625" style="167" customWidth="1"/>
    <col min="8450" max="8450" width="15.6640625" style="167" customWidth="1"/>
    <col min="8451" max="8451" width="16.33203125" style="167" customWidth="1"/>
    <col min="8452" max="8452" width="18" style="167" customWidth="1"/>
    <col min="8453" max="8453" width="16.6640625" style="167" customWidth="1"/>
    <col min="8454" max="8454" width="18.83203125" style="167" customWidth="1"/>
    <col min="8455" max="8456" width="12.83203125" style="167" customWidth="1"/>
    <col min="8457" max="8457" width="13.83203125" style="167" customWidth="1"/>
    <col min="8458" max="8704" width="9.33203125" style="167"/>
    <col min="8705" max="8705" width="47.1640625" style="167" customWidth="1"/>
    <col min="8706" max="8706" width="15.6640625" style="167" customWidth="1"/>
    <col min="8707" max="8707" width="16.33203125" style="167" customWidth="1"/>
    <col min="8708" max="8708" width="18" style="167" customWidth="1"/>
    <col min="8709" max="8709" width="16.6640625" style="167" customWidth="1"/>
    <col min="8710" max="8710" width="18.83203125" style="167" customWidth="1"/>
    <col min="8711" max="8712" width="12.83203125" style="167" customWidth="1"/>
    <col min="8713" max="8713" width="13.83203125" style="167" customWidth="1"/>
    <col min="8714" max="8960" width="9.33203125" style="167"/>
    <col min="8961" max="8961" width="47.1640625" style="167" customWidth="1"/>
    <col min="8962" max="8962" width="15.6640625" style="167" customWidth="1"/>
    <col min="8963" max="8963" width="16.33203125" style="167" customWidth="1"/>
    <col min="8964" max="8964" width="18" style="167" customWidth="1"/>
    <col min="8965" max="8965" width="16.6640625" style="167" customWidth="1"/>
    <col min="8966" max="8966" width="18.83203125" style="167" customWidth="1"/>
    <col min="8967" max="8968" width="12.83203125" style="167" customWidth="1"/>
    <col min="8969" max="8969" width="13.83203125" style="167" customWidth="1"/>
    <col min="8970" max="9216" width="9.33203125" style="167"/>
    <col min="9217" max="9217" width="47.1640625" style="167" customWidth="1"/>
    <col min="9218" max="9218" width="15.6640625" style="167" customWidth="1"/>
    <col min="9219" max="9219" width="16.33203125" style="167" customWidth="1"/>
    <col min="9220" max="9220" width="18" style="167" customWidth="1"/>
    <col min="9221" max="9221" width="16.6640625" style="167" customWidth="1"/>
    <col min="9222" max="9222" width="18.83203125" style="167" customWidth="1"/>
    <col min="9223" max="9224" width="12.83203125" style="167" customWidth="1"/>
    <col min="9225" max="9225" width="13.83203125" style="167" customWidth="1"/>
    <col min="9226" max="9472" width="9.33203125" style="167"/>
    <col min="9473" max="9473" width="47.1640625" style="167" customWidth="1"/>
    <col min="9474" max="9474" width="15.6640625" style="167" customWidth="1"/>
    <col min="9475" max="9475" width="16.33203125" style="167" customWidth="1"/>
    <col min="9476" max="9476" width="18" style="167" customWidth="1"/>
    <col min="9477" max="9477" width="16.6640625" style="167" customWidth="1"/>
    <col min="9478" max="9478" width="18.83203125" style="167" customWidth="1"/>
    <col min="9479" max="9480" width="12.83203125" style="167" customWidth="1"/>
    <col min="9481" max="9481" width="13.83203125" style="167" customWidth="1"/>
    <col min="9482" max="9728" width="9.33203125" style="167"/>
    <col min="9729" max="9729" width="47.1640625" style="167" customWidth="1"/>
    <col min="9730" max="9730" width="15.6640625" style="167" customWidth="1"/>
    <col min="9731" max="9731" width="16.33203125" style="167" customWidth="1"/>
    <col min="9732" max="9732" width="18" style="167" customWidth="1"/>
    <col min="9733" max="9733" width="16.6640625" style="167" customWidth="1"/>
    <col min="9734" max="9734" width="18.83203125" style="167" customWidth="1"/>
    <col min="9735" max="9736" width="12.83203125" style="167" customWidth="1"/>
    <col min="9737" max="9737" width="13.83203125" style="167" customWidth="1"/>
    <col min="9738" max="9984" width="9.33203125" style="167"/>
    <col min="9985" max="9985" width="47.1640625" style="167" customWidth="1"/>
    <col min="9986" max="9986" width="15.6640625" style="167" customWidth="1"/>
    <col min="9987" max="9987" width="16.33203125" style="167" customWidth="1"/>
    <col min="9988" max="9988" width="18" style="167" customWidth="1"/>
    <col min="9989" max="9989" width="16.6640625" style="167" customWidth="1"/>
    <col min="9990" max="9990" width="18.83203125" style="167" customWidth="1"/>
    <col min="9991" max="9992" width="12.83203125" style="167" customWidth="1"/>
    <col min="9993" max="9993" width="13.83203125" style="167" customWidth="1"/>
    <col min="9994" max="10240" width="9.33203125" style="167"/>
    <col min="10241" max="10241" width="47.1640625" style="167" customWidth="1"/>
    <col min="10242" max="10242" width="15.6640625" style="167" customWidth="1"/>
    <col min="10243" max="10243" width="16.33203125" style="167" customWidth="1"/>
    <col min="10244" max="10244" width="18" style="167" customWidth="1"/>
    <col min="10245" max="10245" width="16.6640625" style="167" customWidth="1"/>
    <col min="10246" max="10246" width="18.83203125" style="167" customWidth="1"/>
    <col min="10247" max="10248" width="12.83203125" style="167" customWidth="1"/>
    <col min="10249" max="10249" width="13.83203125" style="167" customWidth="1"/>
    <col min="10250" max="10496" width="9.33203125" style="167"/>
    <col min="10497" max="10497" width="47.1640625" style="167" customWidth="1"/>
    <col min="10498" max="10498" width="15.6640625" style="167" customWidth="1"/>
    <col min="10499" max="10499" width="16.33203125" style="167" customWidth="1"/>
    <col min="10500" max="10500" width="18" style="167" customWidth="1"/>
    <col min="10501" max="10501" width="16.6640625" style="167" customWidth="1"/>
    <col min="10502" max="10502" width="18.83203125" style="167" customWidth="1"/>
    <col min="10503" max="10504" width="12.83203125" style="167" customWidth="1"/>
    <col min="10505" max="10505" width="13.83203125" style="167" customWidth="1"/>
    <col min="10506" max="10752" width="9.33203125" style="167"/>
    <col min="10753" max="10753" width="47.1640625" style="167" customWidth="1"/>
    <col min="10754" max="10754" width="15.6640625" style="167" customWidth="1"/>
    <col min="10755" max="10755" width="16.33203125" style="167" customWidth="1"/>
    <col min="10756" max="10756" width="18" style="167" customWidth="1"/>
    <col min="10757" max="10757" width="16.6640625" style="167" customWidth="1"/>
    <col min="10758" max="10758" width="18.83203125" style="167" customWidth="1"/>
    <col min="10759" max="10760" width="12.83203125" style="167" customWidth="1"/>
    <col min="10761" max="10761" width="13.83203125" style="167" customWidth="1"/>
    <col min="10762" max="11008" width="9.33203125" style="167"/>
    <col min="11009" max="11009" width="47.1640625" style="167" customWidth="1"/>
    <col min="11010" max="11010" width="15.6640625" style="167" customWidth="1"/>
    <col min="11011" max="11011" width="16.33203125" style="167" customWidth="1"/>
    <col min="11012" max="11012" width="18" style="167" customWidth="1"/>
    <col min="11013" max="11013" width="16.6640625" style="167" customWidth="1"/>
    <col min="11014" max="11014" width="18.83203125" style="167" customWidth="1"/>
    <col min="11015" max="11016" width="12.83203125" style="167" customWidth="1"/>
    <col min="11017" max="11017" width="13.83203125" style="167" customWidth="1"/>
    <col min="11018" max="11264" width="9.33203125" style="167"/>
    <col min="11265" max="11265" width="47.1640625" style="167" customWidth="1"/>
    <col min="11266" max="11266" width="15.6640625" style="167" customWidth="1"/>
    <col min="11267" max="11267" width="16.33203125" style="167" customWidth="1"/>
    <col min="11268" max="11268" width="18" style="167" customWidth="1"/>
    <col min="11269" max="11269" width="16.6640625" style="167" customWidth="1"/>
    <col min="11270" max="11270" width="18.83203125" style="167" customWidth="1"/>
    <col min="11271" max="11272" width="12.83203125" style="167" customWidth="1"/>
    <col min="11273" max="11273" width="13.83203125" style="167" customWidth="1"/>
    <col min="11274" max="11520" width="9.33203125" style="167"/>
    <col min="11521" max="11521" width="47.1640625" style="167" customWidth="1"/>
    <col min="11522" max="11522" width="15.6640625" style="167" customWidth="1"/>
    <col min="11523" max="11523" width="16.33203125" style="167" customWidth="1"/>
    <col min="11524" max="11524" width="18" style="167" customWidth="1"/>
    <col min="11525" max="11525" width="16.6640625" style="167" customWidth="1"/>
    <col min="11526" max="11526" width="18.83203125" style="167" customWidth="1"/>
    <col min="11527" max="11528" width="12.83203125" style="167" customWidth="1"/>
    <col min="11529" max="11529" width="13.83203125" style="167" customWidth="1"/>
    <col min="11530" max="11776" width="9.33203125" style="167"/>
    <col min="11777" max="11777" width="47.1640625" style="167" customWidth="1"/>
    <col min="11778" max="11778" width="15.6640625" style="167" customWidth="1"/>
    <col min="11779" max="11779" width="16.33203125" style="167" customWidth="1"/>
    <col min="11780" max="11780" width="18" style="167" customWidth="1"/>
    <col min="11781" max="11781" width="16.6640625" style="167" customWidth="1"/>
    <col min="11782" max="11782" width="18.83203125" style="167" customWidth="1"/>
    <col min="11783" max="11784" width="12.83203125" style="167" customWidth="1"/>
    <col min="11785" max="11785" width="13.83203125" style="167" customWidth="1"/>
    <col min="11786" max="12032" width="9.33203125" style="167"/>
    <col min="12033" max="12033" width="47.1640625" style="167" customWidth="1"/>
    <col min="12034" max="12034" width="15.6640625" style="167" customWidth="1"/>
    <col min="12035" max="12035" width="16.33203125" style="167" customWidth="1"/>
    <col min="12036" max="12036" width="18" style="167" customWidth="1"/>
    <col min="12037" max="12037" width="16.6640625" style="167" customWidth="1"/>
    <col min="12038" max="12038" width="18.83203125" style="167" customWidth="1"/>
    <col min="12039" max="12040" width="12.83203125" style="167" customWidth="1"/>
    <col min="12041" max="12041" width="13.83203125" style="167" customWidth="1"/>
    <col min="12042" max="12288" width="9.33203125" style="167"/>
    <col min="12289" max="12289" width="47.1640625" style="167" customWidth="1"/>
    <col min="12290" max="12290" width="15.6640625" style="167" customWidth="1"/>
    <col min="12291" max="12291" width="16.33203125" style="167" customWidth="1"/>
    <col min="12292" max="12292" width="18" style="167" customWidth="1"/>
    <col min="12293" max="12293" width="16.6640625" style="167" customWidth="1"/>
    <col min="12294" max="12294" width="18.83203125" style="167" customWidth="1"/>
    <col min="12295" max="12296" width="12.83203125" style="167" customWidth="1"/>
    <col min="12297" max="12297" width="13.83203125" style="167" customWidth="1"/>
    <col min="12298" max="12544" width="9.33203125" style="167"/>
    <col min="12545" max="12545" width="47.1640625" style="167" customWidth="1"/>
    <col min="12546" max="12546" width="15.6640625" style="167" customWidth="1"/>
    <col min="12547" max="12547" width="16.33203125" style="167" customWidth="1"/>
    <col min="12548" max="12548" width="18" style="167" customWidth="1"/>
    <col min="12549" max="12549" width="16.6640625" style="167" customWidth="1"/>
    <col min="12550" max="12550" width="18.83203125" style="167" customWidth="1"/>
    <col min="12551" max="12552" width="12.83203125" style="167" customWidth="1"/>
    <col min="12553" max="12553" width="13.83203125" style="167" customWidth="1"/>
    <col min="12554" max="12800" width="9.33203125" style="167"/>
    <col min="12801" max="12801" width="47.1640625" style="167" customWidth="1"/>
    <col min="12802" max="12802" width="15.6640625" style="167" customWidth="1"/>
    <col min="12803" max="12803" width="16.33203125" style="167" customWidth="1"/>
    <col min="12804" max="12804" width="18" style="167" customWidth="1"/>
    <col min="12805" max="12805" width="16.6640625" style="167" customWidth="1"/>
    <col min="12806" max="12806" width="18.83203125" style="167" customWidth="1"/>
    <col min="12807" max="12808" width="12.83203125" style="167" customWidth="1"/>
    <col min="12809" max="12809" width="13.83203125" style="167" customWidth="1"/>
    <col min="12810" max="13056" width="9.33203125" style="167"/>
    <col min="13057" max="13057" width="47.1640625" style="167" customWidth="1"/>
    <col min="13058" max="13058" width="15.6640625" style="167" customWidth="1"/>
    <col min="13059" max="13059" width="16.33203125" style="167" customWidth="1"/>
    <col min="13060" max="13060" width="18" style="167" customWidth="1"/>
    <col min="13061" max="13061" width="16.6640625" style="167" customWidth="1"/>
    <col min="13062" max="13062" width="18.83203125" style="167" customWidth="1"/>
    <col min="13063" max="13064" width="12.83203125" style="167" customWidth="1"/>
    <col min="13065" max="13065" width="13.83203125" style="167" customWidth="1"/>
    <col min="13066" max="13312" width="9.33203125" style="167"/>
    <col min="13313" max="13313" width="47.1640625" style="167" customWidth="1"/>
    <col min="13314" max="13314" width="15.6640625" style="167" customWidth="1"/>
    <col min="13315" max="13315" width="16.33203125" style="167" customWidth="1"/>
    <col min="13316" max="13316" width="18" style="167" customWidth="1"/>
    <col min="13317" max="13317" width="16.6640625" style="167" customWidth="1"/>
    <col min="13318" max="13318" width="18.83203125" style="167" customWidth="1"/>
    <col min="13319" max="13320" width="12.83203125" style="167" customWidth="1"/>
    <col min="13321" max="13321" width="13.83203125" style="167" customWidth="1"/>
    <col min="13322" max="13568" width="9.33203125" style="167"/>
    <col min="13569" max="13569" width="47.1640625" style="167" customWidth="1"/>
    <col min="13570" max="13570" width="15.6640625" style="167" customWidth="1"/>
    <col min="13571" max="13571" width="16.33203125" style="167" customWidth="1"/>
    <col min="13572" max="13572" width="18" style="167" customWidth="1"/>
    <col min="13573" max="13573" width="16.6640625" style="167" customWidth="1"/>
    <col min="13574" max="13574" width="18.83203125" style="167" customWidth="1"/>
    <col min="13575" max="13576" width="12.83203125" style="167" customWidth="1"/>
    <col min="13577" max="13577" width="13.83203125" style="167" customWidth="1"/>
    <col min="13578" max="13824" width="9.33203125" style="167"/>
    <col min="13825" max="13825" width="47.1640625" style="167" customWidth="1"/>
    <col min="13826" max="13826" width="15.6640625" style="167" customWidth="1"/>
    <col min="13827" max="13827" width="16.33203125" style="167" customWidth="1"/>
    <col min="13828" max="13828" width="18" style="167" customWidth="1"/>
    <col min="13829" max="13829" width="16.6640625" style="167" customWidth="1"/>
    <col min="13830" max="13830" width="18.83203125" style="167" customWidth="1"/>
    <col min="13831" max="13832" width="12.83203125" style="167" customWidth="1"/>
    <col min="13833" max="13833" width="13.83203125" style="167" customWidth="1"/>
    <col min="13834" max="14080" width="9.33203125" style="167"/>
    <col min="14081" max="14081" width="47.1640625" style="167" customWidth="1"/>
    <col min="14082" max="14082" width="15.6640625" style="167" customWidth="1"/>
    <col min="14083" max="14083" width="16.33203125" style="167" customWidth="1"/>
    <col min="14084" max="14084" width="18" style="167" customWidth="1"/>
    <col min="14085" max="14085" width="16.6640625" style="167" customWidth="1"/>
    <col min="14086" max="14086" width="18.83203125" style="167" customWidth="1"/>
    <col min="14087" max="14088" width="12.83203125" style="167" customWidth="1"/>
    <col min="14089" max="14089" width="13.83203125" style="167" customWidth="1"/>
    <col min="14090" max="14336" width="9.33203125" style="167"/>
    <col min="14337" max="14337" width="47.1640625" style="167" customWidth="1"/>
    <col min="14338" max="14338" width="15.6640625" style="167" customWidth="1"/>
    <col min="14339" max="14339" width="16.33203125" style="167" customWidth="1"/>
    <col min="14340" max="14340" width="18" style="167" customWidth="1"/>
    <col min="14341" max="14341" width="16.6640625" style="167" customWidth="1"/>
    <col min="14342" max="14342" width="18.83203125" style="167" customWidth="1"/>
    <col min="14343" max="14344" width="12.83203125" style="167" customWidth="1"/>
    <col min="14345" max="14345" width="13.83203125" style="167" customWidth="1"/>
    <col min="14346" max="14592" width="9.33203125" style="167"/>
    <col min="14593" max="14593" width="47.1640625" style="167" customWidth="1"/>
    <col min="14594" max="14594" width="15.6640625" style="167" customWidth="1"/>
    <col min="14595" max="14595" width="16.33203125" style="167" customWidth="1"/>
    <col min="14596" max="14596" width="18" style="167" customWidth="1"/>
    <col min="14597" max="14597" width="16.6640625" style="167" customWidth="1"/>
    <col min="14598" max="14598" width="18.83203125" style="167" customWidth="1"/>
    <col min="14599" max="14600" width="12.83203125" style="167" customWidth="1"/>
    <col min="14601" max="14601" width="13.83203125" style="167" customWidth="1"/>
    <col min="14602" max="14848" width="9.33203125" style="167"/>
    <col min="14849" max="14849" width="47.1640625" style="167" customWidth="1"/>
    <col min="14850" max="14850" width="15.6640625" style="167" customWidth="1"/>
    <col min="14851" max="14851" width="16.33203125" style="167" customWidth="1"/>
    <col min="14852" max="14852" width="18" style="167" customWidth="1"/>
    <col min="14853" max="14853" width="16.6640625" style="167" customWidth="1"/>
    <col min="14854" max="14854" width="18.83203125" style="167" customWidth="1"/>
    <col min="14855" max="14856" width="12.83203125" style="167" customWidth="1"/>
    <col min="14857" max="14857" width="13.83203125" style="167" customWidth="1"/>
    <col min="14858" max="15104" width="9.33203125" style="167"/>
    <col min="15105" max="15105" width="47.1640625" style="167" customWidth="1"/>
    <col min="15106" max="15106" width="15.6640625" style="167" customWidth="1"/>
    <col min="15107" max="15107" width="16.33203125" style="167" customWidth="1"/>
    <col min="15108" max="15108" width="18" style="167" customWidth="1"/>
    <col min="15109" max="15109" width="16.6640625" style="167" customWidth="1"/>
    <col min="15110" max="15110" width="18.83203125" style="167" customWidth="1"/>
    <col min="15111" max="15112" width="12.83203125" style="167" customWidth="1"/>
    <col min="15113" max="15113" width="13.83203125" style="167" customWidth="1"/>
    <col min="15114" max="15360" width="9.33203125" style="167"/>
    <col min="15361" max="15361" width="47.1640625" style="167" customWidth="1"/>
    <col min="15362" max="15362" width="15.6640625" style="167" customWidth="1"/>
    <col min="15363" max="15363" width="16.33203125" style="167" customWidth="1"/>
    <col min="15364" max="15364" width="18" style="167" customWidth="1"/>
    <col min="15365" max="15365" width="16.6640625" style="167" customWidth="1"/>
    <col min="15366" max="15366" width="18.83203125" style="167" customWidth="1"/>
    <col min="15367" max="15368" width="12.83203125" style="167" customWidth="1"/>
    <col min="15369" max="15369" width="13.83203125" style="167" customWidth="1"/>
    <col min="15370" max="15616" width="9.33203125" style="167"/>
    <col min="15617" max="15617" width="47.1640625" style="167" customWidth="1"/>
    <col min="15618" max="15618" width="15.6640625" style="167" customWidth="1"/>
    <col min="15619" max="15619" width="16.33203125" style="167" customWidth="1"/>
    <col min="15620" max="15620" width="18" style="167" customWidth="1"/>
    <col min="15621" max="15621" width="16.6640625" style="167" customWidth="1"/>
    <col min="15622" max="15622" width="18.83203125" style="167" customWidth="1"/>
    <col min="15623" max="15624" width="12.83203125" style="167" customWidth="1"/>
    <col min="15625" max="15625" width="13.83203125" style="167" customWidth="1"/>
    <col min="15626" max="15872" width="9.33203125" style="167"/>
    <col min="15873" max="15873" width="47.1640625" style="167" customWidth="1"/>
    <col min="15874" max="15874" width="15.6640625" style="167" customWidth="1"/>
    <col min="15875" max="15875" width="16.33203125" style="167" customWidth="1"/>
    <col min="15876" max="15876" width="18" style="167" customWidth="1"/>
    <col min="15877" max="15877" width="16.6640625" style="167" customWidth="1"/>
    <col min="15878" max="15878" width="18.83203125" style="167" customWidth="1"/>
    <col min="15879" max="15880" width="12.83203125" style="167" customWidth="1"/>
    <col min="15881" max="15881" width="13.83203125" style="167" customWidth="1"/>
    <col min="15882" max="16128" width="9.33203125" style="167"/>
    <col min="16129" max="16129" width="47.1640625" style="167" customWidth="1"/>
    <col min="16130" max="16130" width="15.6640625" style="167" customWidth="1"/>
    <col min="16131" max="16131" width="16.33203125" style="167" customWidth="1"/>
    <col min="16132" max="16132" width="18" style="167" customWidth="1"/>
    <col min="16133" max="16133" width="16.6640625" style="167" customWidth="1"/>
    <col min="16134" max="16134" width="18.83203125" style="167" customWidth="1"/>
    <col min="16135" max="16136" width="12.83203125" style="167" customWidth="1"/>
    <col min="16137" max="16137" width="13.83203125" style="167" customWidth="1"/>
    <col min="16138" max="16384" width="9.33203125" style="167"/>
  </cols>
  <sheetData>
    <row r="1" spans="1:6" ht="25.5" customHeight="1" x14ac:dyDescent="0.2">
      <c r="A1" s="298" t="s">
        <v>354</v>
      </c>
      <c r="B1" s="298"/>
      <c r="C1" s="298"/>
      <c r="D1" s="298"/>
      <c r="E1" s="298"/>
      <c r="F1" s="298"/>
    </row>
    <row r="2" spans="1:6" ht="22.5" customHeight="1" thickBot="1" x14ac:dyDescent="0.3">
      <c r="A2" s="85"/>
      <c r="B2" s="82"/>
      <c r="C2" s="82"/>
      <c r="D2" s="82"/>
      <c r="E2" s="82"/>
      <c r="F2" s="168" t="s">
        <v>257</v>
      </c>
    </row>
    <row r="3" spans="1:6" s="169" customFormat="1" ht="44.25" customHeight="1" thickBot="1" x14ac:dyDescent="0.25">
      <c r="A3" s="90" t="s">
        <v>355</v>
      </c>
      <c r="B3" s="91" t="s">
        <v>356</v>
      </c>
      <c r="C3" s="91" t="s">
        <v>357</v>
      </c>
      <c r="D3" s="91" t="s">
        <v>358</v>
      </c>
      <c r="E3" s="91" t="s">
        <v>359</v>
      </c>
      <c r="F3" s="92" t="s">
        <v>360</v>
      </c>
    </row>
    <row r="4" spans="1:6" s="82" customFormat="1" ht="12" customHeight="1" thickBot="1" x14ac:dyDescent="0.25">
      <c r="A4" s="170">
        <v>1</v>
      </c>
      <c r="B4" s="171">
        <v>2</v>
      </c>
      <c r="C4" s="171">
        <v>3</v>
      </c>
      <c r="D4" s="171">
        <v>4</v>
      </c>
      <c r="E4" s="171">
        <v>5</v>
      </c>
      <c r="F4" s="172" t="s">
        <v>361</v>
      </c>
    </row>
    <row r="5" spans="1:6" ht="15.95" customHeight="1" x14ac:dyDescent="0.2">
      <c r="A5" s="173" t="s">
        <v>362</v>
      </c>
      <c r="B5" s="174">
        <v>114300</v>
      </c>
      <c r="C5" s="175" t="s">
        <v>363</v>
      </c>
      <c r="D5" s="174">
        <v>114300</v>
      </c>
      <c r="E5" s="174"/>
      <c r="F5" s="176">
        <f t="shared" ref="F5:F23" si="0">B5-D5-E5</f>
        <v>0</v>
      </c>
    </row>
    <row r="6" spans="1:6" ht="15.95" customHeight="1" x14ac:dyDescent="0.2">
      <c r="A6" s="173" t="s">
        <v>364</v>
      </c>
      <c r="B6" s="174">
        <v>863600</v>
      </c>
      <c r="C6" s="175" t="s">
        <v>363</v>
      </c>
      <c r="D6" s="174">
        <v>863600</v>
      </c>
      <c r="E6" s="174"/>
      <c r="F6" s="176">
        <f t="shared" si="0"/>
        <v>0</v>
      </c>
    </row>
    <row r="7" spans="1:6" ht="15.95" customHeight="1" x14ac:dyDescent="0.2">
      <c r="A7" s="173" t="s">
        <v>365</v>
      </c>
      <c r="B7" s="174">
        <v>317500</v>
      </c>
      <c r="C7" s="175" t="s">
        <v>363</v>
      </c>
      <c r="D7" s="174">
        <v>317500</v>
      </c>
      <c r="E7" s="174"/>
      <c r="F7" s="176">
        <f t="shared" si="0"/>
        <v>0</v>
      </c>
    </row>
    <row r="8" spans="1:6" ht="15.95" customHeight="1" x14ac:dyDescent="0.2">
      <c r="A8" s="177" t="s">
        <v>366</v>
      </c>
      <c r="B8" s="174">
        <v>1905000</v>
      </c>
      <c r="C8" s="175" t="s">
        <v>363</v>
      </c>
      <c r="D8" s="174">
        <v>1905000</v>
      </c>
      <c r="E8" s="174"/>
      <c r="F8" s="176">
        <f t="shared" si="0"/>
        <v>0</v>
      </c>
    </row>
    <row r="9" spans="1:6" ht="15.95" customHeight="1" x14ac:dyDescent="0.2">
      <c r="A9" s="173" t="s">
        <v>367</v>
      </c>
      <c r="B9" s="174">
        <v>199090</v>
      </c>
      <c r="C9" s="175" t="s">
        <v>363</v>
      </c>
      <c r="D9" s="174">
        <v>199090</v>
      </c>
      <c r="E9" s="174"/>
      <c r="F9" s="176"/>
    </row>
    <row r="10" spans="1:6" ht="15.95" customHeight="1" x14ac:dyDescent="0.2">
      <c r="A10" s="177" t="s">
        <v>368</v>
      </c>
      <c r="B10" s="174">
        <v>398780</v>
      </c>
      <c r="C10" s="175" t="s">
        <v>363</v>
      </c>
      <c r="D10" s="174">
        <v>398780</v>
      </c>
      <c r="E10" s="174"/>
      <c r="F10" s="176">
        <f t="shared" si="0"/>
        <v>0</v>
      </c>
    </row>
    <row r="11" spans="1:6" ht="15.95" customHeight="1" x14ac:dyDescent="0.2">
      <c r="A11" s="173" t="s">
        <v>369</v>
      </c>
      <c r="B11" s="174">
        <v>49995</v>
      </c>
      <c r="C11" s="175" t="s">
        <v>363</v>
      </c>
      <c r="D11" s="174">
        <v>49995</v>
      </c>
      <c r="E11" s="174"/>
      <c r="F11" s="176">
        <f t="shared" si="0"/>
        <v>0</v>
      </c>
    </row>
    <row r="12" spans="1:6" ht="15.95" customHeight="1" x14ac:dyDescent="0.2">
      <c r="A12" s="173" t="s">
        <v>370</v>
      </c>
      <c r="B12" s="174">
        <v>60000</v>
      </c>
      <c r="C12" s="175" t="s">
        <v>363</v>
      </c>
      <c r="D12" s="174">
        <v>60000</v>
      </c>
      <c r="E12" s="174"/>
      <c r="F12" s="176">
        <f t="shared" si="0"/>
        <v>0</v>
      </c>
    </row>
    <row r="13" spans="1:6" ht="15.95" customHeight="1" x14ac:dyDescent="0.2">
      <c r="A13" s="173" t="s">
        <v>371</v>
      </c>
      <c r="B13" s="174">
        <v>242900</v>
      </c>
      <c r="C13" s="175" t="s">
        <v>363</v>
      </c>
      <c r="D13" s="174">
        <v>242900</v>
      </c>
      <c r="E13" s="174"/>
      <c r="F13" s="176">
        <f t="shared" si="0"/>
        <v>0</v>
      </c>
    </row>
    <row r="14" spans="1:6" ht="15.95" customHeight="1" x14ac:dyDescent="0.2">
      <c r="A14" s="173" t="s">
        <v>372</v>
      </c>
      <c r="B14" s="174">
        <v>693420</v>
      </c>
      <c r="C14" s="175" t="s">
        <v>363</v>
      </c>
      <c r="D14" s="174">
        <v>693420</v>
      </c>
      <c r="E14" s="174"/>
      <c r="F14" s="176">
        <f t="shared" si="0"/>
        <v>0</v>
      </c>
    </row>
    <row r="15" spans="1:6" ht="15.95" customHeight="1" x14ac:dyDescent="0.2">
      <c r="A15" s="173" t="s">
        <v>373</v>
      </c>
      <c r="B15" s="174">
        <v>166502</v>
      </c>
      <c r="C15" s="175" t="s">
        <v>363</v>
      </c>
      <c r="D15" s="174">
        <v>166502</v>
      </c>
      <c r="E15" s="174"/>
      <c r="F15" s="176">
        <f t="shared" si="0"/>
        <v>0</v>
      </c>
    </row>
    <row r="16" spans="1:6" ht="15.95" customHeight="1" x14ac:dyDescent="0.2">
      <c r="A16" s="173" t="s">
        <v>374</v>
      </c>
      <c r="B16" s="174">
        <v>2478</v>
      </c>
      <c r="C16" s="175" t="s">
        <v>363</v>
      </c>
      <c r="D16" s="174">
        <v>2478</v>
      </c>
      <c r="E16" s="174"/>
      <c r="F16" s="176">
        <f t="shared" si="0"/>
        <v>0</v>
      </c>
    </row>
    <row r="17" spans="1:6" ht="15.95" customHeight="1" x14ac:dyDescent="0.2">
      <c r="A17" s="173"/>
      <c r="B17" s="174"/>
      <c r="C17" s="175"/>
      <c r="D17" s="174"/>
      <c r="E17" s="174"/>
      <c r="F17" s="176">
        <f t="shared" si="0"/>
        <v>0</v>
      </c>
    </row>
    <row r="18" spans="1:6" ht="15.95" customHeight="1" x14ac:dyDescent="0.2">
      <c r="A18" s="173"/>
      <c r="B18" s="174"/>
      <c r="C18" s="175"/>
      <c r="D18" s="174"/>
      <c r="E18" s="174"/>
      <c r="F18" s="176">
        <f t="shared" si="0"/>
        <v>0</v>
      </c>
    </row>
    <row r="19" spans="1:6" ht="15.95" customHeight="1" x14ac:dyDescent="0.2">
      <c r="A19" s="173"/>
      <c r="B19" s="174"/>
      <c r="C19" s="175"/>
      <c r="D19" s="174"/>
      <c r="E19" s="174"/>
      <c r="F19" s="176">
        <f t="shared" si="0"/>
        <v>0</v>
      </c>
    </row>
    <row r="20" spans="1:6" ht="15.95" customHeight="1" x14ac:dyDescent="0.2">
      <c r="A20" s="173"/>
      <c r="B20" s="174"/>
      <c r="C20" s="175"/>
      <c r="D20" s="174"/>
      <c r="E20" s="174"/>
      <c r="F20" s="176">
        <f t="shared" si="0"/>
        <v>0</v>
      </c>
    </row>
    <row r="21" spans="1:6" ht="15.95" customHeight="1" x14ac:dyDescent="0.2">
      <c r="A21" s="173"/>
      <c r="B21" s="174"/>
      <c r="C21" s="175"/>
      <c r="D21" s="174"/>
      <c r="E21" s="174"/>
      <c r="F21" s="176">
        <f t="shared" si="0"/>
        <v>0</v>
      </c>
    </row>
    <row r="22" spans="1:6" ht="15.95" customHeight="1" x14ac:dyDescent="0.2">
      <c r="A22" s="173"/>
      <c r="B22" s="174"/>
      <c r="C22" s="175"/>
      <c r="D22" s="174"/>
      <c r="E22" s="174"/>
      <c r="F22" s="176">
        <f t="shared" si="0"/>
        <v>0</v>
      </c>
    </row>
    <row r="23" spans="1:6" ht="15.95" customHeight="1" thickBot="1" x14ac:dyDescent="0.25">
      <c r="A23" s="111"/>
      <c r="B23" s="178"/>
      <c r="C23" s="179"/>
      <c r="D23" s="178"/>
      <c r="E23" s="178"/>
      <c r="F23" s="180">
        <f t="shared" si="0"/>
        <v>0</v>
      </c>
    </row>
    <row r="24" spans="1:6" s="185" customFormat="1" ht="18" customHeight="1" thickBot="1" x14ac:dyDescent="0.25">
      <c r="A24" s="181" t="s">
        <v>375</v>
      </c>
      <c r="B24" s="182">
        <f>SUM(B5:B23)</f>
        <v>5013565</v>
      </c>
      <c r="C24" s="183"/>
      <c r="D24" s="182">
        <f>SUM(D5:D23)</f>
        <v>5013565</v>
      </c>
      <c r="E24" s="182">
        <f>SUM(E5:E23)</f>
        <v>0</v>
      </c>
      <c r="F24" s="184">
        <f>SUM(F5:F23)</f>
        <v>0</v>
      </c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6/2018 (IX.24)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1D0AE-9133-46CB-B762-7FFF57CFFBD1}">
  <sheetPr>
    <tabColor rgb="FF92D050"/>
  </sheetPr>
  <dimension ref="A1:J152"/>
  <sheetViews>
    <sheetView view="pageBreakPreview" topLeftCell="A72" zoomScale="85" zoomScaleNormal="100" zoomScaleSheetLayoutView="85" workbookViewId="0">
      <selection activeCell="D57" sqref="A57:D57"/>
    </sheetView>
  </sheetViews>
  <sheetFormatPr defaultRowHeight="12.75" x14ac:dyDescent="0.2"/>
  <cols>
    <col min="1" max="1" width="19.5" style="247" customWidth="1"/>
    <col min="2" max="2" width="72" style="248" customWidth="1"/>
    <col min="3" max="3" width="16" style="249" customWidth="1"/>
    <col min="4" max="4" width="15" style="204" customWidth="1"/>
    <col min="5" max="256" width="9.33203125" style="204"/>
    <col min="257" max="257" width="19.5" style="204" customWidth="1"/>
    <col min="258" max="258" width="72" style="204" customWidth="1"/>
    <col min="259" max="259" width="16" style="204" customWidth="1"/>
    <col min="260" max="260" width="15" style="204" customWidth="1"/>
    <col min="261" max="512" width="9.33203125" style="204"/>
    <col min="513" max="513" width="19.5" style="204" customWidth="1"/>
    <col min="514" max="514" width="72" style="204" customWidth="1"/>
    <col min="515" max="515" width="16" style="204" customWidth="1"/>
    <col min="516" max="516" width="15" style="204" customWidth="1"/>
    <col min="517" max="768" width="9.33203125" style="204"/>
    <col min="769" max="769" width="19.5" style="204" customWidth="1"/>
    <col min="770" max="770" width="72" style="204" customWidth="1"/>
    <col min="771" max="771" width="16" style="204" customWidth="1"/>
    <col min="772" max="772" width="15" style="204" customWidth="1"/>
    <col min="773" max="1024" width="9.33203125" style="204"/>
    <col min="1025" max="1025" width="19.5" style="204" customWidth="1"/>
    <col min="1026" max="1026" width="72" style="204" customWidth="1"/>
    <col min="1027" max="1027" width="16" style="204" customWidth="1"/>
    <col min="1028" max="1028" width="15" style="204" customWidth="1"/>
    <col min="1029" max="1280" width="9.33203125" style="204"/>
    <col min="1281" max="1281" width="19.5" style="204" customWidth="1"/>
    <col min="1282" max="1282" width="72" style="204" customWidth="1"/>
    <col min="1283" max="1283" width="16" style="204" customWidth="1"/>
    <col min="1284" max="1284" width="15" style="204" customWidth="1"/>
    <col min="1285" max="1536" width="9.33203125" style="204"/>
    <col min="1537" max="1537" width="19.5" style="204" customWidth="1"/>
    <col min="1538" max="1538" width="72" style="204" customWidth="1"/>
    <col min="1539" max="1539" width="16" style="204" customWidth="1"/>
    <col min="1540" max="1540" width="15" style="204" customWidth="1"/>
    <col min="1541" max="1792" width="9.33203125" style="204"/>
    <col min="1793" max="1793" width="19.5" style="204" customWidth="1"/>
    <col min="1794" max="1794" width="72" style="204" customWidth="1"/>
    <col min="1795" max="1795" width="16" style="204" customWidth="1"/>
    <col min="1796" max="1796" width="15" style="204" customWidth="1"/>
    <col min="1797" max="2048" width="9.33203125" style="204"/>
    <col min="2049" max="2049" width="19.5" style="204" customWidth="1"/>
    <col min="2050" max="2050" width="72" style="204" customWidth="1"/>
    <col min="2051" max="2051" width="16" style="204" customWidth="1"/>
    <col min="2052" max="2052" width="15" style="204" customWidth="1"/>
    <col min="2053" max="2304" width="9.33203125" style="204"/>
    <col min="2305" max="2305" width="19.5" style="204" customWidth="1"/>
    <col min="2306" max="2306" width="72" style="204" customWidth="1"/>
    <col min="2307" max="2307" width="16" style="204" customWidth="1"/>
    <col min="2308" max="2308" width="15" style="204" customWidth="1"/>
    <col min="2309" max="2560" width="9.33203125" style="204"/>
    <col min="2561" max="2561" width="19.5" style="204" customWidth="1"/>
    <col min="2562" max="2562" width="72" style="204" customWidth="1"/>
    <col min="2563" max="2563" width="16" style="204" customWidth="1"/>
    <col min="2564" max="2564" width="15" style="204" customWidth="1"/>
    <col min="2565" max="2816" width="9.33203125" style="204"/>
    <col min="2817" max="2817" width="19.5" style="204" customWidth="1"/>
    <col min="2818" max="2818" width="72" style="204" customWidth="1"/>
    <col min="2819" max="2819" width="16" style="204" customWidth="1"/>
    <col min="2820" max="2820" width="15" style="204" customWidth="1"/>
    <col min="2821" max="3072" width="9.33203125" style="204"/>
    <col min="3073" max="3073" width="19.5" style="204" customWidth="1"/>
    <col min="3074" max="3074" width="72" style="204" customWidth="1"/>
    <col min="3075" max="3075" width="16" style="204" customWidth="1"/>
    <col min="3076" max="3076" width="15" style="204" customWidth="1"/>
    <col min="3077" max="3328" width="9.33203125" style="204"/>
    <col min="3329" max="3329" width="19.5" style="204" customWidth="1"/>
    <col min="3330" max="3330" width="72" style="204" customWidth="1"/>
    <col min="3331" max="3331" width="16" style="204" customWidth="1"/>
    <col min="3332" max="3332" width="15" style="204" customWidth="1"/>
    <col min="3333" max="3584" width="9.33203125" style="204"/>
    <col min="3585" max="3585" width="19.5" style="204" customWidth="1"/>
    <col min="3586" max="3586" width="72" style="204" customWidth="1"/>
    <col min="3587" max="3587" width="16" style="204" customWidth="1"/>
    <col min="3588" max="3588" width="15" style="204" customWidth="1"/>
    <col min="3589" max="3840" width="9.33203125" style="204"/>
    <col min="3841" max="3841" width="19.5" style="204" customWidth="1"/>
    <col min="3842" max="3842" width="72" style="204" customWidth="1"/>
    <col min="3843" max="3843" width="16" style="204" customWidth="1"/>
    <col min="3844" max="3844" width="15" style="204" customWidth="1"/>
    <col min="3845" max="4096" width="9.33203125" style="204"/>
    <col min="4097" max="4097" width="19.5" style="204" customWidth="1"/>
    <col min="4098" max="4098" width="72" style="204" customWidth="1"/>
    <col min="4099" max="4099" width="16" style="204" customWidth="1"/>
    <col min="4100" max="4100" width="15" style="204" customWidth="1"/>
    <col min="4101" max="4352" width="9.33203125" style="204"/>
    <col min="4353" max="4353" width="19.5" style="204" customWidth="1"/>
    <col min="4354" max="4354" width="72" style="204" customWidth="1"/>
    <col min="4355" max="4355" width="16" style="204" customWidth="1"/>
    <col min="4356" max="4356" width="15" style="204" customWidth="1"/>
    <col min="4357" max="4608" width="9.33203125" style="204"/>
    <col min="4609" max="4609" width="19.5" style="204" customWidth="1"/>
    <col min="4610" max="4610" width="72" style="204" customWidth="1"/>
    <col min="4611" max="4611" width="16" style="204" customWidth="1"/>
    <col min="4612" max="4612" width="15" style="204" customWidth="1"/>
    <col min="4613" max="4864" width="9.33203125" style="204"/>
    <col min="4865" max="4865" width="19.5" style="204" customWidth="1"/>
    <col min="4866" max="4866" width="72" style="204" customWidth="1"/>
    <col min="4867" max="4867" width="16" style="204" customWidth="1"/>
    <col min="4868" max="4868" width="15" style="204" customWidth="1"/>
    <col min="4869" max="5120" width="9.33203125" style="204"/>
    <col min="5121" max="5121" width="19.5" style="204" customWidth="1"/>
    <col min="5122" max="5122" width="72" style="204" customWidth="1"/>
    <col min="5123" max="5123" width="16" style="204" customWidth="1"/>
    <col min="5124" max="5124" width="15" style="204" customWidth="1"/>
    <col min="5125" max="5376" width="9.33203125" style="204"/>
    <col min="5377" max="5377" width="19.5" style="204" customWidth="1"/>
    <col min="5378" max="5378" width="72" style="204" customWidth="1"/>
    <col min="5379" max="5379" width="16" style="204" customWidth="1"/>
    <col min="5380" max="5380" width="15" style="204" customWidth="1"/>
    <col min="5381" max="5632" width="9.33203125" style="204"/>
    <col min="5633" max="5633" width="19.5" style="204" customWidth="1"/>
    <col min="5634" max="5634" width="72" style="204" customWidth="1"/>
    <col min="5635" max="5635" width="16" style="204" customWidth="1"/>
    <col min="5636" max="5636" width="15" style="204" customWidth="1"/>
    <col min="5637" max="5888" width="9.33203125" style="204"/>
    <col min="5889" max="5889" width="19.5" style="204" customWidth="1"/>
    <col min="5890" max="5890" width="72" style="204" customWidth="1"/>
    <col min="5891" max="5891" width="16" style="204" customWidth="1"/>
    <col min="5892" max="5892" width="15" style="204" customWidth="1"/>
    <col min="5893" max="6144" width="9.33203125" style="204"/>
    <col min="6145" max="6145" width="19.5" style="204" customWidth="1"/>
    <col min="6146" max="6146" width="72" style="204" customWidth="1"/>
    <col min="6147" max="6147" width="16" style="204" customWidth="1"/>
    <col min="6148" max="6148" width="15" style="204" customWidth="1"/>
    <col min="6149" max="6400" width="9.33203125" style="204"/>
    <col min="6401" max="6401" width="19.5" style="204" customWidth="1"/>
    <col min="6402" max="6402" width="72" style="204" customWidth="1"/>
    <col min="6403" max="6403" width="16" style="204" customWidth="1"/>
    <col min="6404" max="6404" width="15" style="204" customWidth="1"/>
    <col min="6405" max="6656" width="9.33203125" style="204"/>
    <col min="6657" max="6657" width="19.5" style="204" customWidth="1"/>
    <col min="6658" max="6658" width="72" style="204" customWidth="1"/>
    <col min="6659" max="6659" width="16" style="204" customWidth="1"/>
    <col min="6660" max="6660" width="15" style="204" customWidth="1"/>
    <col min="6661" max="6912" width="9.33203125" style="204"/>
    <col min="6913" max="6913" width="19.5" style="204" customWidth="1"/>
    <col min="6914" max="6914" width="72" style="204" customWidth="1"/>
    <col min="6915" max="6915" width="16" style="204" customWidth="1"/>
    <col min="6916" max="6916" width="15" style="204" customWidth="1"/>
    <col min="6917" max="7168" width="9.33203125" style="204"/>
    <col min="7169" max="7169" width="19.5" style="204" customWidth="1"/>
    <col min="7170" max="7170" width="72" style="204" customWidth="1"/>
    <col min="7171" max="7171" width="16" style="204" customWidth="1"/>
    <col min="7172" max="7172" width="15" style="204" customWidth="1"/>
    <col min="7173" max="7424" width="9.33203125" style="204"/>
    <col min="7425" max="7425" width="19.5" style="204" customWidth="1"/>
    <col min="7426" max="7426" width="72" style="204" customWidth="1"/>
    <col min="7427" max="7427" width="16" style="204" customWidth="1"/>
    <col min="7428" max="7428" width="15" style="204" customWidth="1"/>
    <col min="7429" max="7680" width="9.33203125" style="204"/>
    <col min="7681" max="7681" width="19.5" style="204" customWidth="1"/>
    <col min="7682" max="7682" width="72" style="204" customWidth="1"/>
    <col min="7683" max="7683" width="16" style="204" customWidth="1"/>
    <col min="7684" max="7684" width="15" style="204" customWidth="1"/>
    <col min="7685" max="7936" width="9.33203125" style="204"/>
    <col min="7937" max="7937" width="19.5" style="204" customWidth="1"/>
    <col min="7938" max="7938" width="72" style="204" customWidth="1"/>
    <col min="7939" max="7939" width="16" style="204" customWidth="1"/>
    <col min="7940" max="7940" width="15" style="204" customWidth="1"/>
    <col min="7941" max="8192" width="9.33203125" style="204"/>
    <col min="8193" max="8193" width="19.5" style="204" customWidth="1"/>
    <col min="8194" max="8194" width="72" style="204" customWidth="1"/>
    <col min="8195" max="8195" width="16" style="204" customWidth="1"/>
    <col min="8196" max="8196" width="15" style="204" customWidth="1"/>
    <col min="8197" max="8448" width="9.33203125" style="204"/>
    <col min="8449" max="8449" width="19.5" style="204" customWidth="1"/>
    <col min="8450" max="8450" width="72" style="204" customWidth="1"/>
    <col min="8451" max="8451" width="16" style="204" customWidth="1"/>
    <col min="8452" max="8452" width="15" style="204" customWidth="1"/>
    <col min="8453" max="8704" width="9.33203125" style="204"/>
    <col min="8705" max="8705" width="19.5" style="204" customWidth="1"/>
    <col min="8706" max="8706" width="72" style="204" customWidth="1"/>
    <col min="8707" max="8707" width="16" style="204" customWidth="1"/>
    <col min="8708" max="8708" width="15" style="204" customWidth="1"/>
    <col min="8709" max="8960" width="9.33203125" style="204"/>
    <col min="8961" max="8961" width="19.5" style="204" customWidth="1"/>
    <col min="8962" max="8962" width="72" style="204" customWidth="1"/>
    <col min="8963" max="8963" width="16" style="204" customWidth="1"/>
    <col min="8964" max="8964" width="15" style="204" customWidth="1"/>
    <col min="8965" max="9216" width="9.33203125" style="204"/>
    <col min="9217" max="9217" width="19.5" style="204" customWidth="1"/>
    <col min="9218" max="9218" width="72" style="204" customWidth="1"/>
    <col min="9219" max="9219" width="16" style="204" customWidth="1"/>
    <col min="9220" max="9220" width="15" style="204" customWidth="1"/>
    <col min="9221" max="9472" width="9.33203125" style="204"/>
    <col min="9473" max="9473" width="19.5" style="204" customWidth="1"/>
    <col min="9474" max="9474" width="72" style="204" customWidth="1"/>
    <col min="9475" max="9475" width="16" style="204" customWidth="1"/>
    <col min="9476" max="9476" width="15" style="204" customWidth="1"/>
    <col min="9477" max="9728" width="9.33203125" style="204"/>
    <col min="9729" max="9729" width="19.5" style="204" customWidth="1"/>
    <col min="9730" max="9730" width="72" style="204" customWidth="1"/>
    <col min="9731" max="9731" width="16" style="204" customWidth="1"/>
    <col min="9732" max="9732" width="15" style="204" customWidth="1"/>
    <col min="9733" max="9984" width="9.33203125" style="204"/>
    <col min="9985" max="9985" width="19.5" style="204" customWidth="1"/>
    <col min="9986" max="9986" width="72" style="204" customWidth="1"/>
    <col min="9987" max="9987" width="16" style="204" customWidth="1"/>
    <col min="9988" max="9988" width="15" style="204" customWidth="1"/>
    <col min="9989" max="10240" width="9.33203125" style="204"/>
    <col min="10241" max="10241" width="19.5" style="204" customWidth="1"/>
    <col min="10242" max="10242" width="72" style="204" customWidth="1"/>
    <col min="10243" max="10243" width="16" style="204" customWidth="1"/>
    <col min="10244" max="10244" width="15" style="204" customWidth="1"/>
    <col min="10245" max="10496" width="9.33203125" style="204"/>
    <col min="10497" max="10497" width="19.5" style="204" customWidth="1"/>
    <col min="10498" max="10498" width="72" style="204" customWidth="1"/>
    <col min="10499" max="10499" width="16" style="204" customWidth="1"/>
    <col min="10500" max="10500" width="15" style="204" customWidth="1"/>
    <col min="10501" max="10752" width="9.33203125" style="204"/>
    <col min="10753" max="10753" width="19.5" style="204" customWidth="1"/>
    <col min="10754" max="10754" width="72" style="204" customWidth="1"/>
    <col min="10755" max="10755" width="16" style="204" customWidth="1"/>
    <col min="10756" max="10756" width="15" style="204" customWidth="1"/>
    <col min="10757" max="11008" width="9.33203125" style="204"/>
    <col min="11009" max="11009" width="19.5" style="204" customWidth="1"/>
    <col min="11010" max="11010" width="72" style="204" customWidth="1"/>
    <col min="11011" max="11011" width="16" style="204" customWidth="1"/>
    <col min="11012" max="11012" width="15" style="204" customWidth="1"/>
    <col min="11013" max="11264" width="9.33203125" style="204"/>
    <col min="11265" max="11265" width="19.5" style="204" customWidth="1"/>
    <col min="11266" max="11266" width="72" style="204" customWidth="1"/>
    <col min="11267" max="11267" width="16" style="204" customWidth="1"/>
    <col min="11268" max="11268" width="15" style="204" customWidth="1"/>
    <col min="11269" max="11520" width="9.33203125" style="204"/>
    <col min="11521" max="11521" width="19.5" style="204" customWidth="1"/>
    <col min="11522" max="11522" width="72" style="204" customWidth="1"/>
    <col min="11523" max="11523" width="16" style="204" customWidth="1"/>
    <col min="11524" max="11524" width="15" style="204" customWidth="1"/>
    <col min="11525" max="11776" width="9.33203125" style="204"/>
    <col min="11777" max="11777" width="19.5" style="204" customWidth="1"/>
    <col min="11778" max="11778" width="72" style="204" customWidth="1"/>
    <col min="11779" max="11779" width="16" style="204" customWidth="1"/>
    <col min="11780" max="11780" width="15" style="204" customWidth="1"/>
    <col min="11781" max="12032" width="9.33203125" style="204"/>
    <col min="12033" max="12033" width="19.5" style="204" customWidth="1"/>
    <col min="12034" max="12034" width="72" style="204" customWidth="1"/>
    <col min="12035" max="12035" width="16" style="204" customWidth="1"/>
    <col min="12036" max="12036" width="15" style="204" customWidth="1"/>
    <col min="12037" max="12288" width="9.33203125" style="204"/>
    <col min="12289" max="12289" width="19.5" style="204" customWidth="1"/>
    <col min="12290" max="12290" width="72" style="204" customWidth="1"/>
    <col min="12291" max="12291" width="16" style="204" customWidth="1"/>
    <col min="12292" max="12292" width="15" style="204" customWidth="1"/>
    <col min="12293" max="12544" width="9.33203125" style="204"/>
    <col min="12545" max="12545" width="19.5" style="204" customWidth="1"/>
    <col min="12546" max="12546" width="72" style="204" customWidth="1"/>
    <col min="12547" max="12547" width="16" style="204" customWidth="1"/>
    <col min="12548" max="12548" width="15" style="204" customWidth="1"/>
    <col min="12549" max="12800" width="9.33203125" style="204"/>
    <col min="12801" max="12801" width="19.5" style="204" customWidth="1"/>
    <col min="12802" max="12802" width="72" style="204" customWidth="1"/>
    <col min="12803" max="12803" width="16" style="204" customWidth="1"/>
    <col min="12804" max="12804" width="15" style="204" customWidth="1"/>
    <col min="12805" max="13056" width="9.33203125" style="204"/>
    <col min="13057" max="13057" width="19.5" style="204" customWidth="1"/>
    <col min="13058" max="13058" width="72" style="204" customWidth="1"/>
    <col min="13059" max="13059" width="16" style="204" customWidth="1"/>
    <col min="13060" max="13060" width="15" style="204" customWidth="1"/>
    <col min="13061" max="13312" width="9.33203125" style="204"/>
    <col min="13313" max="13313" width="19.5" style="204" customWidth="1"/>
    <col min="13314" max="13314" width="72" style="204" customWidth="1"/>
    <col min="13315" max="13315" width="16" style="204" customWidth="1"/>
    <col min="13316" max="13316" width="15" style="204" customWidth="1"/>
    <col min="13317" max="13568" width="9.33203125" style="204"/>
    <col min="13569" max="13569" width="19.5" style="204" customWidth="1"/>
    <col min="13570" max="13570" width="72" style="204" customWidth="1"/>
    <col min="13571" max="13571" width="16" style="204" customWidth="1"/>
    <col min="13572" max="13572" width="15" style="204" customWidth="1"/>
    <col min="13573" max="13824" width="9.33203125" style="204"/>
    <col min="13825" max="13825" width="19.5" style="204" customWidth="1"/>
    <col min="13826" max="13826" width="72" style="204" customWidth="1"/>
    <col min="13827" max="13827" width="16" style="204" customWidth="1"/>
    <col min="13828" max="13828" width="15" style="204" customWidth="1"/>
    <col min="13829" max="14080" width="9.33203125" style="204"/>
    <col min="14081" max="14081" width="19.5" style="204" customWidth="1"/>
    <col min="14082" max="14082" width="72" style="204" customWidth="1"/>
    <col min="14083" max="14083" width="16" style="204" customWidth="1"/>
    <col min="14084" max="14084" width="15" style="204" customWidth="1"/>
    <col min="14085" max="14336" width="9.33203125" style="204"/>
    <col min="14337" max="14337" width="19.5" style="204" customWidth="1"/>
    <col min="14338" max="14338" width="72" style="204" customWidth="1"/>
    <col min="14339" max="14339" width="16" style="204" customWidth="1"/>
    <col min="14340" max="14340" width="15" style="204" customWidth="1"/>
    <col min="14341" max="14592" width="9.33203125" style="204"/>
    <col min="14593" max="14593" width="19.5" style="204" customWidth="1"/>
    <col min="14594" max="14594" width="72" style="204" customWidth="1"/>
    <col min="14595" max="14595" width="16" style="204" customWidth="1"/>
    <col min="14596" max="14596" width="15" style="204" customWidth="1"/>
    <col min="14597" max="14848" width="9.33203125" style="204"/>
    <col min="14849" max="14849" width="19.5" style="204" customWidth="1"/>
    <col min="14850" max="14850" width="72" style="204" customWidth="1"/>
    <col min="14851" max="14851" width="16" style="204" customWidth="1"/>
    <col min="14852" max="14852" width="15" style="204" customWidth="1"/>
    <col min="14853" max="15104" width="9.33203125" style="204"/>
    <col min="15105" max="15105" width="19.5" style="204" customWidth="1"/>
    <col min="15106" max="15106" width="72" style="204" customWidth="1"/>
    <col min="15107" max="15107" width="16" style="204" customWidth="1"/>
    <col min="15108" max="15108" width="15" style="204" customWidth="1"/>
    <col min="15109" max="15360" width="9.33203125" style="204"/>
    <col min="15361" max="15361" width="19.5" style="204" customWidth="1"/>
    <col min="15362" max="15362" width="72" style="204" customWidth="1"/>
    <col min="15363" max="15363" width="16" style="204" customWidth="1"/>
    <col min="15364" max="15364" width="15" style="204" customWidth="1"/>
    <col min="15365" max="15616" width="9.33203125" style="204"/>
    <col min="15617" max="15617" width="19.5" style="204" customWidth="1"/>
    <col min="15618" max="15618" width="72" style="204" customWidth="1"/>
    <col min="15619" max="15619" width="16" style="204" customWidth="1"/>
    <col min="15620" max="15620" width="15" style="204" customWidth="1"/>
    <col min="15621" max="15872" width="9.33203125" style="204"/>
    <col min="15873" max="15873" width="19.5" style="204" customWidth="1"/>
    <col min="15874" max="15874" width="72" style="204" customWidth="1"/>
    <col min="15875" max="15875" width="16" style="204" customWidth="1"/>
    <col min="15876" max="15876" width="15" style="204" customWidth="1"/>
    <col min="15877" max="16128" width="9.33203125" style="204"/>
    <col min="16129" max="16129" width="19.5" style="204" customWidth="1"/>
    <col min="16130" max="16130" width="72" style="204" customWidth="1"/>
    <col min="16131" max="16131" width="16" style="204" customWidth="1"/>
    <col min="16132" max="16132" width="15" style="204" customWidth="1"/>
    <col min="16133" max="16384" width="9.33203125" style="204"/>
  </cols>
  <sheetData>
    <row r="1" spans="1:4" s="190" customFormat="1" ht="16.5" customHeight="1" thickBot="1" x14ac:dyDescent="0.25">
      <c r="A1" s="187"/>
      <c r="B1" s="188"/>
      <c r="C1" s="189" t="s">
        <v>434</v>
      </c>
    </row>
    <row r="2" spans="1:4" s="194" customFormat="1" ht="21" customHeight="1" x14ac:dyDescent="0.2">
      <c r="A2" s="191" t="s">
        <v>260</v>
      </c>
      <c r="B2" s="192" t="s">
        <v>376</v>
      </c>
      <c r="C2" s="193" t="s">
        <v>377</v>
      </c>
    </row>
    <row r="3" spans="1:4" s="194" customFormat="1" ht="16.5" thickBot="1" x14ac:dyDescent="0.25">
      <c r="A3" s="195" t="s">
        <v>378</v>
      </c>
      <c r="B3" s="196" t="s">
        <v>379</v>
      </c>
      <c r="C3" s="197">
        <v>1</v>
      </c>
    </row>
    <row r="4" spans="1:4" s="200" customFormat="1" ht="15.95" customHeight="1" thickBot="1" x14ac:dyDescent="0.3">
      <c r="A4" s="198"/>
      <c r="B4" s="198"/>
      <c r="C4" s="199"/>
      <c r="D4" s="199" t="s">
        <v>257</v>
      </c>
    </row>
    <row r="5" spans="1:4" ht="36.75" thickBot="1" x14ac:dyDescent="0.25">
      <c r="A5" s="201" t="s">
        <v>380</v>
      </c>
      <c r="B5" s="202" t="s">
        <v>381</v>
      </c>
      <c r="C5" s="203" t="s">
        <v>5</v>
      </c>
      <c r="D5" s="203" t="s">
        <v>6</v>
      </c>
    </row>
    <row r="6" spans="1:4" s="208" customFormat="1" ht="12.95" customHeight="1" thickBot="1" x14ac:dyDescent="0.25">
      <c r="A6" s="205">
        <v>1</v>
      </c>
      <c r="B6" s="206">
        <v>2</v>
      </c>
      <c r="C6" s="207">
        <v>3</v>
      </c>
      <c r="D6" s="207">
        <v>3</v>
      </c>
    </row>
    <row r="7" spans="1:4" s="208" customFormat="1" ht="15.95" customHeight="1" thickBot="1" x14ac:dyDescent="0.25">
      <c r="A7" s="209"/>
      <c r="B7" s="210" t="s">
        <v>258</v>
      </c>
      <c r="C7" s="211"/>
      <c r="D7" s="211"/>
    </row>
    <row r="8" spans="1:4" s="208" customFormat="1" ht="12" customHeight="1" thickBot="1" x14ac:dyDescent="0.25">
      <c r="A8" s="46" t="s">
        <v>7</v>
      </c>
      <c r="B8" s="11" t="s">
        <v>8</v>
      </c>
      <c r="C8" s="12">
        <f>SUM(C9:C18)</f>
        <v>127698014</v>
      </c>
      <c r="D8" s="12">
        <f>SUM(D9:D18)</f>
        <v>153870254</v>
      </c>
    </row>
    <row r="9" spans="1:4" s="213" customFormat="1" ht="12" customHeight="1" x14ac:dyDescent="0.2">
      <c r="A9" s="212" t="s">
        <v>9</v>
      </c>
      <c r="B9" s="15" t="s">
        <v>10</v>
      </c>
      <c r="C9" s="16">
        <v>14692557</v>
      </c>
      <c r="D9" s="16">
        <v>14692557</v>
      </c>
    </row>
    <row r="10" spans="1:4" s="215" customFormat="1" ht="12" customHeight="1" x14ac:dyDescent="0.2">
      <c r="A10" s="214" t="s">
        <v>11</v>
      </c>
      <c r="B10" s="18" t="s">
        <v>12</v>
      </c>
      <c r="C10" s="19"/>
      <c r="D10" s="19"/>
    </row>
    <row r="11" spans="1:4" s="215" customFormat="1" ht="12" customHeight="1" x14ac:dyDescent="0.2">
      <c r="A11" s="214" t="s">
        <v>13</v>
      </c>
      <c r="B11" s="18" t="s">
        <v>382</v>
      </c>
      <c r="C11" s="19">
        <v>12950000</v>
      </c>
      <c r="D11" s="19">
        <v>12950000</v>
      </c>
    </row>
    <row r="12" spans="1:4" s="215" customFormat="1" ht="12" customHeight="1" x14ac:dyDescent="0.2">
      <c r="A12" s="214" t="s">
        <v>15</v>
      </c>
      <c r="B12" s="18" t="s">
        <v>16</v>
      </c>
      <c r="C12" s="19"/>
      <c r="D12" s="19"/>
    </row>
    <row r="13" spans="1:4" s="215" customFormat="1" ht="12" customHeight="1" x14ac:dyDescent="0.2">
      <c r="A13" s="214" t="s">
        <v>17</v>
      </c>
      <c r="B13" s="18" t="s">
        <v>383</v>
      </c>
      <c r="C13" s="19">
        <v>1800000</v>
      </c>
      <c r="D13" s="19">
        <v>1800000</v>
      </c>
    </row>
    <row r="14" spans="1:4" s="213" customFormat="1" ht="12" customHeight="1" x14ac:dyDescent="0.2">
      <c r="A14" s="214" t="s">
        <v>19</v>
      </c>
      <c r="B14" s="18" t="s">
        <v>384</v>
      </c>
      <c r="C14" s="19"/>
      <c r="D14" s="19">
        <v>3619660</v>
      </c>
    </row>
    <row r="15" spans="1:4" s="213" customFormat="1" ht="12" customHeight="1" x14ac:dyDescent="0.2">
      <c r="A15" s="214" t="s">
        <v>21</v>
      </c>
      <c r="B15" s="18" t="s">
        <v>22</v>
      </c>
      <c r="C15" s="19"/>
      <c r="D15" s="19"/>
    </row>
    <row r="16" spans="1:4" s="213" customFormat="1" ht="12" customHeight="1" x14ac:dyDescent="0.2">
      <c r="A16" s="214" t="s">
        <v>23</v>
      </c>
      <c r="B16" s="216" t="s">
        <v>385</v>
      </c>
      <c r="C16" s="19"/>
      <c r="D16" s="19"/>
    </row>
    <row r="17" spans="1:4" s="213" customFormat="1" ht="12" customHeight="1" x14ac:dyDescent="0.2">
      <c r="A17" s="214" t="s">
        <v>386</v>
      </c>
      <c r="B17" s="216" t="s">
        <v>385</v>
      </c>
      <c r="C17" s="217">
        <v>95455457</v>
      </c>
      <c r="D17" s="217">
        <v>118008037</v>
      </c>
    </row>
    <row r="18" spans="1:4" s="213" customFormat="1" ht="12" customHeight="1" thickBot="1" x14ac:dyDescent="0.25">
      <c r="A18" s="218" t="s">
        <v>192</v>
      </c>
      <c r="B18" s="21" t="s">
        <v>28</v>
      </c>
      <c r="C18" s="219">
        <v>2800000</v>
      </c>
      <c r="D18" s="219">
        <v>2800000</v>
      </c>
    </row>
    <row r="19" spans="1:4" s="213" customFormat="1" ht="12" customHeight="1" thickBot="1" x14ac:dyDescent="0.25">
      <c r="A19" s="46" t="s">
        <v>29</v>
      </c>
      <c r="B19" s="26" t="s">
        <v>30</v>
      </c>
      <c r="C19" s="12">
        <f>SUM(C20:C25)</f>
        <v>0</v>
      </c>
      <c r="D19" s="12">
        <f>SUM(D20:D25)</f>
        <v>0</v>
      </c>
    </row>
    <row r="20" spans="1:4" s="213" customFormat="1" ht="12" customHeight="1" x14ac:dyDescent="0.2">
      <c r="A20" s="212" t="s">
        <v>31</v>
      </c>
      <c r="B20" s="15" t="s">
        <v>32</v>
      </c>
      <c r="C20" s="16"/>
      <c r="D20" s="16"/>
    </row>
    <row r="21" spans="1:4" s="215" customFormat="1" ht="12" customHeight="1" x14ac:dyDescent="0.2">
      <c r="A21" s="214" t="s">
        <v>33</v>
      </c>
      <c r="B21" s="18" t="s">
        <v>34</v>
      </c>
      <c r="C21" s="19"/>
      <c r="D21" s="19"/>
    </row>
    <row r="22" spans="1:4" s="215" customFormat="1" ht="12" customHeight="1" x14ac:dyDescent="0.2">
      <c r="A22" s="214" t="s">
        <v>35</v>
      </c>
      <c r="B22" s="18" t="s">
        <v>36</v>
      </c>
      <c r="C22" s="19"/>
      <c r="D22" s="19"/>
    </row>
    <row r="23" spans="1:4" s="215" customFormat="1" ht="12" customHeight="1" x14ac:dyDescent="0.2">
      <c r="A23" s="214" t="s">
        <v>37</v>
      </c>
      <c r="B23" s="18" t="s">
        <v>38</v>
      </c>
      <c r="C23" s="19"/>
      <c r="D23" s="19"/>
    </row>
    <row r="24" spans="1:4" s="213" customFormat="1" ht="12" customHeight="1" x14ac:dyDescent="0.2">
      <c r="A24" s="214" t="s">
        <v>39</v>
      </c>
      <c r="B24" s="18" t="s">
        <v>40</v>
      </c>
      <c r="C24" s="19"/>
      <c r="D24" s="19"/>
    </row>
    <row r="25" spans="1:4" s="215" customFormat="1" ht="12" customHeight="1" thickBot="1" x14ac:dyDescent="0.25">
      <c r="A25" s="218" t="s">
        <v>41</v>
      </c>
      <c r="B25" s="21" t="s">
        <v>42</v>
      </c>
      <c r="C25" s="22"/>
      <c r="D25" s="22"/>
    </row>
    <row r="26" spans="1:4" s="215" customFormat="1" ht="12" customHeight="1" thickBot="1" x14ac:dyDescent="0.25">
      <c r="A26" s="46" t="s">
        <v>43</v>
      </c>
      <c r="B26" s="11" t="s">
        <v>44</v>
      </c>
      <c r="C26" s="12">
        <f>+C27+C28+C29+C30+C31</f>
        <v>5048568</v>
      </c>
      <c r="D26" s="12">
        <f>+D27+D28+D29+D30+D31</f>
        <v>5048568</v>
      </c>
    </row>
    <row r="27" spans="1:4" s="215" customFormat="1" ht="12" customHeight="1" x14ac:dyDescent="0.2">
      <c r="A27" s="212" t="s">
        <v>45</v>
      </c>
      <c r="B27" s="15" t="s">
        <v>46</v>
      </c>
      <c r="C27" s="16"/>
      <c r="D27" s="16"/>
    </row>
    <row r="28" spans="1:4" s="215" customFormat="1" ht="12" customHeight="1" x14ac:dyDescent="0.2">
      <c r="A28" s="214" t="s">
        <v>47</v>
      </c>
      <c r="B28" s="18" t="s">
        <v>48</v>
      </c>
      <c r="C28" s="19"/>
      <c r="D28" s="19"/>
    </row>
    <row r="29" spans="1:4" s="215" customFormat="1" ht="12" customHeight="1" x14ac:dyDescent="0.2">
      <c r="A29" s="214" t="s">
        <v>49</v>
      </c>
      <c r="B29" s="18" t="s">
        <v>50</v>
      </c>
      <c r="C29" s="19"/>
      <c r="D29" s="19"/>
    </row>
    <row r="30" spans="1:4" s="215" customFormat="1" ht="12" customHeight="1" x14ac:dyDescent="0.2">
      <c r="A30" s="214" t="s">
        <v>51</v>
      </c>
      <c r="B30" s="18" t="s">
        <v>52</v>
      </c>
      <c r="C30" s="19"/>
      <c r="D30" s="19"/>
    </row>
    <row r="31" spans="1:4" s="215" customFormat="1" ht="12" customHeight="1" x14ac:dyDescent="0.2">
      <c r="A31" s="214" t="s">
        <v>53</v>
      </c>
      <c r="B31" s="18" t="s">
        <v>54</v>
      </c>
      <c r="C31" s="19">
        <v>5048568</v>
      </c>
      <c r="D31" s="19">
        <v>5048568</v>
      </c>
    </row>
    <row r="32" spans="1:4" s="215" customFormat="1" ht="12" customHeight="1" thickBot="1" x14ac:dyDescent="0.25">
      <c r="A32" s="218" t="s">
        <v>55</v>
      </c>
      <c r="B32" s="21" t="s">
        <v>56</v>
      </c>
      <c r="C32" s="22"/>
      <c r="D32" s="22"/>
    </row>
    <row r="33" spans="1:4" s="215" customFormat="1" ht="12" customHeight="1" thickBot="1" x14ac:dyDescent="0.25">
      <c r="A33" s="46" t="s">
        <v>57</v>
      </c>
      <c r="B33" s="11" t="s">
        <v>58</v>
      </c>
      <c r="C33" s="27">
        <f>SUM(C34:C41)</f>
        <v>2677000</v>
      </c>
      <c r="D33" s="27">
        <f>SUM(D34:D41)</f>
        <v>2677000</v>
      </c>
    </row>
    <row r="34" spans="1:4" s="215" customFormat="1" ht="12" customHeight="1" x14ac:dyDescent="0.2">
      <c r="A34" s="212" t="s">
        <v>59</v>
      </c>
      <c r="B34" s="15" t="s">
        <v>60</v>
      </c>
      <c r="C34" s="28">
        <v>1150000</v>
      </c>
      <c r="D34" s="28">
        <v>1150000</v>
      </c>
    </row>
    <row r="35" spans="1:4" s="215" customFormat="1" ht="12" customHeight="1" x14ac:dyDescent="0.2">
      <c r="A35" s="214" t="s">
        <v>387</v>
      </c>
      <c r="B35" s="18" t="s">
        <v>388</v>
      </c>
      <c r="C35" s="19"/>
      <c r="D35" s="19"/>
    </row>
    <row r="36" spans="1:4" s="215" customFormat="1" ht="12" customHeight="1" x14ac:dyDescent="0.2">
      <c r="A36" s="214" t="s">
        <v>389</v>
      </c>
      <c r="B36" s="18" t="s">
        <v>64</v>
      </c>
      <c r="C36" s="19"/>
      <c r="D36" s="19"/>
    </row>
    <row r="37" spans="1:4" s="215" customFormat="1" ht="12" customHeight="1" x14ac:dyDescent="0.2">
      <c r="A37" s="214" t="s">
        <v>71</v>
      </c>
      <c r="B37" s="18" t="s">
        <v>66</v>
      </c>
      <c r="C37" s="19">
        <v>1180000</v>
      </c>
      <c r="D37" s="19">
        <v>1180000</v>
      </c>
    </row>
    <row r="38" spans="1:4" s="215" customFormat="1" ht="12" customHeight="1" x14ac:dyDescent="0.2">
      <c r="A38" s="214" t="s">
        <v>390</v>
      </c>
      <c r="B38" s="18" t="s">
        <v>68</v>
      </c>
      <c r="C38" s="19"/>
      <c r="D38" s="19"/>
    </row>
    <row r="39" spans="1:4" s="215" customFormat="1" ht="12" customHeight="1" x14ac:dyDescent="0.2">
      <c r="A39" s="214" t="s">
        <v>391</v>
      </c>
      <c r="B39" s="18" t="s">
        <v>70</v>
      </c>
      <c r="C39" s="19"/>
      <c r="D39" s="19"/>
    </row>
    <row r="40" spans="1:4" s="215" customFormat="1" ht="12" customHeight="1" x14ac:dyDescent="0.2">
      <c r="A40" s="218" t="s">
        <v>392</v>
      </c>
      <c r="B40" s="21" t="s">
        <v>393</v>
      </c>
      <c r="C40" s="22">
        <v>40000</v>
      </c>
      <c r="D40" s="22">
        <v>40000</v>
      </c>
    </row>
    <row r="41" spans="1:4" s="215" customFormat="1" ht="12" customHeight="1" thickBot="1" x14ac:dyDescent="0.25">
      <c r="A41" s="218" t="s">
        <v>394</v>
      </c>
      <c r="B41" s="21" t="s">
        <v>73</v>
      </c>
      <c r="C41" s="22">
        <v>307000</v>
      </c>
      <c r="D41" s="22">
        <v>307000</v>
      </c>
    </row>
    <row r="42" spans="1:4" s="215" customFormat="1" ht="12" customHeight="1" thickBot="1" x14ac:dyDescent="0.25">
      <c r="A42" s="46" t="s">
        <v>74</v>
      </c>
      <c r="B42" s="11" t="s">
        <v>75</v>
      </c>
      <c r="C42" s="12">
        <f>SUM(C43:C52)</f>
        <v>41906800</v>
      </c>
      <c r="D42" s="12">
        <f>SUM(D43:D52)</f>
        <v>47844896</v>
      </c>
    </row>
    <row r="43" spans="1:4" s="215" customFormat="1" ht="12" customHeight="1" x14ac:dyDescent="0.2">
      <c r="A43" s="212" t="s">
        <v>76</v>
      </c>
      <c r="B43" s="15" t="s">
        <v>77</v>
      </c>
      <c r="C43" s="16">
        <v>31347000</v>
      </c>
      <c r="D43" s="16">
        <v>32485095</v>
      </c>
    </row>
    <row r="44" spans="1:4" s="215" customFormat="1" ht="12" customHeight="1" x14ac:dyDescent="0.2">
      <c r="A44" s="214" t="s">
        <v>78</v>
      </c>
      <c r="B44" s="18" t="s">
        <v>79</v>
      </c>
      <c r="C44" s="19">
        <v>2515000</v>
      </c>
      <c r="D44" s="19">
        <v>2515001</v>
      </c>
    </row>
    <row r="45" spans="1:4" s="215" customFormat="1" ht="12" customHeight="1" x14ac:dyDescent="0.2">
      <c r="A45" s="214" t="s">
        <v>80</v>
      </c>
      <c r="B45" s="18" t="s">
        <v>81</v>
      </c>
      <c r="C45" s="19"/>
      <c r="D45" s="19"/>
    </row>
    <row r="46" spans="1:4" s="215" customFormat="1" ht="12" customHeight="1" x14ac:dyDescent="0.2">
      <c r="A46" s="214" t="s">
        <v>82</v>
      </c>
      <c r="B46" s="18" t="s">
        <v>83</v>
      </c>
      <c r="C46" s="19">
        <v>438800</v>
      </c>
      <c r="D46" s="19">
        <v>5238800</v>
      </c>
    </row>
    <row r="47" spans="1:4" s="215" customFormat="1" ht="12" customHeight="1" x14ac:dyDescent="0.2">
      <c r="A47" s="214" t="s">
        <v>84</v>
      </c>
      <c r="B47" s="18" t="s">
        <v>85</v>
      </c>
      <c r="C47" s="19"/>
      <c r="D47" s="19"/>
    </row>
    <row r="48" spans="1:4" s="215" customFormat="1" ht="12" customHeight="1" x14ac:dyDescent="0.2">
      <c r="A48" s="214" t="s">
        <v>86</v>
      </c>
      <c r="B48" s="18" t="s">
        <v>87</v>
      </c>
      <c r="C48" s="19">
        <v>7600000</v>
      </c>
      <c r="D48" s="19">
        <v>7600000</v>
      </c>
    </row>
    <row r="49" spans="1:4" s="215" customFormat="1" ht="12" customHeight="1" x14ac:dyDescent="0.2">
      <c r="A49" s="214" t="s">
        <v>88</v>
      </c>
      <c r="B49" s="18" t="s">
        <v>89</v>
      </c>
      <c r="C49" s="19"/>
      <c r="D49" s="19"/>
    </row>
    <row r="50" spans="1:4" s="215" customFormat="1" ht="12" customHeight="1" x14ac:dyDescent="0.2">
      <c r="A50" s="214" t="s">
        <v>90</v>
      </c>
      <c r="B50" s="18" t="s">
        <v>91</v>
      </c>
      <c r="C50" s="19">
        <v>6000</v>
      </c>
      <c r="D50" s="19">
        <v>6000</v>
      </c>
    </row>
    <row r="51" spans="1:4" s="215" customFormat="1" ht="12" customHeight="1" x14ac:dyDescent="0.2">
      <c r="A51" s="214" t="s">
        <v>92</v>
      </c>
      <c r="B51" s="18" t="s">
        <v>93</v>
      </c>
      <c r="C51" s="29"/>
      <c r="D51" s="29"/>
    </row>
    <row r="52" spans="1:4" s="215" customFormat="1" ht="12" customHeight="1" thickBot="1" x14ac:dyDescent="0.25">
      <c r="A52" s="218" t="s">
        <v>94</v>
      </c>
      <c r="B52" s="21" t="s">
        <v>95</v>
      </c>
      <c r="C52" s="30"/>
      <c r="D52" s="30"/>
    </row>
    <row r="53" spans="1:4" s="215" customFormat="1" ht="12" customHeight="1" thickBot="1" x14ac:dyDescent="0.25">
      <c r="A53" s="46" t="s">
        <v>96</v>
      </c>
      <c r="B53" s="11" t="s">
        <v>97</v>
      </c>
      <c r="C53" s="12">
        <f>SUM(C54:C56)</f>
        <v>0</v>
      </c>
      <c r="D53" s="12">
        <f>SUM(D54:D56)</f>
        <v>0</v>
      </c>
    </row>
    <row r="54" spans="1:4" s="215" customFormat="1" ht="12" customHeight="1" x14ac:dyDescent="0.2">
      <c r="A54" s="212" t="s">
        <v>98</v>
      </c>
      <c r="B54" s="15" t="s">
        <v>99</v>
      </c>
      <c r="C54" s="31"/>
      <c r="D54" s="31"/>
    </row>
    <row r="55" spans="1:4" s="215" customFormat="1" ht="12" customHeight="1" x14ac:dyDescent="0.2">
      <c r="A55" s="214" t="s">
        <v>100</v>
      </c>
      <c r="B55" s="18" t="s">
        <v>101</v>
      </c>
      <c r="C55" s="29"/>
      <c r="D55" s="29"/>
    </row>
    <row r="56" spans="1:4" s="215" customFormat="1" ht="12" customHeight="1" thickBot="1" x14ac:dyDescent="0.25">
      <c r="A56" s="214" t="s">
        <v>102</v>
      </c>
      <c r="B56" s="18" t="s">
        <v>103</v>
      </c>
      <c r="C56" s="29"/>
      <c r="D56" s="29"/>
    </row>
    <row r="57" spans="1:4" s="215" customFormat="1" ht="12" customHeight="1" thickBot="1" x14ac:dyDescent="0.25">
      <c r="A57" s="46" t="s">
        <v>108</v>
      </c>
      <c r="B57" s="11" t="s">
        <v>109</v>
      </c>
      <c r="C57" s="12">
        <f>SUM(C58:C60)</f>
        <v>0</v>
      </c>
      <c r="D57" s="12">
        <f>SUM(D58:D60)</f>
        <v>0</v>
      </c>
    </row>
    <row r="58" spans="1:4" s="215" customFormat="1" ht="12" customHeight="1" x14ac:dyDescent="0.2">
      <c r="A58" s="212" t="s">
        <v>110</v>
      </c>
      <c r="B58" s="15" t="s">
        <v>111</v>
      </c>
      <c r="C58" s="16"/>
      <c r="D58" s="16"/>
    </row>
    <row r="59" spans="1:4" s="215" customFormat="1" ht="12" customHeight="1" x14ac:dyDescent="0.2">
      <c r="A59" s="214" t="s">
        <v>112</v>
      </c>
      <c r="B59" s="18" t="s">
        <v>113</v>
      </c>
      <c r="C59" s="19"/>
      <c r="D59" s="19"/>
    </row>
    <row r="60" spans="1:4" s="215" customFormat="1" ht="12" customHeight="1" x14ac:dyDescent="0.2">
      <c r="A60" s="214" t="s">
        <v>114</v>
      </c>
      <c r="B60" s="18" t="s">
        <v>115</v>
      </c>
      <c r="C60" s="19"/>
      <c r="D60" s="19"/>
    </row>
    <row r="61" spans="1:4" s="215" customFormat="1" ht="12" customHeight="1" thickBot="1" x14ac:dyDescent="0.25">
      <c r="A61" s="218" t="s">
        <v>116</v>
      </c>
      <c r="B61" s="21" t="s">
        <v>117</v>
      </c>
      <c r="C61" s="22"/>
      <c r="D61" s="22"/>
    </row>
    <row r="62" spans="1:4" s="215" customFormat="1" ht="12" customHeight="1" thickBot="1" x14ac:dyDescent="0.25">
      <c r="A62" s="46" t="s">
        <v>118</v>
      </c>
      <c r="B62" s="26" t="s">
        <v>119</v>
      </c>
      <c r="C62" s="12">
        <f>SUM(C63:C65)</f>
        <v>0</v>
      </c>
      <c r="D62" s="12">
        <f>SUM(D63:D65)</f>
        <v>0</v>
      </c>
    </row>
    <row r="63" spans="1:4" s="215" customFormat="1" ht="12" customHeight="1" x14ac:dyDescent="0.2">
      <c r="A63" s="212" t="s">
        <v>120</v>
      </c>
      <c r="B63" s="15" t="s">
        <v>121</v>
      </c>
      <c r="C63" s="29"/>
      <c r="D63" s="29"/>
    </row>
    <row r="64" spans="1:4" s="215" customFormat="1" ht="12" customHeight="1" x14ac:dyDescent="0.2">
      <c r="A64" s="214" t="s">
        <v>122</v>
      </c>
      <c r="B64" s="18" t="s">
        <v>123</v>
      </c>
      <c r="C64" s="29"/>
      <c r="D64" s="29"/>
    </row>
    <row r="65" spans="1:4" s="215" customFormat="1" ht="12" customHeight="1" x14ac:dyDescent="0.2">
      <c r="A65" s="214" t="s">
        <v>124</v>
      </c>
      <c r="B65" s="18" t="s">
        <v>125</v>
      </c>
      <c r="C65" s="29"/>
      <c r="D65" s="29"/>
    </row>
    <row r="66" spans="1:4" s="215" customFormat="1" ht="12" customHeight="1" thickBot="1" x14ac:dyDescent="0.25">
      <c r="A66" s="218" t="s">
        <v>126</v>
      </c>
      <c r="B66" s="21" t="s">
        <v>127</v>
      </c>
      <c r="C66" s="29"/>
      <c r="D66" s="29"/>
    </row>
    <row r="67" spans="1:4" s="215" customFormat="1" ht="12" customHeight="1" thickBot="1" x14ac:dyDescent="0.25">
      <c r="A67" s="46" t="s">
        <v>128</v>
      </c>
      <c r="B67" s="11" t="s">
        <v>129</v>
      </c>
      <c r="C67" s="27">
        <f>+C8+C19+C26+C33+C42+C53+C57+C62</f>
        <v>177330382</v>
      </c>
      <c r="D67" s="27">
        <f>+D8+D19+D26+D33+D42+D53+D57+D62</f>
        <v>209440718</v>
      </c>
    </row>
    <row r="68" spans="1:4" s="215" customFormat="1" ht="12" customHeight="1" thickBot="1" x14ac:dyDescent="0.2">
      <c r="A68" s="220" t="s">
        <v>395</v>
      </c>
      <c r="B68" s="26" t="s">
        <v>131</v>
      </c>
      <c r="C68" s="12">
        <f>SUM(C69:C71)</f>
        <v>0</v>
      </c>
      <c r="D68" s="12">
        <f>SUM(D69:D71)</f>
        <v>0</v>
      </c>
    </row>
    <row r="69" spans="1:4" s="215" customFormat="1" ht="12" customHeight="1" x14ac:dyDescent="0.2">
      <c r="A69" s="212" t="s">
        <v>132</v>
      </c>
      <c r="B69" s="15" t="s">
        <v>133</v>
      </c>
      <c r="C69" s="29"/>
      <c r="D69" s="29"/>
    </row>
    <row r="70" spans="1:4" s="215" customFormat="1" ht="12" customHeight="1" x14ac:dyDescent="0.2">
      <c r="A70" s="214" t="s">
        <v>134</v>
      </c>
      <c r="B70" s="18" t="s">
        <v>135</v>
      </c>
      <c r="C70" s="29"/>
      <c r="D70" s="29"/>
    </row>
    <row r="71" spans="1:4" s="215" customFormat="1" ht="12" customHeight="1" thickBot="1" x14ac:dyDescent="0.25">
      <c r="A71" s="218" t="s">
        <v>136</v>
      </c>
      <c r="B71" s="33" t="s">
        <v>137</v>
      </c>
      <c r="C71" s="29"/>
      <c r="D71" s="29"/>
    </row>
    <row r="72" spans="1:4" s="215" customFormat="1" ht="12" customHeight="1" thickBot="1" x14ac:dyDescent="0.2">
      <c r="A72" s="220" t="s">
        <v>138</v>
      </c>
      <c r="B72" s="26" t="s">
        <v>139</v>
      </c>
      <c r="C72" s="12">
        <f>SUM(C73:C76)</f>
        <v>0</v>
      </c>
      <c r="D72" s="12">
        <f>SUM(D73:D76)</f>
        <v>0</v>
      </c>
    </row>
    <row r="73" spans="1:4" s="215" customFormat="1" ht="12" customHeight="1" x14ac:dyDescent="0.2">
      <c r="A73" s="212" t="s">
        <v>140</v>
      </c>
      <c r="B73" s="15" t="s">
        <v>141</v>
      </c>
      <c r="C73" s="29"/>
      <c r="D73" s="29"/>
    </row>
    <row r="74" spans="1:4" s="215" customFormat="1" ht="12" customHeight="1" x14ac:dyDescent="0.2">
      <c r="A74" s="214" t="s">
        <v>142</v>
      </c>
      <c r="B74" s="18" t="s">
        <v>143</v>
      </c>
      <c r="C74" s="29"/>
      <c r="D74" s="29"/>
    </row>
    <row r="75" spans="1:4" s="215" customFormat="1" ht="12" customHeight="1" x14ac:dyDescent="0.2">
      <c r="A75" s="214" t="s">
        <v>144</v>
      </c>
      <c r="B75" s="18" t="s">
        <v>145</v>
      </c>
      <c r="C75" s="29"/>
      <c r="D75" s="29"/>
    </row>
    <row r="76" spans="1:4" s="213" customFormat="1" ht="12" customHeight="1" thickBot="1" x14ac:dyDescent="0.25">
      <c r="A76" s="218" t="s">
        <v>146</v>
      </c>
      <c r="B76" s="21" t="s">
        <v>147</v>
      </c>
      <c r="C76" s="29"/>
      <c r="D76" s="29"/>
    </row>
    <row r="77" spans="1:4" s="215" customFormat="1" ht="12" customHeight="1" thickBot="1" x14ac:dyDescent="0.2">
      <c r="A77" s="220" t="s">
        <v>148</v>
      </c>
      <c r="B77" s="26" t="s">
        <v>149</v>
      </c>
      <c r="C77" s="12">
        <f>SUM(C78:C79)</f>
        <v>33898784</v>
      </c>
      <c r="D77" s="12">
        <f>SUM(D78:D79)</f>
        <v>32760689</v>
      </c>
    </row>
    <row r="78" spans="1:4" s="215" customFormat="1" ht="12" customHeight="1" x14ac:dyDescent="0.2">
      <c r="A78" s="212" t="s">
        <v>150</v>
      </c>
      <c r="B78" s="15" t="s">
        <v>151</v>
      </c>
      <c r="C78" s="29">
        <v>33898784</v>
      </c>
      <c r="D78" s="29">
        <v>32760689</v>
      </c>
    </row>
    <row r="79" spans="1:4" s="215" customFormat="1" ht="12" customHeight="1" thickBot="1" x14ac:dyDescent="0.25">
      <c r="A79" s="218" t="s">
        <v>152</v>
      </c>
      <c r="B79" s="21" t="s">
        <v>153</v>
      </c>
      <c r="C79" s="29"/>
      <c r="D79" s="29"/>
    </row>
    <row r="80" spans="1:4" s="215" customFormat="1" ht="12" customHeight="1" thickBot="1" x14ac:dyDescent="0.2">
      <c r="A80" s="220" t="s">
        <v>154</v>
      </c>
      <c r="B80" s="26" t="s">
        <v>155</v>
      </c>
      <c r="C80" s="12">
        <f>SUM(C81:C83)</f>
        <v>0</v>
      </c>
      <c r="D80" s="12">
        <f>SUM(D81:D83)</f>
        <v>0</v>
      </c>
    </row>
    <row r="81" spans="1:4" s="215" customFormat="1" ht="12" customHeight="1" x14ac:dyDescent="0.2">
      <c r="A81" s="212" t="s">
        <v>156</v>
      </c>
      <c r="B81" s="15" t="s">
        <v>157</v>
      </c>
      <c r="C81" s="29"/>
      <c r="D81" s="29"/>
    </row>
    <row r="82" spans="1:4" s="215" customFormat="1" ht="12" customHeight="1" x14ac:dyDescent="0.2">
      <c r="A82" s="214" t="s">
        <v>158</v>
      </c>
      <c r="B82" s="18" t="s">
        <v>159</v>
      </c>
      <c r="C82" s="29"/>
      <c r="D82" s="29"/>
    </row>
    <row r="83" spans="1:4" s="215" customFormat="1" ht="12" customHeight="1" thickBot="1" x14ac:dyDescent="0.25">
      <c r="A83" s="218" t="s">
        <v>160</v>
      </c>
      <c r="B83" s="21" t="s">
        <v>161</v>
      </c>
      <c r="C83" s="29"/>
      <c r="D83" s="29"/>
    </row>
    <row r="84" spans="1:4" s="213" customFormat="1" ht="12" customHeight="1" thickBot="1" x14ac:dyDescent="0.2">
      <c r="A84" s="220" t="s">
        <v>162</v>
      </c>
      <c r="B84" s="26" t="s">
        <v>163</v>
      </c>
      <c r="C84" s="12">
        <f>SUM(C85:C88)</f>
        <v>0</v>
      </c>
      <c r="D84" s="12">
        <f>SUM(D85:D88)</f>
        <v>0</v>
      </c>
    </row>
    <row r="85" spans="1:4" s="213" customFormat="1" ht="12" customHeight="1" x14ac:dyDescent="0.2">
      <c r="A85" s="221" t="s">
        <v>164</v>
      </c>
      <c r="B85" s="15" t="s">
        <v>165</v>
      </c>
      <c r="C85" s="29"/>
      <c r="D85" s="29"/>
    </row>
    <row r="86" spans="1:4" s="213" customFormat="1" ht="12" customHeight="1" x14ac:dyDescent="0.2">
      <c r="A86" s="222" t="s">
        <v>166</v>
      </c>
      <c r="B86" s="18" t="s">
        <v>167</v>
      </c>
      <c r="C86" s="29"/>
      <c r="D86" s="29"/>
    </row>
    <row r="87" spans="1:4" s="213" customFormat="1" ht="12" customHeight="1" x14ac:dyDescent="0.2">
      <c r="A87" s="222" t="s">
        <v>168</v>
      </c>
      <c r="B87" s="18" t="s">
        <v>169</v>
      </c>
      <c r="C87" s="29"/>
      <c r="D87" s="29"/>
    </row>
    <row r="88" spans="1:4" s="215" customFormat="1" ht="15" customHeight="1" thickBot="1" x14ac:dyDescent="0.25">
      <c r="A88" s="223" t="s">
        <v>170</v>
      </c>
      <c r="B88" s="21" t="s">
        <v>171</v>
      </c>
      <c r="C88" s="29"/>
      <c r="D88" s="29"/>
    </row>
    <row r="89" spans="1:4" ht="13.5" thickBot="1" x14ac:dyDescent="0.2">
      <c r="A89" s="220" t="s">
        <v>172</v>
      </c>
      <c r="B89" s="26" t="s">
        <v>173</v>
      </c>
      <c r="C89" s="38"/>
      <c r="D89" s="38"/>
    </row>
    <row r="90" spans="1:4" s="208" customFormat="1" ht="16.5" customHeight="1" thickBot="1" x14ac:dyDescent="0.2">
      <c r="A90" s="220" t="s">
        <v>174</v>
      </c>
      <c r="B90" s="39" t="s">
        <v>175</v>
      </c>
      <c r="C90" s="27">
        <f>+C68+C72+C77+C80+C84+C89</f>
        <v>33898784</v>
      </c>
      <c r="D90" s="27">
        <f>+D68+D72+D77+D80+D84+D89</f>
        <v>32760689</v>
      </c>
    </row>
    <row r="91" spans="1:4" s="224" customFormat="1" ht="12" customHeight="1" thickBot="1" x14ac:dyDescent="0.2">
      <c r="A91" s="225" t="s">
        <v>176</v>
      </c>
      <c r="B91" s="41" t="s">
        <v>396</v>
      </c>
      <c r="C91" s="27">
        <f>+C67+C90</f>
        <v>211229166</v>
      </c>
      <c r="D91" s="27">
        <f>+D67+D90</f>
        <v>242201407</v>
      </c>
    </row>
    <row r="92" spans="1:4" ht="12" customHeight="1" x14ac:dyDescent="0.2">
      <c r="A92" s="226"/>
      <c r="B92" s="227"/>
      <c r="C92" s="228"/>
      <c r="D92" s="228"/>
    </row>
    <row r="93" spans="1:4" ht="12" customHeight="1" thickBot="1" x14ac:dyDescent="0.25">
      <c r="A93" s="229"/>
      <c r="B93" s="230"/>
      <c r="C93" s="231"/>
      <c r="D93" s="231"/>
    </row>
    <row r="94" spans="1:4" ht="12" customHeight="1" thickBot="1" x14ac:dyDescent="0.25">
      <c r="A94" s="232"/>
      <c r="B94" s="233" t="s">
        <v>259</v>
      </c>
      <c r="C94" s="234"/>
      <c r="D94" s="234"/>
    </row>
    <row r="95" spans="1:4" ht="12" customHeight="1" thickBot="1" x14ac:dyDescent="0.25">
      <c r="A95" s="6" t="s">
        <v>7</v>
      </c>
      <c r="B95" s="50" t="s">
        <v>181</v>
      </c>
      <c r="C95" s="51">
        <f>SUM(C96:C100)</f>
        <v>203052901</v>
      </c>
      <c r="D95" s="51">
        <f>SUM(D96:D100)</f>
        <v>232860142</v>
      </c>
    </row>
    <row r="96" spans="1:4" ht="12" customHeight="1" x14ac:dyDescent="0.2">
      <c r="A96" s="235" t="s">
        <v>9</v>
      </c>
      <c r="B96" s="53" t="s">
        <v>182</v>
      </c>
      <c r="C96" s="54">
        <v>106382920</v>
      </c>
      <c r="D96" s="54">
        <v>120214400</v>
      </c>
    </row>
    <row r="97" spans="1:4" ht="12" customHeight="1" x14ac:dyDescent="0.2">
      <c r="A97" s="214" t="s">
        <v>11</v>
      </c>
      <c r="B97" s="55" t="s">
        <v>183</v>
      </c>
      <c r="C97" s="19">
        <v>11449900</v>
      </c>
      <c r="D97" s="19">
        <v>12952000</v>
      </c>
    </row>
    <row r="98" spans="1:4" ht="12" customHeight="1" x14ac:dyDescent="0.2">
      <c r="A98" s="214" t="s">
        <v>13</v>
      </c>
      <c r="B98" s="55" t="s">
        <v>184</v>
      </c>
      <c r="C98" s="22">
        <v>70559000</v>
      </c>
      <c r="D98" s="22">
        <v>80906000</v>
      </c>
    </row>
    <row r="99" spans="1:4" ht="12" customHeight="1" x14ac:dyDescent="0.2">
      <c r="A99" s="214" t="s">
        <v>15</v>
      </c>
      <c r="B99" s="56" t="s">
        <v>185</v>
      </c>
      <c r="C99" s="22">
        <v>12950000</v>
      </c>
      <c r="D99" s="22">
        <v>16569660</v>
      </c>
    </row>
    <row r="100" spans="1:4" ht="12" customHeight="1" x14ac:dyDescent="0.2">
      <c r="A100" s="214" t="s">
        <v>186</v>
      </c>
      <c r="B100" s="57" t="s">
        <v>187</v>
      </c>
      <c r="C100" s="22">
        <v>1711081</v>
      </c>
      <c r="D100" s="22">
        <v>2218082</v>
      </c>
    </row>
    <row r="101" spans="1:4" ht="12" customHeight="1" x14ac:dyDescent="0.2">
      <c r="A101" s="214" t="s">
        <v>19</v>
      </c>
      <c r="B101" s="55" t="s">
        <v>188</v>
      </c>
      <c r="C101" s="22"/>
      <c r="D101" s="22"/>
    </row>
    <row r="102" spans="1:4" ht="12" customHeight="1" x14ac:dyDescent="0.2">
      <c r="A102" s="214" t="s">
        <v>21</v>
      </c>
      <c r="B102" s="58" t="s">
        <v>189</v>
      </c>
      <c r="C102" s="22"/>
      <c r="D102" s="22"/>
    </row>
    <row r="103" spans="1:4" ht="12" customHeight="1" x14ac:dyDescent="0.2">
      <c r="A103" s="214" t="s">
        <v>23</v>
      </c>
      <c r="B103" s="59" t="s">
        <v>190</v>
      </c>
      <c r="C103" s="22"/>
      <c r="D103" s="22"/>
    </row>
    <row r="104" spans="1:4" ht="12" customHeight="1" x14ac:dyDescent="0.2">
      <c r="A104" s="214" t="s">
        <v>25</v>
      </c>
      <c r="B104" s="59" t="s">
        <v>191</v>
      </c>
      <c r="C104" s="22"/>
      <c r="D104" s="22"/>
    </row>
    <row r="105" spans="1:4" ht="12" customHeight="1" x14ac:dyDescent="0.2">
      <c r="A105" s="214" t="s">
        <v>192</v>
      </c>
      <c r="B105" s="58" t="s">
        <v>193</v>
      </c>
      <c r="C105" s="22">
        <v>1361081</v>
      </c>
      <c r="D105" s="22">
        <v>1713081</v>
      </c>
    </row>
    <row r="106" spans="1:4" ht="12" customHeight="1" x14ac:dyDescent="0.2">
      <c r="A106" s="214" t="s">
        <v>194</v>
      </c>
      <c r="B106" s="58" t="s">
        <v>195</v>
      </c>
      <c r="C106" s="22"/>
      <c r="D106" s="22"/>
    </row>
    <row r="107" spans="1:4" ht="12" customHeight="1" x14ac:dyDescent="0.2">
      <c r="A107" s="214" t="s">
        <v>196</v>
      </c>
      <c r="B107" s="59" t="s">
        <v>197</v>
      </c>
      <c r="C107" s="22"/>
      <c r="D107" s="22"/>
    </row>
    <row r="108" spans="1:4" ht="12" customHeight="1" x14ac:dyDescent="0.2">
      <c r="A108" s="236" t="s">
        <v>198</v>
      </c>
      <c r="B108" s="60" t="s">
        <v>199</v>
      </c>
      <c r="C108" s="22"/>
      <c r="D108" s="22"/>
    </row>
    <row r="109" spans="1:4" ht="12" customHeight="1" x14ac:dyDescent="0.2">
      <c r="A109" s="214" t="s">
        <v>200</v>
      </c>
      <c r="B109" s="60" t="s">
        <v>201</v>
      </c>
      <c r="C109" s="22"/>
      <c r="D109" s="22"/>
    </row>
    <row r="110" spans="1:4" ht="12" customHeight="1" thickBot="1" x14ac:dyDescent="0.25">
      <c r="A110" s="237" t="s">
        <v>202</v>
      </c>
      <c r="B110" s="62" t="s">
        <v>203</v>
      </c>
      <c r="C110" s="63">
        <v>350000</v>
      </c>
      <c r="D110" s="63">
        <v>350000</v>
      </c>
    </row>
    <row r="111" spans="1:4" ht="12" customHeight="1" thickBot="1" x14ac:dyDescent="0.25">
      <c r="A111" s="46" t="s">
        <v>29</v>
      </c>
      <c r="B111" s="64" t="s">
        <v>204</v>
      </c>
      <c r="C111" s="12">
        <f>+C112+C114+C116</f>
        <v>5098563</v>
      </c>
      <c r="D111" s="12">
        <f>+D112+D114+D116</f>
        <v>6263563</v>
      </c>
    </row>
    <row r="112" spans="1:4" ht="12" customHeight="1" x14ac:dyDescent="0.2">
      <c r="A112" s="212" t="s">
        <v>31</v>
      </c>
      <c r="B112" s="55" t="s">
        <v>205</v>
      </c>
      <c r="C112" s="16">
        <v>3848565</v>
      </c>
      <c r="D112" s="16">
        <v>5013565</v>
      </c>
    </row>
    <row r="113" spans="1:4" ht="12" customHeight="1" x14ac:dyDescent="0.2">
      <c r="A113" s="212" t="s">
        <v>33</v>
      </c>
      <c r="B113" s="65" t="s">
        <v>206</v>
      </c>
      <c r="C113" s="16"/>
      <c r="D113" s="16"/>
    </row>
    <row r="114" spans="1:4" ht="12" customHeight="1" x14ac:dyDescent="0.2">
      <c r="A114" s="212" t="s">
        <v>35</v>
      </c>
      <c r="B114" s="65" t="s">
        <v>207</v>
      </c>
      <c r="C114" s="19">
        <v>1249998</v>
      </c>
      <c r="D114" s="19">
        <v>1249998</v>
      </c>
    </row>
    <row r="115" spans="1:4" ht="12" customHeight="1" x14ac:dyDescent="0.2">
      <c r="A115" s="212" t="s">
        <v>37</v>
      </c>
      <c r="B115" s="65" t="s">
        <v>208</v>
      </c>
      <c r="C115" s="66"/>
      <c r="D115" s="66"/>
    </row>
    <row r="116" spans="1:4" ht="12" customHeight="1" x14ac:dyDescent="0.2">
      <c r="A116" s="212" t="s">
        <v>39</v>
      </c>
      <c r="B116" s="67" t="s">
        <v>209</v>
      </c>
      <c r="C116" s="66"/>
      <c r="D116" s="66"/>
    </row>
    <row r="117" spans="1:4" ht="12" customHeight="1" x14ac:dyDescent="0.2">
      <c r="A117" s="212" t="s">
        <v>41</v>
      </c>
      <c r="B117" s="68" t="s">
        <v>210</v>
      </c>
      <c r="C117" s="66"/>
      <c r="D117" s="66"/>
    </row>
    <row r="118" spans="1:4" ht="12" customHeight="1" x14ac:dyDescent="0.2">
      <c r="A118" s="212" t="s">
        <v>211</v>
      </c>
      <c r="B118" s="69" t="s">
        <v>212</v>
      </c>
      <c r="C118" s="66"/>
      <c r="D118" s="66"/>
    </row>
    <row r="119" spans="1:4" ht="12" customHeight="1" x14ac:dyDescent="0.2">
      <c r="A119" s="212" t="s">
        <v>213</v>
      </c>
      <c r="B119" s="59" t="s">
        <v>191</v>
      </c>
      <c r="C119" s="66"/>
      <c r="D119" s="66"/>
    </row>
    <row r="120" spans="1:4" ht="12" customHeight="1" x14ac:dyDescent="0.2">
      <c r="A120" s="212" t="s">
        <v>214</v>
      </c>
      <c r="B120" s="59" t="s">
        <v>215</v>
      </c>
      <c r="C120" s="66"/>
      <c r="D120" s="66"/>
    </row>
    <row r="121" spans="1:4" ht="12" customHeight="1" x14ac:dyDescent="0.2">
      <c r="A121" s="212" t="s">
        <v>216</v>
      </c>
      <c r="B121" s="59" t="s">
        <v>217</v>
      </c>
      <c r="C121" s="66"/>
      <c r="D121" s="66"/>
    </row>
    <row r="122" spans="1:4" ht="12" customHeight="1" x14ac:dyDescent="0.2">
      <c r="A122" s="212" t="s">
        <v>218</v>
      </c>
      <c r="B122" s="59" t="s">
        <v>197</v>
      </c>
      <c r="C122" s="66"/>
      <c r="D122" s="66"/>
    </row>
    <row r="123" spans="1:4" ht="12" customHeight="1" x14ac:dyDescent="0.2">
      <c r="A123" s="212" t="s">
        <v>219</v>
      </c>
      <c r="B123" s="59" t="s">
        <v>220</v>
      </c>
      <c r="C123" s="66"/>
      <c r="D123" s="66"/>
    </row>
    <row r="124" spans="1:4" ht="12" customHeight="1" thickBot="1" x14ac:dyDescent="0.25">
      <c r="A124" s="236" t="s">
        <v>221</v>
      </c>
      <c r="B124" s="59" t="s">
        <v>222</v>
      </c>
      <c r="C124" s="70"/>
      <c r="D124" s="70"/>
    </row>
    <row r="125" spans="1:4" ht="12" customHeight="1" thickBot="1" x14ac:dyDescent="0.25">
      <c r="A125" s="46" t="s">
        <v>43</v>
      </c>
      <c r="B125" s="71" t="s">
        <v>223</v>
      </c>
      <c r="C125" s="12">
        <f>+C126+C127</f>
        <v>0</v>
      </c>
      <c r="D125" s="12">
        <f>+D126+D127</f>
        <v>0</v>
      </c>
    </row>
    <row r="126" spans="1:4" s="224" customFormat="1" ht="12" customHeight="1" x14ac:dyDescent="0.2">
      <c r="A126" s="212" t="s">
        <v>45</v>
      </c>
      <c r="B126" s="72" t="s">
        <v>224</v>
      </c>
      <c r="C126" s="16"/>
      <c r="D126" s="16"/>
    </row>
    <row r="127" spans="1:4" ht="12" customHeight="1" thickBot="1" x14ac:dyDescent="0.25">
      <c r="A127" s="218" t="s">
        <v>47</v>
      </c>
      <c r="B127" s="65" t="s">
        <v>225</v>
      </c>
      <c r="C127" s="22"/>
      <c r="D127" s="22"/>
    </row>
    <row r="128" spans="1:4" ht="12" customHeight="1" thickBot="1" x14ac:dyDescent="0.25">
      <c r="A128" s="46" t="s">
        <v>226</v>
      </c>
      <c r="B128" s="71" t="s">
        <v>227</v>
      </c>
      <c r="C128" s="12">
        <f>+C95+C111+C125</f>
        <v>208151464</v>
      </c>
      <c r="D128" s="12">
        <f>+D95+D111+D125</f>
        <v>239123705</v>
      </c>
    </row>
    <row r="129" spans="1:10" ht="12" customHeight="1" thickBot="1" x14ac:dyDescent="0.25">
      <c r="A129" s="46" t="s">
        <v>74</v>
      </c>
      <c r="B129" s="71" t="s">
        <v>228</v>
      </c>
      <c r="C129" s="12">
        <f>+C130+C131+C132</f>
        <v>1900000</v>
      </c>
      <c r="D129" s="12">
        <f>+D130+D131+D132</f>
        <v>1900000</v>
      </c>
    </row>
    <row r="130" spans="1:10" ht="12" customHeight="1" x14ac:dyDescent="0.2">
      <c r="A130" s="212" t="s">
        <v>76</v>
      </c>
      <c r="B130" s="72" t="s">
        <v>229</v>
      </c>
      <c r="C130" s="66">
        <v>1900000</v>
      </c>
      <c r="D130" s="66">
        <v>1900000</v>
      </c>
    </row>
    <row r="131" spans="1:10" ht="12" customHeight="1" x14ac:dyDescent="0.2">
      <c r="A131" s="212" t="s">
        <v>78</v>
      </c>
      <c r="B131" s="72" t="s">
        <v>230</v>
      </c>
      <c r="C131" s="66"/>
      <c r="D131" s="66"/>
    </row>
    <row r="132" spans="1:10" ht="12" customHeight="1" thickBot="1" x14ac:dyDescent="0.25">
      <c r="A132" s="236" t="s">
        <v>80</v>
      </c>
      <c r="B132" s="73" t="s">
        <v>231</v>
      </c>
      <c r="C132" s="66"/>
      <c r="D132" s="66"/>
    </row>
    <row r="133" spans="1:10" s="224" customFormat="1" ht="12" customHeight="1" thickBot="1" x14ac:dyDescent="0.25">
      <c r="A133" s="46" t="s">
        <v>96</v>
      </c>
      <c r="B133" s="71" t="s">
        <v>232</v>
      </c>
      <c r="C133" s="12">
        <f>+C134+C135+C136+C137</f>
        <v>0</v>
      </c>
      <c r="D133" s="12">
        <f>+D134+D135+D136+D137</f>
        <v>0</v>
      </c>
    </row>
    <row r="134" spans="1:10" ht="12" customHeight="1" x14ac:dyDescent="0.2">
      <c r="A134" s="212" t="s">
        <v>98</v>
      </c>
      <c r="B134" s="72" t="s">
        <v>233</v>
      </c>
      <c r="C134" s="66"/>
      <c r="D134" s="66"/>
      <c r="J134" s="238"/>
    </row>
    <row r="135" spans="1:10" x14ac:dyDescent="0.2">
      <c r="A135" s="212" t="s">
        <v>100</v>
      </c>
      <c r="B135" s="72" t="s">
        <v>234</v>
      </c>
      <c r="C135" s="66"/>
      <c r="D135" s="66"/>
    </row>
    <row r="136" spans="1:10" ht="12" customHeight="1" x14ac:dyDescent="0.2">
      <c r="A136" s="212" t="s">
        <v>102</v>
      </c>
      <c r="B136" s="72" t="s">
        <v>235</v>
      </c>
      <c r="C136" s="66"/>
      <c r="D136" s="66"/>
    </row>
    <row r="137" spans="1:10" s="224" customFormat="1" ht="12" customHeight="1" thickBot="1" x14ac:dyDescent="0.25">
      <c r="A137" s="236" t="s">
        <v>104</v>
      </c>
      <c r="B137" s="73" t="s">
        <v>236</v>
      </c>
      <c r="C137" s="66"/>
      <c r="D137" s="66"/>
    </row>
    <row r="138" spans="1:10" s="224" customFormat="1" ht="12" customHeight="1" thickBot="1" x14ac:dyDescent="0.25">
      <c r="A138" s="46" t="s">
        <v>237</v>
      </c>
      <c r="B138" s="71" t="s">
        <v>238</v>
      </c>
      <c r="C138" s="27">
        <f>+C139+C140+C141+C142+C143</f>
        <v>1177702</v>
      </c>
      <c r="D138" s="27">
        <f>+D139+D140+D141+D142+D143</f>
        <v>1177702</v>
      </c>
    </row>
    <row r="139" spans="1:10" s="224" customFormat="1" ht="12" customHeight="1" x14ac:dyDescent="0.2">
      <c r="A139" s="212" t="s">
        <v>110</v>
      </c>
      <c r="B139" s="72" t="s">
        <v>239</v>
      </c>
      <c r="C139" s="66"/>
      <c r="D139" s="66"/>
    </row>
    <row r="140" spans="1:10" s="224" customFormat="1" ht="12" customHeight="1" x14ac:dyDescent="0.2">
      <c r="A140" s="212" t="s">
        <v>112</v>
      </c>
      <c r="B140" s="72" t="s">
        <v>240</v>
      </c>
      <c r="C140" s="66">
        <v>1177702</v>
      </c>
      <c r="D140" s="66">
        <v>1177702</v>
      </c>
    </row>
    <row r="141" spans="1:10" s="224" customFormat="1" ht="12" customHeight="1" x14ac:dyDescent="0.2">
      <c r="A141" s="212" t="s">
        <v>114</v>
      </c>
      <c r="B141" s="72" t="s">
        <v>241</v>
      </c>
      <c r="C141" s="66"/>
      <c r="D141" s="66"/>
    </row>
    <row r="142" spans="1:10" s="224" customFormat="1" ht="12" customHeight="1" x14ac:dyDescent="0.2">
      <c r="A142" s="236" t="s">
        <v>116</v>
      </c>
      <c r="B142" s="73" t="s">
        <v>242</v>
      </c>
      <c r="C142" s="66"/>
      <c r="D142" s="66"/>
    </row>
    <row r="143" spans="1:10" ht="12.75" customHeight="1" thickBot="1" x14ac:dyDescent="0.25">
      <c r="A143" s="237" t="s">
        <v>397</v>
      </c>
      <c r="B143" s="239" t="s">
        <v>398</v>
      </c>
      <c r="C143" s="240"/>
      <c r="D143" s="240"/>
    </row>
    <row r="144" spans="1:10" ht="12" customHeight="1" thickBot="1" x14ac:dyDescent="0.25">
      <c r="A144" s="46" t="s">
        <v>118</v>
      </c>
      <c r="B144" s="71" t="s">
        <v>243</v>
      </c>
      <c r="C144" s="76">
        <f>+C145+C146+C147+C148</f>
        <v>0</v>
      </c>
      <c r="D144" s="76">
        <f>+D145+D146+D147+D148</f>
        <v>0</v>
      </c>
    </row>
    <row r="145" spans="1:4" ht="15" customHeight="1" x14ac:dyDescent="0.2">
      <c r="A145" s="212" t="s">
        <v>120</v>
      </c>
      <c r="B145" s="72" t="s">
        <v>244</v>
      </c>
      <c r="C145" s="66"/>
      <c r="D145" s="66"/>
    </row>
    <row r="146" spans="1:4" x14ac:dyDescent="0.2">
      <c r="A146" s="212" t="s">
        <v>122</v>
      </c>
      <c r="B146" s="72" t="s">
        <v>245</v>
      </c>
      <c r="C146" s="66"/>
      <c r="D146" s="66"/>
    </row>
    <row r="147" spans="1:4" ht="15" customHeight="1" x14ac:dyDescent="0.2">
      <c r="A147" s="212" t="s">
        <v>124</v>
      </c>
      <c r="B147" s="72" t="s">
        <v>246</v>
      </c>
      <c r="C147" s="66"/>
      <c r="D147" s="66"/>
    </row>
    <row r="148" spans="1:4" ht="14.25" customHeight="1" thickBot="1" x14ac:dyDescent="0.25">
      <c r="A148" s="212" t="s">
        <v>126</v>
      </c>
      <c r="B148" s="72" t="s">
        <v>247</v>
      </c>
      <c r="C148" s="66"/>
      <c r="D148" s="66"/>
    </row>
    <row r="149" spans="1:4" ht="13.5" thickBot="1" x14ac:dyDescent="0.25">
      <c r="A149" s="46" t="s">
        <v>128</v>
      </c>
      <c r="B149" s="71" t="s">
        <v>248</v>
      </c>
      <c r="C149" s="77">
        <f>+C129+C133+C138+C144</f>
        <v>3077702</v>
      </c>
      <c r="D149" s="77">
        <f>+D129+D133+D138+D144</f>
        <v>3077702</v>
      </c>
    </row>
    <row r="150" spans="1:4" ht="13.5" thickBot="1" x14ac:dyDescent="0.25">
      <c r="A150" s="241" t="s">
        <v>249</v>
      </c>
      <c r="B150" s="79" t="s">
        <v>250</v>
      </c>
      <c r="C150" s="77">
        <f>+C128+C149</f>
        <v>211229166</v>
      </c>
      <c r="D150" s="77">
        <f>+D128+D149</f>
        <v>242201407</v>
      </c>
    </row>
    <row r="151" spans="1:4" ht="13.5" thickBot="1" x14ac:dyDescent="0.25">
      <c r="A151" s="242" t="s">
        <v>399</v>
      </c>
      <c r="B151" s="243"/>
      <c r="C151" s="244" t="s">
        <v>400</v>
      </c>
      <c r="D151" s="244" t="s">
        <v>400</v>
      </c>
    </row>
    <row r="152" spans="1:4" ht="13.5" thickBot="1" x14ac:dyDescent="0.25">
      <c r="A152" s="242" t="s">
        <v>401</v>
      </c>
      <c r="B152" s="245"/>
      <c r="C152" s="246" t="s">
        <v>402</v>
      </c>
      <c r="D152" s="246" t="s">
        <v>402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2" manualBreakCount="2">
    <brk id="74" max="3" man="1"/>
    <brk id="9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641AA-F583-4E1B-AB3D-D4C74942CCA3}">
  <sheetPr>
    <tabColor rgb="FF92D050"/>
  </sheetPr>
  <dimension ref="A1:J154"/>
  <sheetViews>
    <sheetView view="pageBreakPreview" topLeftCell="A127" zoomScale="85" zoomScaleNormal="100" zoomScaleSheetLayoutView="85" workbookViewId="0">
      <selection activeCell="C1" sqref="C1"/>
    </sheetView>
  </sheetViews>
  <sheetFormatPr defaultRowHeight="12.75" x14ac:dyDescent="0.2"/>
  <cols>
    <col min="1" max="1" width="19.5" style="247" customWidth="1"/>
    <col min="2" max="2" width="72" style="248" customWidth="1"/>
    <col min="3" max="3" width="15.1640625" style="249" customWidth="1"/>
    <col min="4" max="4" width="15" style="204" customWidth="1"/>
    <col min="5" max="256" width="9.33203125" style="204"/>
    <col min="257" max="257" width="19.5" style="204" customWidth="1"/>
    <col min="258" max="258" width="72" style="204" customWidth="1"/>
    <col min="259" max="259" width="15.1640625" style="204" customWidth="1"/>
    <col min="260" max="260" width="15" style="204" customWidth="1"/>
    <col min="261" max="512" width="9.33203125" style="204"/>
    <col min="513" max="513" width="19.5" style="204" customWidth="1"/>
    <col min="514" max="514" width="72" style="204" customWidth="1"/>
    <col min="515" max="515" width="15.1640625" style="204" customWidth="1"/>
    <col min="516" max="516" width="15" style="204" customWidth="1"/>
    <col min="517" max="768" width="9.33203125" style="204"/>
    <col min="769" max="769" width="19.5" style="204" customWidth="1"/>
    <col min="770" max="770" width="72" style="204" customWidth="1"/>
    <col min="771" max="771" width="15.1640625" style="204" customWidth="1"/>
    <col min="772" max="772" width="15" style="204" customWidth="1"/>
    <col min="773" max="1024" width="9.33203125" style="204"/>
    <col min="1025" max="1025" width="19.5" style="204" customWidth="1"/>
    <col min="1026" max="1026" width="72" style="204" customWidth="1"/>
    <col min="1027" max="1027" width="15.1640625" style="204" customWidth="1"/>
    <col min="1028" max="1028" width="15" style="204" customWidth="1"/>
    <col min="1029" max="1280" width="9.33203125" style="204"/>
    <col min="1281" max="1281" width="19.5" style="204" customWidth="1"/>
    <col min="1282" max="1282" width="72" style="204" customWidth="1"/>
    <col min="1283" max="1283" width="15.1640625" style="204" customWidth="1"/>
    <col min="1284" max="1284" width="15" style="204" customWidth="1"/>
    <col min="1285" max="1536" width="9.33203125" style="204"/>
    <col min="1537" max="1537" width="19.5" style="204" customWidth="1"/>
    <col min="1538" max="1538" width="72" style="204" customWidth="1"/>
    <col min="1539" max="1539" width="15.1640625" style="204" customWidth="1"/>
    <col min="1540" max="1540" width="15" style="204" customWidth="1"/>
    <col min="1541" max="1792" width="9.33203125" style="204"/>
    <col min="1793" max="1793" width="19.5" style="204" customWidth="1"/>
    <col min="1794" max="1794" width="72" style="204" customWidth="1"/>
    <col min="1795" max="1795" width="15.1640625" style="204" customWidth="1"/>
    <col min="1796" max="1796" width="15" style="204" customWidth="1"/>
    <col min="1797" max="2048" width="9.33203125" style="204"/>
    <col min="2049" max="2049" width="19.5" style="204" customWidth="1"/>
    <col min="2050" max="2050" width="72" style="204" customWidth="1"/>
    <col min="2051" max="2051" width="15.1640625" style="204" customWidth="1"/>
    <col min="2052" max="2052" width="15" style="204" customWidth="1"/>
    <col min="2053" max="2304" width="9.33203125" style="204"/>
    <col min="2305" max="2305" width="19.5" style="204" customWidth="1"/>
    <col min="2306" max="2306" width="72" style="204" customWidth="1"/>
    <col min="2307" max="2307" width="15.1640625" style="204" customWidth="1"/>
    <col min="2308" max="2308" width="15" style="204" customWidth="1"/>
    <col min="2309" max="2560" width="9.33203125" style="204"/>
    <col min="2561" max="2561" width="19.5" style="204" customWidth="1"/>
    <col min="2562" max="2562" width="72" style="204" customWidth="1"/>
    <col min="2563" max="2563" width="15.1640625" style="204" customWidth="1"/>
    <col min="2564" max="2564" width="15" style="204" customWidth="1"/>
    <col min="2565" max="2816" width="9.33203125" style="204"/>
    <col min="2817" max="2817" width="19.5" style="204" customWidth="1"/>
    <col min="2818" max="2818" width="72" style="204" customWidth="1"/>
    <col min="2819" max="2819" width="15.1640625" style="204" customWidth="1"/>
    <col min="2820" max="2820" width="15" style="204" customWidth="1"/>
    <col min="2821" max="3072" width="9.33203125" style="204"/>
    <col min="3073" max="3073" width="19.5" style="204" customWidth="1"/>
    <col min="3074" max="3074" width="72" style="204" customWidth="1"/>
    <col min="3075" max="3075" width="15.1640625" style="204" customWidth="1"/>
    <col min="3076" max="3076" width="15" style="204" customWidth="1"/>
    <col min="3077" max="3328" width="9.33203125" style="204"/>
    <col min="3329" max="3329" width="19.5" style="204" customWidth="1"/>
    <col min="3330" max="3330" width="72" style="204" customWidth="1"/>
    <col min="3331" max="3331" width="15.1640625" style="204" customWidth="1"/>
    <col min="3332" max="3332" width="15" style="204" customWidth="1"/>
    <col min="3333" max="3584" width="9.33203125" style="204"/>
    <col min="3585" max="3585" width="19.5" style="204" customWidth="1"/>
    <col min="3586" max="3586" width="72" style="204" customWidth="1"/>
    <col min="3587" max="3587" width="15.1640625" style="204" customWidth="1"/>
    <col min="3588" max="3588" width="15" style="204" customWidth="1"/>
    <col min="3589" max="3840" width="9.33203125" style="204"/>
    <col min="3841" max="3841" width="19.5" style="204" customWidth="1"/>
    <col min="3842" max="3842" width="72" style="204" customWidth="1"/>
    <col min="3843" max="3843" width="15.1640625" style="204" customWidth="1"/>
    <col min="3844" max="3844" width="15" style="204" customWidth="1"/>
    <col min="3845" max="4096" width="9.33203125" style="204"/>
    <col min="4097" max="4097" width="19.5" style="204" customWidth="1"/>
    <col min="4098" max="4098" width="72" style="204" customWidth="1"/>
    <col min="4099" max="4099" width="15.1640625" style="204" customWidth="1"/>
    <col min="4100" max="4100" width="15" style="204" customWidth="1"/>
    <col min="4101" max="4352" width="9.33203125" style="204"/>
    <col min="4353" max="4353" width="19.5" style="204" customWidth="1"/>
    <col min="4354" max="4354" width="72" style="204" customWidth="1"/>
    <col min="4355" max="4355" width="15.1640625" style="204" customWidth="1"/>
    <col min="4356" max="4356" width="15" style="204" customWidth="1"/>
    <col min="4357" max="4608" width="9.33203125" style="204"/>
    <col min="4609" max="4609" width="19.5" style="204" customWidth="1"/>
    <col min="4610" max="4610" width="72" style="204" customWidth="1"/>
    <col min="4611" max="4611" width="15.1640625" style="204" customWidth="1"/>
    <col min="4612" max="4612" width="15" style="204" customWidth="1"/>
    <col min="4613" max="4864" width="9.33203125" style="204"/>
    <col min="4865" max="4865" width="19.5" style="204" customWidth="1"/>
    <col min="4866" max="4866" width="72" style="204" customWidth="1"/>
    <col min="4867" max="4867" width="15.1640625" style="204" customWidth="1"/>
    <col min="4868" max="4868" width="15" style="204" customWidth="1"/>
    <col min="4869" max="5120" width="9.33203125" style="204"/>
    <col min="5121" max="5121" width="19.5" style="204" customWidth="1"/>
    <col min="5122" max="5122" width="72" style="204" customWidth="1"/>
    <col min="5123" max="5123" width="15.1640625" style="204" customWidth="1"/>
    <col min="5124" max="5124" width="15" style="204" customWidth="1"/>
    <col min="5125" max="5376" width="9.33203125" style="204"/>
    <col min="5377" max="5377" width="19.5" style="204" customWidth="1"/>
    <col min="5378" max="5378" width="72" style="204" customWidth="1"/>
    <col min="5379" max="5379" width="15.1640625" style="204" customWidth="1"/>
    <col min="5380" max="5380" width="15" style="204" customWidth="1"/>
    <col min="5381" max="5632" width="9.33203125" style="204"/>
    <col min="5633" max="5633" width="19.5" style="204" customWidth="1"/>
    <col min="5634" max="5634" width="72" style="204" customWidth="1"/>
    <col min="5635" max="5635" width="15.1640625" style="204" customWidth="1"/>
    <col min="5636" max="5636" width="15" style="204" customWidth="1"/>
    <col min="5637" max="5888" width="9.33203125" style="204"/>
    <col min="5889" max="5889" width="19.5" style="204" customWidth="1"/>
    <col min="5890" max="5890" width="72" style="204" customWidth="1"/>
    <col min="5891" max="5891" width="15.1640625" style="204" customWidth="1"/>
    <col min="5892" max="5892" width="15" style="204" customWidth="1"/>
    <col min="5893" max="6144" width="9.33203125" style="204"/>
    <col min="6145" max="6145" width="19.5" style="204" customWidth="1"/>
    <col min="6146" max="6146" width="72" style="204" customWidth="1"/>
    <col min="6147" max="6147" width="15.1640625" style="204" customWidth="1"/>
    <col min="6148" max="6148" width="15" style="204" customWidth="1"/>
    <col min="6149" max="6400" width="9.33203125" style="204"/>
    <col min="6401" max="6401" width="19.5" style="204" customWidth="1"/>
    <col min="6402" max="6402" width="72" style="204" customWidth="1"/>
    <col min="6403" max="6403" width="15.1640625" style="204" customWidth="1"/>
    <col min="6404" max="6404" width="15" style="204" customWidth="1"/>
    <col min="6405" max="6656" width="9.33203125" style="204"/>
    <col min="6657" max="6657" width="19.5" style="204" customWidth="1"/>
    <col min="6658" max="6658" width="72" style="204" customWidth="1"/>
    <col min="6659" max="6659" width="15.1640625" style="204" customWidth="1"/>
    <col min="6660" max="6660" width="15" style="204" customWidth="1"/>
    <col min="6661" max="6912" width="9.33203125" style="204"/>
    <col min="6913" max="6913" width="19.5" style="204" customWidth="1"/>
    <col min="6914" max="6914" width="72" style="204" customWidth="1"/>
    <col min="6915" max="6915" width="15.1640625" style="204" customWidth="1"/>
    <col min="6916" max="6916" width="15" style="204" customWidth="1"/>
    <col min="6917" max="7168" width="9.33203125" style="204"/>
    <col min="7169" max="7169" width="19.5" style="204" customWidth="1"/>
    <col min="7170" max="7170" width="72" style="204" customWidth="1"/>
    <col min="7171" max="7171" width="15.1640625" style="204" customWidth="1"/>
    <col min="7172" max="7172" width="15" style="204" customWidth="1"/>
    <col min="7173" max="7424" width="9.33203125" style="204"/>
    <col min="7425" max="7425" width="19.5" style="204" customWidth="1"/>
    <col min="7426" max="7426" width="72" style="204" customWidth="1"/>
    <col min="7427" max="7427" width="15.1640625" style="204" customWidth="1"/>
    <col min="7428" max="7428" width="15" style="204" customWidth="1"/>
    <col min="7429" max="7680" width="9.33203125" style="204"/>
    <col min="7681" max="7681" width="19.5" style="204" customWidth="1"/>
    <col min="7682" max="7682" width="72" style="204" customWidth="1"/>
    <col min="7683" max="7683" width="15.1640625" style="204" customWidth="1"/>
    <col min="7684" max="7684" width="15" style="204" customWidth="1"/>
    <col min="7685" max="7936" width="9.33203125" style="204"/>
    <col min="7937" max="7937" width="19.5" style="204" customWidth="1"/>
    <col min="7938" max="7938" width="72" style="204" customWidth="1"/>
    <col min="7939" max="7939" width="15.1640625" style="204" customWidth="1"/>
    <col min="7940" max="7940" width="15" style="204" customWidth="1"/>
    <col min="7941" max="8192" width="9.33203125" style="204"/>
    <col min="8193" max="8193" width="19.5" style="204" customWidth="1"/>
    <col min="8194" max="8194" width="72" style="204" customWidth="1"/>
    <col min="8195" max="8195" width="15.1640625" style="204" customWidth="1"/>
    <col min="8196" max="8196" width="15" style="204" customWidth="1"/>
    <col min="8197" max="8448" width="9.33203125" style="204"/>
    <col min="8449" max="8449" width="19.5" style="204" customWidth="1"/>
    <col min="8450" max="8450" width="72" style="204" customWidth="1"/>
    <col min="8451" max="8451" width="15.1640625" style="204" customWidth="1"/>
    <col min="8452" max="8452" width="15" style="204" customWidth="1"/>
    <col min="8453" max="8704" width="9.33203125" style="204"/>
    <col min="8705" max="8705" width="19.5" style="204" customWidth="1"/>
    <col min="8706" max="8706" width="72" style="204" customWidth="1"/>
    <col min="8707" max="8707" width="15.1640625" style="204" customWidth="1"/>
    <col min="8708" max="8708" width="15" style="204" customWidth="1"/>
    <col min="8709" max="8960" width="9.33203125" style="204"/>
    <col min="8961" max="8961" width="19.5" style="204" customWidth="1"/>
    <col min="8962" max="8962" width="72" style="204" customWidth="1"/>
    <col min="8963" max="8963" width="15.1640625" style="204" customWidth="1"/>
    <col min="8964" max="8964" width="15" style="204" customWidth="1"/>
    <col min="8965" max="9216" width="9.33203125" style="204"/>
    <col min="9217" max="9217" width="19.5" style="204" customWidth="1"/>
    <col min="9218" max="9218" width="72" style="204" customWidth="1"/>
    <col min="9219" max="9219" width="15.1640625" style="204" customWidth="1"/>
    <col min="9220" max="9220" width="15" style="204" customWidth="1"/>
    <col min="9221" max="9472" width="9.33203125" style="204"/>
    <col min="9473" max="9473" width="19.5" style="204" customWidth="1"/>
    <col min="9474" max="9474" width="72" style="204" customWidth="1"/>
    <col min="9475" max="9475" width="15.1640625" style="204" customWidth="1"/>
    <col min="9476" max="9476" width="15" style="204" customWidth="1"/>
    <col min="9477" max="9728" width="9.33203125" style="204"/>
    <col min="9729" max="9729" width="19.5" style="204" customWidth="1"/>
    <col min="9730" max="9730" width="72" style="204" customWidth="1"/>
    <col min="9731" max="9731" width="15.1640625" style="204" customWidth="1"/>
    <col min="9732" max="9732" width="15" style="204" customWidth="1"/>
    <col min="9733" max="9984" width="9.33203125" style="204"/>
    <col min="9985" max="9985" width="19.5" style="204" customWidth="1"/>
    <col min="9986" max="9986" width="72" style="204" customWidth="1"/>
    <col min="9987" max="9987" width="15.1640625" style="204" customWidth="1"/>
    <col min="9988" max="9988" width="15" style="204" customWidth="1"/>
    <col min="9989" max="10240" width="9.33203125" style="204"/>
    <col min="10241" max="10241" width="19.5" style="204" customWidth="1"/>
    <col min="10242" max="10242" width="72" style="204" customWidth="1"/>
    <col min="10243" max="10243" width="15.1640625" style="204" customWidth="1"/>
    <col min="10244" max="10244" width="15" style="204" customWidth="1"/>
    <col min="10245" max="10496" width="9.33203125" style="204"/>
    <col min="10497" max="10497" width="19.5" style="204" customWidth="1"/>
    <col min="10498" max="10498" width="72" style="204" customWidth="1"/>
    <col min="10499" max="10499" width="15.1640625" style="204" customWidth="1"/>
    <col min="10500" max="10500" width="15" style="204" customWidth="1"/>
    <col min="10501" max="10752" width="9.33203125" style="204"/>
    <col min="10753" max="10753" width="19.5" style="204" customWidth="1"/>
    <col min="10754" max="10754" width="72" style="204" customWidth="1"/>
    <col min="10755" max="10755" width="15.1640625" style="204" customWidth="1"/>
    <col min="10756" max="10756" width="15" style="204" customWidth="1"/>
    <col min="10757" max="11008" width="9.33203125" style="204"/>
    <col min="11009" max="11009" width="19.5" style="204" customWidth="1"/>
    <col min="11010" max="11010" width="72" style="204" customWidth="1"/>
    <col min="11011" max="11011" width="15.1640625" style="204" customWidth="1"/>
    <col min="11012" max="11012" width="15" style="204" customWidth="1"/>
    <col min="11013" max="11264" width="9.33203125" style="204"/>
    <col min="11265" max="11265" width="19.5" style="204" customWidth="1"/>
    <col min="11266" max="11266" width="72" style="204" customWidth="1"/>
    <col min="11267" max="11267" width="15.1640625" style="204" customWidth="1"/>
    <col min="11268" max="11268" width="15" style="204" customWidth="1"/>
    <col min="11269" max="11520" width="9.33203125" style="204"/>
    <col min="11521" max="11521" width="19.5" style="204" customWidth="1"/>
    <col min="11522" max="11522" width="72" style="204" customWidth="1"/>
    <col min="11523" max="11523" width="15.1640625" style="204" customWidth="1"/>
    <col min="11524" max="11524" width="15" style="204" customWidth="1"/>
    <col min="11525" max="11776" width="9.33203125" style="204"/>
    <col min="11777" max="11777" width="19.5" style="204" customWidth="1"/>
    <col min="11778" max="11778" width="72" style="204" customWidth="1"/>
    <col min="11779" max="11779" width="15.1640625" style="204" customWidth="1"/>
    <col min="11780" max="11780" width="15" style="204" customWidth="1"/>
    <col min="11781" max="12032" width="9.33203125" style="204"/>
    <col min="12033" max="12033" width="19.5" style="204" customWidth="1"/>
    <col min="12034" max="12034" width="72" style="204" customWidth="1"/>
    <col min="12035" max="12035" width="15.1640625" style="204" customWidth="1"/>
    <col min="12036" max="12036" width="15" style="204" customWidth="1"/>
    <col min="12037" max="12288" width="9.33203125" style="204"/>
    <col min="12289" max="12289" width="19.5" style="204" customWidth="1"/>
    <col min="12290" max="12290" width="72" style="204" customWidth="1"/>
    <col min="12291" max="12291" width="15.1640625" style="204" customWidth="1"/>
    <col min="12292" max="12292" width="15" style="204" customWidth="1"/>
    <col min="12293" max="12544" width="9.33203125" style="204"/>
    <col min="12545" max="12545" width="19.5" style="204" customWidth="1"/>
    <col min="12546" max="12546" width="72" style="204" customWidth="1"/>
    <col min="12547" max="12547" width="15.1640625" style="204" customWidth="1"/>
    <col min="12548" max="12548" width="15" style="204" customWidth="1"/>
    <col min="12549" max="12800" width="9.33203125" style="204"/>
    <col min="12801" max="12801" width="19.5" style="204" customWidth="1"/>
    <col min="12802" max="12802" width="72" style="204" customWidth="1"/>
    <col min="12803" max="12803" width="15.1640625" style="204" customWidth="1"/>
    <col min="12804" max="12804" width="15" style="204" customWidth="1"/>
    <col min="12805" max="13056" width="9.33203125" style="204"/>
    <col min="13057" max="13057" width="19.5" style="204" customWidth="1"/>
    <col min="13058" max="13058" width="72" style="204" customWidth="1"/>
    <col min="13059" max="13059" width="15.1640625" style="204" customWidth="1"/>
    <col min="13060" max="13060" width="15" style="204" customWidth="1"/>
    <col min="13061" max="13312" width="9.33203125" style="204"/>
    <col min="13313" max="13313" width="19.5" style="204" customWidth="1"/>
    <col min="13314" max="13314" width="72" style="204" customWidth="1"/>
    <col min="13315" max="13315" width="15.1640625" style="204" customWidth="1"/>
    <col min="13316" max="13316" width="15" style="204" customWidth="1"/>
    <col min="13317" max="13568" width="9.33203125" style="204"/>
    <col min="13569" max="13569" width="19.5" style="204" customWidth="1"/>
    <col min="13570" max="13570" width="72" style="204" customWidth="1"/>
    <col min="13571" max="13571" width="15.1640625" style="204" customWidth="1"/>
    <col min="13572" max="13572" width="15" style="204" customWidth="1"/>
    <col min="13573" max="13824" width="9.33203125" style="204"/>
    <col min="13825" max="13825" width="19.5" style="204" customWidth="1"/>
    <col min="13826" max="13826" width="72" style="204" customWidth="1"/>
    <col min="13827" max="13827" width="15.1640625" style="204" customWidth="1"/>
    <col min="13828" max="13828" width="15" style="204" customWidth="1"/>
    <col min="13829" max="14080" width="9.33203125" style="204"/>
    <col min="14081" max="14081" width="19.5" style="204" customWidth="1"/>
    <col min="14082" max="14082" width="72" style="204" customWidth="1"/>
    <col min="14083" max="14083" width="15.1640625" style="204" customWidth="1"/>
    <col min="14084" max="14084" width="15" style="204" customWidth="1"/>
    <col min="14085" max="14336" width="9.33203125" style="204"/>
    <col min="14337" max="14337" width="19.5" style="204" customWidth="1"/>
    <col min="14338" max="14338" width="72" style="204" customWidth="1"/>
    <col min="14339" max="14339" width="15.1640625" style="204" customWidth="1"/>
    <col min="14340" max="14340" width="15" style="204" customWidth="1"/>
    <col min="14341" max="14592" width="9.33203125" style="204"/>
    <col min="14593" max="14593" width="19.5" style="204" customWidth="1"/>
    <col min="14594" max="14594" width="72" style="204" customWidth="1"/>
    <col min="14595" max="14595" width="15.1640625" style="204" customWidth="1"/>
    <col min="14596" max="14596" width="15" style="204" customWidth="1"/>
    <col min="14597" max="14848" width="9.33203125" style="204"/>
    <col min="14849" max="14849" width="19.5" style="204" customWidth="1"/>
    <col min="14850" max="14850" width="72" style="204" customWidth="1"/>
    <col min="14851" max="14851" width="15.1640625" style="204" customWidth="1"/>
    <col min="14852" max="14852" width="15" style="204" customWidth="1"/>
    <col min="14853" max="15104" width="9.33203125" style="204"/>
    <col min="15105" max="15105" width="19.5" style="204" customWidth="1"/>
    <col min="15106" max="15106" width="72" style="204" customWidth="1"/>
    <col min="15107" max="15107" width="15.1640625" style="204" customWidth="1"/>
    <col min="15108" max="15108" width="15" style="204" customWidth="1"/>
    <col min="15109" max="15360" width="9.33203125" style="204"/>
    <col min="15361" max="15361" width="19.5" style="204" customWidth="1"/>
    <col min="15362" max="15362" width="72" style="204" customWidth="1"/>
    <col min="15363" max="15363" width="15.1640625" style="204" customWidth="1"/>
    <col min="15364" max="15364" width="15" style="204" customWidth="1"/>
    <col min="15365" max="15616" width="9.33203125" style="204"/>
    <col min="15617" max="15617" width="19.5" style="204" customWidth="1"/>
    <col min="15618" max="15618" width="72" style="204" customWidth="1"/>
    <col min="15619" max="15619" width="15.1640625" style="204" customWidth="1"/>
    <col min="15620" max="15620" width="15" style="204" customWidth="1"/>
    <col min="15621" max="15872" width="9.33203125" style="204"/>
    <col min="15873" max="15873" width="19.5" style="204" customWidth="1"/>
    <col min="15874" max="15874" width="72" style="204" customWidth="1"/>
    <col min="15875" max="15875" width="15.1640625" style="204" customWidth="1"/>
    <col min="15876" max="15876" width="15" style="204" customWidth="1"/>
    <col min="15877" max="16128" width="9.33203125" style="204"/>
    <col min="16129" max="16129" width="19.5" style="204" customWidth="1"/>
    <col min="16130" max="16130" width="72" style="204" customWidth="1"/>
    <col min="16131" max="16131" width="15.1640625" style="204" customWidth="1"/>
    <col min="16132" max="16132" width="15" style="204" customWidth="1"/>
    <col min="16133" max="16384" width="9.33203125" style="204"/>
  </cols>
  <sheetData>
    <row r="1" spans="1:4" s="190" customFormat="1" ht="16.5" customHeight="1" thickBot="1" x14ac:dyDescent="0.25">
      <c r="A1" s="187"/>
      <c r="B1" s="188"/>
      <c r="C1" s="189" t="s">
        <v>435</v>
      </c>
    </row>
    <row r="2" spans="1:4" s="194" customFormat="1" ht="21" customHeight="1" x14ac:dyDescent="0.2">
      <c r="A2" s="191" t="s">
        <v>260</v>
      </c>
      <c r="B2" s="192" t="s">
        <v>376</v>
      </c>
      <c r="C2" s="193">
        <v>1</v>
      </c>
    </row>
    <row r="3" spans="1:4" s="194" customFormat="1" ht="16.5" thickBot="1" x14ac:dyDescent="0.25">
      <c r="A3" s="195" t="s">
        <v>378</v>
      </c>
      <c r="B3" s="196" t="s">
        <v>403</v>
      </c>
      <c r="C3" s="197">
        <v>1</v>
      </c>
    </row>
    <row r="4" spans="1:4" s="200" customFormat="1" ht="15.95" customHeight="1" thickBot="1" x14ac:dyDescent="0.3">
      <c r="A4" s="198"/>
      <c r="B4" s="198"/>
      <c r="C4" s="199"/>
      <c r="D4" s="199" t="s">
        <v>257</v>
      </c>
    </row>
    <row r="5" spans="1:4" ht="36.75" thickBot="1" x14ac:dyDescent="0.25">
      <c r="A5" s="201" t="s">
        <v>380</v>
      </c>
      <c r="B5" s="202" t="s">
        <v>381</v>
      </c>
      <c r="C5" s="203" t="s">
        <v>404</v>
      </c>
      <c r="D5" s="203" t="s">
        <v>6</v>
      </c>
    </row>
    <row r="6" spans="1:4" s="208" customFormat="1" ht="12.95" customHeight="1" thickBot="1" x14ac:dyDescent="0.25">
      <c r="A6" s="205">
        <v>1</v>
      </c>
      <c r="B6" s="206">
        <v>2</v>
      </c>
      <c r="C6" s="207">
        <v>3</v>
      </c>
      <c r="D6" s="207"/>
    </row>
    <row r="7" spans="1:4" s="208" customFormat="1" ht="15.95" customHeight="1" thickBot="1" x14ac:dyDescent="0.25">
      <c r="A7" s="209"/>
      <c r="B7" s="210" t="s">
        <v>258</v>
      </c>
      <c r="C7" s="211"/>
      <c r="D7" s="211"/>
    </row>
    <row r="8" spans="1:4" s="208" customFormat="1" ht="12" customHeight="1" thickBot="1" x14ac:dyDescent="0.25">
      <c r="A8" s="46" t="s">
        <v>7</v>
      </c>
      <c r="B8" s="11" t="s">
        <v>8</v>
      </c>
      <c r="C8" s="12">
        <f>SUM(C9:C18)</f>
        <v>127698014</v>
      </c>
      <c r="D8" s="12">
        <f>SUM(D9:D18)</f>
        <v>153870254</v>
      </c>
    </row>
    <row r="9" spans="1:4" s="213" customFormat="1" ht="12" customHeight="1" x14ac:dyDescent="0.2">
      <c r="A9" s="212" t="s">
        <v>9</v>
      </c>
      <c r="B9" s="15" t="s">
        <v>10</v>
      </c>
      <c r="C9" s="16">
        <v>14692557</v>
      </c>
      <c r="D9" s="16">
        <v>14692557</v>
      </c>
    </row>
    <row r="10" spans="1:4" s="215" customFormat="1" ht="12" customHeight="1" x14ac:dyDescent="0.2">
      <c r="A10" s="214" t="s">
        <v>11</v>
      </c>
      <c r="B10" s="18" t="s">
        <v>12</v>
      </c>
      <c r="C10" s="19"/>
      <c r="D10" s="19"/>
    </row>
    <row r="11" spans="1:4" s="215" customFormat="1" ht="12" customHeight="1" x14ac:dyDescent="0.2">
      <c r="A11" s="214" t="s">
        <v>13</v>
      </c>
      <c r="B11" s="18" t="s">
        <v>382</v>
      </c>
      <c r="C11" s="19">
        <v>12950000</v>
      </c>
      <c r="D11" s="19">
        <v>12950000</v>
      </c>
    </row>
    <row r="12" spans="1:4" s="215" customFormat="1" ht="12" customHeight="1" x14ac:dyDescent="0.2">
      <c r="A12" s="214" t="s">
        <v>15</v>
      </c>
      <c r="B12" s="18" t="s">
        <v>16</v>
      </c>
      <c r="C12" s="19"/>
      <c r="D12" s="19"/>
    </row>
    <row r="13" spans="1:4" s="215" customFormat="1" ht="12" customHeight="1" x14ac:dyDescent="0.2">
      <c r="A13" s="214" t="s">
        <v>17</v>
      </c>
      <c r="B13" s="18" t="s">
        <v>383</v>
      </c>
      <c r="C13" s="19">
        <v>1800000</v>
      </c>
      <c r="D13" s="19">
        <v>1800000</v>
      </c>
    </row>
    <row r="14" spans="1:4" s="213" customFormat="1" ht="12" customHeight="1" x14ac:dyDescent="0.2">
      <c r="A14" s="214" t="s">
        <v>19</v>
      </c>
      <c r="B14" s="18" t="s">
        <v>384</v>
      </c>
      <c r="C14" s="19"/>
      <c r="D14" s="19">
        <v>3619660</v>
      </c>
    </row>
    <row r="15" spans="1:4" s="213" customFormat="1" ht="12" customHeight="1" x14ac:dyDescent="0.2">
      <c r="A15" s="214" t="s">
        <v>21</v>
      </c>
      <c r="B15" s="18" t="s">
        <v>22</v>
      </c>
      <c r="C15" s="19"/>
      <c r="D15" s="19"/>
    </row>
    <row r="16" spans="1:4" s="213" customFormat="1" ht="12" customHeight="1" x14ac:dyDescent="0.2">
      <c r="A16" s="214" t="s">
        <v>23</v>
      </c>
      <c r="B16" s="216" t="s">
        <v>385</v>
      </c>
      <c r="C16" s="19"/>
      <c r="D16" s="19"/>
    </row>
    <row r="17" spans="1:4" s="213" customFormat="1" ht="12" customHeight="1" x14ac:dyDescent="0.2">
      <c r="A17" s="214" t="s">
        <v>386</v>
      </c>
      <c r="B17" s="216" t="s">
        <v>405</v>
      </c>
      <c r="C17" s="217">
        <v>95455457</v>
      </c>
      <c r="D17" s="217">
        <v>118008037</v>
      </c>
    </row>
    <row r="18" spans="1:4" s="213" customFormat="1" ht="12" customHeight="1" thickBot="1" x14ac:dyDescent="0.25">
      <c r="A18" s="218" t="s">
        <v>192</v>
      </c>
      <c r="B18" s="21" t="s">
        <v>28</v>
      </c>
      <c r="C18" s="219">
        <v>2800000</v>
      </c>
      <c r="D18" s="219">
        <v>2800000</v>
      </c>
    </row>
    <row r="19" spans="1:4" s="213" customFormat="1" ht="12" customHeight="1" thickBot="1" x14ac:dyDescent="0.25">
      <c r="A19" s="46" t="s">
        <v>29</v>
      </c>
      <c r="B19" s="26" t="s">
        <v>30</v>
      </c>
      <c r="C19" s="12">
        <f>SUM(C20:C25)</f>
        <v>0</v>
      </c>
      <c r="D19" s="12">
        <f>SUM(D20:D25)</f>
        <v>0</v>
      </c>
    </row>
    <row r="20" spans="1:4" s="213" customFormat="1" ht="12" customHeight="1" x14ac:dyDescent="0.2">
      <c r="A20" s="212" t="s">
        <v>31</v>
      </c>
      <c r="B20" s="15" t="s">
        <v>32</v>
      </c>
      <c r="C20" s="16"/>
      <c r="D20" s="16"/>
    </row>
    <row r="21" spans="1:4" s="215" customFormat="1" ht="12" customHeight="1" x14ac:dyDescent="0.2">
      <c r="A21" s="214" t="s">
        <v>33</v>
      </c>
      <c r="B21" s="18" t="s">
        <v>34</v>
      </c>
      <c r="C21" s="19"/>
      <c r="D21" s="19"/>
    </row>
    <row r="22" spans="1:4" s="215" customFormat="1" ht="12" customHeight="1" x14ac:dyDescent="0.2">
      <c r="A22" s="214" t="s">
        <v>35</v>
      </c>
      <c r="B22" s="18" t="s">
        <v>36</v>
      </c>
      <c r="C22" s="19"/>
      <c r="D22" s="19"/>
    </row>
    <row r="23" spans="1:4" s="215" customFormat="1" ht="12" customHeight="1" x14ac:dyDescent="0.2">
      <c r="A23" s="214" t="s">
        <v>37</v>
      </c>
      <c r="B23" s="18" t="s">
        <v>38</v>
      </c>
      <c r="C23" s="19"/>
      <c r="D23" s="19"/>
    </row>
    <row r="24" spans="1:4" s="213" customFormat="1" ht="12" customHeight="1" x14ac:dyDescent="0.2">
      <c r="A24" s="214" t="s">
        <v>39</v>
      </c>
      <c r="B24" s="18" t="s">
        <v>40</v>
      </c>
      <c r="C24" s="19"/>
      <c r="D24" s="19"/>
    </row>
    <row r="25" spans="1:4" s="215" customFormat="1" ht="12" customHeight="1" thickBot="1" x14ac:dyDescent="0.25">
      <c r="A25" s="218" t="s">
        <v>41</v>
      </c>
      <c r="B25" s="21" t="s">
        <v>42</v>
      </c>
      <c r="C25" s="22"/>
      <c r="D25" s="22"/>
    </row>
    <row r="26" spans="1:4" s="215" customFormat="1" ht="12" customHeight="1" thickBot="1" x14ac:dyDescent="0.25">
      <c r="A26" s="46" t="s">
        <v>43</v>
      </c>
      <c r="B26" s="11" t="s">
        <v>44</v>
      </c>
      <c r="C26" s="12">
        <f>SUM(C27:C32)</f>
        <v>5048568</v>
      </c>
      <c r="D26" s="12">
        <f>SUM(D27:D32)</f>
        <v>5048568</v>
      </c>
    </row>
    <row r="27" spans="1:4" s="215" customFormat="1" ht="12" customHeight="1" x14ac:dyDescent="0.2">
      <c r="A27" s="212" t="s">
        <v>45</v>
      </c>
      <c r="B27" s="15" t="s">
        <v>46</v>
      </c>
      <c r="C27" s="16"/>
      <c r="D27" s="16"/>
    </row>
    <row r="28" spans="1:4" s="215" customFormat="1" ht="12" customHeight="1" x14ac:dyDescent="0.2">
      <c r="A28" s="214" t="s">
        <v>47</v>
      </c>
      <c r="B28" s="18" t="s">
        <v>48</v>
      </c>
      <c r="C28" s="19"/>
      <c r="D28" s="19"/>
    </row>
    <row r="29" spans="1:4" s="215" customFormat="1" ht="12" customHeight="1" x14ac:dyDescent="0.2">
      <c r="A29" s="214" t="s">
        <v>49</v>
      </c>
      <c r="B29" s="18" t="s">
        <v>50</v>
      </c>
      <c r="C29" s="19"/>
      <c r="D29" s="19"/>
    </row>
    <row r="30" spans="1:4" s="215" customFormat="1" ht="12" customHeight="1" x14ac:dyDescent="0.2">
      <c r="A30" s="214" t="s">
        <v>51</v>
      </c>
      <c r="B30" s="18" t="s">
        <v>52</v>
      </c>
      <c r="C30" s="19"/>
      <c r="D30" s="19"/>
    </row>
    <row r="31" spans="1:4" s="215" customFormat="1" ht="12" customHeight="1" x14ac:dyDescent="0.2">
      <c r="A31" s="214" t="s">
        <v>53</v>
      </c>
      <c r="B31" s="18" t="s">
        <v>54</v>
      </c>
      <c r="C31" s="19">
        <v>5048568</v>
      </c>
      <c r="D31" s="19">
        <v>5048568</v>
      </c>
    </row>
    <row r="32" spans="1:4" s="215" customFormat="1" ht="12" customHeight="1" thickBot="1" x14ac:dyDescent="0.25">
      <c r="A32" s="218" t="s">
        <v>55</v>
      </c>
      <c r="B32" s="21" t="s">
        <v>56</v>
      </c>
      <c r="C32" s="22"/>
      <c r="D32" s="22"/>
    </row>
    <row r="33" spans="1:4" s="215" customFormat="1" ht="12" customHeight="1" thickBot="1" x14ac:dyDescent="0.25">
      <c r="A33" s="46" t="s">
        <v>57</v>
      </c>
      <c r="B33" s="11" t="s">
        <v>58</v>
      </c>
      <c r="C33" s="27">
        <f>SUM(C34:C40)</f>
        <v>2677000</v>
      </c>
      <c r="D33" s="27">
        <f>SUM(D34:D40)</f>
        <v>2677000</v>
      </c>
    </row>
    <row r="34" spans="1:4" s="215" customFormat="1" ht="12" customHeight="1" x14ac:dyDescent="0.2">
      <c r="A34" s="212" t="s">
        <v>59</v>
      </c>
      <c r="B34" s="15" t="s">
        <v>60</v>
      </c>
      <c r="C34" s="28">
        <v>1150000</v>
      </c>
      <c r="D34" s="28">
        <v>1150000</v>
      </c>
    </row>
    <row r="35" spans="1:4" s="215" customFormat="1" ht="12" customHeight="1" x14ac:dyDescent="0.2">
      <c r="A35" s="214" t="s">
        <v>387</v>
      </c>
      <c r="B35" s="18" t="s">
        <v>388</v>
      </c>
      <c r="C35" s="19"/>
      <c r="D35" s="19"/>
    </row>
    <row r="36" spans="1:4" s="215" customFormat="1" ht="12" customHeight="1" x14ac:dyDescent="0.2">
      <c r="A36" s="214" t="s">
        <v>389</v>
      </c>
      <c r="B36" s="18" t="s">
        <v>64</v>
      </c>
      <c r="C36" s="19"/>
      <c r="D36" s="19"/>
    </row>
    <row r="37" spans="1:4" s="215" customFormat="1" ht="12" customHeight="1" x14ac:dyDescent="0.2">
      <c r="A37" s="214" t="s">
        <v>71</v>
      </c>
      <c r="B37" s="18" t="s">
        <v>66</v>
      </c>
      <c r="C37" s="19">
        <v>1180000</v>
      </c>
      <c r="D37" s="19">
        <v>1180000</v>
      </c>
    </row>
    <row r="38" spans="1:4" s="215" customFormat="1" ht="12" customHeight="1" x14ac:dyDescent="0.2">
      <c r="A38" s="214" t="s">
        <v>390</v>
      </c>
      <c r="B38" s="18" t="s">
        <v>70</v>
      </c>
      <c r="C38" s="19"/>
      <c r="D38" s="19"/>
    </row>
    <row r="39" spans="1:4" s="215" customFormat="1" ht="12" customHeight="1" x14ac:dyDescent="0.2">
      <c r="A39" s="218" t="s">
        <v>391</v>
      </c>
      <c r="B39" s="21" t="s">
        <v>393</v>
      </c>
      <c r="C39" s="22">
        <v>40000</v>
      </c>
      <c r="D39" s="22">
        <v>40000</v>
      </c>
    </row>
    <row r="40" spans="1:4" s="215" customFormat="1" ht="12" customHeight="1" thickBot="1" x14ac:dyDescent="0.25">
      <c r="A40" s="218" t="s">
        <v>392</v>
      </c>
      <c r="B40" s="21" t="s">
        <v>73</v>
      </c>
      <c r="C40" s="22">
        <v>307000</v>
      </c>
      <c r="D40" s="22">
        <v>307000</v>
      </c>
    </row>
    <row r="41" spans="1:4" s="215" customFormat="1" ht="12" customHeight="1" thickBot="1" x14ac:dyDescent="0.25">
      <c r="A41" s="46" t="s">
        <v>74</v>
      </c>
      <c r="B41" s="11" t="s">
        <v>75</v>
      </c>
      <c r="C41" s="12">
        <f>SUM(C42:C51)</f>
        <v>41906800</v>
      </c>
      <c r="D41" s="12">
        <f>SUM(D42:D51)</f>
        <v>47844896</v>
      </c>
    </row>
    <row r="42" spans="1:4" s="215" customFormat="1" ht="12" customHeight="1" x14ac:dyDescent="0.2">
      <c r="A42" s="212" t="s">
        <v>76</v>
      </c>
      <c r="B42" s="15" t="s">
        <v>77</v>
      </c>
      <c r="C42" s="16">
        <v>31347000</v>
      </c>
      <c r="D42" s="16">
        <v>32485095</v>
      </c>
    </row>
    <row r="43" spans="1:4" s="215" customFormat="1" ht="12" customHeight="1" x14ac:dyDescent="0.2">
      <c r="A43" s="214" t="s">
        <v>78</v>
      </c>
      <c r="B43" s="18" t="s">
        <v>79</v>
      </c>
      <c r="C43" s="19">
        <v>2515000</v>
      </c>
      <c r="D43" s="19">
        <v>2515001</v>
      </c>
    </row>
    <row r="44" spans="1:4" s="215" customFormat="1" ht="12" customHeight="1" x14ac:dyDescent="0.2">
      <c r="A44" s="214" t="s">
        <v>80</v>
      </c>
      <c r="B44" s="18" t="s">
        <v>81</v>
      </c>
      <c r="C44" s="19"/>
      <c r="D44" s="19"/>
    </row>
    <row r="45" spans="1:4" s="215" customFormat="1" ht="12" customHeight="1" x14ac:dyDescent="0.2">
      <c r="A45" s="214" t="s">
        <v>82</v>
      </c>
      <c r="B45" s="18" t="s">
        <v>83</v>
      </c>
      <c r="C45" s="19">
        <v>438800</v>
      </c>
      <c r="D45" s="19">
        <v>5238800</v>
      </c>
    </row>
    <row r="46" spans="1:4" s="215" customFormat="1" ht="12" customHeight="1" x14ac:dyDescent="0.2">
      <c r="A46" s="214" t="s">
        <v>84</v>
      </c>
      <c r="B46" s="18" t="s">
        <v>85</v>
      </c>
      <c r="C46" s="19"/>
      <c r="D46" s="19"/>
    </row>
    <row r="47" spans="1:4" s="215" customFormat="1" ht="12" customHeight="1" x14ac:dyDescent="0.2">
      <c r="A47" s="214" t="s">
        <v>86</v>
      </c>
      <c r="B47" s="18" t="s">
        <v>87</v>
      </c>
      <c r="C47" s="19">
        <v>7600000</v>
      </c>
      <c r="D47" s="19">
        <v>7600000</v>
      </c>
    </row>
    <row r="48" spans="1:4" s="215" customFormat="1" ht="12" customHeight="1" x14ac:dyDescent="0.2">
      <c r="A48" s="214" t="s">
        <v>88</v>
      </c>
      <c r="B48" s="18" t="s">
        <v>89</v>
      </c>
      <c r="C48" s="19"/>
      <c r="D48" s="19"/>
    </row>
    <row r="49" spans="1:4" s="215" customFormat="1" ht="12" customHeight="1" x14ac:dyDescent="0.2">
      <c r="A49" s="214" t="s">
        <v>90</v>
      </c>
      <c r="B49" s="18" t="s">
        <v>91</v>
      </c>
      <c r="C49" s="19">
        <v>6000</v>
      </c>
      <c r="D49" s="19">
        <v>6000</v>
      </c>
    </row>
    <row r="50" spans="1:4" s="215" customFormat="1" ht="12" customHeight="1" x14ac:dyDescent="0.2">
      <c r="A50" s="214" t="s">
        <v>92</v>
      </c>
      <c r="B50" s="18" t="s">
        <v>93</v>
      </c>
      <c r="C50" s="19"/>
      <c r="D50" s="19"/>
    </row>
    <row r="51" spans="1:4" s="215" customFormat="1" ht="12" customHeight="1" thickBot="1" x14ac:dyDescent="0.25">
      <c r="A51" s="218" t="s">
        <v>94</v>
      </c>
      <c r="B51" s="21" t="s">
        <v>95</v>
      </c>
      <c r="C51" s="29"/>
      <c r="D51" s="29"/>
    </row>
    <row r="52" spans="1:4" s="215" customFormat="1" ht="12" customHeight="1" thickBot="1" x14ac:dyDescent="0.25">
      <c r="A52" s="46" t="s">
        <v>96</v>
      </c>
      <c r="B52" s="11" t="s">
        <v>97</v>
      </c>
      <c r="C52" s="12"/>
      <c r="D52" s="12"/>
    </row>
    <row r="53" spans="1:4" s="215" customFormat="1" ht="12" customHeight="1" x14ac:dyDescent="0.2">
      <c r="A53" s="212" t="s">
        <v>98</v>
      </c>
      <c r="B53" s="15" t="s">
        <v>99</v>
      </c>
      <c r="C53" s="31"/>
      <c r="D53" s="31"/>
    </row>
    <row r="54" spans="1:4" s="215" customFormat="1" ht="12" customHeight="1" x14ac:dyDescent="0.2">
      <c r="A54" s="214" t="s">
        <v>100</v>
      </c>
      <c r="B54" s="18" t="s">
        <v>101</v>
      </c>
      <c r="C54" s="29"/>
      <c r="D54" s="29"/>
    </row>
    <row r="55" spans="1:4" s="215" customFormat="1" ht="12" customHeight="1" x14ac:dyDescent="0.2">
      <c r="A55" s="214" t="s">
        <v>102</v>
      </c>
      <c r="B55" s="18" t="s">
        <v>103</v>
      </c>
      <c r="C55" s="29"/>
      <c r="D55" s="29"/>
    </row>
    <row r="56" spans="1:4" s="215" customFormat="1" ht="12" customHeight="1" x14ac:dyDescent="0.2">
      <c r="A56" s="214" t="s">
        <v>104</v>
      </c>
      <c r="B56" s="18" t="s">
        <v>105</v>
      </c>
      <c r="C56" s="29"/>
      <c r="D56" s="29"/>
    </row>
    <row r="57" spans="1:4" s="215" customFormat="1" ht="12" customHeight="1" thickBot="1" x14ac:dyDescent="0.25">
      <c r="A57" s="218" t="s">
        <v>106</v>
      </c>
      <c r="B57" s="21" t="s">
        <v>107</v>
      </c>
      <c r="C57" s="30"/>
      <c r="D57" s="30"/>
    </row>
    <row r="58" spans="1:4" s="215" customFormat="1" ht="12" customHeight="1" thickBot="1" x14ac:dyDescent="0.25">
      <c r="A58" s="46" t="s">
        <v>108</v>
      </c>
      <c r="B58" s="11" t="s">
        <v>109</v>
      </c>
      <c r="C58" s="12"/>
      <c r="D58" s="12"/>
    </row>
    <row r="59" spans="1:4" s="215" customFormat="1" ht="12" customHeight="1" x14ac:dyDescent="0.2">
      <c r="A59" s="212" t="s">
        <v>110</v>
      </c>
      <c r="B59" s="15" t="s">
        <v>111</v>
      </c>
      <c r="C59" s="16"/>
      <c r="D59" s="16"/>
    </row>
    <row r="60" spans="1:4" s="215" customFormat="1" ht="12" customHeight="1" x14ac:dyDescent="0.2">
      <c r="A60" s="214" t="s">
        <v>112</v>
      </c>
      <c r="B60" s="18" t="s">
        <v>113</v>
      </c>
      <c r="C60" s="19"/>
      <c r="D60" s="19"/>
    </row>
    <row r="61" spans="1:4" s="215" customFormat="1" ht="12" customHeight="1" x14ac:dyDescent="0.2">
      <c r="A61" s="214" t="s">
        <v>114</v>
      </c>
      <c r="B61" s="18" t="s">
        <v>115</v>
      </c>
      <c r="C61" s="19"/>
      <c r="D61" s="19"/>
    </row>
    <row r="62" spans="1:4" s="215" customFormat="1" ht="12" customHeight="1" thickBot="1" x14ac:dyDescent="0.25">
      <c r="A62" s="218" t="s">
        <v>116</v>
      </c>
      <c r="B62" s="21" t="s">
        <v>117</v>
      </c>
      <c r="C62" s="22"/>
      <c r="D62" s="22"/>
    </row>
    <row r="63" spans="1:4" s="215" customFormat="1" ht="12" customHeight="1" thickBot="1" x14ac:dyDescent="0.25">
      <c r="A63" s="46" t="s">
        <v>118</v>
      </c>
      <c r="B63" s="26" t="s">
        <v>119</v>
      </c>
      <c r="C63" s="12"/>
      <c r="D63" s="12"/>
    </row>
    <row r="64" spans="1:4" s="215" customFormat="1" ht="12" customHeight="1" x14ac:dyDescent="0.2">
      <c r="A64" s="212" t="s">
        <v>120</v>
      </c>
      <c r="B64" s="15" t="s">
        <v>121</v>
      </c>
      <c r="C64" s="29"/>
      <c r="D64" s="29"/>
    </row>
    <row r="65" spans="1:4" s="215" customFormat="1" ht="12" customHeight="1" x14ac:dyDescent="0.2">
      <c r="A65" s="214" t="s">
        <v>122</v>
      </c>
      <c r="B65" s="18" t="s">
        <v>123</v>
      </c>
      <c r="C65" s="29"/>
      <c r="D65" s="29"/>
    </row>
    <row r="66" spans="1:4" s="215" customFormat="1" ht="12" customHeight="1" x14ac:dyDescent="0.2">
      <c r="A66" s="214" t="s">
        <v>124</v>
      </c>
      <c r="B66" s="18" t="s">
        <v>125</v>
      </c>
      <c r="C66" s="29"/>
      <c r="D66" s="29"/>
    </row>
    <row r="67" spans="1:4" s="215" customFormat="1" ht="12" customHeight="1" thickBot="1" x14ac:dyDescent="0.25">
      <c r="A67" s="218" t="s">
        <v>126</v>
      </c>
      <c r="B67" s="21" t="s">
        <v>127</v>
      </c>
      <c r="C67" s="29"/>
      <c r="D67" s="29"/>
    </row>
    <row r="68" spans="1:4" s="215" customFormat="1" ht="12" customHeight="1" thickBot="1" x14ac:dyDescent="0.25">
      <c r="A68" s="46" t="s">
        <v>128</v>
      </c>
      <c r="B68" s="11" t="s">
        <v>129</v>
      </c>
      <c r="C68" s="27">
        <f>C8+C19+C26+C33+C41+C52+C58+C63</f>
        <v>177330382</v>
      </c>
      <c r="D68" s="27">
        <f>D8+D19+D26+D33+D41+D52+D58+D63</f>
        <v>209440718</v>
      </c>
    </row>
    <row r="69" spans="1:4" s="215" customFormat="1" ht="12" customHeight="1" thickBot="1" x14ac:dyDescent="0.2">
      <c r="A69" s="220" t="s">
        <v>395</v>
      </c>
      <c r="B69" s="26" t="s">
        <v>131</v>
      </c>
      <c r="C69" s="12"/>
      <c r="D69" s="12"/>
    </row>
    <row r="70" spans="1:4" s="215" customFormat="1" ht="12" customHeight="1" x14ac:dyDescent="0.2">
      <c r="A70" s="212" t="s">
        <v>132</v>
      </c>
      <c r="B70" s="15" t="s">
        <v>133</v>
      </c>
      <c r="C70" s="29"/>
      <c r="D70" s="29"/>
    </row>
    <row r="71" spans="1:4" s="215" customFormat="1" ht="12" customHeight="1" x14ac:dyDescent="0.2">
      <c r="A71" s="214" t="s">
        <v>134</v>
      </c>
      <c r="B71" s="18" t="s">
        <v>135</v>
      </c>
      <c r="C71" s="29"/>
      <c r="D71" s="29"/>
    </row>
    <row r="72" spans="1:4" s="215" customFormat="1" ht="12" customHeight="1" thickBot="1" x14ac:dyDescent="0.25">
      <c r="A72" s="218" t="s">
        <v>136</v>
      </c>
      <c r="B72" s="33" t="s">
        <v>137</v>
      </c>
      <c r="C72" s="29"/>
      <c r="D72" s="29"/>
    </row>
    <row r="73" spans="1:4" s="215" customFormat="1" ht="12" customHeight="1" thickBot="1" x14ac:dyDescent="0.2">
      <c r="A73" s="220" t="s">
        <v>138</v>
      </c>
      <c r="B73" s="26" t="s">
        <v>139</v>
      </c>
      <c r="C73" s="12"/>
      <c r="D73" s="12"/>
    </row>
    <row r="74" spans="1:4" s="215" customFormat="1" ht="12" customHeight="1" x14ac:dyDescent="0.2">
      <c r="A74" s="212" t="s">
        <v>140</v>
      </c>
      <c r="B74" s="15" t="s">
        <v>141</v>
      </c>
      <c r="C74" s="29"/>
      <c r="D74" s="29"/>
    </row>
    <row r="75" spans="1:4" s="215" customFormat="1" ht="12" customHeight="1" x14ac:dyDescent="0.2">
      <c r="A75" s="214" t="s">
        <v>142</v>
      </c>
      <c r="B75" s="18" t="s">
        <v>143</v>
      </c>
      <c r="C75" s="29"/>
      <c r="D75" s="29"/>
    </row>
    <row r="76" spans="1:4" s="213" customFormat="1" ht="12" customHeight="1" x14ac:dyDescent="0.2">
      <c r="A76" s="214" t="s">
        <v>144</v>
      </c>
      <c r="B76" s="18" t="s">
        <v>145</v>
      </c>
      <c r="C76" s="29"/>
      <c r="D76" s="29"/>
    </row>
    <row r="77" spans="1:4" s="215" customFormat="1" ht="12" customHeight="1" thickBot="1" x14ac:dyDescent="0.25">
      <c r="A77" s="218" t="s">
        <v>146</v>
      </c>
      <c r="B77" s="21" t="s">
        <v>147</v>
      </c>
      <c r="C77" s="29"/>
      <c r="D77" s="29"/>
    </row>
    <row r="78" spans="1:4" s="215" customFormat="1" ht="12" customHeight="1" thickBot="1" x14ac:dyDescent="0.2">
      <c r="A78" s="220" t="s">
        <v>148</v>
      </c>
      <c r="B78" s="26" t="s">
        <v>149</v>
      </c>
      <c r="C78" s="12">
        <f>SUM(C79:C80)</f>
        <v>33898784</v>
      </c>
      <c r="D78" s="12">
        <f>SUM(D79:D80)</f>
        <v>32760689</v>
      </c>
    </row>
    <row r="79" spans="1:4" s="215" customFormat="1" ht="12" customHeight="1" x14ac:dyDescent="0.2">
      <c r="A79" s="212" t="s">
        <v>150</v>
      </c>
      <c r="B79" s="15" t="s">
        <v>151</v>
      </c>
      <c r="C79" s="29">
        <v>33898784</v>
      </c>
      <c r="D79" s="29">
        <v>32760689</v>
      </c>
    </row>
    <row r="80" spans="1:4" s="215" customFormat="1" ht="12" customHeight="1" thickBot="1" x14ac:dyDescent="0.25">
      <c r="A80" s="218" t="s">
        <v>152</v>
      </c>
      <c r="B80" s="21" t="s">
        <v>153</v>
      </c>
      <c r="C80" s="29"/>
      <c r="D80" s="29"/>
    </row>
    <row r="81" spans="1:4" s="215" customFormat="1" ht="12" customHeight="1" thickBot="1" x14ac:dyDescent="0.2">
      <c r="A81" s="220" t="s">
        <v>154</v>
      </c>
      <c r="B81" s="26" t="s">
        <v>155</v>
      </c>
      <c r="C81" s="12"/>
      <c r="D81" s="12"/>
    </row>
    <row r="82" spans="1:4" s="215" customFormat="1" ht="12" customHeight="1" x14ac:dyDescent="0.2">
      <c r="A82" s="212" t="s">
        <v>156</v>
      </c>
      <c r="B82" s="15" t="s">
        <v>157</v>
      </c>
      <c r="C82" s="29"/>
      <c r="D82" s="29"/>
    </row>
    <row r="83" spans="1:4" s="215" customFormat="1" ht="12" customHeight="1" x14ac:dyDescent="0.2">
      <c r="A83" s="214" t="s">
        <v>158</v>
      </c>
      <c r="B83" s="18" t="s">
        <v>159</v>
      </c>
      <c r="C83" s="29"/>
      <c r="D83" s="29"/>
    </row>
    <row r="84" spans="1:4" s="213" customFormat="1" ht="12" customHeight="1" thickBot="1" x14ac:dyDescent="0.25">
      <c r="A84" s="218" t="s">
        <v>160</v>
      </c>
      <c r="B84" s="21" t="s">
        <v>161</v>
      </c>
      <c r="C84" s="29"/>
      <c r="D84" s="29"/>
    </row>
    <row r="85" spans="1:4" s="213" customFormat="1" ht="12" customHeight="1" thickBot="1" x14ac:dyDescent="0.2">
      <c r="A85" s="220" t="s">
        <v>162</v>
      </c>
      <c r="B85" s="26" t="s">
        <v>163</v>
      </c>
      <c r="C85" s="12"/>
      <c r="D85" s="12"/>
    </row>
    <row r="86" spans="1:4" s="213" customFormat="1" ht="12" customHeight="1" x14ac:dyDescent="0.2">
      <c r="A86" s="221" t="s">
        <v>164</v>
      </c>
      <c r="B86" s="15" t="s">
        <v>165</v>
      </c>
      <c r="C86" s="29"/>
      <c r="D86" s="29"/>
    </row>
    <row r="87" spans="1:4" s="213" customFormat="1" ht="12" customHeight="1" x14ac:dyDescent="0.2">
      <c r="A87" s="222" t="s">
        <v>166</v>
      </c>
      <c r="B87" s="18" t="s">
        <v>167</v>
      </c>
      <c r="C87" s="29"/>
      <c r="D87" s="29"/>
    </row>
    <row r="88" spans="1:4" s="215" customFormat="1" ht="15" customHeight="1" x14ac:dyDescent="0.2">
      <c r="A88" s="222" t="s">
        <v>168</v>
      </c>
      <c r="B88" s="18" t="s">
        <v>169</v>
      </c>
      <c r="C88" s="29"/>
      <c r="D88" s="29"/>
    </row>
    <row r="89" spans="1:4" ht="13.5" thickBot="1" x14ac:dyDescent="0.25">
      <c r="A89" s="223" t="s">
        <v>170</v>
      </c>
      <c r="B89" s="21" t="s">
        <v>171</v>
      </c>
      <c r="C89" s="29"/>
      <c r="D89" s="29"/>
    </row>
    <row r="90" spans="1:4" s="208" customFormat="1" ht="16.5" customHeight="1" thickBot="1" x14ac:dyDescent="0.2">
      <c r="A90" s="220" t="s">
        <v>172</v>
      </c>
      <c r="B90" s="26" t="s">
        <v>173</v>
      </c>
      <c r="C90" s="38"/>
      <c r="D90" s="38"/>
    </row>
    <row r="91" spans="1:4" s="224" customFormat="1" ht="12" customHeight="1" thickBot="1" x14ac:dyDescent="0.2">
      <c r="A91" s="220" t="s">
        <v>174</v>
      </c>
      <c r="B91" s="39" t="s">
        <v>175</v>
      </c>
      <c r="C91" s="27">
        <f>C69+C73+C78+C81+C85+C90</f>
        <v>33898784</v>
      </c>
      <c r="D91" s="27">
        <f>D69+D73+D78+D81+D85+D90</f>
        <v>32760689</v>
      </c>
    </row>
    <row r="92" spans="1:4" ht="12" customHeight="1" thickBot="1" x14ac:dyDescent="0.2">
      <c r="A92" s="225" t="s">
        <v>176</v>
      </c>
      <c r="B92" s="41" t="s">
        <v>396</v>
      </c>
      <c r="C92" s="27">
        <f>C68+C91</f>
        <v>211229166</v>
      </c>
      <c r="D92" s="27">
        <f>D68+D91</f>
        <v>242201407</v>
      </c>
    </row>
    <row r="93" spans="1:4" ht="12" customHeight="1" x14ac:dyDescent="0.2">
      <c r="A93" s="226"/>
      <c r="B93" s="227"/>
      <c r="C93" s="228"/>
      <c r="D93" s="228"/>
    </row>
    <row r="94" spans="1:4" ht="12" customHeight="1" thickBot="1" x14ac:dyDescent="0.25">
      <c r="A94" s="229"/>
      <c r="B94" s="230"/>
      <c r="C94" s="231"/>
      <c r="D94" s="231"/>
    </row>
    <row r="95" spans="1:4" ht="12" customHeight="1" thickBot="1" x14ac:dyDescent="0.25">
      <c r="A95" s="232"/>
      <c r="B95" s="233" t="s">
        <v>259</v>
      </c>
      <c r="C95" s="234"/>
      <c r="D95" s="234"/>
    </row>
    <row r="96" spans="1:4" ht="12" customHeight="1" thickBot="1" x14ac:dyDescent="0.25">
      <c r="A96" s="6" t="s">
        <v>7</v>
      </c>
      <c r="B96" s="50" t="s">
        <v>406</v>
      </c>
      <c r="C96" s="51">
        <f>SUM(C97:C101)</f>
        <v>203052901</v>
      </c>
      <c r="D96" s="51">
        <f>SUM(D97:D101)</f>
        <v>232860142</v>
      </c>
    </row>
    <row r="97" spans="1:4" ht="12" customHeight="1" x14ac:dyDescent="0.2">
      <c r="A97" s="235" t="s">
        <v>9</v>
      </c>
      <c r="B97" s="53" t="s">
        <v>182</v>
      </c>
      <c r="C97" s="54">
        <v>106382920</v>
      </c>
      <c r="D97" s="54">
        <v>120214400</v>
      </c>
    </row>
    <row r="98" spans="1:4" ht="12" customHeight="1" x14ac:dyDescent="0.2">
      <c r="A98" s="214" t="s">
        <v>11</v>
      </c>
      <c r="B98" s="55" t="s">
        <v>183</v>
      </c>
      <c r="C98" s="19">
        <v>11449900</v>
      </c>
      <c r="D98" s="19">
        <v>12952000</v>
      </c>
    </row>
    <row r="99" spans="1:4" ht="12" customHeight="1" x14ac:dyDescent="0.2">
      <c r="A99" s="214" t="s">
        <v>13</v>
      </c>
      <c r="B99" s="55" t="s">
        <v>184</v>
      </c>
      <c r="C99" s="22">
        <v>70559000</v>
      </c>
      <c r="D99" s="22">
        <v>80906000</v>
      </c>
    </row>
    <row r="100" spans="1:4" ht="12" customHeight="1" x14ac:dyDescent="0.2">
      <c r="A100" s="214" t="s">
        <v>15</v>
      </c>
      <c r="B100" s="56" t="s">
        <v>185</v>
      </c>
      <c r="C100" s="22">
        <v>12950000</v>
      </c>
      <c r="D100" s="22">
        <v>16569660</v>
      </c>
    </row>
    <row r="101" spans="1:4" ht="12" customHeight="1" x14ac:dyDescent="0.2">
      <c r="A101" s="214" t="s">
        <v>186</v>
      </c>
      <c r="B101" s="57" t="s">
        <v>187</v>
      </c>
      <c r="C101" s="22">
        <v>1711081</v>
      </c>
      <c r="D101" s="22">
        <v>2218082</v>
      </c>
    </row>
    <row r="102" spans="1:4" ht="12" customHeight="1" x14ac:dyDescent="0.2">
      <c r="A102" s="214" t="s">
        <v>19</v>
      </c>
      <c r="B102" s="55" t="s">
        <v>188</v>
      </c>
      <c r="C102" s="22"/>
      <c r="D102" s="22"/>
    </row>
    <row r="103" spans="1:4" ht="12" customHeight="1" x14ac:dyDescent="0.2">
      <c r="A103" s="214" t="s">
        <v>21</v>
      </c>
      <c r="B103" s="58" t="s">
        <v>189</v>
      </c>
      <c r="C103" s="22"/>
      <c r="D103" s="22"/>
    </row>
    <row r="104" spans="1:4" ht="12" customHeight="1" x14ac:dyDescent="0.2">
      <c r="A104" s="214" t="s">
        <v>23</v>
      </c>
      <c r="B104" s="59" t="s">
        <v>190</v>
      </c>
      <c r="C104" s="22"/>
      <c r="D104" s="22"/>
    </row>
    <row r="105" spans="1:4" ht="12" customHeight="1" x14ac:dyDescent="0.2">
      <c r="A105" s="214" t="s">
        <v>25</v>
      </c>
      <c r="B105" s="59" t="s">
        <v>191</v>
      </c>
      <c r="C105" s="22"/>
      <c r="D105" s="22"/>
    </row>
    <row r="106" spans="1:4" ht="12" customHeight="1" x14ac:dyDescent="0.2">
      <c r="A106" s="214" t="s">
        <v>192</v>
      </c>
      <c r="B106" s="58" t="s">
        <v>193</v>
      </c>
      <c r="C106" s="22">
        <v>1361081</v>
      </c>
      <c r="D106" s="22">
        <v>1713081</v>
      </c>
    </row>
    <row r="107" spans="1:4" ht="12" customHeight="1" x14ac:dyDescent="0.2">
      <c r="A107" s="214" t="s">
        <v>194</v>
      </c>
      <c r="B107" s="58" t="s">
        <v>195</v>
      </c>
      <c r="C107" s="22"/>
      <c r="D107" s="22"/>
    </row>
    <row r="108" spans="1:4" ht="12" customHeight="1" x14ac:dyDescent="0.2">
      <c r="A108" s="214" t="s">
        <v>196</v>
      </c>
      <c r="B108" s="59" t="s">
        <v>197</v>
      </c>
      <c r="C108" s="22"/>
      <c r="D108" s="22"/>
    </row>
    <row r="109" spans="1:4" ht="12" customHeight="1" x14ac:dyDescent="0.2">
      <c r="A109" s="236" t="s">
        <v>198</v>
      </c>
      <c r="B109" s="60" t="s">
        <v>199</v>
      </c>
      <c r="C109" s="22"/>
      <c r="D109" s="22"/>
    </row>
    <row r="110" spans="1:4" ht="12" customHeight="1" x14ac:dyDescent="0.2">
      <c r="A110" s="214" t="s">
        <v>200</v>
      </c>
      <c r="B110" s="60" t="s">
        <v>201</v>
      </c>
      <c r="C110" s="22"/>
      <c r="D110" s="22"/>
    </row>
    <row r="111" spans="1:4" ht="12" customHeight="1" thickBot="1" x14ac:dyDescent="0.25">
      <c r="A111" s="237" t="s">
        <v>202</v>
      </c>
      <c r="B111" s="62" t="s">
        <v>203</v>
      </c>
      <c r="C111" s="63">
        <v>350000</v>
      </c>
      <c r="D111" s="63">
        <v>350000</v>
      </c>
    </row>
    <row r="112" spans="1:4" ht="12" customHeight="1" thickBot="1" x14ac:dyDescent="0.25">
      <c r="A112" s="46" t="s">
        <v>29</v>
      </c>
      <c r="B112" s="64" t="s">
        <v>407</v>
      </c>
      <c r="C112" s="12">
        <f>C113+C115+C117</f>
        <v>5098563</v>
      </c>
      <c r="D112" s="12">
        <f>D113+D115+D117</f>
        <v>6263563</v>
      </c>
    </row>
    <row r="113" spans="1:4" ht="12" customHeight="1" x14ac:dyDescent="0.2">
      <c r="A113" s="212" t="s">
        <v>31</v>
      </c>
      <c r="B113" s="55" t="s">
        <v>205</v>
      </c>
      <c r="C113" s="16">
        <v>3848565</v>
      </c>
      <c r="D113" s="16">
        <v>5013565</v>
      </c>
    </row>
    <row r="114" spans="1:4" ht="12" customHeight="1" x14ac:dyDescent="0.2">
      <c r="A114" s="212" t="s">
        <v>33</v>
      </c>
      <c r="B114" s="65" t="s">
        <v>206</v>
      </c>
      <c r="C114" s="16"/>
      <c r="D114" s="16"/>
    </row>
    <row r="115" spans="1:4" ht="12" customHeight="1" x14ac:dyDescent="0.2">
      <c r="A115" s="212" t="s">
        <v>35</v>
      </c>
      <c r="B115" s="65" t="s">
        <v>207</v>
      </c>
      <c r="C115" s="19">
        <v>1249998</v>
      </c>
      <c r="D115" s="19">
        <v>1249998</v>
      </c>
    </row>
    <row r="116" spans="1:4" ht="12" customHeight="1" x14ac:dyDescent="0.2">
      <c r="A116" s="212" t="s">
        <v>37</v>
      </c>
      <c r="B116" s="65" t="s">
        <v>208</v>
      </c>
      <c r="C116" s="66"/>
      <c r="D116" s="66"/>
    </row>
    <row r="117" spans="1:4" ht="12" customHeight="1" x14ac:dyDescent="0.2">
      <c r="A117" s="212" t="s">
        <v>39</v>
      </c>
      <c r="B117" s="67" t="s">
        <v>209</v>
      </c>
      <c r="C117" s="66"/>
      <c r="D117" s="66"/>
    </row>
    <row r="118" spans="1:4" ht="12" customHeight="1" x14ac:dyDescent="0.2">
      <c r="A118" s="212" t="s">
        <v>41</v>
      </c>
      <c r="B118" s="68" t="s">
        <v>210</v>
      </c>
      <c r="C118" s="66"/>
      <c r="D118" s="66"/>
    </row>
    <row r="119" spans="1:4" ht="12" customHeight="1" x14ac:dyDescent="0.2">
      <c r="A119" s="212" t="s">
        <v>211</v>
      </c>
      <c r="B119" s="69" t="s">
        <v>212</v>
      </c>
      <c r="C119" s="66"/>
      <c r="D119" s="66"/>
    </row>
    <row r="120" spans="1:4" ht="12" customHeight="1" x14ac:dyDescent="0.2">
      <c r="A120" s="212" t="s">
        <v>213</v>
      </c>
      <c r="B120" s="59" t="s">
        <v>191</v>
      </c>
      <c r="C120" s="66"/>
      <c r="D120" s="66"/>
    </row>
    <row r="121" spans="1:4" ht="12" customHeight="1" x14ac:dyDescent="0.2">
      <c r="A121" s="212" t="s">
        <v>214</v>
      </c>
      <c r="B121" s="59" t="s">
        <v>215</v>
      </c>
      <c r="C121" s="66"/>
      <c r="D121" s="66"/>
    </row>
    <row r="122" spans="1:4" ht="12" customHeight="1" x14ac:dyDescent="0.2">
      <c r="A122" s="212" t="s">
        <v>216</v>
      </c>
      <c r="B122" s="59" t="s">
        <v>217</v>
      </c>
      <c r="C122" s="66"/>
      <c r="D122" s="66"/>
    </row>
    <row r="123" spans="1:4" ht="12" customHeight="1" x14ac:dyDescent="0.2">
      <c r="A123" s="212" t="s">
        <v>218</v>
      </c>
      <c r="B123" s="59" t="s">
        <v>197</v>
      </c>
      <c r="C123" s="66"/>
      <c r="D123" s="66"/>
    </row>
    <row r="124" spans="1:4" ht="12" customHeight="1" x14ac:dyDescent="0.2">
      <c r="A124" s="212" t="s">
        <v>219</v>
      </c>
      <c r="B124" s="59" t="s">
        <v>220</v>
      </c>
      <c r="C124" s="66"/>
      <c r="D124" s="66"/>
    </row>
    <row r="125" spans="1:4" ht="12" customHeight="1" thickBot="1" x14ac:dyDescent="0.25">
      <c r="A125" s="236" t="s">
        <v>221</v>
      </c>
      <c r="B125" s="59" t="s">
        <v>222</v>
      </c>
      <c r="C125" s="70"/>
      <c r="D125" s="70"/>
    </row>
    <row r="126" spans="1:4" s="224" customFormat="1" ht="12" customHeight="1" thickBot="1" x14ac:dyDescent="0.25">
      <c r="A126" s="46" t="s">
        <v>43</v>
      </c>
      <c r="B126" s="71" t="s">
        <v>223</v>
      </c>
      <c r="C126" s="12"/>
      <c r="D126" s="12"/>
    </row>
    <row r="127" spans="1:4" ht="12" customHeight="1" x14ac:dyDescent="0.2">
      <c r="A127" s="212" t="s">
        <v>45</v>
      </c>
      <c r="B127" s="72" t="s">
        <v>224</v>
      </c>
      <c r="C127" s="16"/>
      <c r="D127" s="16"/>
    </row>
    <row r="128" spans="1:4" ht="12" customHeight="1" thickBot="1" x14ac:dyDescent="0.25">
      <c r="A128" s="218" t="s">
        <v>47</v>
      </c>
      <c r="B128" s="65" t="s">
        <v>225</v>
      </c>
      <c r="C128" s="22"/>
      <c r="D128" s="22"/>
    </row>
    <row r="129" spans="1:10" ht="12" customHeight="1" thickBot="1" x14ac:dyDescent="0.25">
      <c r="A129" s="46" t="s">
        <v>226</v>
      </c>
      <c r="B129" s="71" t="s">
        <v>227</v>
      </c>
      <c r="C129" s="12">
        <f>C96+C112+C126</f>
        <v>208151464</v>
      </c>
      <c r="D129" s="12">
        <f>D96+D112+D126</f>
        <v>239123705</v>
      </c>
    </row>
    <row r="130" spans="1:10" ht="12" customHeight="1" thickBot="1" x14ac:dyDescent="0.25">
      <c r="A130" s="46" t="s">
        <v>74</v>
      </c>
      <c r="B130" s="71" t="s">
        <v>228</v>
      </c>
      <c r="C130" s="12">
        <f>SUM(C131:C133)</f>
        <v>1900000</v>
      </c>
      <c r="D130" s="12">
        <f>SUM(D131:D133)</f>
        <v>1900000</v>
      </c>
    </row>
    <row r="131" spans="1:10" ht="12" customHeight="1" x14ac:dyDescent="0.2">
      <c r="A131" s="212" t="s">
        <v>76</v>
      </c>
      <c r="B131" s="72" t="s">
        <v>229</v>
      </c>
      <c r="C131" s="66">
        <v>1900000</v>
      </c>
      <c r="D131" s="66">
        <v>1900000</v>
      </c>
    </row>
    <row r="132" spans="1:10" ht="12" customHeight="1" x14ac:dyDescent="0.2">
      <c r="A132" s="212" t="s">
        <v>78</v>
      </c>
      <c r="B132" s="72" t="s">
        <v>230</v>
      </c>
      <c r="C132" s="66"/>
      <c r="D132" s="66"/>
    </row>
    <row r="133" spans="1:10" s="224" customFormat="1" ht="12" customHeight="1" thickBot="1" x14ac:dyDescent="0.25">
      <c r="A133" s="236" t="s">
        <v>80</v>
      </c>
      <c r="B133" s="73" t="s">
        <v>231</v>
      </c>
      <c r="C133" s="66"/>
      <c r="D133" s="66"/>
    </row>
    <row r="134" spans="1:10" ht="12" customHeight="1" thickBot="1" x14ac:dyDescent="0.25">
      <c r="A134" s="46" t="s">
        <v>96</v>
      </c>
      <c r="B134" s="71" t="s">
        <v>232</v>
      </c>
      <c r="C134" s="12"/>
      <c r="D134" s="12"/>
      <c r="J134" s="238"/>
    </row>
    <row r="135" spans="1:10" x14ac:dyDescent="0.2">
      <c r="A135" s="212" t="s">
        <v>98</v>
      </c>
      <c r="B135" s="72" t="s">
        <v>233</v>
      </c>
      <c r="C135" s="66"/>
      <c r="D135" s="66"/>
    </row>
    <row r="136" spans="1:10" ht="12" customHeight="1" x14ac:dyDescent="0.2">
      <c r="A136" s="212" t="s">
        <v>100</v>
      </c>
      <c r="B136" s="72" t="s">
        <v>234</v>
      </c>
      <c r="C136" s="66"/>
      <c r="D136" s="66"/>
    </row>
    <row r="137" spans="1:10" s="224" customFormat="1" ht="12" customHeight="1" x14ac:dyDescent="0.2">
      <c r="A137" s="212" t="s">
        <v>102</v>
      </c>
      <c r="B137" s="72" t="s">
        <v>235</v>
      </c>
      <c r="C137" s="66"/>
      <c r="D137" s="66"/>
    </row>
    <row r="138" spans="1:10" s="224" customFormat="1" ht="12" customHeight="1" thickBot="1" x14ac:dyDescent="0.25">
      <c r="A138" s="236" t="s">
        <v>104</v>
      </c>
      <c r="B138" s="73" t="s">
        <v>236</v>
      </c>
      <c r="C138" s="66"/>
      <c r="D138" s="66"/>
    </row>
    <row r="139" spans="1:10" s="224" customFormat="1" ht="12" customHeight="1" thickBot="1" x14ac:dyDescent="0.25">
      <c r="A139" s="46" t="s">
        <v>237</v>
      </c>
      <c r="B139" s="71" t="s">
        <v>238</v>
      </c>
      <c r="C139" s="27">
        <f>SUM(C140:C144)</f>
        <v>1177702</v>
      </c>
      <c r="D139" s="27">
        <f>SUM(D140:D144)</f>
        <v>1177702</v>
      </c>
    </row>
    <row r="140" spans="1:10" s="224" customFormat="1" ht="12" customHeight="1" x14ac:dyDescent="0.2">
      <c r="A140" s="212" t="s">
        <v>110</v>
      </c>
      <c r="B140" s="72" t="s">
        <v>239</v>
      </c>
      <c r="C140" s="66"/>
      <c r="D140" s="66"/>
    </row>
    <row r="141" spans="1:10" s="224" customFormat="1" ht="12" customHeight="1" x14ac:dyDescent="0.2">
      <c r="A141" s="212" t="s">
        <v>112</v>
      </c>
      <c r="B141" s="72" t="s">
        <v>240</v>
      </c>
      <c r="C141" s="66">
        <v>1177702</v>
      </c>
      <c r="D141" s="66">
        <v>1177702</v>
      </c>
    </row>
    <row r="142" spans="1:10" s="224" customFormat="1" ht="12" customHeight="1" x14ac:dyDescent="0.2">
      <c r="A142" s="212" t="s">
        <v>114</v>
      </c>
      <c r="B142" s="72" t="s">
        <v>241</v>
      </c>
      <c r="C142" s="66"/>
      <c r="D142" s="66"/>
    </row>
    <row r="143" spans="1:10" ht="12.75" customHeight="1" x14ac:dyDescent="0.2">
      <c r="A143" s="236" t="s">
        <v>116</v>
      </c>
      <c r="B143" s="73" t="s">
        <v>242</v>
      </c>
      <c r="C143" s="66"/>
      <c r="D143" s="66"/>
    </row>
    <row r="144" spans="1:10" ht="12" customHeight="1" thickBot="1" x14ac:dyDescent="0.25">
      <c r="A144" s="237" t="s">
        <v>397</v>
      </c>
      <c r="B144" s="239" t="s">
        <v>398</v>
      </c>
      <c r="C144" s="240"/>
      <c r="D144" s="240"/>
    </row>
    <row r="145" spans="1:4" ht="15" customHeight="1" thickBot="1" x14ac:dyDescent="0.25">
      <c r="A145" s="46" t="s">
        <v>118</v>
      </c>
      <c r="B145" s="71" t="s">
        <v>243</v>
      </c>
      <c r="C145" s="76"/>
      <c r="D145" s="76"/>
    </row>
    <row r="146" spans="1:4" x14ac:dyDescent="0.2">
      <c r="A146" s="212" t="s">
        <v>120</v>
      </c>
      <c r="B146" s="72" t="s">
        <v>244</v>
      </c>
      <c r="C146" s="66"/>
      <c r="D146" s="66"/>
    </row>
    <row r="147" spans="1:4" ht="15" customHeight="1" x14ac:dyDescent="0.2">
      <c r="A147" s="212" t="s">
        <v>122</v>
      </c>
      <c r="B147" s="72" t="s">
        <v>245</v>
      </c>
      <c r="C147" s="66"/>
      <c r="D147" s="66"/>
    </row>
    <row r="148" spans="1:4" ht="14.25" customHeight="1" x14ac:dyDescent="0.2">
      <c r="A148" s="212" t="s">
        <v>124</v>
      </c>
      <c r="B148" s="72" t="s">
        <v>246</v>
      </c>
      <c r="C148" s="66"/>
      <c r="D148" s="66"/>
    </row>
    <row r="149" spans="1:4" ht="13.5" thickBot="1" x14ac:dyDescent="0.25">
      <c r="A149" s="212" t="s">
        <v>126</v>
      </c>
      <c r="B149" s="72" t="s">
        <v>247</v>
      </c>
      <c r="C149" s="66"/>
      <c r="D149" s="66"/>
    </row>
    <row r="150" spans="1:4" ht="13.5" thickBot="1" x14ac:dyDescent="0.25">
      <c r="A150" s="46" t="s">
        <v>128</v>
      </c>
      <c r="B150" s="71" t="s">
        <v>248</v>
      </c>
      <c r="C150" s="77">
        <f>C130+C134+C139+C145</f>
        <v>3077702</v>
      </c>
      <c r="D150" s="77">
        <f>D130+D134+D139+D145</f>
        <v>3077702</v>
      </c>
    </row>
    <row r="151" spans="1:4" ht="13.5" thickBot="1" x14ac:dyDescent="0.25">
      <c r="A151" s="241" t="s">
        <v>249</v>
      </c>
      <c r="B151" s="79" t="s">
        <v>250</v>
      </c>
      <c r="C151" s="77">
        <f>C129+C150</f>
        <v>211229166</v>
      </c>
      <c r="D151" s="77">
        <f>D129+D150</f>
        <v>242201407</v>
      </c>
    </row>
    <row r="152" spans="1:4" ht="13.5" thickBot="1" x14ac:dyDescent="0.25">
      <c r="C152" s="77"/>
      <c r="D152" s="77"/>
    </row>
    <row r="153" spans="1:4" ht="13.5" thickBot="1" x14ac:dyDescent="0.25">
      <c r="A153" s="242" t="s">
        <v>399</v>
      </c>
      <c r="B153" s="243"/>
      <c r="C153" s="244" t="s">
        <v>408</v>
      </c>
      <c r="D153" s="244" t="s">
        <v>408</v>
      </c>
    </row>
    <row r="154" spans="1:4" ht="13.5" thickBot="1" x14ac:dyDescent="0.25">
      <c r="A154" s="242" t="s">
        <v>401</v>
      </c>
      <c r="B154" s="243"/>
      <c r="C154" s="246">
        <v>90</v>
      </c>
      <c r="D154" s="246">
        <v>90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2" manualBreakCount="2">
    <brk id="74" max="3" man="1"/>
    <brk id="9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463F-7ED3-4940-880E-4C604A356ACB}">
  <sheetPr>
    <tabColor rgb="FF92D050"/>
  </sheetPr>
  <dimension ref="A1:O81"/>
  <sheetViews>
    <sheetView view="pageLayout" zoomScaleNormal="100" workbookViewId="0">
      <selection activeCell="A2" sqref="A2"/>
    </sheetView>
  </sheetViews>
  <sheetFormatPr defaultRowHeight="15.75" x14ac:dyDescent="0.25"/>
  <cols>
    <col min="1" max="1" width="3.6640625" style="251" customWidth="1"/>
    <col min="2" max="2" width="21.1640625" style="250" customWidth="1"/>
    <col min="3" max="3" width="10.1640625" style="250" customWidth="1"/>
    <col min="4" max="4" width="10" style="250" customWidth="1"/>
    <col min="5" max="5" width="11.1640625" style="250" customWidth="1"/>
    <col min="6" max="6" width="10" style="250" customWidth="1"/>
    <col min="7" max="7" width="10.1640625" style="250" customWidth="1"/>
    <col min="8" max="8" width="10.5" style="250" customWidth="1"/>
    <col min="9" max="9" width="10.33203125" style="250" customWidth="1"/>
    <col min="10" max="10" width="10.6640625" style="250" customWidth="1"/>
    <col min="11" max="11" width="9.83203125" style="250" customWidth="1"/>
    <col min="12" max="12" width="10" style="250" customWidth="1"/>
    <col min="13" max="13" width="10.1640625" style="250" customWidth="1"/>
    <col min="14" max="14" width="10.5" style="250" customWidth="1"/>
    <col min="15" max="15" width="11.33203125" style="251" customWidth="1"/>
    <col min="16" max="256" width="9.33203125" style="250"/>
    <col min="257" max="257" width="3.6640625" style="250" customWidth="1"/>
    <col min="258" max="258" width="21.1640625" style="250" customWidth="1"/>
    <col min="259" max="259" width="10.1640625" style="250" customWidth="1"/>
    <col min="260" max="260" width="10" style="250" customWidth="1"/>
    <col min="261" max="261" width="11.1640625" style="250" customWidth="1"/>
    <col min="262" max="262" width="10" style="250" customWidth="1"/>
    <col min="263" max="263" width="10.1640625" style="250" customWidth="1"/>
    <col min="264" max="264" width="10.5" style="250" customWidth="1"/>
    <col min="265" max="265" width="10.33203125" style="250" customWidth="1"/>
    <col min="266" max="266" width="10.6640625" style="250" customWidth="1"/>
    <col min="267" max="267" width="9.83203125" style="250" customWidth="1"/>
    <col min="268" max="268" width="10" style="250" customWidth="1"/>
    <col min="269" max="269" width="10.1640625" style="250" customWidth="1"/>
    <col min="270" max="270" width="10.5" style="250" customWidth="1"/>
    <col min="271" max="271" width="11.33203125" style="250" customWidth="1"/>
    <col min="272" max="512" width="9.33203125" style="250"/>
    <col min="513" max="513" width="3.6640625" style="250" customWidth="1"/>
    <col min="514" max="514" width="21.1640625" style="250" customWidth="1"/>
    <col min="515" max="515" width="10.1640625" style="250" customWidth="1"/>
    <col min="516" max="516" width="10" style="250" customWidth="1"/>
    <col min="517" max="517" width="11.1640625" style="250" customWidth="1"/>
    <col min="518" max="518" width="10" style="250" customWidth="1"/>
    <col min="519" max="519" width="10.1640625" style="250" customWidth="1"/>
    <col min="520" max="520" width="10.5" style="250" customWidth="1"/>
    <col min="521" max="521" width="10.33203125" style="250" customWidth="1"/>
    <col min="522" max="522" width="10.6640625" style="250" customWidth="1"/>
    <col min="523" max="523" width="9.83203125" style="250" customWidth="1"/>
    <col min="524" max="524" width="10" style="250" customWidth="1"/>
    <col min="525" max="525" width="10.1640625" style="250" customWidth="1"/>
    <col min="526" max="526" width="10.5" style="250" customWidth="1"/>
    <col min="527" max="527" width="11.33203125" style="250" customWidth="1"/>
    <col min="528" max="768" width="9.33203125" style="250"/>
    <col min="769" max="769" width="3.6640625" style="250" customWidth="1"/>
    <col min="770" max="770" width="21.1640625" style="250" customWidth="1"/>
    <col min="771" max="771" width="10.1640625" style="250" customWidth="1"/>
    <col min="772" max="772" width="10" style="250" customWidth="1"/>
    <col min="773" max="773" width="11.1640625" style="250" customWidth="1"/>
    <col min="774" max="774" width="10" style="250" customWidth="1"/>
    <col min="775" max="775" width="10.1640625" style="250" customWidth="1"/>
    <col min="776" max="776" width="10.5" style="250" customWidth="1"/>
    <col min="777" max="777" width="10.33203125" style="250" customWidth="1"/>
    <col min="778" max="778" width="10.6640625" style="250" customWidth="1"/>
    <col min="779" max="779" width="9.83203125" style="250" customWidth="1"/>
    <col min="780" max="780" width="10" style="250" customWidth="1"/>
    <col min="781" max="781" width="10.1640625" style="250" customWidth="1"/>
    <col min="782" max="782" width="10.5" style="250" customWidth="1"/>
    <col min="783" max="783" width="11.33203125" style="250" customWidth="1"/>
    <col min="784" max="1024" width="9.33203125" style="250"/>
    <col min="1025" max="1025" width="3.6640625" style="250" customWidth="1"/>
    <col min="1026" max="1026" width="21.1640625" style="250" customWidth="1"/>
    <col min="1027" max="1027" width="10.1640625" style="250" customWidth="1"/>
    <col min="1028" max="1028" width="10" style="250" customWidth="1"/>
    <col min="1029" max="1029" width="11.1640625" style="250" customWidth="1"/>
    <col min="1030" max="1030" width="10" style="250" customWidth="1"/>
    <col min="1031" max="1031" width="10.1640625" style="250" customWidth="1"/>
    <col min="1032" max="1032" width="10.5" style="250" customWidth="1"/>
    <col min="1033" max="1033" width="10.33203125" style="250" customWidth="1"/>
    <col min="1034" max="1034" width="10.6640625" style="250" customWidth="1"/>
    <col min="1035" max="1035" width="9.83203125" style="250" customWidth="1"/>
    <col min="1036" max="1036" width="10" style="250" customWidth="1"/>
    <col min="1037" max="1037" width="10.1640625" style="250" customWidth="1"/>
    <col min="1038" max="1038" width="10.5" style="250" customWidth="1"/>
    <col min="1039" max="1039" width="11.33203125" style="250" customWidth="1"/>
    <col min="1040" max="1280" width="9.33203125" style="250"/>
    <col min="1281" max="1281" width="3.6640625" style="250" customWidth="1"/>
    <col min="1282" max="1282" width="21.1640625" style="250" customWidth="1"/>
    <col min="1283" max="1283" width="10.1640625" style="250" customWidth="1"/>
    <col min="1284" max="1284" width="10" style="250" customWidth="1"/>
    <col min="1285" max="1285" width="11.1640625" style="250" customWidth="1"/>
    <col min="1286" max="1286" width="10" style="250" customWidth="1"/>
    <col min="1287" max="1287" width="10.1640625" style="250" customWidth="1"/>
    <col min="1288" max="1288" width="10.5" style="250" customWidth="1"/>
    <col min="1289" max="1289" width="10.33203125" style="250" customWidth="1"/>
    <col min="1290" max="1290" width="10.6640625" style="250" customWidth="1"/>
    <col min="1291" max="1291" width="9.83203125" style="250" customWidth="1"/>
    <col min="1292" max="1292" width="10" style="250" customWidth="1"/>
    <col min="1293" max="1293" width="10.1640625" style="250" customWidth="1"/>
    <col min="1294" max="1294" width="10.5" style="250" customWidth="1"/>
    <col min="1295" max="1295" width="11.33203125" style="250" customWidth="1"/>
    <col min="1296" max="1536" width="9.33203125" style="250"/>
    <col min="1537" max="1537" width="3.6640625" style="250" customWidth="1"/>
    <col min="1538" max="1538" width="21.1640625" style="250" customWidth="1"/>
    <col min="1539" max="1539" width="10.1640625" style="250" customWidth="1"/>
    <col min="1540" max="1540" width="10" style="250" customWidth="1"/>
    <col min="1541" max="1541" width="11.1640625" style="250" customWidth="1"/>
    <col min="1542" max="1542" width="10" style="250" customWidth="1"/>
    <col min="1543" max="1543" width="10.1640625" style="250" customWidth="1"/>
    <col min="1544" max="1544" width="10.5" style="250" customWidth="1"/>
    <col min="1545" max="1545" width="10.33203125" style="250" customWidth="1"/>
    <col min="1546" max="1546" width="10.6640625" style="250" customWidth="1"/>
    <col min="1547" max="1547" width="9.83203125" style="250" customWidth="1"/>
    <col min="1548" max="1548" width="10" style="250" customWidth="1"/>
    <col min="1549" max="1549" width="10.1640625" style="250" customWidth="1"/>
    <col min="1550" max="1550" width="10.5" style="250" customWidth="1"/>
    <col min="1551" max="1551" width="11.33203125" style="250" customWidth="1"/>
    <col min="1552" max="1792" width="9.33203125" style="250"/>
    <col min="1793" max="1793" width="3.6640625" style="250" customWidth="1"/>
    <col min="1794" max="1794" width="21.1640625" style="250" customWidth="1"/>
    <col min="1795" max="1795" width="10.1640625" style="250" customWidth="1"/>
    <col min="1796" max="1796" width="10" style="250" customWidth="1"/>
    <col min="1797" max="1797" width="11.1640625" style="250" customWidth="1"/>
    <col min="1798" max="1798" width="10" style="250" customWidth="1"/>
    <col min="1799" max="1799" width="10.1640625" style="250" customWidth="1"/>
    <col min="1800" max="1800" width="10.5" style="250" customWidth="1"/>
    <col min="1801" max="1801" width="10.33203125" style="250" customWidth="1"/>
    <col min="1802" max="1802" width="10.6640625" style="250" customWidth="1"/>
    <col min="1803" max="1803" width="9.83203125" style="250" customWidth="1"/>
    <col min="1804" max="1804" width="10" style="250" customWidth="1"/>
    <col min="1805" max="1805" width="10.1640625" style="250" customWidth="1"/>
    <col min="1806" max="1806" width="10.5" style="250" customWidth="1"/>
    <col min="1807" max="1807" width="11.33203125" style="250" customWidth="1"/>
    <col min="1808" max="2048" width="9.33203125" style="250"/>
    <col min="2049" max="2049" width="3.6640625" style="250" customWidth="1"/>
    <col min="2050" max="2050" width="21.1640625" style="250" customWidth="1"/>
    <col min="2051" max="2051" width="10.1640625" style="250" customWidth="1"/>
    <col min="2052" max="2052" width="10" style="250" customWidth="1"/>
    <col min="2053" max="2053" width="11.1640625" style="250" customWidth="1"/>
    <col min="2054" max="2054" width="10" style="250" customWidth="1"/>
    <col min="2055" max="2055" width="10.1640625" style="250" customWidth="1"/>
    <col min="2056" max="2056" width="10.5" style="250" customWidth="1"/>
    <col min="2057" max="2057" width="10.33203125" style="250" customWidth="1"/>
    <col min="2058" max="2058" width="10.6640625" style="250" customWidth="1"/>
    <col min="2059" max="2059" width="9.83203125" style="250" customWidth="1"/>
    <col min="2060" max="2060" width="10" style="250" customWidth="1"/>
    <col min="2061" max="2061" width="10.1640625" style="250" customWidth="1"/>
    <col min="2062" max="2062" width="10.5" style="250" customWidth="1"/>
    <col min="2063" max="2063" width="11.33203125" style="250" customWidth="1"/>
    <col min="2064" max="2304" width="9.33203125" style="250"/>
    <col min="2305" max="2305" width="3.6640625" style="250" customWidth="1"/>
    <col min="2306" max="2306" width="21.1640625" style="250" customWidth="1"/>
    <col min="2307" max="2307" width="10.1640625" style="250" customWidth="1"/>
    <col min="2308" max="2308" width="10" style="250" customWidth="1"/>
    <col min="2309" max="2309" width="11.1640625" style="250" customWidth="1"/>
    <col min="2310" max="2310" width="10" style="250" customWidth="1"/>
    <col min="2311" max="2311" width="10.1640625" style="250" customWidth="1"/>
    <col min="2312" max="2312" width="10.5" style="250" customWidth="1"/>
    <col min="2313" max="2313" width="10.33203125" style="250" customWidth="1"/>
    <col min="2314" max="2314" width="10.6640625" style="250" customWidth="1"/>
    <col min="2315" max="2315" width="9.83203125" style="250" customWidth="1"/>
    <col min="2316" max="2316" width="10" style="250" customWidth="1"/>
    <col min="2317" max="2317" width="10.1640625" style="250" customWidth="1"/>
    <col min="2318" max="2318" width="10.5" style="250" customWidth="1"/>
    <col min="2319" max="2319" width="11.33203125" style="250" customWidth="1"/>
    <col min="2320" max="2560" width="9.33203125" style="250"/>
    <col min="2561" max="2561" width="3.6640625" style="250" customWidth="1"/>
    <col min="2562" max="2562" width="21.1640625" style="250" customWidth="1"/>
    <col min="2563" max="2563" width="10.1640625" style="250" customWidth="1"/>
    <col min="2564" max="2564" width="10" style="250" customWidth="1"/>
    <col min="2565" max="2565" width="11.1640625" style="250" customWidth="1"/>
    <col min="2566" max="2566" width="10" style="250" customWidth="1"/>
    <col min="2567" max="2567" width="10.1640625" style="250" customWidth="1"/>
    <col min="2568" max="2568" width="10.5" style="250" customWidth="1"/>
    <col min="2569" max="2569" width="10.33203125" style="250" customWidth="1"/>
    <col min="2570" max="2570" width="10.6640625" style="250" customWidth="1"/>
    <col min="2571" max="2571" width="9.83203125" style="250" customWidth="1"/>
    <col min="2572" max="2572" width="10" style="250" customWidth="1"/>
    <col min="2573" max="2573" width="10.1640625" style="250" customWidth="1"/>
    <col min="2574" max="2574" width="10.5" style="250" customWidth="1"/>
    <col min="2575" max="2575" width="11.33203125" style="250" customWidth="1"/>
    <col min="2576" max="2816" width="9.33203125" style="250"/>
    <col min="2817" max="2817" width="3.6640625" style="250" customWidth="1"/>
    <col min="2818" max="2818" width="21.1640625" style="250" customWidth="1"/>
    <col min="2819" max="2819" width="10.1640625" style="250" customWidth="1"/>
    <col min="2820" max="2820" width="10" style="250" customWidth="1"/>
    <col min="2821" max="2821" width="11.1640625" style="250" customWidth="1"/>
    <col min="2822" max="2822" width="10" style="250" customWidth="1"/>
    <col min="2823" max="2823" width="10.1640625" style="250" customWidth="1"/>
    <col min="2824" max="2824" width="10.5" style="250" customWidth="1"/>
    <col min="2825" max="2825" width="10.33203125" style="250" customWidth="1"/>
    <col min="2826" max="2826" width="10.6640625" style="250" customWidth="1"/>
    <col min="2827" max="2827" width="9.83203125" style="250" customWidth="1"/>
    <col min="2828" max="2828" width="10" style="250" customWidth="1"/>
    <col min="2829" max="2829" width="10.1640625" style="250" customWidth="1"/>
    <col min="2830" max="2830" width="10.5" style="250" customWidth="1"/>
    <col min="2831" max="2831" width="11.33203125" style="250" customWidth="1"/>
    <col min="2832" max="3072" width="9.33203125" style="250"/>
    <col min="3073" max="3073" width="3.6640625" style="250" customWidth="1"/>
    <col min="3074" max="3074" width="21.1640625" style="250" customWidth="1"/>
    <col min="3075" max="3075" width="10.1640625" style="250" customWidth="1"/>
    <col min="3076" max="3076" width="10" style="250" customWidth="1"/>
    <col min="3077" max="3077" width="11.1640625" style="250" customWidth="1"/>
    <col min="3078" max="3078" width="10" style="250" customWidth="1"/>
    <col min="3079" max="3079" width="10.1640625" style="250" customWidth="1"/>
    <col min="3080" max="3080" width="10.5" style="250" customWidth="1"/>
    <col min="3081" max="3081" width="10.33203125" style="250" customWidth="1"/>
    <col min="3082" max="3082" width="10.6640625" style="250" customWidth="1"/>
    <col min="3083" max="3083" width="9.83203125" style="250" customWidth="1"/>
    <col min="3084" max="3084" width="10" style="250" customWidth="1"/>
    <col min="3085" max="3085" width="10.1640625" style="250" customWidth="1"/>
    <col min="3086" max="3086" width="10.5" style="250" customWidth="1"/>
    <col min="3087" max="3087" width="11.33203125" style="250" customWidth="1"/>
    <col min="3088" max="3328" width="9.33203125" style="250"/>
    <col min="3329" max="3329" width="3.6640625" style="250" customWidth="1"/>
    <col min="3330" max="3330" width="21.1640625" style="250" customWidth="1"/>
    <col min="3331" max="3331" width="10.1640625" style="250" customWidth="1"/>
    <col min="3332" max="3332" width="10" style="250" customWidth="1"/>
    <col min="3333" max="3333" width="11.1640625" style="250" customWidth="1"/>
    <col min="3334" max="3334" width="10" style="250" customWidth="1"/>
    <col min="3335" max="3335" width="10.1640625" style="250" customWidth="1"/>
    <col min="3336" max="3336" width="10.5" style="250" customWidth="1"/>
    <col min="3337" max="3337" width="10.33203125" style="250" customWidth="1"/>
    <col min="3338" max="3338" width="10.6640625" style="250" customWidth="1"/>
    <col min="3339" max="3339" width="9.83203125" style="250" customWidth="1"/>
    <col min="3340" max="3340" width="10" style="250" customWidth="1"/>
    <col min="3341" max="3341" width="10.1640625" style="250" customWidth="1"/>
    <col min="3342" max="3342" width="10.5" style="250" customWidth="1"/>
    <col min="3343" max="3343" width="11.33203125" style="250" customWidth="1"/>
    <col min="3344" max="3584" width="9.33203125" style="250"/>
    <col min="3585" max="3585" width="3.6640625" style="250" customWidth="1"/>
    <col min="3586" max="3586" width="21.1640625" style="250" customWidth="1"/>
    <col min="3587" max="3587" width="10.1640625" style="250" customWidth="1"/>
    <col min="3588" max="3588" width="10" style="250" customWidth="1"/>
    <col min="3589" max="3589" width="11.1640625" style="250" customWidth="1"/>
    <col min="3590" max="3590" width="10" style="250" customWidth="1"/>
    <col min="3591" max="3591" width="10.1640625" style="250" customWidth="1"/>
    <col min="3592" max="3592" width="10.5" style="250" customWidth="1"/>
    <col min="3593" max="3593" width="10.33203125" style="250" customWidth="1"/>
    <col min="3594" max="3594" width="10.6640625" style="250" customWidth="1"/>
    <col min="3595" max="3595" width="9.83203125" style="250" customWidth="1"/>
    <col min="3596" max="3596" width="10" style="250" customWidth="1"/>
    <col min="3597" max="3597" width="10.1640625" style="250" customWidth="1"/>
    <col min="3598" max="3598" width="10.5" style="250" customWidth="1"/>
    <col min="3599" max="3599" width="11.33203125" style="250" customWidth="1"/>
    <col min="3600" max="3840" width="9.33203125" style="250"/>
    <col min="3841" max="3841" width="3.6640625" style="250" customWidth="1"/>
    <col min="3842" max="3842" width="21.1640625" style="250" customWidth="1"/>
    <col min="3843" max="3843" width="10.1640625" style="250" customWidth="1"/>
    <col min="3844" max="3844" width="10" style="250" customWidth="1"/>
    <col min="3845" max="3845" width="11.1640625" style="250" customWidth="1"/>
    <col min="3846" max="3846" width="10" style="250" customWidth="1"/>
    <col min="3847" max="3847" width="10.1640625" style="250" customWidth="1"/>
    <col min="3848" max="3848" width="10.5" style="250" customWidth="1"/>
    <col min="3849" max="3849" width="10.33203125" style="250" customWidth="1"/>
    <col min="3850" max="3850" width="10.6640625" style="250" customWidth="1"/>
    <col min="3851" max="3851" width="9.83203125" style="250" customWidth="1"/>
    <col min="3852" max="3852" width="10" style="250" customWidth="1"/>
    <col min="3853" max="3853" width="10.1640625" style="250" customWidth="1"/>
    <col min="3854" max="3854" width="10.5" style="250" customWidth="1"/>
    <col min="3855" max="3855" width="11.33203125" style="250" customWidth="1"/>
    <col min="3856" max="4096" width="9.33203125" style="250"/>
    <col min="4097" max="4097" width="3.6640625" style="250" customWidth="1"/>
    <col min="4098" max="4098" width="21.1640625" style="250" customWidth="1"/>
    <col min="4099" max="4099" width="10.1640625" style="250" customWidth="1"/>
    <col min="4100" max="4100" width="10" style="250" customWidth="1"/>
    <col min="4101" max="4101" width="11.1640625" style="250" customWidth="1"/>
    <col min="4102" max="4102" width="10" style="250" customWidth="1"/>
    <col min="4103" max="4103" width="10.1640625" style="250" customWidth="1"/>
    <col min="4104" max="4104" width="10.5" style="250" customWidth="1"/>
    <col min="4105" max="4105" width="10.33203125" style="250" customWidth="1"/>
    <col min="4106" max="4106" width="10.6640625" style="250" customWidth="1"/>
    <col min="4107" max="4107" width="9.83203125" style="250" customWidth="1"/>
    <col min="4108" max="4108" width="10" style="250" customWidth="1"/>
    <col min="4109" max="4109" width="10.1640625" style="250" customWidth="1"/>
    <col min="4110" max="4110" width="10.5" style="250" customWidth="1"/>
    <col min="4111" max="4111" width="11.33203125" style="250" customWidth="1"/>
    <col min="4112" max="4352" width="9.33203125" style="250"/>
    <col min="4353" max="4353" width="3.6640625" style="250" customWidth="1"/>
    <col min="4354" max="4354" width="21.1640625" style="250" customWidth="1"/>
    <col min="4355" max="4355" width="10.1640625" style="250" customWidth="1"/>
    <col min="4356" max="4356" width="10" style="250" customWidth="1"/>
    <col min="4357" max="4357" width="11.1640625" style="250" customWidth="1"/>
    <col min="4358" max="4358" width="10" style="250" customWidth="1"/>
    <col min="4359" max="4359" width="10.1640625" style="250" customWidth="1"/>
    <col min="4360" max="4360" width="10.5" style="250" customWidth="1"/>
    <col min="4361" max="4361" width="10.33203125" style="250" customWidth="1"/>
    <col min="4362" max="4362" width="10.6640625" style="250" customWidth="1"/>
    <col min="4363" max="4363" width="9.83203125" style="250" customWidth="1"/>
    <col min="4364" max="4364" width="10" style="250" customWidth="1"/>
    <col min="4365" max="4365" width="10.1640625" style="250" customWidth="1"/>
    <col min="4366" max="4366" width="10.5" style="250" customWidth="1"/>
    <col min="4367" max="4367" width="11.33203125" style="250" customWidth="1"/>
    <col min="4368" max="4608" width="9.33203125" style="250"/>
    <col min="4609" max="4609" width="3.6640625" style="250" customWidth="1"/>
    <col min="4610" max="4610" width="21.1640625" style="250" customWidth="1"/>
    <col min="4611" max="4611" width="10.1640625" style="250" customWidth="1"/>
    <col min="4612" max="4612" width="10" style="250" customWidth="1"/>
    <col min="4613" max="4613" width="11.1640625" style="250" customWidth="1"/>
    <col min="4614" max="4614" width="10" style="250" customWidth="1"/>
    <col min="4615" max="4615" width="10.1640625" style="250" customWidth="1"/>
    <col min="4616" max="4616" width="10.5" style="250" customWidth="1"/>
    <col min="4617" max="4617" width="10.33203125" style="250" customWidth="1"/>
    <col min="4618" max="4618" width="10.6640625" style="250" customWidth="1"/>
    <col min="4619" max="4619" width="9.83203125" style="250" customWidth="1"/>
    <col min="4620" max="4620" width="10" style="250" customWidth="1"/>
    <col min="4621" max="4621" width="10.1640625" style="250" customWidth="1"/>
    <col min="4622" max="4622" width="10.5" style="250" customWidth="1"/>
    <col min="4623" max="4623" width="11.33203125" style="250" customWidth="1"/>
    <col min="4624" max="4864" width="9.33203125" style="250"/>
    <col min="4865" max="4865" width="3.6640625" style="250" customWidth="1"/>
    <col min="4866" max="4866" width="21.1640625" style="250" customWidth="1"/>
    <col min="4867" max="4867" width="10.1640625" style="250" customWidth="1"/>
    <col min="4868" max="4868" width="10" style="250" customWidth="1"/>
    <col min="4869" max="4869" width="11.1640625" style="250" customWidth="1"/>
    <col min="4870" max="4870" width="10" style="250" customWidth="1"/>
    <col min="4871" max="4871" width="10.1640625" style="250" customWidth="1"/>
    <col min="4872" max="4872" width="10.5" style="250" customWidth="1"/>
    <col min="4873" max="4873" width="10.33203125" style="250" customWidth="1"/>
    <col min="4874" max="4874" width="10.6640625" style="250" customWidth="1"/>
    <col min="4875" max="4875" width="9.83203125" style="250" customWidth="1"/>
    <col min="4876" max="4876" width="10" style="250" customWidth="1"/>
    <col min="4877" max="4877" width="10.1640625" style="250" customWidth="1"/>
    <col min="4878" max="4878" width="10.5" style="250" customWidth="1"/>
    <col min="4879" max="4879" width="11.33203125" style="250" customWidth="1"/>
    <col min="4880" max="5120" width="9.33203125" style="250"/>
    <col min="5121" max="5121" width="3.6640625" style="250" customWidth="1"/>
    <col min="5122" max="5122" width="21.1640625" style="250" customWidth="1"/>
    <col min="5123" max="5123" width="10.1640625" style="250" customWidth="1"/>
    <col min="5124" max="5124" width="10" style="250" customWidth="1"/>
    <col min="5125" max="5125" width="11.1640625" style="250" customWidth="1"/>
    <col min="5126" max="5126" width="10" style="250" customWidth="1"/>
    <col min="5127" max="5127" width="10.1640625" style="250" customWidth="1"/>
    <col min="5128" max="5128" width="10.5" style="250" customWidth="1"/>
    <col min="5129" max="5129" width="10.33203125" style="250" customWidth="1"/>
    <col min="5130" max="5130" width="10.6640625" style="250" customWidth="1"/>
    <col min="5131" max="5131" width="9.83203125" style="250" customWidth="1"/>
    <col min="5132" max="5132" width="10" style="250" customWidth="1"/>
    <col min="5133" max="5133" width="10.1640625" style="250" customWidth="1"/>
    <col min="5134" max="5134" width="10.5" style="250" customWidth="1"/>
    <col min="5135" max="5135" width="11.33203125" style="250" customWidth="1"/>
    <col min="5136" max="5376" width="9.33203125" style="250"/>
    <col min="5377" max="5377" width="3.6640625" style="250" customWidth="1"/>
    <col min="5378" max="5378" width="21.1640625" style="250" customWidth="1"/>
    <col min="5379" max="5379" width="10.1640625" style="250" customWidth="1"/>
    <col min="5380" max="5380" width="10" style="250" customWidth="1"/>
    <col min="5381" max="5381" width="11.1640625" style="250" customWidth="1"/>
    <col min="5382" max="5382" width="10" style="250" customWidth="1"/>
    <col min="5383" max="5383" width="10.1640625" style="250" customWidth="1"/>
    <col min="5384" max="5384" width="10.5" style="250" customWidth="1"/>
    <col min="5385" max="5385" width="10.33203125" style="250" customWidth="1"/>
    <col min="5386" max="5386" width="10.6640625" style="250" customWidth="1"/>
    <col min="5387" max="5387" width="9.83203125" style="250" customWidth="1"/>
    <col min="5388" max="5388" width="10" style="250" customWidth="1"/>
    <col min="5389" max="5389" width="10.1640625" style="250" customWidth="1"/>
    <col min="5390" max="5390" width="10.5" style="250" customWidth="1"/>
    <col min="5391" max="5391" width="11.33203125" style="250" customWidth="1"/>
    <col min="5392" max="5632" width="9.33203125" style="250"/>
    <col min="5633" max="5633" width="3.6640625" style="250" customWidth="1"/>
    <col min="5634" max="5634" width="21.1640625" style="250" customWidth="1"/>
    <col min="5635" max="5635" width="10.1640625" style="250" customWidth="1"/>
    <col min="5636" max="5636" width="10" style="250" customWidth="1"/>
    <col min="5637" max="5637" width="11.1640625" style="250" customWidth="1"/>
    <col min="5638" max="5638" width="10" style="250" customWidth="1"/>
    <col min="5639" max="5639" width="10.1640625" style="250" customWidth="1"/>
    <col min="5640" max="5640" width="10.5" style="250" customWidth="1"/>
    <col min="5641" max="5641" width="10.33203125" style="250" customWidth="1"/>
    <col min="5642" max="5642" width="10.6640625" style="250" customWidth="1"/>
    <col min="5643" max="5643" width="9.83203125" style="250" customWidth="1"/>
    <col min="5644" max="5644" width="10" style="250" customWidth="1"/>
    <col min="5645" max="5645" width="10.1640625" style="250" customWidth="1"/>
    <col min="5646" max="5646" width="10.5" style="250" customWidth="1"/>
    <col min="5647" max="5647" width="11.33203125" style="250" customWidth="1"/>
    <col min="5648" max="5888" width="9.33203125" style="250"/>
    <col min="5889" max="5889" width="3.6640625" style="250" customWidth="1"/>
    <col min="5890" max="5890" width="21.1640625" style="250" customWidth="1"/>
    <col min="5891" max="5891" width="10.1640625" style="250" customWidth="1"/>
    <col min="5892" max="5892" width="10" style="250" customWidth="1"/>
    <col min="5893" max="5893" width="11.1640625" style="250" customWidth="1"/>
    <col min="5894" max="5894" width="10" style="250" customWidth="1"/>
    <col min="5895" max="5895" width="10.1640625" style="250" customWidth="1"/>
    <col min="5896" max="5896" width="10.5" style="250" customWidth="1"/>
    <col min="5897" max="5897" width="10.33203125" style="250" customWidth="1"/>
    <col min="5898" max="5898" width="10.6640625" style="250" customWidth="1"/>
    <col min="5899" max="5899" width="9.83203125" style="250" customWidth="1"/>
    <col min="5900" max="5900" width="10" style="250" customWidth="1"/>
    <col min="5901" max="5901" width="10.1640625" style="250" customWidth="1"/>
    <col min="5902" max="5902" width="10.5" style="250" customWidth="1"/>
    <col min="5903" max="5903" width="11.33203125" style="250" customWidth="1"/>
    <col min="5904" max="6144" width="9.33203125" style="250"/>
    <col min="6145" max="6145" width="3.6640625" style="250" customWidth="1"/>
    <col min="6146" max="6146" width="21.1640625" style="250" customWidth="1"/>
    <col min="6147" max="6147" width="10.1640625" style="250" customWidth="1"/>
    <col min="6148" max="6148" width="10" style="250" customWidth="1"/>
    <col min="6149" max="6149" width="11.1640625" style="250" customWidth="1"/>
    <col min="6150" max="6150" width="10" style="250" customWidth="1"/>
    <col min="6151" max="6151" width="10.1640625" style="250" customWidth="1"/>
    <col min="6152" max="6152" width="10.5" style="250" customWidth="1"/>
    <col min="6153" max="6153" width="10.33203125" style="250" customWidth="1"/>
    <col min="6154" max="6154" width="10.6640625" style="250" customWidth="1"/>
    <col min="6155" max="6155" width="9.83203125" style="250" customWidth="1"/>
    <col min="6156" max="6156" width="10" style="250" customWidth="1"/>
    <col min="6157" max="6157" width="10.1640625" style="250" customWidth="1"/>
    <col min="6158" max="6158" width="10.5" style="250" customWidth="1"/>
    <col min="6159" max="6159" width="11.33203125" style="250" customWidth="1"/>
    <col min="6160" max="6400" width="9.33203125" style="250"/>
    <col min="6401" max="6401" width="3.6640625" style="250" customWidth="1"/>
    <col min="6402" max="6402" width="21.1640625" style="250" customWidth="1"/>
    <col min="6403" max="6403" width="10.1640625" style="250" customWidth="1"/>
    <col min="6404" max="6404" width="10" style="250" customWidth="1"/>
    <col min="6405" max="6405" width="11.1640625" style="250" customWidth="1"/>
    <col min="6406" max="6406" width="10" style="250" customWidth="1"/>
    <col min="6407" max="6407" width="10.1640625" style="250" customWidth="1"/>
    <col min="6408" max="6408" width="10.5" style="250" customWidth="1"/>
    <col min="6409" max="6409" width="10.33203125" style="250" customWidth="1"/>
    <col min="6410" max="6410" width="10.6640625" style="250" customWidth="1"/>
    <col min="6411" max="6411" width="9.83203125" style="250" customWidth="1"/>
    <col min="6412" max="6412" width="10" style="250" customWidth="1"/>
    <col min="6413" max="6413" width="10.1640625" style="250" customWidth="1"/>
    <col min="6414" max="6414" width="10.5" style="250" customWidth="1"/>
    <col min="6415" max="6415" width="11.33203125" style="250" customWidth="1"/>
    <col min="6416" max="6656" width="9.33203125" style="250"/>
    <col min="6657" max="6657" width="3.6640625" style="250" customWidth="1"/>
    <col min="6658" max="6658" width="21.1640625" style="250" customWidth="1"/>
    <col min="6659" max="6659" width="10.1640625" style="250" customWidth="1"/>
    <col min="6660" max="6660" width="10" style="250" customWidth="1"/>
    <col min="6661" max="6661" width="11.1640625" style="250" customWidth="1"/>
    <col min="6662" max="6662" width="10" style="250" customWidth="1"/>
    <col min="6663" max="6663" width="10.1640625" style="250" customWidth="1"/>
    <col min="6664" max="6664" width="10.5" style="250" customWidth="1"/>
    <col min="6665" max="6665" width="10.33203125" style="250" customWidth="1"/>
    <col min="6666" max="6666" width="10.6640625" style="250" customWidth="1"/>
    <col min="6667" max="6667" width="9.83203125" style="250" customWidth="1"/>
    <col min="6668" max="6668" width="10" style="250" customWidth="1"/>
    <col min="6669" max="6669" width="10.1640625" style="250" customWidth="1"/>
    <col min="6670" max="6670" width="10.5" style="250" customWidth="1"/>
    <col min="6671" max="6671" width="11.33203125" style="250" customWidth="1"/>
    <col min="6672" max="6912" width="9.33203125" style="250"/>
    <col min="6913" max="6913" width="3.6640625" style="250" customWidth="1"/>
    <col min="6914" max="6914" width="21.1640625" style="250" customWidth="1"/>
    <col min="6915" max="6915" width="10.1640625" style="250" customWidth="1"/>
    <col min="6916" max="6916" width="10" style="250" customWidth="1"/>
    <col min="6917" max="6917" width="11.1640625" style="250" customWidth="1"/>
    <col min="6918" max="6918" width="10" style="250" customWidth="1"/>
    <col min="6919" max="6919" width="10.1640625" style="250" customWidth="1"/>
    <col min="6920" max="6920" width="10.5" style="250" customWidth="1"/>
    <col min="6921" max="6921" width="10.33203125" style="250" customWidth="1"/>
    <col min="6922" max="6922" width="10.6640625" style="250" customWidth="1"/>
    <col min="6923" max="6923" width="9.83203125" style="250" customWidth="1"/>
    <col min="6924" max="6924" width="10" style="250" customWidth="1"/>
    <col min="6925" max="6925" width="10.1640625" style="250" customWidth="1"/>
    <col min="6926" max="6926" width="10.5" style="250" customWidth="1"/>
    <col min="6927" max="6927" width="11.33203125" style="250" customWidth="1"/>
    <col min="6928" max="7168" width="9.33203125" style="250"/>
    <col min="7169" max="7169" width="3.6640625" style="250" customWidth="1"/>
    <col min="7170" max="7170" width="21.1640625" style="250" customWidth="1"/>
    <col min="7171" max="7171" width="10.1640625" style="250" customWidth="1"/>
    <col min="7172" max="7172" width="10" style="250" customWidth="1"/>
    <col min="7173" max="7173" width="11.1640625" style="250" customWidth="1"/>
    <col min="7174" max="7174" width="10" style="250" customWidth="1"/>
    <col min="7175" max="7175" width="10.1640625" style="250" customWidth="1"/>
    <col min="7176" max="7176" width="10.5" style="250" customWidth="1"/>
    <col min="7177" max="7177" width="10.33203125" style="250" customWidth="1"/>
    <col min="7178" max="7178" width="10.6640625" style="250" customWidth="1"/>
    <col min="7179" max="7179" width="9.83203125" style="250" customWidth="1"/>
    <col min="7180" max="7180" width="10" style="250" customWidth="1"/>
    <col min="7181" max="7181" width="10.1640625" style="250" customWidth="1"/>
    <col min="7182" max="7182" width="10.5" style="250" customWidth="1"/>
    <col min="7183" max="7183" width="11.33203125" style="250" customWidth="1"/>
    <col min="7184" max="7424" width="9.33203125" style="250"/>
    <col min="7425" max="7425" width="3.6640625" style="250" customWidth="1"/>
    <col min="7426" max="7426" width="21.1640625" style="250" customWidth="1"/>
    <col min="7427" max="7427" width="10.1640625" style="250" customWidth="1"/>
    <col min="7428" max="7428" width="10" style="250" customWidth="1"/>
    <col min="7429" max="7429" width="11.1640625" style="250" customWidth="1"/>
    <col min="7430" max="7430" width="10" style="250" customWidth="1"/>
    <col min="7431" max="7431" width="10.1640625" style="250" customWidth="1"/>
    <col min="7432" max="7432" width="10.5" style="250" customWidth="1"/>
    <col min="7433" max="7433" width="10.33203125" style="250" customWidth="1"/>
    <col min="7434" max="7434" width="10.6640625" style="250" customWidth="1"/>
    <col min="7435" max="7435" width="9.83203125" style="250" customWidth="1"/>
    <col min="7436" max="7436" width="10" style="250" customWidth="1"/>
    <col min="7437" max="7437" width="10.1640625" style="250" customWidth="1"/>
    <col min="7438" max="7438" width="10.5" style="250" customWidth="1"/>
    <col min="7439" max="7439" width="11.33203125" style="250" customWidth="1"/>
    <col min="7440" max="7680" width="9.33203125" style="250"/>
    <col min="7681" max="7681" width="3.6640625" style="250" customWidth="1"/>
    <col min="7682" max="7682" width="21.1640625" style="250" customWidth="1"/>
    <col min="7683" max="7683" width="10.1640625" style="250" customWidth="1"/>
    <col min="7684" max="7684" width="10" style="250" customWidth="1"/>
    <col min="7685" max="7685" width="11.1640625" style="250" customWidth="1"/>
    <col min="7686" max="7686" width="10" style="250" customWidth="1"/>
    <col min="7687" max="7687" width="10.1640625" style="250" customWidth="1"/>
    <col min="7688" max="7688" width="10.5" style="250" customWidth="1"/>
    <col min="7689" max="7689" width="10.33203125" style="250" customWidth="1"/>
    <col min="7690" max="7690" width="10.6640625" style="250" customWidth="1"/>
    <col min="7691" max="7691" width="9.83203125" style="250" customWidth="1"/>
    <col min="7692" max="7692" width="10" style="250" customWidth="1"/>
    <col min="7693" max="7693" width="10.1640625" style="250" customWidth="1"/>
    <col min="7694" max="7694" width="10.5" style="250" customWidth="1"/>
    <col min="7695" max="7695" width="11.33203125" style="250" customWidth="1"/>
    <col min="7696" max="7936" width="9.33203125" style="250"/>
    <col min="7937" max="7937" width="3.6640625" style="250" customWidth="1"/>
    <col min="7938" max="7938" width="21.1640625" style="250" customWidth="1"/>
    <col min="7939" max="7939" width="10.1640625" style="250" customWidth="1"/>
    <col min="7940" max="7940" width="10" style="250" customWidth="1"/>
    <col min="7941" max="7941" width="11.1640625" style="250" customWidth="1"/>
    <col min="7942" max="7942" width="10" style="250" customWidth="1"/>
    <col min="7943" max="7943" width="10.1640625" style="250" customWidth="1"/>
    <col min="7944" max="7944" width="10.5" style="250" customWidth="1"/>
    <col min="7945" max="7945" width="10.33203125" style="250" customWidth="1"/>
    <col min="7946" max="7946" width="10.6640625" style="250" customWidth="1"/>
    <col min="7947" max="7947" width="9.83203125" style="250" customWidth="1"/>
    <col min="7948" max="7948" width="10" style="250" customWidth="1"/>
    <col min="7949" max="7949" width="10.1640625" style="250" customWidth="1"/>
    <col min="7950" max="7950" width="10.5" style="250" customWidth="1"/>
    <col min="7951" max="7951" width="11.33203125" style="250" customWidth="1"/>
    <col min="7952" max="8192" width="9.33203125" style="250"/>
    <col min="8193" max="8193" width="3.6640625" style="250" customWidth="1"/>
    <col min="8194" max="8194" width="21.1640625" style="250" customWidth="1"/>
    <col min="8195" max="8195" width="10.1640625" style="250" customWidth="1"/>
    <col min="8196" max="8196" width="10" style="250" customWidth="1"/>
    <col min="8197" max="8197" width="11.1640625" style="250" customWidth="1"/>
    <col min="8198" max="8198" width="10" style="250" customWidth="1"/>
    <col min="8199" max="8199" width="10.1640625" style="250" customWidth="1"/>
    <col min="8200" max="8200" width="10.5" style="250" customWidth="1"/>
    <col min="8201" max="8201" width="10.33203125" style="250" customWidth="1"/>
    <col min="8202" max="8202" width="10.6640625" style="250" customWidth="1"/>
    <col min="8203" max="8203" width="9.83203125" style="250" customWidth="1"/>
    <col min="8204" max="8204" width="10" style="250" customWidth="1"/>
    <col min="8205" max="8205" width="10.1640625" style="250" customWidth="1"/>
    <col min="8206" max="8206" width="10.5" style="250" customWidth="1"/>
    <col min="8207" max="8207" width="11.33203125" style="250" customWidth="1"/>
    <col min="8208" max="8448" width="9.33203125" style="250"/>
    <col min="8449" max="8449" width="3.6640625" style="250" customWidth="1"/>
    <col min="8450" max="8450" width="21.1640625" style="250" customWidth="1"/>
    <col min="8451" max="8451" width="10.1640625" style="250" customWidth="1"/>
    <col min="8452" max="8452" width="10" style="250" customWidth="1"/>
    <col min="8453" max="8453" width="11.1640625" style="250" customWidth="1"/>
    <col min="8454" max="8454" width="10" style="250" customWidth="1"/>
    <col min="8455" max="8455" width="10.1640625" style="250" customWidth="1"/>
    <col min="8456" max="8456" width="10.5" style="250" customWidth="1"/>
    <col min="8457" max="8457" width="10.33203125" style="250" customWidth="1"/>
    <col min="8458" max="8458" width="10.6640625" style="250" customWidth="1"/>
    <col min="8459" max="8459" width="9.83203125" style="250" customWidth="1"/>
    <col min="8460" max="8460" width="10" style="250" customWidth="1"/>
    <col min="8461" max="8461" width="10.1640625" style="250" customWidth="1"/>
    <col min="8462" max="8462" width="10.5" style="250" customWidth="1"/>
    <col min="8463" max="8463" width="11.33203125" style="250" customWidth="1"/>
    <col min="8464" max="8704" width="9.33203125" style="250"/>
    <col min="8705" max="8705" width="3.6640625" style="250" customWidth="1"/>
    <col min="8706" max="8706" width="21.1640625" style="250" customWidth="1"/>
    <col min="8707" max="8707" width="10.1640625" style="250" customWidth="1"/>
    <col min="8708" max="8708" width="10" style="250" customWidth="1"/>
    <col min="8709" max="8709" width="11.1640625" style="250" customWidth="1"/>
    <col min="8710" max="8710" width="10" style="250" customWidth="1"/>
    <col min="8711" max="8711" width="10.1640625" style="250" customWidth="1"/>
    <col min="8712" max="8712" width="10.5" style="250" customWidth="1"/>
    <col min="8713" max="8713" width="10.33203125" style="250" customWidth="1"/>
    <col min="8714" max="8714" width="10.6640625" style="250" customWidth="1"/>
    <col min="8715" max="8715" width="9.83203125" style="250" customWidth="1"/>
    <col min="8716" max="8716" width="10" style="250" customWidth="1"/>
    <col min="8717" max="8717" width="10.1640625" style="250" customWidth="1"/>
    <col min="8718" max="8718" width="10.5" style="250" customWidth="1"/>
    <col min="8719" max="8719" width="11.33203125" style="250" customWidth="1"/>
    <col min="8720" max="8960" width="9.33203125" style="250"/>
    <col min="8961" max="8961" width="3.6640625" style="250" customWidth="1"/>
    <col min="8962" max="8962" width="21.1640625" style="250" customWidth="1"/>
    <col min="8963" max="8963" width="10.1640625" style="250" customWidth="1"/>
    <col min="8964" max="8964" width="10" style="250" customWidth="1"/>
    <col min="8965" max="8965" width="11.1640625" style="250" customWidth="1"/>
    <col min="8966" max="8966" width="10" style="250" customWidth="1"/>
    <col min="8967" max="8967" width="10.1640625" style="250" customWidth="1"/>
    <col min="8968" max="8968" width="10.5" style="250" customWidth="1"/>
    <col min="8969" max="8969" width="10.33203125" style="250" customWidth="1"/>
    <col min="8970" max="8970" width="10.6640625" style="250" customWidth="1"/>
    <col min="8971" max="8971" width="9.83203125" style="250" customWidth="1"/>
    <col min="8972" max="8972" width="10" style="250" customWidth="1"/>
    <col min="8973" max="8973" width="10.1640625" style="250" customWidth="1"/>
    <col min="8974" max="8974" width="10.5" style="250" customWidth="1"/>
    <col min="8975" max="8975" width="11.33203125" style="250" customWidth="1"/>
    <col min="8976" max="9216" width="9.33203125" style="250"/>
    <col min="9217" max="9217" width="3.6640625" style="250" customWidth="1"/>
    <col min="9218" max="9218" width="21.1640625" style="250" customWidth="1"/>
    <col min="9219" max="9219" width="10.1640625" style="250" customWidth="1"/>
    <col min="9220" max="9220" width="10" style="250" customWidth="1"/>
    <col min="9221" max="9221" width="11.1640625" style="250" customWidth="1"/>
    <col min="9222" max="9222" width="10" style="250" customWidth="1"/>
    <col min="9223" max="9223" width="10.1640625" style="250" customWidth="1"/>
    <col min="9224" max="9224" width="10.5" style="250" customWidth="1"/>
    <col min="9225" max="9225" width="10.33203125" style="250" customWidth="1"/>
    <col min="9226" max="9226" width="10.6640625" style="250" customWidth="1"/>
    <col min="9227" max="9227" width="9.83203125" style="250" customWidth="1"/>
    <col min="9228" max="9228" width="10" style="250" customWidth="1"/>
    <col min="9229" max="9229" width="10.1640625" style="250" customWidth="1"/>
    <col min="9230" max="9230" width="10.5" style="250" customWidth="1"/>
    <col min="9231" max="9231" width="11.33203125" style="250" customWidth="1"/>
    <col min="9232" max="9472" width="9.33203125" style="250"/>
    <col min="9473" max="9473" width="3.6640625" style="250" customWidth="1"/>
    <col min="9474" max="9474" width="21.1640625" style="250" customWidth="1"/>
    <col min="9475" max="9475" width="10.1640625" style="250" customWidth="1"/>
    <col min="9476" max="9476" width="10" style="250" customWidth="1"/>
    <col min="9477" max="9477" width="11.1640625" style="250" customWidth="1"/>
    <col min="9478" max="9478" width="10" style="250" customWidth="1"/>
    <col min="9479" max="9479" width="10.1640625" style="250" customWidth="1"/>
    <col min="9480" max="9480" width="10.5" style="250" customWidth="1"/>
    <col min="9481" max="9481" width="10.33203125" style="250" customWidth="1"/>
    <col min="9482" max="9482" width="10.6640625" style="250" customWidth="1"/>
    <col min="9483" max="9483" width="9.83203125" style="250" customWidth="1"/>
    <col min="9484" max="9484" width="10" style="250" customWidth="1"/>
    <col min="9485" max="9485" width="10.1640625" style="250" customWidth="1"/>
    <col min="9486" max="9486" width="10.5" style="250" customWidth="1"/>
    <col min="9487" max="9487" width="11.33203125" style="250" customWidth="1"/>
    <col min="9488" max="9728" width="9.33203125" style="250"/>
    <col min="9729" max="9729" width="3.6640625" style="250" customWidth="1"/>
    <col min="9730" max="9730" width="21.1640625" style="250" customWidth="1"/>
    <col min="9731" max="9731" width="10.1640625" style="250" customWidth="1"/>
    <col min="9732" max="9732" width="10" style="250" customWidth="1"/>
    <col min="9733" max="9733" width="11.1640625" style="250" customWidth="1"/>
    <col min="9734" max="9734" width="10" style="250" customWidth="1"/>
    <col min="9735" max="9735" width="10.1640625" style="250" customWidth="1"/>
    <col min="9736" max="9736" width="10.5" style="250" customWidth="1"/>
    <col min="9737" max="9737" width="10.33203125" style="250" customWidth="1"/>
    <col min="9738" max="9738" width="10.6640625" style="250" customWidth="1"/>
    <col min="9739" max="9739" width="9.83203125" style="250" customWidth="1"/>
    <col min="9740" max="9740" width="10" style="250" customWidth="1"/>
    <col min="9741" max="9741" width="10.1640625" style="250" customWidth="1"/>
    <col min="9742" max="9742" width="10.5" style="250" customWidth="1"/>
    <col min="9743" max="9743" width="11.33203125" style="250" customWidth="1"/>
    <col min="9744" max="9984" width="9.33203125" style="250"/>
    <col min="9985" max="9985" width="3.6640625" style="250" customWidth="1"/>
    <col min="9986" max="9986" width="21.1640625" style="250" customWidth="1"/>
    <col min="9987" max="9987" width="10.1640625" style="250" customWidth="1"/>
    <col min="9988" max="9988" width="10" style="250" customWidth="1"/>
    <col min="9989" max="9989" width="11.1640625" style="250" customWidth="1"/>
    <col min="9990" max="9990" width="10" style="250" customWidth="1"/>
    <col min="9991" max="9991" width="10.1640625" style="250" customWidth="1"/>
    <col min="9992" max="9992" width="10.5" style="250" customWidth="1"/>
    <col min="9993" max="9993" width="10.33203125" style="250" customWidth="1"/>
    <col min="9994" max="9994" width="10.6640625" style="250" customWidth="1"/>
    <col min="9995" max="9995" width="9.83203125" style="250" customWidth="1"/>
    <col min="9996" max="9996" width="10" style="250" customWidth="1"/>
    <col min="9997" max="9997" width="10.1640625" style="250" customWidth="1"/>
    <col min="9998" max="9998" width="10.5" style="250" customWidth="1"/>
    <col min="9999" max="9999" width="11.33203125" style="250" customWidth="1"/>
    <col min="10000" max="10240" width="9.33203125" style="250"/>
    <col min="10241" max="10241" width="3.6640625" style="250" customWidth="1"/>
    <col min="10242" max="10242" width="21.1640625" style="250" customWidth="1"/>
    <col min="10243" max="10243" width="10.1640625" style="250" customWidth="1"/>
    <col min="10244" max="10244" width="10" style="250" customWidth="1"/>
    <col min="10245" max="10245" width="11.1640625" style="250" customWidth="1"/>
    <col min="10246" max="10246" width="10" style="250" customWidth="1"/>
    <col min="10247" max="10247" width="10.1640625" style="250" customWidth="1"/>
    <col min="10248" max="10248" width="10.5" style="250" customWidth="1"/>
    <col min="10249" max="10249" width="10.33203125" style="250" customWidth="1"/>
    <col min="10250" max="10250" width="10.6640625" style="250" customWidth="1"/>
    <col min="10251" max="10251" width="9.83203125" style="250" customWidth="1"/>
    <col min="10252" max="10252" width="10" style="250" customWidth="1"/>
    <col min="10253" max="10253" width="10.1640625" style="250" customWidth="1"/>
    <col min="10254" max="10254" width="10.5" style="250" customWidth="1"/>
    <col min="10255" max="10255" width="11.33203125" style="250" customWidth="1"/>
    <col min="10256" max="10496" width="9.33203125" style="250"/>
    <col min="10497" max="10497" width="3.6640625" style="250" customWidth="1"/>
    <col min="10498" max="10498" width="21.1640625" style="250" customWidth="1"/>
    <col min="10499" max="10499" width="10.1640625" style="250" customWidth="1"/>
    <col min="10500" max="10500" width="10" style="250" customWidth="1"/>
    <col min="10501" max="10501" width="11.1640625" style="250" customWidth="1"/>
    <col min="10502" max="10502" width="10" style="250" customWidth="1"/>
    <col min="10503" max="10503" width="10.1640625" style="250" customWidth="1"/>
    <col min="10504" max="10504" width="10.5" style="250" customWidth="1"/>
    <col min="10505" max="10505" width="10.33203125" style="250" customWidth="1"/>
    <col min="10506" max="10506" width="10.6640625" style="250" customWidth="1"/>
    <col min="10507" max="10507" width="9.83203125" style="250" customWidth="1"/>
    <col min="10508" max="10508" width="10" style="250" customWidth="1"/>
    <col min="10509" max="10509" width="10.1640625" style="250" customWidth="1"/>
    <col min="10510" max="10510" width="10.5" style="250" customWidth="1"/>
    <col min="10511" max="10511" width="11.33203125" style="250" customWidth="1"/>
    <col min="10512" max="10752" width="9.33203125" style="250"/>
    <col min="10753" max="10753" width="3.6640625" style="250" customWidth="1"/>
    <col min="10754" max="10754" width="21.1640625" style="250" customWidth="1"/>
    <col min="10755" max="10755" width="10.1640625" style="250" customWidth="1"/>
    <col min="10756" max="10756" width="10" style="250" customWidth="1"/>
    <col min="10757" max="10757" width="11.1640625" style="250" customWidth="1"/>
    <col min="10758" max="10758" width="10" style="250" customWidth="1"/>
    <col min="10759" max="10759" width="10.1640625" style="250" customWidth="1"/>
    <col min="10760" max="10760" width="10.5" style="250" customWidth="1"/>
    <col min="10761" max="10761" width="10.33203125" style="250" customWidth="1"/>
    <col min="10762" max="10762" width="10.6640625" style="250" customWidth="1"/>
    <col min="10763" max="10763" width="9.83203125" style="250" customWidth="1"/>
    <col min="10764" max="10764" width="10" style="250" customWidth="1"/>
    <col min="10765" max="10765" width="10.1640625" style="250" customWidth="1"/>
    <col min="10766" max="10766" width="10.5" style="250" customWidth="1"/>
    <col min="10767" max="10767" width="11.33203125" style="250" customWidth="1"/>
    <col min="10768" max="11008" width="9.33203125" style="250"/>
    <col min="11009" max="11009" width="3.6640625" style="250" customWidth="1"/>
    <col min="11010" max="11010" width="21.1640625" style="250" customWidth="1"/>
    <col min="11011" max="11011" width="10.1640625" style="250" customWidth="1"/>
    <col min="11012" max="11012" width="10" style="250" customWidth="1"/>
    <col min="11013" max="11013" width="11.1640625" style="250" customWidth="1"/>
    <col min="11014" max="11014" width="10" style="250" customWidth="1"/>
    <col min="11015" max="11015" width="10.1640625" style="250" customWidth="1"/>
    <col min="11016" max="11016" width="10.5" style="250" customWidth="1"/>
    <col min="11017" max="11017" width="10.33203125" style="250" customWidth="1"/>
    <col min="11018" max="11018" width="10.6640625" style="250" customWidth="1"/>
    <col min="11019" max="11019" width="9.83203125" style="250" customWidth="1"/>
    <col min="11020" max="11020" width="10" style="250" customWidth="1"/>
    <col min="11021" max="11021" width="10.1640625" style="250" customWidth="1"/>
    <col min="11022" max="11022" width="10.5" style="250" customWidth="1"/>
    <col min="11023" max="11023" width="11.33203125" style="250" customWidth="1"/>
    <col min="11024" max="11264" width="9.33203125" style="250"/>
    <col min="11265" max="11265" width="3.6640625" style="250" customWidth="1"/>
    <col min="11266" max="11266" width="21.1640625" style="250" customWidth="1"/>
    <col min="11267" max="11267" width="10.1640625" style="250" customWidth="1"/>
    <col min="11268" max="11268" width="10" style="250" customWidth="1"/>
    <col min="11269" max="11269" width="11.1640625" style="250" customWidth="1"/>
    <col min="11270" max="11270" width="10" style="250" customWidth="1"/>
    <col min="11271" max="11271" width="10.1640625" style="250" customWidth="1"/>
    <col min="11272" max="11272" width="10.5" style="250" customWidth="1"/>
    <col min="11273" max="11273" width="10.33203125" style="250" customWidth="1"/>
    <col min="11274" max="11274" width="10.6640625" style="250" customWidth="1"/>
    <col min="11275" max="11275" width="9.83203125" style="250" customWidth="1"/>
    <col min="11276" max="11276" width="10" style="250" customWidth="1"/>
    <col min="11277" max="11277" width="10.1640625" style="250" customWidth="1"/>
    <col min="11278" max="11278" width="10.5" style="250" customWidth="1"/>
    <col min="11279" max="11279" width="11.33203125" style="250" customWidth="1"/>
    <col min="11280" max="11520" width="9.33203125" style="250"/>
    <col min="11521" max="11521" width="3.6640625" style="250" customWidth="1"/>
    <col min="11522" max="11522" width="21.1640625" style="250" customWidth="1"/>
    <col min="11523" max="11523" width="10.1640625" style="250" customWidth="1"/>
    <col min="11524" max="11524" width="10" style="250" customWidth="1"/>
    <col min="11525" max="11525" width="11.1640625" style="250" customWidth="1"/>
    <col min="11526" max="11526" width="10" style="250" customWidth="1"/>
    <col min="11527" max="11527" width="10.1640625" style="250" customWidth="1"/>
    <col min="11528" max="11528" width="10.5" style="250" customWidth="1"/>
    <col min="11529" max="11529" width="10.33203125" style="250" customWidth="1"/>
    <col min="11530" max="11530" width="10.6640625" style="250" customWidth="1"/>
    <col min="11531" max="11531" width="9.83203125" style="250" customWidth="1"/>
    <col min="11532" max="11532" width="10" style="250" customWidth="1"/>
    <col min="11533" max="11533" width="10.1640625" style="250" customWidth="1"/>
    <col min="11534" max="11534" width="10.5" style="250" customWidth="1"/>
    <col min="11535" max="11535" width="11.33203125" style="250" customWidth="1"/>
    <col min="11536" max="11776" width="9.33203125" style="250"/>
    <col min="11777" max="11777" width="3.6640625" style="250" customWidth="1"/>
    <col min="11778" max="11778" width="21.1640625" style="250" customWidth="1"/>
    <col min="11779" max="11779" width="10.1640625" style="250" customWidth="1"/>
    <col min="11780" max="11780" width="10" style="250" customWidth="1"/>
    <col min="11781" max="11781" width="11.1640625" style="250" customWidth="1"/>
    <col min="11782" max="11782" width="10" style="250" customWidth="1"/>
    <col min="11783" max="11783" width="10.1640625" style="250" customWidth="1"/>
    <col min="11784" max="11784" width="10.5" style="250" customWidth="1"/>
    <col min="11785" max="11785" width="10.33203125" style="250" customWidth="1"/>
    <col min="11786" max="11786" width="10.6640625" style="250" customWidth="1"/>
    <col min="11787" max="11787" width="9.83203125" style="250" customWidth="1"/>
    <col min="11788" max="11788" width="10" style="250" customWidth="1"/>
    <col min="11789" max="11789" width="10.1640625" style="250" customWidth="1"/>
    <col min="11790" max="11790" width="10.5" style="250" customWidth="1"/>
    <col min="11791" max="11791" width="11.33203125" style="250" customWidth="1"/>
    <col min="11792" max="12032" width="9.33203125" style="250"/>
    <col min="12033" max="12033" width="3.6640625" style="250" customWidth="1"/>
    <col min="12034" max="12034" width="21.1640625" style="250" customWidth="1"/>
    <col min="12035" max="12035" width="10.1640625" style="250" customWidth="1"/>
    <col min="12036" max="12036" width="10" style="250" customWidth="1"/>
    <col min="12037" max="12037" width="11.1640625" style="250" customWidth="1"/>
    <col min="12038" max="12038" width="10" style="250" customWidth="1"/>
    <col min="12039" max="12039" width="10.1640625" style="250" customWidth="1"/>
    <col min="12040" max="12040" width="10.5" style="250" customWidth="1"/>
    <col min="12041" max="12041" width="10.33203125" style="250" customWidth="1"/>
    <col min="12042" max="12042" width="10.6640625" style="250" customWidth="1"/>
    <col min="12043" max="12043" width="9.83203125" style="250" customWidth="1"/>
    <col min="12044" max="12044" width="10" style="250" customWidth="1"/>
    <col min="12045" max="12045" width="10.1640625" style="250" customWidth="1"/>
    <col min="12046" max="12046" width="10.5" style="250" customWidth="1"/>
    <col min="12047" max="12047" width="11.33203125" style="250" customWidth="1"/>
    <col min="12048" max="12288" width="9.33203125" style="250"/>
    <col min="12289" max="12289" width="3.6640625" style="250" customWidth="1"/>
    <col min="12290" max="12290" width="21.1640625" style="250" customWidth="1"/>
    <col min="12291" max="12291" width="10.1640625" style="250" customWidth="1"/>
    <col min="12292" max="12292" width="10" style="250" customWidth="1"/>
    <col min="12293" max="12293" width="11.1640625" style="250" customWidth="1"/>
    <col min="12294" max="12294" width="10" style="250" customWidth="1"/>
    <col min="12295" max="12295" width="10.1640625" style="250" customWidth="1"/>
    <col min="12296" max="12296" width="10.5" style="250" customWidth="1"/>
    <col min="12297" max="12297" width="10.33203125" style="250" customWidth="1"/>
    <col min="12298" max="12298" width="10.6640625" style="250" customWidth="1"/>
    <col min="12299" max="12299" width="9.83203125" style="250" customWidth="1"/>
    <col min="12300" max="12300" width="10" style="250" customWidth="1"/>
    <col min="12301" max="12301" width="10.1640625" style="250" customWidth="1"/>
    <col min="12302" max="12302" width="10.5" style="250" customWidth="1"/>
    <col min="12303" max="12303" width="11.33203125" style="250" customWidth="1"/>
    <col min="12304" max="12544" width="9.33203125" style="250"/>
    <col min="12545" max="12545" width="3.6640625" style="250" customWidth="1"/>
    <col min="12546" max="12546" width="21.1640625" style="250" customWidth="1"/>
    <col min="12547" max="12547" width="10.1640625" style="250" customWidth="1"/>
    <col min="12548" max="12548" width="10" style="250" customWidth="1"/>
    <col min="12549" max="12549" width="11.1640625" style="250" customWidth="1"/>
    <col min="12550" max="12550" width="10" style="250" customWidth="1"/>
    <col min="12551" max="12551" width="10.1640625" style="250" customWidth="1"/>
    <col min="12552" max="12552" width="10.5" style="250" customWidth="1"/>
    <col min="12553" max="12553" width="10.33203125" style="250" customWidth="1"/>
    <col min="12554" max="12554" width="10.6640625" style="250" customWidth="1"/>
    <col min="12555" max="12555" width="9.83203125" style="250" customWidth="1"/>
    <col min="12556" max="12556" width="10" style="250" customWidth="1"/>
    <col min="12557" max="12557" width="10.1640625" style="250" customWidth="1"/>
    <col min="12558" max="12558" width="10.5" style="250" customWidth="1"/>
    <col min="12559" max="12559" width="11.33203125" style="250" customWidth="1"/>
    <col min="12560" max="12800" width="9.33203125" style="250"/>
    <col min="12801" max="12801" width="3.6640625" style="250" customWidth="1"/>
    <col min="12802" max="12802" width="21.1640625" style="250" customWidth="1"/>
    <col min="12803" max="12803" width="10.1640625" style="250" customWidth="1"/>
    <col min="12804" max="12804" width="10" style="250" customWidth="1"/>
    <col min="12805" max="12805" width="11.1640625" style="250" customWidth="1"/>
    <col min="12806" max="12806" width="10" style="250" customWidth="1"/>
    <col min="12807" max="12807" width="10.1640625" style="250" customWidth="1"/>
    <col min="12808" max="12808" width="10.5" style="250" customWidth="1"/>
    <col min="12809" max="12809" width="10.33203125" style="250" customWidth="1"/>
    <col min="12810" max="12810" width="10.6640625" style="250" customWidth="1"/>
    <col min="12811" max="12811" width="9.83203125" style="250" customWidth="1"/>
    <col min="12812" max="12812" width="10" style="250" customWidth="1"/>
    <col min="12813" max="12813" width="10.1640625" style="250" customWidth="1"/>
    <col min="12814" max="12814" width="10.5" style="250" customWidth="1"/>
    <col min="12815" max="12815" width="11.33203125" style="250" customWidth="1"/>
    <col min="12816" max="13056" width="9.33203125" style="250"/>
    <col min="13057" max="13057" width="3.6640625" style="250" customWidth="1"/>
    <col min="13058" max="13058" width="21.1640625" style="250" customWidth="1"/>
    <col min="13059" max="13059" width="10.1640625" style="250" customWidth="1"/>
    <col min="13060" max="13060" width="10" style="250" customWidth="1"/>
    <col min="13061" max="13061" width="11.1640625" style="250" customWidth="1"/>
    <col min="13062" max="13062" width="10" style="250" customWidth="1"/>
    <col min="13063" max="13063" width="10.1640625" style="250" customWidth="1"/>
    <col min="13064" max="13064" width="10.5" style="250" customWidth="1"/>
    <col min="13065" max="13065" width="10.33203125" style="250" customWidth="1"/>
    <col min="13066" max="13066" width="10.6640625" style="250" customWidth="1"/>
    <col min="13067" max="13067" width="9.83203125" style="250" customWidth="1"/>
    <col min="13068" max="13068" width="10" style="250" customWidth="1"/>
    <col min="13069" max="13069" width="10.1640625" style="250" customWidth="1"/>
    <col min="13070" max="13070" width="10.5" style="250" customWidth="1"/>
    <col min="13071" max="13071" width="11.33203125" style="250" customWidth="1"/>
    <col min="13072" max="13312" width="9.33203125" style="250"/>
    <col min="13313" max="13313" width="3.6640625" style="250" customWidth="1"/>
    <col min="13314" max="13314" width="21.1640625" style="250" customWidth="1"/>
    <col min="13315" max="13315" width="10.1640625" style="250" customWidth="1"/>
    <col min="13316" max="13316" width="10" style="250" customWidth="1"/>
    <col min="13317" max="13317" width="11.1640625" style="250" customWidth="1"/>
    <col min="13318" max="13318" width="10" style="250" customWidth="1"/>
    <col min="13319" max="13319" width="10.1640625" style="250" customWidth="1"/>
    <col min="13320" max="13320" width="10.5" style="250" customWidth="1"/>
    <col min="13321" max="13321" width="10.33203125" style="250" customWidth="1"/>
    <col min="13322" max="13322" width="10.6640625" style="250" customWidth="1"/>
    <col min="13323" max="13323" width="9.83203125" style="250" customWidth="1"/>
    <col min="13324" max="13324" width="10" style="250" customWidth="1"/>
    <col min="13325" max="13325" width="10.1640625" style="250" customWidth="1"/>
    <col min="13326" max="13326" width="10.5" style="250" customWidth="1"/>
    <col min="13327" max="13327" width="11.33203125" style="250" customWidth="1"/>
    <col min="13328" max="13568" width="9.33203125" style="250"/>
    <col min="13569" max="13569" width="3.6640625" style="250" customWidth="1"/>
    <col min="13570" max="13570" width="21.1640625" style="250" customWidth="1"/>
    <col min="13571" max="13571" width="10.1640625" style="250" customWidth="1"/>
    <col min="13572" max="13572" width="10" style="250" customWidth="1"/>
    <col min="13573" max="13573" width="11.1640625" style="250" customWidth="1"/>
    <col min="13574" max="13574" width="10" style="250" customWidth="1"/>
    <col min="13575" max="13575" width="10.1640625" style="250" customWidth="1"/>
    <col min="13576" max="13576" width="10.5" style="250" customWidth="1"/>
    <col min="13577" max="13577" width="10.33203125" style="250" customWidth="1"/>
    <col min="13578" max="13578" width="10.6640625" style="250" customWidth="1"/>
    <col min="13579" max="13579" width="9.83203125" style="250" customWidth="1"/>
    <col min="13580" max="13580" width="10" style="250" customWidth="1"/>
    <col min="13581" max="13581" width="10.1640625" style="250" customWidth="1"/>
    <col min="13582" max="13582" width="10.5" style="250" customWidth="1"/>
    <col min="13583" max="13583" width="11.33203125" style="250" customWidth="1"/>
    <col min="13584" max="13824" width="9.33203125" style="250"/>
    <col min="13825" max="13825" width="3.6640625" style="250" customWidth="1"/>
    <col min="13826" max="13826" width="21.1640625" style="250" customWidth="1"/>
    <col min="13827" max="13827" width="10.1640625" style="250" customWidth="1"/>
    <col min="13828" max="13828" width="10" style="250" customWidth="1"/>
    <col min="13829" max="13829" width="11.1640625" style="250" customWidth="1"/>
    <col min="13830" max="13830" width="10" style="250" customWidth="1"/>
    <col min="13831" max="13831" width="10.1640625" style="250" customWidth="1"/>
    <col min="13832" max="13832" width="10.5" style="250" customWidth="1"/>
    <col min="13833" max="13833" width="10.33203125" style="250" customWidth="1"/>
    <col min="13834" max="13834" width="10.6640625" style="250" customWidth="1"/>
    <col min="13835" max="13835" width="9.83203125" style="250" customWidth="1"/>
    <col min="13836" max="13836" width="10" style="250" customWidth="1"/>
    <col min="13837" max="13837" width="10.1640625" style="250" customWidth="1"/>
    <col min="13838" max="13838" width="10.5" style="250" customWidth="1"/>
    <col min="13839" max="13839" width="11.33203125" style="250" customWidth="1"/>
    <col min="13840" max="14080" width="9.33203125" style="250"/>
    <col min="14081" max="14081" width="3.6640625" style="250" customWidth="1"/>
    <col min="14082" max="14082" width="21.1640625" style="250" customWidth="1"/>
    <col min="14083" max="14083" width="10.1640625" style="250" customWidth="1"/>
    <col min="14084" max="14084" width="10" style="250" customWidth="1"/>
    <col min="14085" max="14085" width="11.1640625" style="250" customWidth="1"/>
    <col min="14086" max="14086" width="10" style="250" customWidth="1"/>
    <col min="14087" max="14087" width="10.1640625" style="250" customWidth="1"/>
    <col min="14088" max="14088" width="10.5" style="250" customWidth="1"/>
    <col min="14089" max="14089" width="10.33203125" style="250" customWidth="1"/>
    <col min="14090" max="14090" width="10.6640625" style="250" customWidth="1"/>
    <col min="14091" max="14091" width="9.83203125" style="250" customWidth="1"/>
    <col min="14092" max="14092" width="10" style="250" customWidth="1"/>
    <col min="14093" max="14093" width="10.1640625" style="250" customWidth="1"/>
    <col min="14094" max="14094" width="10.5" style="250" customWidth="1"/>
    <col min="14095" max="14095" width="11.33203125" style="250" customWidth="1"/>
    <col min="14096" max="14336" width="9.33203125" style="250"/>
    <col min="14337" max="14337" width="3.6640625" style="250" customWidth="1"/>
    <col min="14338" max="14338" width="21.1640625" style="250" customWidth="1"/>
    <col min="14339" max="14339" width="10.1640625" style="250" customWidth="1"/>
    <col min="14340" max="14340" width="10" style="250" customWidth="1"/>
    <col min="14341" max="14341" width="11.1640625" style="250" customWidth="1"/>
    <col min="14342" max="14342" width="10" style="250" customWidth="1"/>
    <col min="14343" max="14343" width="10.1640625" style="250" customWidth="1"/>
    <col min="14344" max="14344" width="10.5" style="250" customWidth="1"/>
    <col min="14345" max="14345" width="10.33203125" style="250" customWidth="1"/>
    <col min="14346" max="14346" width="10.6640625" style="250" customWidth="1"/>
    <col min="14347" max="14347" width="9.83203125" style="250" customWidth="1"/>
    <col min="14348" max="14348" width="10" style="250" customWidth="1"/>
    <col min="14349" max="14349" width="10.1640625" style="250" customWidth="1"/>
    <col min="14350" max="14350" width="10.5" style="250" customWidth="1"/>
    <col min="14351" max="14351" width="11.33203125" style="250" customWidth="1"/>
    <col min="14352" max="14592" width="9.33203125" style="250"/>
    <col min="14593" max="14593" width="3.6640625" style="250" customWidth="1"/>
    <col min="14594" max="14594" width="21.1640625" style="250" customWidth="1"/>
    <col min="14595" max="14595" width="10.1640625" style="250" customWidth="1"/>
    <col min="14596" max="14596" width="10" style="250" customWidth="1"/>
    <col min="14597" max="14597" width="11.1640625" style="250" customWidth="1"/>
    <col min="14598" max="14598" width="10" style="250" customWidth="1"/>
    <col min="14599" max="14599" width="10.1640625" style="250" customWidth="1"/>
    <col min="14600" max="14600" width="10.5" style="250" customWidth="1"/>
    <col min="14601" max="14601" width="10.33203125" style="250" customWidth="1"/>
    <col min="14602" max="14602" width="10.6640625" style="250" customWidth="1"/>
    <col min="14603" max="14603" width="9.83203125" style="250" customWidth="1"/>
    <col min="14604" max="14604" width="10" style="250" customWidth="1"/>
    <col min="14605" max="14605" width="10.1640625" style="250" customWidth="1"/>
    <col min="14606" max="14606" width="10.5" style="250" customWidth="1"/>
    <col min="14607" max="14607" width="11.33203125" style="250" customWidth="1"/>
    <col min="14608" max="14848" width="9.33203125" style="250"/>
    <col min="14849" max="14849" width="3.6640625" style="250" customWidth="1"/>
    <col min="14850" max="14850" width="21.1640625" style="250" customWidth="1"/>
    <col min="14851" max="14851" width="10.1640625" style="250" customWidth="1"/>
    <col min="14852" max="14852" width="10" style="250" customWidth="1"/>
    <col min="14853" max="14853" width="11.1640625" style="250" customWidth="1"/>
    <col min="14854" max="14854" width="10" style="250" customWidth="1"/>
    <col min="14855" max="14855" width="10.1640625" style="250" customWidth="1"/>
    <col min="14856" max="14856" width="10.5" style="250" customWidth="1"/>
    <col min="14857" max="14857" width="10.33203125" style="250" customWidth="1"/>
    <col min="14858" max="14858" width="10.6640625" style="250" customWidth="1"/>
    <col min="14859" max="14859" width="9.83203125" style="250" customWidth="1"/>
    <col min="14860" max="14860" width="10" style="250" customWidth="1"/>
    <col min="14861" max="14861" width="10.1640625" style="250" customWidth="1"/>
    <col min="14862" max="14862" width="10.5" style="250" customWidth="1"/>
    <col min="14863" max="14863" width="11.33203125" style="250" customWidth="1"/>
    <col min="14864" max="15104" width="9.33203125" style="250"/>
    <col min="15105" max="15105" width="3.6640625" style="250" customWidth="1"/>
    <col min="15106" max="15106" width="21.1640625" style="250" customWidth="1"/>
    <col min="15107" max="15107" width="10.1640625" style="250" customWidth="1"/>
    <col min="15108" max="15108" width="10" style="250" customWidth="1"/>
    <col min="15109" max="15109" width="11.1640625" style="250" customWidth="1"/>
    <col min="15110" max="15110" width="10" style="250" customWidth="1"/>
    <col min="15111" max="15111" width="10.1640625" style="250" customWidth="1"/>
    <col min="15112" max="15112" width="10.5" style="250" customWidth="1"/>
    <col min="15113" max="15113" width="10.33203125" style="250" customWidth="1"/>
    <col min="15114" max="15114" width="10.6640625" style="250" customWidth="1"/>
    <col min="15115" max="15115" width="9.83203125" style="250" customWidth="1"/>
    <col min="15116" max="15116" width="10" style="250" customWidth="1"/>
    <col min="15117" max="15117" width="10.1640625" style="250" customWidth="1"/>
    <col min="15118" max="15118" width="10.5" style="250" customWidth="1"/>
    <col min="15119" max="15119" width="11.33203125" style="250" customWidth="1"/>
    <col min="15120" max="15360" width="9.33203125" style="250"/>
    <col min="15361" max="15361" width="3.6640625" style="250" customWidth="1"/>
    <col min="15362" max="15362" width="21.1640625" style="250" customWidth="1"/>
    <col min="15363" max="15363" width="10.1640625" style="250" customWidth="1"/>
    <col min="15364" max="15364" width="10" style="250" customWidth="1"/>
    <col min="15365" max="15365" width="11.1640625" style="250" customWidth="1"/>
    <col min="15366" max="15366" width="10" style="250" customWidth="1"/>
    <col min="15367" max="15367" width="10.1640625" style="250" customWidth="1"/>
    <col min="15368" max="15368" width="10.5" style="250" customWidth="1"/>
    <col min="15369" max="15369" width="10.33203125" style="250" customWidth="1"/>
    <col min="15370" max="15370" width="10.6640625" style="250" customWidth="1"/>
    <col min="15371" max="15371" width="9.83203125" style="250" customWidth="1"/>
    <col min="15372" max="15372" width="10" style="250" customWidth="1"/>
    <col min="15373" max="15373" width="10.1640625" style="250" customWidth="1"/>
    <col min="15374" max="15374" width="10.5" style="250" customWidth="1"/>
    <col min="15375" max="15375" width="11.33203125" style="250" customWidth="1"/>
    <col min="15376" max="15616" width="9.33203125" style="250"/>
    <col min="15617" max="15617" width="3.6640625" style="250" customWidth="1"/>
    <col min="15618" max="15618" width="21.1640625" style="250" customWidth="1"/>
    <col min="15619" max="15619" width="10.1640625" style="250" customWidth="1"/>
    <col min="15620" max="15620" width="10" style="250" customWidth="1"/>
    <col min="15621" max="15621" width="11.1640625" style="250" customWidth="1"/>
    <col min="15622" max="15622" width="10" style="250" customWidth="1"/>
    <col min="15623" max="15623" width="10.1640625" style="250" customWidth="1"/>
    <col min="15624" max="15624" width="10.5" style="250" customWidth="1"/>
    <col min="15625" max="15625" width="10.33203125" style="250" customWidth="1"/>
    <col min="15626" max="15626" width="10.6640625" style="250" customWidth="1"/>
    <col min="15627" max="15627" width="9.83203125" style="250" customWidth="1"/>
    <col min="15628" max="15628" width="10" style="250" customWidth="1"/>
    <col min="15629" max="15629" width="10.1640625" style="250" customWidth="1"/>
    <col min="15630" max="15630" width="10.5" style="250" customWidth="1"/>
    <col min="15631" max="15631" width="11.33203125" style="250" customWidth="1"/>
    <col min="15632" max="15872" width="9.33203125" style="250"/>
    <col min="15873" max="15873" width="3.6640625" style="250" customWidth="1"/>
    <col min="15874" max="15874" width="21.1640625" style="250" customWidth="1"/>
    <col min="15875" max="15875" width="10.1640625" style="250" customWidth="1"/>
    <col min="15876" max="15876" width="10" style="250" customWidth="1"/>
    <col min="15877" max="15877" width="11.1640625" style="250" customWidth="1"/>
    <col min="15878" max="15878" width="10" style="250" customWidth="1"/>
    <col min="15879" max="15879" width="10.1640625" style="250" customWidth="1"/>
    <col min="15880" max="15880" width="10.5" style="250" customWidth="1"/>
    <col min="15881" max="15881" width="10.33203125" style="250" customWidth="1"/>
    <col min="15882" max="15882" width="10.6640625" style="250" customWidth="1"/>
    <col min="15883" max="15883" width="9.83203125" style="250" customWidth="1"/>
    <col min="15884" max="15884" width="10" style="250" customWidth="1"/>
    <col min="15885" max="15885" width="10.1640625" style="250" customWidth="1"/>
    <col min="15886" max="15886" width="10.5" style="250" customWidth="1"/>
    <col min="15887" max="15887" width="11.33203125" style="250" customWidth="1"/>
    <col min="15888" max="16128" width="9.33203125" style="250"/>
    <col min="16129" max="16129" width="3.6640625" style="250" customWidth="1"/>
    <col min="16130" max="16130" width="21.1640625" style="250" customWidth="1"/>
    <col min="16131" max="16131" width="10.1640625" style="250" customWidth="1"/>
    <col min="16132" max="16132" width="10" style="250" customWidth="1"/>
    <col min="16133" max="16133" width="11.1640625" style="250" customWidth="1"/>
    <col min="16134" max="16134" width="10" style="250" customWidth="1"/>
    <col min="16135" max="16135" width="10.1640625" style="250" customWidth="1"/>
    <col min="16136" max="16136" width="10.5" style="250" customWidth="1"/>
    <col min="16137" max="16137" width="10.33203125" style="250" customWidth="1"/>
    <col min="16138" max="16138" width="10.6640625" style="250" customWidth="1"/>
    <col min="16139" max="16139" width="9.83203125" style="250" customWidth="1"/>
    <col min="16140" max="16140" width="10" style="250" customWidth="1"/>
    <col min="16141" max="16141" width="10.1640625" style="250" customWidth="1"/>
    <col min="16142" max="16142" width="10.5" style="250" customWidth="1"/>
    <col min="16143" max="16143" width="11.33203125" style="250" customWidth="1"/>
    <col min="16144" max="16384" width="9.33203125" style="250"/>
  </cols>
  <sheetData>
    <row r="1" spans="1:15" ht="31.5" customHeight="1" x14ac:dyDescent="0.25">
      <c r="A1" s="299" t="s">
        <v>409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</row>
    <row r="2" spans="1:15" ht="16.5" thickBot="1" x14ac:dyDescent="0.3">
      <c r="G2" s="252" t="s">
        <v>410</v>
      </c>
      <c r="O2" s="253" t="s">
        <v>257</v>
      </c>
    </row>
    <row r="3" spans="1:15" s="251" customFormat="1" ht="26.1" customHeight="1" thickBot="1" x14ac:dyDescent="0.3">
      <c r="A3" s="254" t="s">
        <v>344</v>
      </c>
      <c r="B3" s="255" t="s">
        <v>260</v>
      </c>
      <c r="C3" s="255" t="s">
        <v>411</v>
      </c>
      <c r="D3" s="255" t="s">
        <v>412</v>
      </c>
      <c r="E3" s="255" t="s">
        <v>413</v>
      </c>
      <c r="F3" s="255" t="s">
        <v>414</v>
      </c>
      <c r="G3" s="255" t="s">
        <v>415</v>
      </c>
      <c r="H3" s="255" t="s">
        <v>416</v>
      </c>
      <c r="I3" s="255" t="s">
        <v>417</v>
      </c>
      <c r="J3" s="255" t="s">
        <v>418</v>
      </c>
      <c r="K3" s="255" t="s">
        <v>419</v>
      </c>
      <c r="L3" s="255" t="s">
        <v>420</v>
      </c>
      <c r="M3" s="255" t="s">
        <v>421</v>
      </c>
      <c r="N3" s="255" t="s">
        <v>422</v>
      </c>
      <c r="O3" s="256" t="s">
        <v>423</v>
      </c>
    </row>
    <row r="4" spans="1:15" s="258" customFormat="1" ht="15" customHeight="1" thickBot="1" x14ac:dyDescent="0.25">
      <c r="A4" s="257" t="s">
        <v>7</v>
      </c>
      <c r="B4" s="301" t="s">
        <v>258</v>
      </c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3"/>
    </row>
    <row r="5" spans="1:15" s="258" customFormat="1" ht="22.5" x14ac:dyDescent="0.2">
      <c r="A5" s="259" t="s">
        <v>29</v>
      </c>
      <c r="B5" s="260" t="s">
        <v>261</v>
      </c>
      <c r="C5" s="261">
        <v>3876210</v>
      </c>
      <c r="D5" s="261">
        <v>2280243</v>
      </c>
      <c r="E5" s="261">
        <v>2280243</v>
      </c>
      <c r="F5" s="261">
        <v>2280243</v>
      </c>
      <c r="G5" s="261">
        <v>5899903</v>
      </c>
      <c r="H5" s="261">
        <v>2280243</v>
      </c>
      <c r="I5" s="261">
        <v>2280243</v>
      </c>
      <c r="J5" s="261">
        <v>2280243</v>
      </c>
      <c r="K5" s="261">
        <v>2280243</v>
      </c>
      <c r="L5" s="261">
        <v>2280243</v>
      </c>
      <c r="M5" s="261">
        <v>2280243</v>
      </c>
      <c r="N5" s="261">
        <v>2763917</v>
      </c>
      <c r="O5" s="262">
        <f t="shared" ref="O5:O25" si="0">SUM(C5:N5)</f>
        <v>33062217</v>
      </c>
    </row>
    <row r="6" spans="1:15" s="267" customFormat="1" ht="33.75" x14ac:dyDescent="0.2">
      <c r="A6" s="263" t="s">
        <v>43</v>
      </c>
      <c r="B6" s="264" t="s">
        <v>424</v>
      </c>
      <c r="C6" s="265">
        <v>8187955</v>
      </c>
      <c r="D6" s="265">
        <v>8187955</v>
      </c>
      <c r="E6" s="265">
        <v>30740535</v>
      </c>
      <c r="F6" s="265">
        <v>8187955</v>
      </c>
      <c r="G6" s="265">
        <v>8187955</v>
      </c>
      <c r="H6" s="265">
        <v>8187955</v>
      </c>
      <c r="I6" s="265">
        <v>8187955</v>
      </c>
      <c r="J6" s="265">
        <v>8187955</v>
      </c>
      <c r="K6" s="265">
        <v>8187955</v>
      </c>
      <c r="L6" s="265">
        <v>8187955</v>
      </c>
      <c r="M6" s="265">
        <v>8187955</v>
      </c>
      <c r="N6" s="265">
        <v>8187952</v>
      </c>
      <c r="O6" s="266">
        <f t="shared" si="0"/>
        <v>120808037</v>
      </c>
    </row>
    <row r="7" spans="1:15" s="267" customFormat="1" ht="33.75" x14ac:dyDescent="0.2">
      <c r="A7" s="263" t="s">
        <v>226</v>
      </c>
      <c r="B7" s="268" t="s">
        <v>425</v>
      </c>
      <c r="C7" s="269"/>
      <c r="D7" s="269"/>
      <c r="E7" s="269"/>
      <c r="F7" s="269">
        <v>5048568</v>
      </c>
      <c r="G7" s="269"/>
      <c r="H7" s="269"/>
      <c r="I7" s="269"/>
      <c r="J7" s="269"/>
      <c r="K7" s="269"/>
      <c r="L7" s="269"/>
      <c r="M7" s="269"/>
      <c r="N7" s="269"/>
      <c r="O7" s="270">
        <f t="shared" si="0"/>
        <v>5048568</v>
      </c>
    </row>
    <row r="8" spans="1:15" s="267" customFormat="1" ht="14.1" customHeight="1" x14ac:dyDescent="0.2">
      <c r="A8" s="263" t="s">
        <v>74</v>
      </c>
      <c r="B8" s="271" t="s">
        <v>266</v>
      </c>
      <c r="C8" s="265">
        <v>59800</v>
      </c>
      <c r="D8" s="265">
        <v>252753</v>
      </c>
      <c r="E8" s="265">
        <v>642000</v>
      </c>
      <c r="F8" s="265">
        <v>245000</v>
      </c>
      <c r="G8" s="265">
        <v>112000</v>
      </c>
      <c r="H8" s="265">
        <v>17630</v>
      </c>
      <c r="I8" s="265">
        <v>6000</v>
      </c>
      <c r="J8" s="265">
        <v>380465</v>
      </c>
      <c r="K8" s="265">
        <v>642550</v>
      </c>
      <c r="L8" s="265">
        <v>291120</v>
      </c>
      <c r="M8" s="265">
        <v>21050</v>
      </c>
      <c r="N8" s="265">
        <v>6632</v>
      </c>
      <c r="O8" s="266">
        <f t="shared" si="0"/>
        <v>2677000</v>
      </c>
    </row>
    <row r="9" spans="1:15" s="267" customFormat="1" ht="14.1" customHeight="1" x14ac:dyDescent="0.2">
      <c r="A9" s="263" t="s">
        <v>96</v>
      </c>
      <c r="B9" s="271" t="s">
        <v>426</v>
      </c>
      <c r="C9" s="265">
        <v>565650</v>
      </c>
      <c r="D9" s="265">
        <v>321586</v>
      </c>
      <c r="E9" s="265">
        <v>54900</v>
      </c>
      <c r="F9" s="265">
        <v>6463261</v>
      </c>
      <c r="G9" s="265">
        <v>3176270</v>
      </c>
      <c r="H9" s="265">
        <v>7463261</v>
      </c>
      <c r="I9" s="265">
        <v>463261</v>
      </c>
      <c r="J9" s="265">
        <v>5857210</v>
      </c>
      <c r="K9" s="265">
        <v>9651138</v>
      </c>
      <c r="L9" s="265">
        <v>4532210</v>
      </c>
      <c r="M9" s="265">
        <v>6465240</v>
      </c>
      <c r="N9" s="265">
        <v>2830909</v>
      </c>
      <c r="O9" s="266">
        <f t="shared" si="0"/>
        <v>47844896</v>
      </c>
    </row>
    <row r="10" spans="1:15" s="267" customFormat="1" ht="14.1" customHeight="1" x14ac:dyDescent="0.2">
      <c r="A10" s="263" t="s">
        <v>237</v>
      </c>
      <c r="B10" s="271" t="s">
        <v>314</v>
      </c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6">
        <f t="shared" si="0"/>
        <v>0</v>
      </c>
    </row>
    <row r="11" spans="1:15" s="267" customFormat="1" ht="14.1" customHeight="1" x14ac:dyDescent="0.2">
      <c r="A11" s="263" t="s">
        <v>118</v>
      </c>
      <c r="B11" s="271" t="s">
        <v>267</v>
      </c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6">
        <f t="shared" si="0"/>
        <v>0</v>
      </c>
    </row>
    <row r="12" spans="1:15" s="267" customFormat="1" ht="22.5" x14ac:dyDescent="0.2">
      <c r="A12" s="263" t="s">
        <v>128</v>
      </c>
      <c r="B12" s="264" t="s">
        <v>427</v>
      </c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6">
        <f t="shared" si="0"/>
        <v>0</v>
      </c>
    </row>
    <row r="13" spans="1:15" s="267" customFormat="1" ht="14.1" customHeight="1" thickBot="1" x14ac:dyDescent="0.25">
      <c r="A13" s="263" t="s">
        <v>249</v>
      </c>
      <c r="B13" s="271" t="s">
        <v>428</v>
      </c>
      <c r="C13" s="265">
        <v>32760689</v>
      </c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6">
        <f t="shared" si="0"/>
        <v>32760689</v>
      </c>
    </row>
    <row r="14" spans="1:15" s="258" customFormat="1" ht="15.95" customHeight="1" thickBot="1" x14ac:dyDescent="0.25">
      <c r="A14" s="257" t="s">
        <v>270</v>
      </c>
      <c r="B14" s="272" t="s">
        <v>429</v>
      </c>
      <c r="C14" s="273">
        <f t="shared" ref="C14:N14" si="1">SUM(C5:C13)</f>
        <v>45450304</v>
      </c>
      <c r="D14" s="273">
        <f t="shared" si="1"/>
        <v>11042537</v>
      </c>
      <c r="E14" s="273">
        <f t="shared" si="1"/>
        <v>33717678</v>
      </c>
      <c r="F14" s="273">
        <f t="shared" si="1"/>
        <v>22225027</v>
      </c>
      <c r="G14" s="273">
        <f t="shared" si="1"/>
        <v>17376128</v>
      </c>
      <c r="H14" s="273">
        <f t="shared" si="1"/>
        <v>17949089</v>
      </c>
      <c r="I14" s="273">
        <f t="shared" si="1"/>
        <v>10937459</v>
      </c>
      <c r="J14" s="273">
        <f t="shared" si="1"/>
        <v>16705873</v>
      </c>
      <c r="K14" s="273">
        <f t="shared" si="1"/>
        <v>20761886</v>
      </c>
      <c r="L14" s="273">
        <f t="shared" si="1"/>
        <v>15291528</v>
      </c>
      <c r="M14" s="273">
        <f t="shared" si="1"/>
        <v>16954488</v>
      </c>
      <c r="N14" s="273">
        <f t="shared" si="1"/>
        <v>13789410</v>
      </c>
      <c r="O14" s="274">
        <f>SUM(C14:N14)</f>
        <v>242201407</v>
      </c>
    </row>
    <row r="15" spans="1:15" s="258" customFormat="1" ht="15" customHeight="1" thickBot="1" x14ac:dyDescent="0.25">
      <c r="A15" s="257" t="s">
        <v>271</v>
      </c>
      <c r="B15" s="301" t="s">
        <v>259</v>
      </c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3"/>
    </row>
    <row r="16" spans="1:15" s="267" customFormat="1" ht="14.1" customHeight="1" x14ac:dyDescent="0.2">
      <c r="A16" s="275" t="s">
        <v>272</v>
      </c>
      <c r="B16" s="276" t="s">
        <v>262</v>
      </c>
      <c r="C16" s="269">
        <v>10463352</v>
      </c>
      <c r="D16" s="269">
        <v>9463352</v>
      </c>
      <c r="E16" s="269">
        <v>9463351</v>
      </c>
      <c r="F16" s="269">
        <v>10130831</v>
      </c>
      <c r="G16" s="269">
        <v>10130831</v>
      </c>
      <c r="H16" s="269">
        <v>10130831</v>
      </c>
      <c r="I16" s="269">
        <v>10130831</v>
      </c>
      <c r="J16" s="269">
        <v>10130831</v>
      </c>
      <c r="K16" s="269">
        <v>10130831</v>
      </c>
      <c r="L16" s="269">
        <v>9775421</v>
      </c>
      <c r="M16" s="269">
        <v>10130831</v>
      </c>
      <c r="N16" s="269">
        <v>10133107</v>
      </c>
      <c r="O16" s="270">
        <f t="shared" si="0"/>
        <v>120214400</v>
      </c>
    </row>
    <row r="17" spans="1:15" s="267" customFormat="1" ht="27" customHeight="1" x14ac:dyDescent="0.2">
      <c r="A17" s="263" t="s">
        <v>275</v>
      </c>
      <c r="B17" s="264" t="s">
        <v>183</v>
      </c>
      <c r="C17" s="265">
        <v>1325520</v>
      </c>
      <c r="D17" s="265">
        <v>1286060</v>
      </c>
      <c r="E17" s="265">
        <v>1215320</v>
      </c>
      <c r="F17" s="265">
        <v>1061585</v>
      </c>
      <c r="G17" s="265">
        <v>1061585</v>
      </c>
      <c r="H17" s="265">
        <v>1061585</v>
      </c>
      <c r="I17" s="265">
        <v>1061585</v>
      </c>
      <c r="J17" s="265">
        <v>1061585</v>
      </c>
      <c r="K17" s="265">
        <v>1061585</v>
      </c>
      <c r="L17" s="265">
        <v>1061590</v>
      </c>
      <c r="M17" s="265">
        <v>847000</v>
      </c>
      <c r="N17" s="265">
        <v>847000</v>
      </c>
      <c r="O17" s="266">
        <f t="shared" si="0"/>
        <v>12952000</v>
      </c>
    </row>
    <row r="18" spans="1:15" s="267" customFormat="1" ht="14.1" customHeight="1" x14ac:dyDescent="0.2">
      <c r="A18" s="263" t="s">
        <v>278</v>
      </c>
      <c r="B18" s="271" t="s">
        <v>184</v>
      </c>
      <c r="C18" s="265">
        <v>3352456</v>
      </c>
      <c r="D18" s="265">
        <v>731729</v>
      </c>
      <c r="E18" s="265">
        <v>8368269</v>
      </c>
      <c r="F18" s="265">
        <v>10568110</v>
      </c>
      <c r="G18" s="265">
        <v>7628251</v>
      </c>
      <c r="H18" s="265">
        <v>7628200</v>
      </c>
      <c r="I18" s="265">
        <v>5465760</v>
      </c>
      <c r="J18" s="265">
        <v>7697600</v>
      </c>
      <c r="K18" s="265">
        <v>7756663</v>
      </c>
      <c r="L18" s="265">
        <v>7756600</v>
      </c>
      <c r="M18" s="265">
        <v>9661520</v>
      </c>
      <c r="N18" s="265">
        <v>4290842</v>
      </c>
      <c r="O18" s="266">
        <f t="shared" si="0"/>
        <v>80906000</v>
      </c>
    </row>
    <row r="19" spans="1:15" s="267" customFormat="1" ht="14.1" customHeight="1" x14ac:dyDescent="0.2">
      <c r="A19" s="263" t="s">
        <v>281</v>
      </c>
      <c r="B19" s="271" t="s">
        <v>185</v>
      </c>
      <c r="C19" s="265">
        <v>660000</v>
      </c>
      <c r="D19" s="265">
        <v>1383932</v>
      </c>
      <c r="E19" s="265">
        <v>1383932</v>
      </c>
      <c r="F19" s="265">
        <v>1383932</v>
      </c>
      <c r="G19" s="265">
        <v>1383932</v>
      </c>
      <c r="H19" s="265">
        <v>1383932</v>
      </c>
      <c r="I19" s="265">
        <v>680000</v>
      </c>
      <c r="J19" s="265">
        <v>680000</v>
      </c>
      <c r="K19" s="265">
        <v>680000</v>
      </c>
      <c r="L19" s="265">
        <v>680000</v>
      </c>
      <c r="M19" s="265">
        <v>2640000</v>
      </c>
      <c r="N19" s="265">
        <v>3630000</v>
      </c>
      <c r="O19" s="266">
        <f t="shared" si="0"/>
        <v>16569660</v>
      </c>
    </row>
    <row r="20" spans="1:15" s="267" customFormat="1" ht="14.1" customHeight="1" x14ac:dyDescent="0.2">
      <c r="A20" s="263" t="s">
        <v>284</v>
      </c>
      <c r="B20" s="271" t="s">
        <v>430</v>
      </c>
      <c r="C20" s="265">
        <v>350000</v>
      </c>
      <c r="D20" s="265">
        <v>1245000</v>
      </c>
      <c r="E20" s="265">
        <v>116081</v>
      </c>
      <c r="F20" s="265">
        <v>2000</v>
      </c>
      <c r="G20" s="265"/>
      <c r="H20" s="265"/>
      <c r="I20" s="265"/>
      <c r="J20" s="265"/>
      <c r="K20" s="265">
        <v>0</v>
      </c>
      <c r="L20" s="265"/>
      <c r="M20" s="265"/>
      <c r="N20" s="265"/>
      <c r="O20" s="266">
        <f t="shared" si="0"/>
        <v>1713081</v>
      </c>
    </row>
    <row r="21" spans="1:15" s="267" customFormat="1" ht="14.1" customHeight="1" x14ac:dyDescent="0.2">
      <c r="A21" s="263" t="s">
        <v>287</v>
      </c>
      <c r="B21" s="271" t="s">
        <v>205</v>
      </c>
      <c r="C21" s="265">
        <v>49995</v>
      </c>
      <c r="D21" s="265"/>
      <c r="E21" s="265"/>
      <c r="F21" s="265">
        <v>4963570</v>
      </c>
      <c r="G21" s="265"/>
      <c r="H21" s="265"/>
      <c r="I21" s="265"/>
      <c r="J21" s="265"/>
      <c r="K21" s="265"/>
      <c r="L21" s="265"/>
      <c r="M21" s="265"/>
      <c r="N21" s="265"/>
      <c r="O21" s="266">
        <f>C21+F21</f>
        <v>5013565</v>
      </c>
    </row>
    <row r="22" spans="1:15" s="267" customFormat="1" x14ac:dyDescent="0.2">
      <c r="A22" s="263" t="s">
        <v>290</v>
      </c>
      <c r="B22" s="264" t="s">
        <v>207</v>
      </c>
      <c r="C22" s="265"/>
      <c r="D22" s="265"/>
      <c r="E22" s="265"/>
      <c r="F22" s="265">
        <v>1249998</v>
      </c>
      <c r="G22" s="265"/>
      <c r="H22" s="265"/>
      <c r="I22" s="265"/>
      <c r="J22" s="265"/>
      <c r="K22" s="265"/>
      <c r="L22" s="265"/>
      <c r="M22" s="265"/>
      <c r="N22" s="265"/>
      <c r="O22" s="266">
        <f t="shared" si="0"/>
        <v>1249998</v>
      </c>
    </row>
    <row r="23" spans="1:15" s="267" customFormat="1" ht="14.1" customHeight="1" x14ac:dyDescent="0.2">
      <c r="A23" s="263" t="s">
        <v>293</v>
      </c>
      <c r="B23" s="271" t="s">
        <v>209</v>
      </c>
      <c r="C23" s="265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6">
        <f t="shared" si="0"/>
        <v>0</v>
      </c>
    </row>
    <row r="24" spans="1:15" s="267" customFormat="1" ht="14.1" customHeight="1" thickBot="1" x14ac:dyDescent="0.25">
      <c r="A24" s="263" t="s">
        <v>296</v>
      </c>
      <c r="B24" s="271" t="s">
        <v>431</v>
      </c>
      <c r="C24" s="265">
        <v>1177702</v>
      </c>
      <c r="D24" s="265"/>
      <c r="E24" s="265">
        <v>475000</v>
      </c>
      <c r="F24" s="265"/>
      <c r="G24" s="265"/>
      <c r="H24" s="265">
        <v>475000</v>
      </c>
      <c r="I24" s="265"/>
      <c r="J24" s="265"/>
      <c r="K24" s="265">
        <v>475000</v>
      </c>
      <c r="L24" s="265"/>
      <c r="M24" s="265"/>
      <c r="N24" s="265">
        <v>475000</v>
      </c>
      <c r="O24" s="266">
        <f t="shared" si="0"/>
        <v>3077702</v>
      </c>
    </row>
    <row r="25" spans="1:15" s="258" customFormat="1" ht="15.95" customHeight="1" thickBot="1" x14ac:dyDescent="0.25">
      <c r="A25" s="277" t="s">
        <v>298</v>
      </c>
      <c r="B25" s="272" t="s">
        <v>432</v>
      </c>
      <c r="C25" s="273">
        <f t="shared" ref="C25:N25" si="2">SUM(C16:C24)</f>
        <v>17379025</v>
      </c>
      <c r="D25" s="273">
        <f t="shared" si="2"/>
        <v>14110073</v>
      </c>
      <c r="E25" s="273">
        <f t="shared" si="2"/>
        <v>21021953</v>
      </c>
      <c r="F25" s="273">
        <f t="shared" si="2"/>
        <v>29360026</v>
      </c>
      <c r="G25" s="273">
        <f t="shared" si="2"/>
        <v>20204599</v>
      </c>
      <c r="H25" s="273">
        <f t="shared" si="2"/>
        <v>20679548</v>
      </c>
      <c r="I25" s="273">
        <f t="shared" si="2"/>
        <v>17338176</v>
      </c>
      <c r="J25" s="273">
        <f t="shared" si="2"/>
        <v>19570016</v>
      </c>
      <c r="K25" s="273">
        <f t="shared" si="2"/>
        <v>20104079</v>
      </c>
      <c r="L25" s="273">
        <f t="shared" si="2"/>
        <v>19273611</v>
      </c>
      <c r="M25" s="273">
        <f t="shared" si="2"/>
        <v>23279351</v>
      </c>
      <c r="N25" s="273">
        <f t="shared" si="2"/>
        <v>19375949</v>
      </c>
      <c r="O25" s="274">
        <f t="shared" si="0"/>
        <v>241696406</v>
      </c>
    </row>
    <row r="26" spans="1:15" ht="16.5" thickBot="1" x14ac:dyDescent="0.3">
      <c r="A26" s="277" t="s">
        <v>301</v>
      </c>
      <c r="B26" s="278" t="s">
        <v>433</v>
      </c>
      <c r="C26" s="279">
        <f t="shared" ref="C26:O26" si="3">C14-C25</f>
        <v>28071279</v>
      </c>
      <c r="D26" s="279">
        <f t="shared" si="3"/>
        <v>-3067536</v>
      </c>
      <c r="E26" s="279">
        <f t="shared" si="3"/>
        <v>12695725</v>
      </c>
      <c r="F26" s="279">
        <f t="shared" si="3"/>
        <v>-7134999</v>
      </c>
      <c r="G26" s="279">
        <f t="shared" si="3"/>
        <v>-2828471</v>
      </c>
      <c r="H26" s="279">
        <f t="shared" si="3"/>
        <v>-2730459</v>
      </c>
      <c r="I26" s="279">
        <f t="shared" si="3"/>
        <v>-6400717</v>
      </c>
      <c r="J26" s="279">
        <f t="shared" si="3"/>
        <v>-2864143</v>
      </c>
      <c r="K26" s="279">
        <f t="shared" si="3"/>
        <v>657807</v>
      </c>
      <c r="L26" s="279">
        <f t="shared" si="3"/>
        <v>-3982083</v>
      </c>
      <c r="M26" s="279">
        <f t="shared" si="3"/>
        <v>-6324863</v>
      </c>
      <c r="N26" s="279">
        <f t="shared" si="3"/>
        <v>-5586539</v>
      </c>
      <c r="O26" s="280">
        <f t="shared" si="3"/>
        <v>505001</v>
      </c>
    </row>
    <row r="27" spans="1:15" x14ac:dyDescent="0.25">
      <c r="A27" s="281"/>
    </row>
    <row r="28" spans="1:15" x14ac:dyDescent="0.25">
      <c r="B28" s="282"/>
      <c r="C28" s="283"/>
      <c r="D28" s="283"/>
      <c r="O28" s="250"/>
    </row>
    <row r="29" spans="1:15" x14ac:dyDescent="0.25">
      <c r="O29" s="250"/>
    </row>
    <row r="30" spans="1:15" x14ac:dyDescent="0.25">
      <c r="O30" s="250"/>
    </row>
    <row r="31" spans="1:15" x14ac:dyDescent="0.25">
      <c r="O31" s="250"/>
    </row>
    <row r="32" spans="1:15" x14ac:dyDescent="0.25">
      <c r="O32" s="250"/>
    </row>
    <row r="33" spans="15:15" x14ac:dyDescent="0.25">
      <c r="O33" s="250"/>
    </row>
    <row r="34" spans="15:15" x14ac:dyDescent="0.25">
      <c r="O34" s="250"/>
    </row>
    <row r="35" spans="15:15" x14ac:dyDescent="0.25">
      <c r="O35" s="250"/>
    </row>
    <row r="36" spans="15:15" x14ac:dyDescent="0.25">
      <c r="O36" s="250"/>
    </row>
    <row r="37" spans="15:15" x14ac:dyDescent="0.25">
      <c r="O37" s="250"/>
    </row>
    <row r="38" spans="15:15" x14ac:dyDescent="0.25">
      <c r="O38" s="250"/>
    </row>
    <row r="39" spans="15:15" x14ac:dyDescent="0.25">
      <c r="O39" s="250"/>
    </row>
    <row r="40" spans="15:15" x14ac:dyDescent="0.25">
      <c r="O40" s="250"/>
    </row>
    <row r="41" spans="15:15" x14ac:dyDescent="0.25">
      <c r="O41" s="250"/>
    </row>
    <row r="42" spans="15:15" x14ac:dyDescent="0.25">
      <c r="O42" s="250"/>
    </row>
    <row r="43" spans="15:15" x14ac:dyDescent="0.25">
      <c r="O43" s="250"/>
    </row>
    <row r="44" spans="15:15" x14ac:dyDescent="0.25">
      <c r="O44" s="250"/>
    </row>
    <row r="45" spans="15:15" x14ac:dyDescent="0.25">
      <c r="O45" s="250"/>
    </row>
    <row r="46" spans="15:15" x14ac:dyDescent="0.25">
      <c r="O46" s="250"/>
    </row>
    <row r="47" spans="15:15" x14ac:dyDescent="0.25">
      <c r="O47" s="250"/>
    </row>
    <row r="48" spans="15:15" x14ac:dyDescent="0.25">
      <c r="O48" s="250"/>
    </row>
    <row r="49" spans="15:15" x14ac:dyDescent="0.25">
      <c r="O49" s="250"/>
    </row>
    <row r="50" spans="15:15" x14ac:dyDescent="0.25">
      <c r="O50" s="250"/>
    </row>
    <row r="51" spans="15:15" x14ac:dyDescent="0.25">
      <c r="O51" s="250"/>
    </row>
    <row r="52" spans="15:15" x14ac:dyDescent="0.25">
      <c r="O52" s="250"/>
    </row>
    <row r="53" spans="15:15" x14ac:dyDescent="0.25">
      <c r="O53" s="250"/>
    </row>
    <row r="54" spans="15:15" x14ac:dyDescent="0.25">
      <c r="O54" s="250"/>
    </row>
    <row r="55" spans="15:15" x14ac:dyDescent="0.25">
      <c r="O55" s="250"/>
    </row>
    <row r="56" spans="15:15" x14ac:dyDescent="0.25">
      <c r="O56" s="250"/>
    </row>
    <row r="57" spans="15:15" x14ac:dyDescent="0.25">
      <c r="O57" s="250"/>
    </row>
    <row r="58" spans="15:15" x14ac:dyDescent="0.25">
      <c r="O58" s="250"/>
    </row>
    <row r="59" spans="15:15" x14ac:dyDescent="0.25">
      <c r="O59" s="250"/>
    </row>
    <row r="60" spans="15:15" x14ac:dyDescent="0.25">
      <c r="O60" s="250"/>
    </row>
    <row r="61" spans="15:15" x14ac:dyDescent="0.25">
      <c r="O61" s="250"/>
    </row>
    <row r="62" spans="15:15" x14ac:dyDescent="0.25">
      <c r="O62" s="250"/>
    </row>
    <row r="63" spans="15:15" x14ac:dyDescent="0.25">
      <c r="O63" s="250"/>
    </row>
    <row r="64" spans="15:15" x14ac:dyDescent="0.25">
      <c r="O64" s="250"/>
    </row>
    <row r="65" spans="15:15" x14ac:dyDescent="0.25">
      <c r="O65" s="250"/>
    </row>
    <row r="66" spans="15:15" x14ac:dyDescent="0.25">
      <c r="O66" s="250"/>
    </row>
    <row r="67" spans="15:15" x14ac:dyDescent="0.25">
      <c r="O67" s="250"/>
    </row>
    <row r="68" spans="15:15" x14ac:dyDescent="0.25">
      <c r="O68" s="250"/>
    </row>
    <row r="69" spans="15:15" x14ac:dyDescent="0.25">
      <c r="O69" s="250"/>
    </row>
    <row r="70" spans="15:15" x14ac:dyDescent="0.25">
      <c r="O70" s="250"/>
    </row>
    <row r="71" spans="15:15" x14ac:dyDescent="0.25">
      <c r="O71" s="250"/>
    </row>
    <row r="72" spans="15:15" x14ac:dyDescent="0.25">
      <c r="O72" s="250"/>
    </row>
    <row r="73" spans="15:15" x14ac:dyDescent="0.25">
      <c r="O73" s="250"/>
    </row>
    <row r="74" spans="15:15" x14ac:dyDescent="0.25">
      <c r="O74" s="250"/>
    </row>
    <row r="75" spans="15:15" x14ac:dyDescent="0.25">
      <c r="O75" s="250"/>
    </row>
    <row r="76" spans="15:15" x14ac:dyDescent="0.25">
      <c r="O76" s="250"/>
    </row>
    <row r="77" spans="15:15" x14ac:dyDescent="0.25">
      <c r="O77" s="250"/>
    </row>
    <row r="78" spans="15:15" x14ac:dyDescent="0.25">
      <c r="O78" s="250"/>
    </row>
    <row r="79" spans="15:15" x14ac:dyDescent="0.25">
      <c r="O79" s="250"/>
    </row>
    <row r="80" spans="15:15" x14ac:dyDescent="0.25">
      <c r="O80" s="250"/>
    </row>
    <row r="81" spans="15:15" x14ac:dyDescent="0.25">
      <c r="O81" s="250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8.sz. mell. 6/2018.(IX.24)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1.sz. mell.</vt:lpstr>
      <vt:lpstr>2.sz. mell.</vt:lpstr>
      <vt:lpstr>3.sz. mell.</vt:lpstr>
      <vt:lpstr>4.sz. mell.</vt:lpstr>
      <vt:lpstr>5.sz. mell.</vt:lpstr>
      <vt:lpstr>6.sz.mell.</vt:lpstr>
      <vt:lpstr>7.sz. mell.</vt:lpstr>
      <vt:lpstr>7.1. sz. mell (2)</vt:lpstr>
      <vt:lpstr>8.sz. mell.</vt:lpstr>
      <vt:lpstr>'7.1. sz. mell (2)'!Nyomtatási_cím</vt:lpstr>
      <vt:lpstr>'7.sz. mell.'!Nyomtatási_cím</vt:lpstr>
      <vt:lpstr>'1.sz. mell.'!Nyomtatási_terület</vt:lpstr>
      <vt:lpstr>'2.sz. 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Mohainé Ortner Rita</dc:creator>
  <cp:lastModifiedBy>Mohainé Ortner Rita</cp:lastModifiedBy>
  <cp:lastPrinted>2018-10-04T09:11:41Z</cp:lastPrinted>
  <dcterms:created xsi:type="dcterms:W3CDTF">2018-09-17T07:14:39Z</dcterms:created>
  <dcterms:modified xsi:type="dcterms:W3CDTF">2018-10-04T09:11:47Z</dcterms:modified>
</cp:coreProperties>
</file>