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heckCompatibility="1" defaultThemeVersion="124226"/>
  <bookViews>
    <workbookView xWindow="240" yWindow="135" windowWidth="15480" windowHeight="7935" tabRatio="901" activeTab="7"/>
  </bookViews>
  <sheets>
    <sheet name="1 mell_önk és int" sheetId="5" r:id="rId1"/>
    <sheet name="2 mell_önk" sheetId="1" r:id="rId2"/>
    <sheet name="3 mell hivatal" sheetId="2" r:id="rId3"/>
    <sheet name="4 mell_ovi" sheetId="3" r:id="rId4"/>
    <sheet name="5 mell_könyvtár" sheetId="4" r:id="rId5"/>
    <sheet name="6. melléklet" sheetId="6" r:id="rId6"/>
    <sheet name="7.melléklet" sheetId="7" r:id="rId7"/>
    <sheet name="8.melléklet" sheetId="8" r:id="rId8"/>
    <sheet name="9.melléklet " sheetId="9" r:id="rId9"/>
    <sheet name="Munka1" sheetId="10" r:id="rId10"/>
  </sheets>
  <externalReferences>
    <externalReference r:id="rId11"/>
  </externalReferences>
  <definedNames>
    <definedName name="_xlnm.Print_Titles" localSheetId="5">'6. melléklet'!$2:$3</definedName>
    <definedName name="_xlnm.Print_Area" localSheetId="0">'1 mell_önk és int'!$A$1:$F$68</definedName>
    <definedName name="_xlnm.Print_Area" localSheetId="1">'2 mell_önk'!$A$1:$F$62</definedName>
    <definedName name="_xlnm.Print_Area" localSheetId="2">'3 mell hivatal'!$A$1:$F$60</definedName>
    <definedName name="_xlnm.Print_Area" localSheetId="5">'6. melléklet'!$A$1:$H$320</definedName>
  </definedNames>
  <calcPr calcId="124519"/>
</workbook>
</file>

<file path=xl/calcChain.xml><?xml version="1.0" encoding="utf-8"?>
<calcChain xmlns="http://schemas.openxmlformats.org/spreadsheetml/2006/main">
  <c r="E9" i="8"/>
  <c r="G9"/>
  <c r="H9"/>
  <c r="I9"/>
  <c r="D13"/>
  <c r="E13"/>
  <c r="C13"/>
  <c r="C9"/>
  <c r="D9"/>
  <c r="C12" i="5"/>
  <c r="D5"/>
  <c r="E5"/>
  <c r="F5"/>
  <c r="C5"/>
  <c r="D8"/>
  <c r="E8"/>
  <c r="F8"/>
  <c r="C8"/>
  <c r="D8" i="1"/>
  <c r="E8"/>
  <c r="C8"/>
  <c r="C12"/>
  <c r="D57"/>
  <c r="E57"/>
  <c r="F57"/>
  <c r="C57"/>
  <c r="D51"/>
  <c r="E51"/>
  <c r="F51"/>
  <c r="C51"/>
  <c r="D45"/>
  <c r="E45"/>
  <c r="C45"/>
  <c r="C31"/>
  <c r="D25"/>
  <c r="C25"/>
  <c r="D22"/>
  <c r="E22"/>
  <c r="F22"/>
  <c r="C22"/>
  <c r="C17"/>
  <c r="D5"/>
  <c r="D10" i="5" l="1"/>
  <c r="C11"/>
  <c r="D11" s="1"/>
  <c r="C10"/>
  <c r="D61" i="1"/>
  <c r="D17"/>
  <c r="E17"/>
  <c r="F17"/>
  <c r="F18" s="1"/>
  <c r="C18"/>
  <c r="C23" s="1"/>
  <c r="E12"/>
  <c r="F12"/>
  <c r="E12" i="5"/>
  <c r="F12"/>
  <c r="C18"/>
  <c r="C23" s="1"/>
  <c r="D61"/>
  <c r="D22"/>
  <c r="E22"/>
  <c r="F22"/>
  <c r="C22"/>
  <c r="E18"/>
  <c r="E23" s="1"/>
  <c r="F18"/>
  <c r="F23" s="1"/>
  <c r="D17"/>
  <c r="E17"/>
  <c r="F17"/>
  <c r="C17"/>
  <c r="D12"/>
  <c r="D18" s="1"/>
  <c r="D23" s="1"/>
  <c r="D47" i="1"/>
  <c r="D62" s="1"/>
  <c r="E62"/>
  <c r="D11"/>
  <c r="D12"/>
  <c r="D18" s="1"/>
  <c r="D23" s="1"/>
  <c r="E18" l="1"/>
  <c r="E23" s="1"/>
  <c r="D10"/>
  <c r="D48" i="5"/>
  <c r="E48"/>
  <c r="F48"/>
  <c r="E47"/>
  <c r="F47"/>
  <c r="F45" s="1"/>
  <c r="F51" s="1"/>
  <c r="F57" s="1"/>
  <c r="D46"/>
  <c r="E46"/>
  <c r="E45" s="1"/>
  <c r="E51" s="1"/>
  <c r="E57" s="1"/>
  <c r="F46"/>
  <c r="C48"/>
  <c r="C47"/>
  <c r="C46"/>
  <c r="C45" s="1"/>
  <c r="C51" s="1"/>
  <c r="D47"/>
  <c r="D45" s="1"/>
  <c r="D51" s="1"/>
  <c r="D57" s="1"/>
  <c r="E63" i="1"/>
  <c r="F62"/>
  <c r="F63" s="1"/>
  <c r="C65" i="5"/>
  <c r="C61"/>
  <c r="E61"/>
  <c r="F61"/>
  <c r="C61" i="1"/>
  <c r="C62" s="1"/>
  <c r="C63" s="1"/>
  <c r="F245" i="6"/>
  <c r="G245"/>
  <c r="F171"/>
  <c r="F145"/>
  <c r="F93"/>
  <c r="H319"/>
  <c r="F317"/>
  <c r="H320"/>
  <c r="D205"/>
  <c r="D137"/>
  <c r="E93"/>
  <c r="E12" i="8"/>
  <c r="E6"/>
  <c r="E7"/>
  <c r="E8"/>
  <c r="E10"/>
  <c r="E11"/>
  <c r="E5"/>
  <c r="D309" i="6"/>
  <c r="E318"/>
  <c r="E319" s="1"/>
  <c r="F119"/>
  <c r="D317"/>
  <c r="G309"/>
  <c r="F309"/>
  <c r="E52"/>
  <c r="F52"/>
  <c r="G52"/>
  <c r="D52"/>
  <c r="G53"/>
  <c r="E41"/>
  <c r="G41"/>
  <c r="H41"/>
  <c r="F285"/>
  <c r="F290"/>
  <c r="G290"/>
  <c r="F277"/>
  <c r="D226"/>
  <c r="E197"/>
  <c r="F197"/>
  <c r="D197"/>
  <c r="G205"/>
  <c r="F205"/>
  <c r="E205"/>
  <c r="G197"/>
  <c r="D93"/>
  <c r="F37"/>
  <c r="F36"/>
  <c r="F41" s="1"/>
  <c r="D35"/>
  <c r="D41" s="1"/>
  <c r="D53" s="1"/>
  <c r="C9" i="7"/>
  <c r="B4"/>
  <c r="C2" s="1"/>
  <c r="C15" s="1"/>
  <c r="H6" i="8"/>
  <c r="H7"/>
  <c r="H8"/>
  <c r="H5"/>
  <c r="D13" i="9"/>
  <c r="N13" i="8"/>
  <c r="M13"/>
  <c r="L13"/>
  <c r="J13"/>
  <c r="G13"/>
  <c r="F13"/>
  <c r="H13" s="1"/>
  <c r="I12"/>
  <c r="I11"/>
  <c r="I10"/>
  <c r="I7"/>
  <c r="I5"/>
  <c r="F300" i="6"/>
  <c r="G295"/>
  <c r="F295"/>
  <c r="E295"/>
  <c r="D295"/>
  <c r="G285"/>
  <c r="F280"/>
  <c r="D280"/>
  <c r="G272"/>
  <c r="F272"/>
  <c r="E272"/>
  <c r="D272"/>
  <c r="G265"/>
  <c r="F265"/>
  <c r="G259"/>
  <c r="F259"/>
  <c r="E259"/>
  <c r="D259"/>
  <c r="G251"/>
  <c r="F251"/>
  <c r="E251"/>
  <c r="D251"/>
  <c r="G240"/>
  <c r="F240"/>
  <c r="E240"/>
  <c r="D240"/>
  <c r="G231"/>
  <c r="F231"/>
  <c r="E231"/>
  <c r="D231"/>
  <c r="G223"/>
  <c r="F223"/>
  <c r="E223"/>
  <c r="D223"/>
  <c r="G215"/>
  <c r="F215"/>
  <c r="E215"/>
  <c r="D215"/>
  <c r="F210"/>
  <c r="E210"/>
  <c r="D210"/>
  <c r="G189"/>
  <c r="F189"/>
  <c r="E189"/>
  <c r="D189"/>
  <c r="G180"/>
  <c r="F180"/>
  <c r="G171"/>
  <c r="D171"/>
  <c r="G161"/>
  <c r="F161"/>
  <c r="E161"/>
  <c r="G155"/>
  <c r="F155"/>
  <c r="E155"/>
  <c r="G150"/>
  <c r="F150"/>
  <c r="G145"/>
  <c r="E145"/>
  <c r="E137"/>
  <c r="G127"/>
  <c r="F127"/>
  <c r="G123"/>
  <c r="F123"/>
  <c r="G119"/>
  <c r="G115"/>
  <c r="F115"/>
  <c r="G109"/>
  <c r="F109"/>
  <c r="G105"/>
  <c r="F105"/>
  <c r="G101"/>
  <c r="F101"/>
  <c r="G97"/>
  <c r="F97"/>
  <c r="G93"/>
  <c r="G70"/>
  <c r="E70"/>
  <c r="G30"/>
  <c r="E30"/>
  <c r="C57" i="5" l="1"/>
  <c r="C63" s="1"/>
  <c r="C64"/>
  <c r="F62"/>
  <c r="F69" s="1"/>
  <c r="D63" i="1"/>
  <c r="E62" i="5"/>
  <c r="E69" s="1"/>
  <c r="C28" i="1"/>
  <c r="D28" s="1"/>
  <c r="C28" i="5"/>
  <c r="D28" s="1"/>
  <c r="C30"/>
  <c r="D30" s="1"/>
  <c r="C30" i="1"/>
  <c r="D30" s="1"/>
  <c r="C29" i="5"/>
  <c r="D29" s="1"/>
  <c r="C29" i="1"/>
  <c r="D29" s="1"/>
  <c r="D62" i="5"/>
  <c r="D69" s="1"/>
  <c r="C62"/>
  <c r="C69" s="1"/>
  <c r="I6" i="8"/>
  <c r="F318" i="6"/>
  <c r="D318"/>
  <c r="F53"/>
  <c r="E53"/>
  <c r="G301"/>
  <c r="G319" s="1"/>
  <c r="F301"/>
  <c r="D301"/>
  <c r="D319" s="1"/>
  <c r="G55"/>
  <c r="E55"/>
  <c r="E320" s="1"/>
  <c r="I13" i="8"/>
  <c r="F28" i="6"/>
  <c r="F14"/>
  <c r="F27"/>
  <c r="F13"/>
  <c r="G320" l="1"/>
  <c r="F319"/>
  <c r="F26"/>
  <c r="F29" s="1"/>
  <c r="D22"/>
  <c r="F65"/>
  <c r="F66"/>
  <c r="D63" l="1"/>
  <c r="D61"/>
  <c r="F68"/>
  <c r="F64"/>
  <c r="F69" l="1"/>
  <c r="F70" s="1"/>
  <c r="F320" s="1"/>
  <c r="D69"/>
  <c r="D70" s="1"/>
  <c r="D8"/>
  <c r="F12"/>
  <c r="F19" s="1"/>
  <c r="F30" s="1"/>
  <c r="F55" s="1"/>
  <c r="D25"/>
  <c r="D29" s="1"/>
  <c r="D11" l="1"/>
  <c r="D19"/>
  <c r="D30" s="1"/>
  <c r="D55" s="1"/>
  <c r="D320" s="1"/>
</calcChain>
</file>

<file path=xl/sharedStrings.xml><?xml version="1.0" encoding="utf-8"?>
<sst xmlns="http://schemas.openxmlformats.org/spreadsheetml/2006/main" count="817" uniqueCount="318">
  <si>
    <t>2014. évi előirányzat</t>
  </si>
  <si>
    <t>Kötelező feladatok</t>
  </si>
  <si>
    <t>Önként válalat feladatok</t>
  </si>
  <si>
    <t>Államigazgatási feladatok</t>
  </si>
  <si>
    <t>I</t>
  </si>
  <si>
    <t>Költségvetési működési kiadások</t>
  </si>
  <si>
    <t>K1</t>
  </si>
  <si>
    <t>Személyi juttatások</t>
  </si>
  <si>
    <t>K2</t>
  </si>
  <si>
    <t xml:space="preserve">Munkaadókat terhelő járulékok és szociális hozzájárulási adó       </t>
  </si>
  <si>
    <t>K3</t>
  </si>
  <si>
    <t>Dologi kiadások</t>
  </si>
  <si>
    <t xml:space="preserve">    kamat kiadás</t>
  </si>
  <si>
    <t>K4</t>
  </si>
  <si>
    <t>Ellátottak pénzbeli juttatásai</t>
  </si>
  <si>
    <t>K5</t>
  </si>
  <si>
    <t>Egyéb működési célú kiadások</t>
  </si>
  <si>
    <t xml:space="preserve">      Tartalékok</t>
  </si>
  <si>
    <t xml:space="preserve">       Egyéb m. c. támogatások államháztartáson belülre</t>
  </si>
  <si>
    <t xml:space="preserve">       Egyéb m. c. támogatások államháztartáson kívülre</t>
  </si>
  <si>
    <t>Költségvetési működési kiadások összesen</t>
  </si>
  <si>
    <t>Költségvetési felhalmozási kiadások</t>
  </si>
  <si>
    <t>K6</t>
  </si>
  <si>
    <t>Beruházások</t>
  </si>
  <si>
    <t>K7</t>
  </si>
  <si>
    <t>Felújítások</t>
  </si>
  <si>
    <t>K8</t>
  </si>
  <si>
    <t>Egyéb felhalmozású célú kiadások</t>
  </si>
  <si>
    <t>Költségvetési felhalmozási kiadások összesen</t>
  </si>
  <si>
    <t>KÖLTSÉGVETÉSI KIADÁSOK ÖSSZESEN</t>
  </si>
  <si>
    <t>K9</t>
  </si>
  <si>
    <t>Finanszírozási kiadások</t>
  </si>
  <si>
    <t>Központi, irányító szervi támogatások folyósítása</t>
  </si>
  <si>
    <t>Hosszú lejáratú hitelek, kölcsönök törlesztése</t>
  </si>
  <si>
    <t>FINANSZÍROZÁSI KIADÁSOK ÖSSZESEN</t>
  </si>
  <si>
    <t>KIADÁSOK ÖSSZESEN (I+II)</t>
  </si>
  <si>
    <t>Költségvetési működési bevételek</t>
  </si>
  <si>
    <t>B1</t>
  </si>
  <si>
    <t>Működési célú támogatások államháztartáson belülről</t>
  </si>
  <si>
    <t xml:space="preserve"> Önkormányzatok működési támogatásai</t>
  </si>
  <si>
    <t xml:space="preserve"> Egyéb működési célú támogatások bevételei  államháztartáson belülről</t>
  </si>
  <si>
    <t xml:space="preserve">   OEP</t>
  </si>
  <si>
    <t xml:space="preserve">   Munkaügyi központ</t>
  </si>
  <si>
    <t xml:space="preserve">  önkormányzattól, táruslástól</t>
  </si>
  <si>
    <t>B3</t>
  </si>
  <si>
    <t>Közhatalmi bevételek</t>
  </si>
  <si>
    <t>B311 Magánszemélyek jövedelemadói</t>
  </si>
  <si>
    <t>B34 Vagyoni tipusú adók</t>
  </si>
  <si>
    <t xml:space="preserve">         építményadó</t>
  </si>
  <si>
    <t xml:space="preserve">         magánszemélyek kommunális adója</t>
  </si>
  <si>
    <t xml:space="preserve">         telekadó</t>
  </si>
  <si>
    <t>B35 Termékek és szolgáltatások adói</t>
  </si>
  <si>
    <t xml:space="preserve">         állandó jelleggel végzett iparűzési adó</t>
  </si>
  <si>
    <t xml:space="preserve">         tartózkodás után fizetett idegenforgalmi adót</t>
  </si>
  <si>
    <t xml:space="preserve">         gépjárműadó</t>
  </si>
  <si>
    <t>B36   Egyéb közhatalmi bevételek</t>
  </si>
  <si>
    <t xml:space="preserve">          igazgatási szolgáltatási díj</t>
  </si>
  <si>
    <t xml:space="preserve">          bírság</t>
  </si>
  <si>
    <t xml:space="preserve">          késedelmi pótlék</t>
  </si>
  <si>
    <t>B4</t>
  </si>
  <si>
    <t>Működési bevételek</t>
  </si>
  <si>
    <t xml:space="preserve">          Tulajdonosi bevétel</t>
  </si>
  <si>
    <t xml:space="preserve">          Szolgáltatások ellenérték</t>
  </si>
  <si>
    <t xml:space="preserve">          Ellátási díjak</t>
  </si>
  <si>
    <t>B6</t>
  </si>
  <si>
    <t>Működési célú átvett pénzeszközök</t>
  </si>
  <si>
    <t>Működési költségvetési bevételek összesen</t>
  </si>
  <si>
    <t>Költségvetési felhalmozási bevételek</t>
  </si>
  <si>
    <t>B2</t>
  </si>
  <si>
    <t>Felhalmozási célú támogatások államháztartáson belülről</t>
  </si>
  <si>
    <t>B5</t>
  </si>
  <si>
    <t>Felhalmozási bevételek</t>
  </si>
  <si>
    <t>B7</t>
  </si>
  <si>
    <t>Felhalmozási célú átvett pénzeszközök</t>
  </si>
  <si>
    <t>Felhalmozási költségvetési bevételek összesen</t>
  </si>
  <si>
    <t>III</t>
  </si>
  <si>
    <t>KÖLTSÉGVETÉSI BEVÉTELEK ÖSSZESEN</t>
  </si>
  <si>
    <t>B8</t>
  </si>
  <si>
    <t>Finanszírozási bevételek</t>
  </si>
  <si>
    <t>IV</t>
  </si>
  <si>
    <t>FINANSZÍROZÁSI BEVÉTELEK ÖSSZESEN</t>
  </si>
  <si>
    <t>BEVÉTELEK ÖSSZESEN</t>
  </si>
  <si>
    <t>Költségvetési hiány</t>
  </si>
  <si>
    <t>Működési hiány- /többlet +</t>
  </si>
  <si>
    <t>Felhalmozási hiány- /többlet +</t>
  </si>
  <si>
    <t>Hiányok belső finanszírozása</t>
  </si>
  <si>
    <t>előző évi működési pénzmaradvány</t>
  </si>
  <si>
    <t>előző évi felhalmozási pénzmaradvány</t>
  </si>
  <si>
    <t xml:space="preserve">           Központi, irányító szervi támogatás</t>
  </si>
  <si>
    <t>Megnevezés</t>
  </si>
  <si>
    <t>Bevétel</t>
  </si>
  <si>
    <t>Kiadás</t>
  </si>
  <si>
    <t xml:space="preserve">eredet eir. </t>
  </si>
  <si>
    <t>mód. Eir.</t>
  </si>
  <si>
    <t>eredeti eir</t>
  </si>
  <si>
    <t>Intézmények</t>
  </si>
  <si>
    <t>Mese-Vár Óvoda Csákvár</t>
  </si>
  <si>
    <t>KÖTELEZŐ FELADAT</t>
  </si>
  <si>
    <t>Müködési költségvetés</t>
  </si>
  <si>
    <t>intézményi működési bevétel</t>
  </si>
  <si>
    <t>támogatásértékű mük.célú bevétel</t>
  </si>
  <si>
    <t>végleges műk, c. pénzeszköz átvétel áth.kiv.</t>
  </si>
  <si>
    <t>irányító szervtől kapott támogatás</t>
  </si>
  <si>
    <t>személyi juttatások</t>
  </si>
  <si>
    <t>munkaadót terhelő járulékok</t>
  </si>
  <si>
    <t xml:space="preserve">dologi kiadások egyéb folyó kiadások </t>
  </si>
  <si>
    <t>társ.és szoc.pol.juttatás</t>
  </si>
  <si>
    <t>Felhalmozási költségvetés</t>
  </si>
  <si>
    <t>pénzforgalom nélküli  bevétel (pénzmaradv.)</t>
  </si>
  <si>
    <t>beruházás</t>
  </si>
  <si>
    <t>KÖTLEZŐ FELADAT ÖSSZESEN</t>
  </si>
  <si>
    <t>ÖNKÉNT VÁLLALT FELADAT</t>
  </si>
  <si>
    <t>Működési költségvetés</t>
  </si>
  <si>
    <t>ÖNKÉNT VÁLLALT FELADAT ÖSSZESEN</t>
  </si>
  <si>
    <t>Mese-Vár Óvoda összesen</t>
  </si>
  <si>
    <t xml:space="preserve">dologi és egyéb folyó kiadások </t>
  </si>
  <si>
    <t>Floriana Könyvtár</t>
  </si>
  <si>
    <t>Floriana Könyvtár összesen</t>
  </si>
  <si>
    <t>Önkormányzat igazgatási tevékenysége</t>
  </si>
  <si>
    <t>ÁLLAMIGAZGATÁSI FELADATOK</t>
  </si>
  <si>
    <t>támogatásértékű műk.célú bevétel</t>
  </si>
  <si>
    <t>személyi juttatás</t>
  </si>
  <si>
    <t>dologi és egyéb folyó kiadások</t>
  </si>
  <si>
    <t>ÁLLAMIGAZGATÁSI FELADATOK ÖSSZESEN</t>
  </si>
  <si>
    <t>Önkormányzati jogalkotás</t>
  </si>
  <si>
    <t>dologi és egyéb folyó kiadás</t>
  </si>
  <si>
    <t>működési célú kamatkiadások</t>
  </si>
  <si>
    <t>működési tartalék</t>
  </si>
  <si>
    <t>előző évi felhalm.célú pénzmaradv.igénybev.</t>
  </si>
  <si>
    <t>beruházási célú pe.átvét vállalkozástól</t>
  </si>
  <si>
    <t>felhalmozási és tőkejellegű bevétel</t>
  </si>
  <si>
    <t>felhalmozási célú kamat kiadások</t>
  </si>
  <si>
    <t>felhalmozási tartalék</t>
  </si>
  <si>
    <t>Önkormányzati jogalkotás összesen</t>
  </si>
  <si>
    <t xml:space="preserve">                                                     Aktív koruak ellátás összesen</t>
  </si>
  <si>
    <t>Lakásfenntartási tám. normatív alapon</t>
  </si>
  <si>
    <t>szociálpolitikai ellátások, egyéb juttatások</t>
  </si>
  <si>
    <t>Lakásfenntartási tám. normatív a. össz</t>
  </si>
  <si>
    <t>Átmeneti segély</t>
  </si>
  <si>
    <t>Átmeneti segély összesen</t>
  </si>
  <si>
    <t>Temetési segély</t>
  </si>
  <si>
    <t>Temetési segély összesen</t>
  </si>
  <si>
    <t>Egyéb önkormányzati eseti pénzb.ellát</t>
  </si>
  <si>
    <t>támogatásértékű működési bevétel</t>
  </si>
  <si>
    <t>pénzforgalom nélküli bevétel (pénzmaradv.)</t>
  </si>
  <si>
    <t>Egyéb önkorm.eseti pénzb.ellát össz.</t>
  </si>
  <si>
    <t>Köztemetés</t>
  </si>
  <si>
    <t>Köztemetés összesen</t>
  </si>
  <si>
    <t xml:space="preserve"> </t>
  </si>
  <si>
    <t>Rendkívűli gyermekvédelmi támogatás</t>
  </si>
  <si>
    <t>Rendkivüli gyermekvédelmi tám.össz.</t>
  </si>
  <si>
    <t>Közgyógyellátás</t>
  </si>
  <si>
    <t>Közgyógyellátás összesen</t>
  </si>
  <si>
    <t>Önkormányzatok elszámolásai</t>
  </si>
  <si>
    <t>helyi adók</t>
  </si>
  <si>
    <t>pótlék, birság , egyéb sajátos bevételek</t>
  </si>
  <si>
    <t>gépjárműadó</t>
  </si>
  <si>
    <t>termőföld szja</t>
  </si>
  <si>
    <t>állami támogatás</t>
  </si>
  <si>
    <t>Felhalmozási és tőkejellegű bevétel</t>
  </si>
  <si>
    <t>Önkorm. feladatra nem terv. elsz.össz.:</t>
  </si>
  <si>
    <t>Finanszírozási műveletek</t>
  </si>
  <si>
    <t>működési célú hitel törlesztése</t>
  </si>
  <si>
    <t>felhalmozási célú hitel törlesztése</t>
  </si>
  <si>
    <t>Finanszírozási műveletek összesen</t>
  </si>
  <si>
    <t>működési költségvetés</t>
  </si>
  <si>
    <t>pénzforgalomnélküli bevétel (pénzmaradv.)</t>
  </si>
  <si>
    <t>dologi és egyéb f.kiadások</t>
  </si>
  <si>
    <t>Közutak, hidak üzemeltetése összesen</t>
  </si>
  <si>
    <t>Út, autópálya építés</t>
  </si>
  <si>
    <t>felhalmozási költségvetés</t>
  </si>
  <si>
    <t>Út, autópálya építés összesen</t>
  </si>
  <si>
    <t>Működés c.pénzeszk.átadás</t>
  </si>
  <si>
    <t>Ár-, és belvízvédelem összesen</t>
  </si>
  <si>
    <t>támogatásért.működési bevétel</t>
  </si>
  <si>
    <t>Város és községgazd. össz.</t>
  </si>
  <si>
    <t>dologi kiadások</t>
  </si>
  <si>
    <t>felhalmozási célú pe. átadás</t>
  </si>
  <si>
    <t>Háziorvosi ügyeleti ellátás</t>
  </si>
  <si>
    <t>Működési c. pénzeszköz átadás</t>
  </si>
  <si>
    <t>Háziorvosi ügyeleti ellátás összesen</t>
  </si>
  <si>
    <t>Ifjúság-egészségügyi gondozás(isk.eü)</t>
  </si>
  <si>
    <t>Ifjúság-egészségügyi g.(isk.eü)össz.</t>
  </si>
  <si>
    <t>munkaadót terhelő járulék</t>
  </si>
  <si>
    <t>munkaadókat terhelő járulék</t>
  </si>
  <si>
    <t>Eü.és más veszélyes hulladék gyüjt.</t>
  </si>
  <si>
    <t>müködési költségvetés</t>
  </si>
  <si>
    <t>Eü.és más veszélyes hulladék gyüjt.össz.</t>
  </si>
  <si>
    <t>Víztermelés,-kezelés,-ellátás</t>
  </si>
  <si>
    <t>üzelemtetésből származó bevétel</t>
  </si>
  <si>
    <t>felújítás</t>
  </si>
  <si>
    <t>Viztermelé,-kezelés,-ellátás összesen</t>
  </si>
  <si>
    <t>Szennyvíz gyűjtése, tiszt.,elhelyezése</t>
  </si>
  <si>
    <t>felhalmozási célú pénzeszköz átvétel lakosságtól</t>
  </si>
  <si>
    <t>Szennyvíz gyűjtése, tiszt.,elhelyez.össz</t>
  </si>
  <si>
    <t>Civil szervezetek működési támogatása</t>
  </si>
  <si>
    <t>működési c.pénzeszköz átadás</t>
  </si>
  <si>
    <t>Civil szervezetek műk. támogatása össz</t>
  </si>
  <si>
    <t>Lakóingatlan bérbeadása, üzemeltetése</t>
  </si>
  <si>
    <t>közhatalmi bevételek</t>
  </si>
  <si>
    <t>Lakóingatlan bérbeadása, üzemeltetése össz</t>
  </si>
  <si>
    <t>Kiemelt állami és önkorm. Rendezvények</t>
  </si>
  <si>
    <t>Kiemelt állami és önkorm. Rendezvények összesen</t>
  </si>
  <si>
    <t>Foglalkoztatást helyett.tám.hossz.időtar. közfoglalkoztatás</t>
  </si>
  <si>
    <t>Működési célú támogatásértékű bevétel</t>
  </si>
  <si>
    <t>Foglalkoztatást helyett.tám.hossz.időtar. közfogl.összesen</t>
  </si>
  <si>
    <t>Sportlétesítmények működtetése, fejleszétse</t>
  </si>
  <si>
    <t>Sportlétesítmények működtetése, fejlesztése össz.</t>
  </si>
  <si>
    <t>Iskolai intézményi étkeztetés</t>
  </si>
  <si>
    <t>Iskolai intézményi étkeztetés összesen</t>
  </si>
  <si>
    <t>Önkormányzatok elszámolásai kvi. szerveikkel</t>
  </si>
  <si>
    <t>Támogatások folyósítása költségv.szerveknek</t>
  </si>
  <si>
    <t>Önkorm.elszámolásai kvi. szerveikkel összesen</t>
  </si>
  <si>
    <t>részletezve</t>
  </si>
  <si>
    <t>előirányzat ezer Ft-ban</t>
  </si>
  <si>
    <t xml:space="preserve">Beruházás </t>
  </si>
  <si>
    <t>Csákvári Közös Önkormányzati Hivatal részére számítógépeg+monitorok+szoftverek</t>
  </si>
  <si>
    <t>Felújítás</t>
  </si>
  <si>
    <t>Vízrendszer felújítása</t>
  </si>
  <si>
    <t>Szennyvízrendszer felújítása</t>
  </si>
  <si>
    <t>összesen</t>
  </si>
  <si>
    <t>s.sz.</t>
  </si>
  <si>
    <t>Teljes munkaidőben foglalkoztatott</t>
  </si>
  <si>
    <t>Részmunkaidőben fogalalkoztatottak</t>
  </si>
  <si>
    <t>Létszám összesen</t>
  </si>
  <si>
    <t>Közcélú foglalkoztatottak</t>
  </si>
  <si>
    <t>Szakmai tevékenységet ellátó  fő</t>
  </si>
  <si>
    <t>Intézmény üzemeltetéshez kapcsolódó létszám</t>
  </si>
  <si>
    <t>összesen fő</t>
  </si>
  <si>
    <t>8 órát elérő foglakoz-tatott fő</t>
  </si>
  <si>
    <t>8 órát elérő foglakoztatás hónapja</t>
  </si>
  <si>
    <t>6 órát elérő foglalkoztatott fő</t>
  </si>
  <si>
    <t>6 órát elérő foglakoz-tatás hónapja</t>
  </si>
  <si>
    <t>4 órát elérő foglalkozatott fő</t>
  </si>
  <si>
    <t>4 órát elérő foglalkoztatás hónapja</t>
  </si>
  <si>
    <t>Csákvár Nagyközség Önkormányzata</t>
  </si>
  <si>
    <t>1.</t>
  </si>
  <si>
    <t>2.</t>
  </si>
  <si>
    <t>3.</t>
  </si>
  <si>
    <t>4.</t>
  </si>
  <si>
    <t>Sportlétesítmények működtetése és fejlesztése</t>
  </si>
  <si>
    <t>Város- és községgazdálkodás</t>
  </si>
  <si>
    <t>6.</t>
  </si>
  <si>
    <t xml:space="preserve">Közcélú foglalkoztatottak </t>
  </si>
  <si>
    <t xml:space="preserve">összesen </t>
  </si>
  <si>
    <t>Csákvári Közös Önkorm. Hivatal</t>
  </si>
  <si>
    <t>Mese-Vár Óvoda</t>
  </si>
  <si>
    <t>Összesen</t>
  </si>
  <si>
    <t>s.szm</t>
  </si>
  <si>
    <t>összeg  ezer forintban</t>
  </si>
  <si>
    <t xml:space="preserve">Rendsz.szoc.segély </t>
  </si>
  <si>
    <t xml:space="preserve">Egészségkár.szem.r.rendsz.szoc.segély </t>
  </si>
  <si>
    <t>Foglalkoztatást helyettesítő támogatás</t>
  </si>
  <si>
    <t>Normatív lakásfenntartási támogatás</t>
  </si>
  <si>
    <t>Átmeneti segélyek elõirányzata</t>
  </si>
  <si>
    <t>7.</t>
  </si>
  <si>
    <t>Temetési segélyek elõirányzata</t>
  </si>
  <si>
    <t>8.</t>
  </si>
  <si>
    <t xml:space="preserve">Rendkívüli gyermekvédelmi támogatás </t>
  </si>
  <si>
    <t>9.</t>
  </si>
  <si>
    <t>Egyéb,az önkormányzat rendeletében megáll.juttatások</t>
  </si>
  <si>
    <t>11.</t>
  </si>
  <si>
    <t>Köztemetés előirányzta</t>
  </si>
  <si>
    <t>12.</t>
  </si>
  <si>
    <t>Közgyógyellátás elõirányzata</t>
  </si>
  <si>
    <t>13.</t>
  </si>
  <si>
    <t>Csákvári Közös Önkormányzati Hivatal korszerűsítése (légkondiciónáló,  szigetelés)</t>
  </si>
  <si>
    <t>Útépítés</t>
  </si>
  <si>
    <t>Közbeszerzési tervezői díj</t>
  </si>
  <si>
    <t>Település vízrendezés</t>
  </si>
  <si>
    <t>Mese-Vár Óvoda berendezésre</t>
  </si>
  <si>
    <t>Csákvári Szabads. Óvoda felújítás</t>
  </si>
  <si>
    <t>Tűzoltó torony felújítás</t>
  </si>
  <si>
    <t>Kamat (hitel után) kiadások</t>
  </si>
  <si>
    <t>Egyéb pénzbeli juttatás</t>
  </si>
  <si>
    <t xml:space="preserve"> működési bevétel</t>
  </si>
  <si>
    <t>működési bevétel</t>
  </si>
  <si>
    <t>egyéb működési célú kiadás</t>
  </si>
  <si>
    <t xml:space="preserve">Működési célú támogatások államháztartáson belülről </t>
  </si>
  <si>
    <t>Önkormányzatok és önkormányzati hivatalok jogalkotó általános igazgatási tevékenysége</t>
  </si>
  <si>
    <t>Közutak, hidak, alagutak üzemeltetése</t>
  </si>
  <si>
    <t>Ár-és belvízvédelemmel összefüggő tevékenységek</t>
  </si>
  <si>
    <t>Város-, községgazdálkodási egyéb szolgáltatások</t>
  </si>
  <si>
    <t>dologi kiadás</t>
  </si>
  <si>
    <t>Fogorvosi alapellátás összesen</t>
  </si>
  <si>
    <t>Az Önkormányzati vagyonnal való gazdálkodással kapcsolatos feladatok</t>
  </si>
  <si>
    <t>Általános iskolai tanulók nappali rendszerû nevelése, oktatása (1-4. évfolyam)</t>
  </si>
  <si>
    <t>Általános iskolai tanulók nappali rendszerû nevelése, oktatása (1-4. évfolyam) összesen</t>
  </si>
  <si>
    <t>Általános iskolai tanulók nappali rendszerû nevelése, oktatása (5-8. évfolyam)</t>
  </si>
  <si>
    <t>Általános iskolai tanulók nappali rendszerû nevelése, oktatása (5-8. évfolyam) összesen</t>
  </si>
  <si>
    <t>ÖNKÉNT VÁLLAT FELADAT</t>
  </si>
  <si>
    <t>ÖNKÉNT VÁLLAT FELADAT ÖSSZESEN</t>
  </si>
  <si>
    <t>működési bevételek</t>
  </si>
  <si>
    <t>Csákvár Város Kötelező összesen</t>
  </si>
  <si>
    <t>Csákvár VárosÖnkormányzata és intézményei  összesen</t>
  </si>
  <si>
    <t xml:space="preserve"> 6/AÖnállóan működő intézmények</t>
  </si>
  <si>
    <t>6/A Önállóan működő intézmények összesen</t>
  </si>
  <si>
    <t>6/B Csákvári Közös Önkormányzati Hivatal</t>
  </si>
  <si>
    <t>6/B Önkormányzat igazgatási tevékenysége  összesen</t>
  </si>
  <si>
    <t>6/C Csákvár Város Önkormányzat  KÖTELEZŐ feladatai</t>
  </si>
  <si>
    <t>6/C Csákvár Város Önként vállalt összesen</t>
  </si>
  <si>
    <t>Csákvár Város összesen</t>
  </si>
  <si>
    <t>Aktív koruak ellátás</t>
  </si>
  <si>
    <t>Közvilágítás összesen</t>
  </si>
  <si>
    <t>Közvilágítás</t>
  </si>
  <si>
    <t>Háziorvosi  alapellátás</t>
  </si>
  <si>
    <t>Háziorvosi alapellátás összesen</t>
  </si>
  <si>
    <t>Fogorvosi alapellátás</t>
  </si>
  <si>
    <t>Nem veszélyes hulladék kezelése, ártalmatlanítása</t>
  </si>
  <si>
    <t>Nem veszélyes hulladék kezelése, ártalmatlanítása összesen</t>
  </si>
  <si>
    <t>Az Önkormányzati vagyonnal való gazdálkodással kapcsolatos feladatok összesen</t>
  </si>
  <si>
    <t>5/C Csákvár Város Önkormányzat  ÖNKÉNT VÁLLALT feladatai</t>
  </si>
  <si>
    <t xml:space="preserve">           Maradvány igénybevétel</t>
  </si>
  <si>
    <t>előző évi működési.célú pénzmaradv.igénybev.</t>
  </si>
  <si>
    <t xml:space="preserve">          Egyéb működési bevétel</t>
  </si>
  <si>
    <t>B34 Vagyoni típusú adók</t>
  </si>
  <si>
    <t>egyéb működési célú kiadás áht-belülre</t>
  </si>
  <si>
    <t>egyéb működési célú kiadás áht-kívülre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</si>
</sst>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(* #,##0.00_);_(* \(#,##0.00\);_(* &quot;-&quot;??_);_(@_)"/>
  </numFmts>
  <fonts count="2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i/>
      <sz val="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5" fillId="0" borderId="0"/>
    <xf numFmtId="0" fontId="2" fillId="0" borderId="0"/>
    <xf numFmtId="0" fontId="15" fillId="0" borderId="0"/>
    <xf numFmtId="0" fontId="1" fillId="0" borderId="0"/>
  </cellStyleXfs>
  <cellXfs count="179">
    <xf numFmtId="0" fontId="0" fillId="0" borderId="0" xfId="0"/>
    <xf numFmtId="0" fontId="4" fillId="0" borderId="1" xfId="1" applyFont="1" applyBorder="1"/>
    <xf numFmtId="0" fontId="4" fillId="0" borderId="2" xfId="1" applyFont="1" applyBorder="1"/>
    <xf numFmtId="3" fontId="4" fillId="0" borderId="2" xfId="1" applyNumberFormat="1" applyFont="1" applyFill="1" applyBorder="1" applyAlignment="1">
      <alignment wrapText="1"/>
    </xf>
    <xf numFmtId="3" fontId="4" fillId="0" borderId="2" xfId="1" applyNumberFormat="1" applyFont="1" applyFill="1" applyBorder="1" applyAlignment="1">
      <alignment horizontal="center" wrapText="1"/>
    </xf>
    <xf numFmtId="0" fontId="0" fillId="0" borderId="0" xfId="0" applyBorder="1"/>
    <xf numFmtId="0" fontId="6" fillId="0" borderId="3" xfId="1" applyFont="1" applyBorder="1"/>
    <xf numFmtId="0" fontId="6" fillId="0" borderId="4" xfId="1" applyFont="1" applyBorder="1"/>
    <xf numFmtId="3" fontId="4" fillId="0" borderId="4" xfId="1" applyNumberFormat="1" applyFont="1" applyFill="1" applyBorder="1"/>
    <xf numFmtId="0" fontId="4" fillId="0" borderId="3" xfId="1" applyFont="1" applyBorder="1"/>
    <xf numFmtId="0" fontId="4" fillId="0" borderId="4" xfId="1" applyFont="1" applyBorder="1"/>
    <xf numFmtId="0" fontId="7" fillId="0" borderId="4" xfId="1" applyFont="1" applyBorder="1"/>
    <xf numFmtId="3" fontId="7" fillId="0" borderId="4" xfId="1" applyNumberFormat="1" applyFont="1" applyFill="1" applyBorder="1"/>
    <xf numFmtId="0" fontId="6" fillId="0" borderId="3" xfId="1" applyFont="1" applyFill="1" applyBorder="1"/>
    <xf numFmtId="0" fontId="6" fillId="2" borderId="4" xfId="1" applyFont="1" applyFill="1" applyBorder="1" applyAlignment="1">
      <alignment horizontal="right"/>
    </xf>
    <xf numFmtId="3" fontId="6" fillId="2" borderId="4" xfId="1" applyNumberFormat="1" applyFont="1" applyFill="1" applyBorder="1"/>
    <xf numFmtId="3" fontId="6" fillId="0" borderId="4" xfId="1" applyNumberFormat="1" applyFont="1" applyFill="1" applyBorder="1"/>
    <xf numFmtId="0" fontId="4" fillId="0" borderId="3" xfId="1" applyFont="1" applyFill="1" applyBorder="1"/>
    <xf numFmtId="0" fontId="6" fillId="3" borderId="4" xfId="1" applyFont="1" applyFill="1" applyBorder="1"/>
    <xf numFmtId="3" fontId="6" fillId="3" borderId="4" xfId="1" applyNumberFormat="1" applyFont="1" applyFill="1" applyBorder="1"/>
    <xf numFmtId="3" fontId="8" fillId="0" borderId="4" xfId="1" applyNumberFormat="1" applyFont="1" applyFill="1" applyBorder="1"/>
    <xf numFmtId="0" fontId="4" fillId="4" borderId="3" xfId="1" applyFont="1" applyFill="1" applyBorder="1"/>
    <xf numFmtId="0" fontId="6" fillId="4" borderId="4" xfId="1" applyFont="1" applyFill="1" applyBorder="1"/>
    <xf numFmtId="3" fontId="6" fillId="4" borderId="4" xfId="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0" fontId="4" fillId="0" borderId="4" xfId="1" applyFont="1" applyFill="1" applyBorder="1" applyAlignment="1">
      <alignment wrapText="1"/>
    </xf>
    <xf numFmtId="0" fontId="9" fillId="0" borderId="4" xfId="1" applyFont="1" applyBorder="1"/>
    <xf numFmtId="0" fontId="10" fillId="0" borderId="4" xfId="1" applyFont="1" applyBorder="1"/>
    <xf numFmtId="3" fontId="11" fillId="0" borderId="4" xfId="1" applyNumberFormat="1" applyFont="1" applyFill="1" applyBorder="1"/>
    <xf numFmtId="0" fontId="4" fillId="0" borderId="4" xfId="1" applyFont="1" applyFill="1" applyBorder="1"/>
    <xf numFmtId="3" fontId="6" fillId="5" borderId="4" xfId="1" applyNumberFormat="1" applyFont="1" applyFill="1" applyBorder="1"/>
    <xf numFmtId="3" fontId="12" fillId="0" borderId="4" xfId="1" applyNumberFormat="1" applyFont="1" applyFill="1" applyBorder="1"/>
    <xf numFmtId="3" fontId="12" fillId="0" borderId="0" xfId="1" applyNumberFormat="1" applyFont="1" applyFill="1" applyBorder="1"/>
    <xf numFmtId="9" fontId="4" fillId="6" borderId="3" xfId="2" applyFont="1" applyFill="1" applyBorder="1"/>
    <xf numFmtId="9" fontId="6" fillId="6" borderId="4" xfId="2" applyFont="1" applyFill="1" applyBorder="1"/>
    <xf numFmtId="3" fontId="6" fillId="6" borderId="4" xfId="2" applyNumberFormat="1" applyFont="1" applyFill="1" applyBorder="1"/>
    <xf numFmtId="3" fontId="4" fillId="0" borderId="4" xfId="1" applyNumberFormat="1" applyFont="1" applyBorder="1"/>
    <xf numFmtId="0" fontId="4" fillId="0" borderId="5" xfId="1" applyFont="1" applyBorder="1"/>
    <xf numFmtId="0" fontId="4" fillId="0" borderId="6" xfId="1" applyFont="1" applyBorder="1"/>
    <xf numFmtId="3" fontId="4" fillId="0" borderId="6" xfId="1" applyNumberFormat="1" applyFont="1" applyBorder="1"/>
    <xf numFmtId="0" fontId="4" fillId="0" borderId="1" xfId="9" applyFont="1" applyBorder="1"/>
    <xf numFmtId="0" fontId="4" fillId="0" borderId="2" xfId="9" applyFont="1" applyBorder="1"/>
    <xf numFmtId="3" fontId="4" fillId="0" borderId="2" xfId="9" applyNumberFormat="1" applyFont="1" applyFill="1" applyBorder="1" applyAlignment="1">
      <alignment wrapText="1"/>
    </xf>
    <xf numFmtId="3" fontId="4" fillId="0" borderId="2" xfId="9" applyNumberFormat="1" applyFont="1" applyFill="1" applyBorder="1" applyAlignment="1">
      <alignment horizontal="center" wrapText="1"/>
    </xf>
    <xf numFmtId="0" fontId="6" fillId="0" borderId="3" xfId="9" applyFont="1" applyBorder="1"/>
    <xf numFmtId="0" fontId="6" fillId="0" borderId="4" xfId="9" applyFont="1" applyBorder="1"/>
    <xf numFmtId="3" fontId="4" fillId="0" borderId="4" xfId="9" applyNumberFormat="1" applyFont="1" applyFill="1" applyBorder="1"/>
    <xf numFmtId="0" fontId="4" fillId="0" borderId="3" xfId="9" applyFont="1" applyBorder="1"/>
    <xf numFmtId="0" fontId="4" fillId="0" borderId="4" xfId="9" applyFont="1" applyBorder="1"/>
    <xf numFmtId="0" fontId="7" fillId="0" borderId="4" xfId="9" applyFont="1" applyBorder="1"/>
    <xf numFmtId="3" fontId="7" fillId="0" borderId="4" xfId="9" applyNumberFormat="1" applyFont="1" applyFill="1" applyBorder="1"/>
    <xf numFmtId="0" fontId="6" fillId="0" borderId="3" xfId="9" applyFont="1" applyFill="1" applyBorder="1"/>
    <xf numFmtId="0" fontId="6" fillId="2" borderId="4" xfId="9" applyFont="1" applyFill="1" applyBorder="1" applyAlignment="1">
      <alignment horizontal="right"/>
    </xf>
    <xf numFmtId="3" fontId="6" fillId="2" borderId="4" xfId="9" applyNumberFormat="1" applyFont="1" applyFill="1" applyBorder="1"/>
    <xf numFmtId="3" fontId="6" fillId="0" borderId="4" xfId="9" applyNumberFormat="1" applyFont="1" applyFill="1" applyBorder="1"/>
    <xf numFmtId="0" fontId="4" fillId="0" borderId="3" xfId="9" applyFont="1" applyFill="1" applyBorder="1"/>
    <xf numFmtId="0" fontId="6" fillId="3" borderId="4" xfId="9" applyFont="1" applyFill="1" applyBorder="1"/>
    <xf numFmtId="3" fontId="6" fillId="3" borderId="4" xfId="9" applyNumberFormat="1" applyFont="1" applyFill="1" applyBorder="1"/>
    <xf numFmtId="3" fontId="8" fillId="0" borderId="4" xfId="9" applyNumberFormat="1" applyFont="1" applyFill="1" applyBorder="1"/>
    <xf numFmtId="0" fontId="4" fillId="4" borderId="3" xfId="9" applyFont="1" applyFill="1" applyBorder="1"/>
    <xf numFmtId="0" fontId="6" fillId="4" borderId="4" xfId="9" applyFont="1" applyFill="1" applyBorder="1"/>
    <xf numFmtId="3" fontId="6" fillId="4" borderId="4" xfId="9" applyNumberFormat="1" applyFont="1" applyFill="1" applyBorder="1"/>
    <xf numFmtId="0" fontId="4" fillId="0" borderId="4" xfId="9" applyFont="1" applyFill="1" applyBorder="1" applyAlignment="1">
      <alignment wrapText="1"/>
    </xf>
    <xf numFmtId="0" fontId="9" fillId="0" borderId="4" xfId="9" applyFont="1" applyBorder="1"/>
    <xf numFmtId="0" fontId="10" fillId="0" borderId="4" xfId="9" applyFont="1" applyBorder="1"/>
    <xf numFmtId="3" fontId="11" fillId="0" borderId="4" xfId="9" applyNumberFormat="1" applyFont="1" applyFill="1" applyBorder="1"/>
    <xf numFmtId="0" fontId="4" fillId="0" borderId="4" xfId="9" applyFont="1" applyFill="1" applyBorder="1"/>
    <xf numFmtId="3" fontId="6" fillId="5" borderId="4" xfId="9" applyNumberFormat="1" applyFont="1" applyFill="1" applyBorder="1"/>
    <xf numFmtId="0" fontId="4" fillId="0" borderId="4" xfId="9" applyFont="1" applyBorder="1" applyAlignment="1">
      <alignment wrapText="1"/>
    </xf>
    <xf numFmtId="3" fontId="12" fillId="0" borderId="4" xfId="9" applyNumberFormat="1" applyFont="1" applyFill="1" applyBorder="1"/>
    <xf numFmtId="3" fontId="12" fillId="0" borderId="0" xfId="9" applyNumberFormat="1" applyFont="1" applyFill="1" applyBorder="1"/>
    <xf numFmtId="0" fontId="16" fillId="0" borderId="0" xfId="10" applyFont="1" applyBorder="1"/>
    <xf numFmtId="0" fontId="8" fillId="0" borderId="0" xfId="10" applyFont="1" applyBorder="1"/>
    <xf numFmtId="0" fontId="8" fillId="0" borderId="0" xfId="10" applyFont="1" applyBorder="1" applyAlignment="1"/>
    <xf numFmtId="0" fontId="8" fillId="0" borderId="0" xfId="10" applyFont="1" applyBorder="1" applyAlignment="1">
      <alignment horizontal="right"/>
    </xf>
    <xf numFmtId="0" fontId="17" fillId="0" borderId="0" xfId="10" applyFont="1" applyBorder="1"/>
    <xf numFmtId="0" fontId="18" fillId="3" borderId="4" xfId="11" applyFont="1" applyFill="1" applyBorder="1"/>
    <xf numFmtId="3" fontId="18" fillId="3" borderId="4" xfId="11" applyNumberFormat="1" applyFont="1" applyFill="1" applyBorder="1" applyAlignment="1">
      <alignment horizontal="center" wrapText="1"/>
    </xf>
    <xf numFmtId="0" fontId="18" fillId="0" borderId="0" xfId="11" applyFont="1"/>
    <xf numFmtId="0" fontId="19" fillId="0" borderId="4" xfId="11" applyFont="1" applyBorder="1"/>
    <xf numFmtId="3" fontId="19" fillId="0" borderId="4" xfId="11" applyNumberFormat="1" applyFont="1" applyBorder="1"/>
    <xf numFmtId="0" fontId="19" fillId="0" borderId="0" xfId="11" applyFont="1"/>
    <xf numFmtId="0" fontId="18" fillId="0" borderId="4" xfId="11" applyFont="1" applyBorder="1" applyAlignment="1">
      <alignment wrapText="1"/>
    </xf>
    <xf numFmtId="0" fontId="18" fillId="0" borderId="4" xfId="11" applyFont="1" applyBorder="1"/>
    <xf numFmtId="3" fontId="18" fillId="0" borderId="4" xfId="11" applyNumberFormat="1" applyFont="1" applyBorder="1"/>
    <xf numFmtId="0" fontId="20" fillId="0" borderId="4" xfId="11" applyFont="1" applyBorder="1" applyAlignment="1">
      <alignment wrapText="1"/>
    </xf>
    <xf numFmtId="3" fontId="20" fillId="0" borderId="4" xfId="11" applyNumberFormat="1" applyFont="1" applyBorder="1"/>
    <xf numFmtId="0" fontId="20" fillId="0" borderId="4" xfId="11" applyFont="1" applyBorder="1"/>
    <xf numFmtId="0" fontId="20" fillId="0" borderId="0" xfId="11" applyFont="1"/>
    <xf numFmtId="3" fontId="20" fillId="3" borderId="4" xfId="11" applyNumberFormat="1" applyFont="1" applyFill="1" applyBorder="1"/>
    <xf numFmtId="0" fontId="18" fillId="0" borderId="0" xfId="11" applyFont="1" applyFill="1"/>
    <xf numFmtId="3" fontId="18" fillId="0" borderId="0" xfId="11" applyNumberFormat="1" applyFont="1"/>
    <xf numFmtId="2" fontId="18" fillId="2" borderId="4" xfId="11" applyNumberFormat="1" applyFont="1" applyFill="1" applyBorder="1" applyAlignment="1">
      <alignment horizontal="left" wrapText="1"/>
    </xf>
    <xf numFmtId="2" fontId="18" fillId="2" borderId="4" xfId="11" applyNumberFormat="1" applyFont="1" applyFill="1" applyBorder="1" applyAlignment="1">
      <alignment wrapText="1"/>
    </xf>
    <xf numFmtId="0" fontId="18" fillId="2" borderId="4" xfId="11" applyFont="1" applyFill="1" applyBorder="1" applyAlignment="1">
      <alignment horizontal="center" wrapText="1"/>
    </xf>
    <xf numFmtId="0" fontId="18" fillId="2" borderId="4" xfId="11" applyFont="1" applyFill="1" applyBorder="1" applyAlignment="1">
      <alignment wrapText="1"/>
    </xf>
    <xf numFmtId="2" fontId="18" fillId="0" borderId="4" xfId="11" applyNumberFormat="1" applyFont="1" applyBorder="1" applyAlignment="1">
      <alignment wrapText="1"/>
    </xf>
    <xf numFmtId="0" fontId="18" fillId="0" borderId="0" xfId="11" applyFont="1" applyBorder="1"/>
    <xf numFmtId="0" fontId="20" fillId="0" borderId="4" xfId="11" applyFont="1" applyBorder="1" applyAlignment="1">
      <alignment horizontal="right"/>
    </xf>
    <xf numFmtId="2" fontId="20" fillId="0" borderId="4" xfId="11" applyNumberFormat="1" applyFont="1" applyBorder="1" applyAlignment="1">
      <alignment wrapText="1"/>
    </xf>
    <xf numFmtId="2" fontId="20" fillId="0" borderId="4" xfId="11" applyNumberFormat="1" applyFont="1" applyBorder="1"/>
    <xf numFmtId="0" fontId="1" fillId="0" borderId="0" xfId="11"/>
    <xf numFmtId="2" fontId="1" fillId="0" borderId="0" xfId="11" applyNumberFormat="1" applyAlignment="1">
      <alignment wrapText="1"/>
    </xf>
    <xf numFmtId="2" fontId="1" fillId="0" borderId="0" xfId="11" applyNumberFormat="1"/>
    <xf numFmtId="0" fontId="1" fillId="5" borderId="0" xfId="11" applyFill="1"/>
    <xf numFmtId="0" fontId="20" fillId="0" borderId="4" xfId="5" applyFont="1" applyFill="1" applyBorder="1" applyProtection="1">
      <protection locked="0"/>
    </xf>
    <xf numFmtId="3" fontId="20" fillId="0" borderId="4" xfId="5" applyNumberFormat="1" applyFont="1" applyFill="1" applyBorder="1" applyProtection="1">
      <protection locked="0"/>
    </xf>
    <xf numFmtId="0" fontId="20" fillId="0" borderId="4" xfId="5" applyFont="1" applyFill="1" applyBorder="1" applyAlignment="1" applyProtection="1">
      <alignment wrapText="1"/>
      <protection locked="0"/>
    </xf>
    <xf numFmtId="0" fontId="21" fillId="0" borderId="4" xfId="6" applyFont="1" applyBorder="1" applyProtection="1">
      <protection locked="0"/>
    </xf>
    <xf numFmtId="3" fontId="21" fillId="0" borderId="4" xfId="6" applyNumberFormat="1" applyFont="1" applyFill="1" applyBorder="1" applyProtection="1">
      <protection locked="0"/>
    </xf>
    <xf numFmtId="3" fontId="21" fillId="5" borderId="4" xfId="5" applyNumberFormat="1" applyFont="1" applyFill="1" applyBorder="1" applyProtection="1">
      <protection locked="0"/>
    </xf>
    <xf numFmtId="0" fontId="22" fillId="0" borderId="4" xfId="1" applyFont="1" applyFill="1" applyBorder="1" applyAlignment="1" applyProtection="1">
      <alignment horizontal="left"/>
      <protection locked="0"/>
    </xf>
    <xf numFmtId="0" fontId="16" fillId="0" borderId="0" xfId="10" applyFont="1" applyBorder="1" applyAlignment="1">
      <alignment horizontal="right"/>
    </xf>
    <xf numFmtId="0" fontId="16" fillId="0" borderId="0" xfId="10" applyFont="1" applyFill="1" applyBorder="1"/>
    <xf numFmtId="0" fontId="8" fillId="0" borderId="0" xfId="10" applyFont="1" applyFill="1" applyBorder="1"/>
    <xf numFmtId="0" fontId="20" fillId="5" borderId="4" xfId="11" applyFont="1" applyFill="1" applyBorder="1"/>
    <xf numFmtId="2" fontId="20" fillId="5" borderId="4" xfId="11" applyNumberFormat="1" applyFont="1" applyFill="1" applyBorder="1" applyAlignment="1">
      <alignment wrapText="1"/>
    </xf>
    <xf numFmtId="0" fontId="18" fillId="5" borderId="4" xfId="11" applyFont="1" applyFill="1" applyBorder="1"/>
    <xf numFmtId="0" fontId="18" fillId="0" borderId="0" xfId="11" applyFont="1" applyAlignment="1">
      <alignment horizontal="center"/>
    </xf>
    <xf numFmtId="0" fontId="18" fillId="0" borderId="4" xfId="11" applyFont="1" applyBorder="1" applyAlignment="1">
      <alignment horizontal="center"/>
    </xf>
    <xf numFmtId="0" fontId="20" fillId="0" borderId="4" xfId="11" applyFont="1" applyBorder="1" applyAlignment="1">
      <alignment horizontal="center"/>
    </xf>
    <xf numFmtId="0" fontId="20" fillId="5" borderId="4" xfId="11" applyFont="1" applyFill="1" applyBorder="1" applyAlignment="1">
      <alignment horizontal="center"/>
    </xf>
    <xf numFmtId="0" fontId="1" fillId="0" borderId="0" xfId="11" applyAlignment="1">
      <alignment horizontal="center"/>
    </xf>
    <xf numFmtId="2" fontId="18" fillId="0" borderId="0" xfId="11" applyNumberFormat="1" applyFont="1" applyBorder="1" applyAlignment="1">
      <alignment horizontal="center" wrapText="1"/>
    </xf>
    <xf numFmtId="0" fontId="16" fillId="0" borderId="4" xfId="10" applyFont="1" applyBorder="1"/>
    <xf numFmtId="0" fontId="8" fillId="0" borderId="4" xfId="10" applyFont="1" applyBorder="1" applyAlignment="1">
      <alignment horizontal="right"/>
    </xf>
    <xf numFmtId="0" fontId="8" fillId="0" borderId="4" xfId="10" applyFont="1" applyBorder="1"/>
    <xf numFmtId="0" fontId="8" fillId="0" borderId="4" xfId="10" applyFont="1" applyBorder="1" applyAlignment="1">
      <alignment horizontal="center"/>
    </xf>
    <xf numFmtId="0" fontId="16" fillId="0" borderId="4" xfId="10" applyFont="1" applyBorder="1" applyAlignment="1">
      <alignment horizontal="right"/>
    </xf>
    <xf numFmtId="0" fontId="16" fillId="0" borderId="4" xfId="10" applyFont="1" applyFill="1" applyBorder="1"/>
    <xf numFmtId="0" fontId="8" fillId="0" borderId="4" xfId="10" applyFont="1" applyFill="1" applyBorder="1"/>
    <xf numFmtId="0" fontId="17" fillId="0" borderId="4" xfId="10" applyFont="1" applyBorder="1" applyAlignment="1">
      <alignment horizontal="right"/>
    </xf>
    <xf numFmtId="0" fontId="8" fillId="2" borderId="4" xfId="10" applyFont="1" applyFill="1" applyBorder="1" applyAlignment="1">
      <alignment horizontal="right"/>
    </xf>
    <xf numFmtId="0" fontId="8" fillId="2" borderId="4" xfId="10" applyFont="1" applyFill="1" applyBorder="1"/>
    <xf numFmtId="3" fontId="8" fillId="2" borderId="4" xfId="10" applyNumberFormat="1" applyFont="1" applyFill="1" applyBorder="1"/>
    <xf numFmtId="3" fontId="16" fillId="0" borderId="4" xfId="10" applyNumberFormat="1" applyFont="1" applyFill="1" applyBorder="1" applyAlignment="1">
      <alignment horizontal="centerContinuous"/>
    </xf>
    <xf numFmtId="3" fontId="16" fillId="0" borderId="4" xfId="10" applyNumberFormat="1" applyFont="1" applyFill="1" applyBorder="1" applyAlignment="1">
      <alignment horizontal="center" wrapText="1"/>
    </xf>
    <xf numFmtId="3" fontId="16" fillId="0" borderId="4" xfId="10" applyNumberFormat="1" applyFont="1" applyFill="1" applyBorder="1" applyAlignment="1">
      <alignment horizontal="center"/>
    </xf>
    <xf numFmtId="3" fontId="16" fillId="0" borderId="4" xfId="10" applyNumberFormat="1" applyFont="1" applyFill="1" applyBorder="1"/>
    <xf numFmtId="3" fontId="16" fillId="0" borderId="4" xfId="10" applyNumberFormat="1" applyFont="1" applyFill="1" applyBorder="1" applyAlignment="1"/>
    <xf numFmtId="0" fontId="4" fillId="0" borderId="4" xfId="11" applyFont="1" applyFill="1" applyBorder="1"/>
    <xf numFmtId="0" fontId="8" fillId="0" borderId="4" xfId="10" applyFont="1" applyFill="1" applyBorder="1" applyAlignment="1">
      <alignment horizontal="right"/>
    </xf>
    <xf numFmtId="3" fontId="8" fillId="0" borderId="4" xfId="10" applyNumberFormat="1" applyFont="1" applyFill="1" applyBorder="1"/>
    <xf numFmtId="0" fontId="8" fillId="0" borderId="0" xfId="10" applyFont="1" applyFill="1" applyBorder="1" applyAlignment="1"/>
    <xf numFmtId="0" fontId="8" fillId="0" borderId="4" xfId="10" applyFont="1" applyFill="1" applyBorder="1" applyAlignment="1">
      <alignment wrapText="1"/>
    </xf>
    <xf numFmtId="0" fontId="16" fillId="0" borderId="4" xfId="10" applyFont="1" applyFill="1" applyBorder="1" applyAlignment="1">
      <alignment horizontal="right"/>
    </xf>
    <xf numFmtId="0" fontId="17" fillId="0" borderId="4" xfId="10" applyFont="1" applyFill="1" applyBorder="1"/>
    <xf numFmtId="0" fontId="17" fillId="0" borderId="0" xfId="10" applyFont="1" applyFill="1" applyBorder="1"/>
    <xf numFmtId="0" fontId="8" fillId="0" borderId="4" xfId="10" applyFont="1" applyFill="1" applyBorder="1" applyAlignment="1">
      <alignment horizontal="left"/>
    </xf>
    <xf numFmtId="0" fontId="8" fillId="0" borderId="4" xfId="10" applyFont="1" applyFill="1" applyBorder="1" applyAlignment="1">
      <alignment horizontal="right" wrapText="1"/>
    </xf>
    <xf numFmtId="3" fontId="8" fillId="0" borderId="4" xfId="10" applyNumberFormat="1" applyFont="1" applyFill="1" applyBorder="1" applyAlignment="1">
      <alignment horizontal="right"/>
    </xf>
    <xf numFmtId="0" fontId="8" fillId="0" borderId="0" xfId="10" applyFont="1" applyFill="1" applyBorder="1" applyAlignment="1">
      <alignment horizontal="right"/>
    </xf>
    <xf numFmtId="3" fontId="16" fillId="0" borderId="0" xfId="10" applyNumberFormat="1" applyFont="1" applyFill="1" applyBorder="1"/>
    <xf numFmtId="0" fontId="16" fillId="0" borderId="0" xfId="10" applyFont="1" applyFill="1" applyBorder="1" applyAlignment="1">
      <alignment horizontal="right" vertical="center"/>
    </xf>
    <xf numFmtId="0" fontId="8" fillId="3" borderId="4" xfId="10" applyFont="1" applyFill="1" applyBorder="1"/>
    <xf numFmtId="3" fontId="8" fillId="3" borderId="4" xfId="10" applyNumberFormat="1" applyFont="1" applyFill="1" applyBorder="1"/>
    <xf numFmtId="0" fontId="16" fillId="3" borderId="4" xfId="10" applyFont="1" applyFill="1" applyBorder="1" applyAlignment="1">
      <alignment horizontal="right"/>
    </xf>
    <xf numFmtId="0" fontId="16" fillId="3" borderId="4" xfId="10" applyFont="1" applyFill="1" applyBorder="1"/>
    <xf numFmtId="0" fontId="16" fillId="2" borderId="4" xfId="10" applyFont="1" applyFill="1" applyBorder="1" applyAlignment="1">
      <alignment horizontal="right"/>
    </xf>
    <xf numFmtId="0" fontId="16" fillId="2" borderId="4" xfId="10" applyFont="1" applyFill="1" applyBorder="1"/>
    <xf numFmtId="0" fontId="8" fillId="0" borderId="4" xfId="10" applyFont="1" applyBorder="1" applyAlignment="1">
      <alignment horizontal="left"/>
    </xf>
    <xf numFmtId="0" fontId="8" fillId="0" borderId="0" xfId="10" applyFont="1" applyBorder="1" applyAlignment="1">
      <alignment horizontal="left" wrapText="1"/>
    </xf>
    <xf numFmtId="0" fontId="16" fillId="0" borderId="4" xfId="10" applyFont="1" applyBorder="1" applyAlignment="1">
      <alignment horizontal="right"/>
    </xf>
    <xf numFmtId="0" fontId="16" fillId="0" borderId="4" xfId="10" applyFont="1" applyBorder="1" applyAlignment="1">
      <alignment horizontal="center"/>
    </xf>
    <xf numFmtId="0" fontId="16" fillId="0" borderId="4" xfId="10" applyFont="1" applyFill="1" applyBorder="1" applyAlignment="1">
      <alignment horizontal="center"/>
    </xf>
    <xf numFmtId="0" fontId="18" fillId="3" borderId="11" xfId="11" applyFont="1" applyFill="1" applyBorder="1" applyAlignment="1">
      <alignment horizontal="center"/>
    </xf>
    <xf numFmtId="0" fontId="18" fillId="3" borderId="12" xfId="11" applyFont="1" applyFill="1" applyBorder="1" applyAlignment="1">
      <alignment horizontal="center"/>
    </xf>
    <xf numFmtId="0" fontId="18" fillId="2" borderId="2" xfId="11" applyFont="1" applyFill="1" applyBorder="1" applyAlignment="1">
      <alignment horizontal="center" wrapText="1"/>
    </xf>
    <xf numFmtId="0" fontId="18" fillId="2" borderId="9" xfId="11" applyFont="1" applyFill="1" applyBorder="1" applyAlignment="1">
      <alignment horizontal="center" wrapText="1"/>
    </xf>
    <xf numFmtId="0" fontId="18" fillId="2" borderId="7" xfId="11" applyFont="1" applyFill="1" applyBorder="1" applyAlignment="1">
      <alignment horizontal="center"/>
    </xf>
    <xf numFmtId="0" fontId="18" fillId="2" borderId="13" xfId="11" applyFont="1" applyFill="1" applyBorder="1" applyAlignment="1">
      <alignment horizontal="center"/>
    </xf>
    <xf numFmtId="0" fontId="18" fillId="2" borderId="8" xfId="11" applyFont="1" applyFill="1" applyBorder="1" applyAlignment="1">
      <alignment horizontal="center"/>
    </xf>
    <xf numFmtId="0" fontId="18" fillId="2" borderId="10" xfId="11" applyFont="1" applyFill="1" applyBorder="1" applyAlignment="1">
      <alignment horizontal="center"/>
    </xf>
    <xf numFmtId="2" fontId="18" fillId="2" borderId="2" xfId="11" applyNumberFormat="1" applyFont="1" applyFill="1" applyBorder="1" applyAlignment="1">
      <alignment horizontal="center" vertical="center" wrapText="1"/>
    </xf>
    <xf numFmtId="0" fontId="18" fillId="2" borderId="2" xfId="11" applyFont="1" applyFill="1" applyBorder="1" applyAlignment="1">
      <alignment horizontal="center" vertical="center" wrapText="1"/>
    </xf>
    <xf numFmtId="0" fontId="20" fillId="0" borderId="11" xfId="5" applyFont="1" applyFill="1" applyBorder="1" applyAlignment="1" applyProtection="1">
      <alignment horizontal="center"/>
      <protection locked="0"/>
    </xf>
    <xf numFmtId="0" fontId="20" fillId="0" borderId="14" xfId="5" applyFont="1" applyFill="1" applyBorder="1" applyAlignment="1" applyProtection="1">
      <alignment horizontal="center"/>
      <protection locked="0"/>
    </xf>
    <xf numFmtId="0" fontId="20" fillId="0" borderId="12" xfId="5" applyFont="1" applyFill="1" applyBorder="1" applyAlignment="1" applyProtection="1">
      <alignment horizontal="center"/>
      <protection locked="0"/>
    </xf>
  </cellXfs>
  <cellStyles count="12">
    <cellStyle name="Ezres 2" xfId="3"/>
    <cellStyle name="Ezres 3" xfId="4"/>
    <cellStyle name="Normál" xfId="0" builtinId="0"/>
    <cellStyle name="Normál 2" xfId="1"/>
    <cellStyle name="Normál 2 2" xfId="5"/>
    <cellStyle name="Normál 2 3" xfId="9"/>
    <cellStyle name="Normál 3" xfId="6"/>
    <cellStyle name="Normál 4" xfId="7"/>
    <cellStyle name="Normál 5" xfId="11"/>
    <cellStyle name="Normál_2008évi7mellzárásszámadási rendelet" xfId="10"/>
    <cellStyle name="Normal_KARSZJ3" xfId="8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4.%20&#233;v%20Cs&#225;kv&#225;r/2014%20&#233;vi%20k&#246;lts&#233;gvet&#233;s/utols&#243;%20v&#233;gleges%20kik&#252;ld&#233;s/PH&#233;s%20&#214;nkorm&#225;nyzat%202014_2014.04.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. 2 mell_önk"/>
      <sheetName val="önkormányzat.3 mell hivatal"/>
      <sheetName val="105"/>
      <sheetName val="hivatal"/>
      <sheetName val="önkormányzat"/>
      <sheetName val="Munka1"/>
    </sheetNames>
    <sheetDataSet>
      <sheetData sheetId="0"/>
      <sheetData sheetId="1"/>
      <sheetData sheetId="2"/>
      <sheetData sheetId="3"/>
      <sheetData sheetId="4">
        <row r="242">
          <cell r="O242">
            <v>2960000</v>
          </cell>
        </row>
        <row r="320">
          <cell r="O320">
            <v>10332000</v>
          </cell>
        </row>
        <row r="358">
          <cell r="O358">
            <v>11780000</v>
          </cell>
        </row>
        <row r="396">
          <cell r="O396">
            <v>3217000</v>
          </cell>
        </row>
        <row r="457">
          <cell r="O457">
            <v>313000</v>
          </cell>
        </row>
        <row r="519">
          <cell r="O519">
            <v>8949000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view="pageLayout" workbookViewId="0">
      <selection activeCell="D14" sqref="D14"/>
    </sheetView>
  </sheetViews>
  <sheetFormatPr defaultRowHeight="12.75"/>
  <cols>
    <col min="1" max="1" width="3.28515625" bestFit="1" customWidth="1"/>
    <col min="2" max="2" width="44" customWidth="1"/>
    <col min="3" max="3" width="11.7109375" customWidth="1"/>
    <col min="4" max="4" width="10.140625" customWidth="1"/>
    <col min="5" max="5" width="9.5703125" customWidth="1"/>
    <col min="6" max="6" width="12.140625" customWidth="1"/>
    <col min="7" max="7" width="10.7109375" style="5" bestFit="1" customWidth="1"/>
    <col min="8" max="8" width="9.28515625" bestFit="1" customWidth="1"/>
  </cols>
  <sheetData>
    <row r="1" spans="1:6" ht="39.75" customHeight="1">
      <c r="A1" s="1"/>
      <c r="B1" s="2"/>
      <c r="C1" s="4" t="s">
        <v>0</v>
      </c>
      <c r="D1" s="3" t="s">
        <v>1</v>
      </c>
      <c r="E1" s="4" t="s">
        <v>2</v>
      </c>
      <c r="F1" s="4" t="s">
        <v>3</v>
      </c>
    </row>
    <row r="2" spans="1:6">
      <c r="A2" s="6" t="s">
        <v>4</v>
      </c>
      <c r="B2" s="7" t="s">
        <v>5</v>
      </c>
      <c r="C2" s="8"/>
      <c r="D2" s="8"/>
      <c r="E2" s="8"/>
      <c r="F2" s="8"/>
    </row>
    <row r="3" spans="1:6">
      <c r="A3" s="9" t="s">
        <v>6</v>
      </c>
      <c r="B3" s="10" t="s">
        <v>7</v>
      </c>
      <c r="C3" s="8">
        <v>189778</v>
      </c>
      <c r="D3" s="8">
        <v>120636</v>
      </c>
      <c r="E3" s="8">
        <v>6066</v>
      </c>
      <c r="F3" s="8">
        <v>63076</v>
      </c>
    </row>
    <row r="4" spans="1:6">
      <c r="A4" s="9" t="s">
        <v>8</v>
      </c>
      <c r="B4" s="10" t="s">
        <v>9</v>
      </c>
      <c r="C4" s="8">
        <v>49460</v>
      </c>
      <c r="D4" s="8">
        <v>30972.440000000002</v>
      </c>
      <c r="E4" s="8">
        <v>1777.56</v>
      </c>
      <c r="F4" s="8">
        <v>16710</v>
      </c>
    </row>
    <row r="5" spans="1:6">
      <c r="A5" s="9" t="s">
        <v>10</v>
      </c>
      <c r="B5" s="10" t="s">
        <v>11</v>
      </c>
      <c r="C5" s="8">
        <f>+'2 mell_önk'!C5+'3 mell hivatal'!C5+'4 mell_ovi'!C5+'5 mell_könyvtár'!C5</f>
        <v>205228</v>
      </c>
      <c r="D5" s="8">
        <f>+'2 mell_önk'!D5+'3 mell hivatal'!D5+'4 mell_ovi'!D5+'5 mell_könyvtár'!D5</f>
        <v>177309.16</v>
      </c>
      <c r="E5" s="8">
        <f>+'2 mell_önk'!E5+'3 mell hivatal'!E5+'4 mell_ovi'!E5+'5 mell_könyvtár'!E5</f>
        <v>8322.84</v>
      </c>
      <c r="F5" s="8">
        <f>+'2 mell_önk'!F5+'3 mell hivatal'!F5+'4 mell_ovi'!F5+'5 mell_könyvtár'!F5</f>
        <v>19596</v>
      </c>
    </row>
    <row r="6" spans="1:6">
      <c r="A6" s="9"/>
      <c r="B6" s="11" t="s">
        <v>12</v>
      </c>
      <c r="C6" s="12">
        <v>1000</v>
      </c>
      <c r="D6" s="12">
        <v>1000</v>
      </c>
      <c r="E6" s="12">
        <v>0</v>
      </c>
      <c r="F6" s="12">
        <v>0</v>
      </c>
    </row>
    <row r="7" spans="1:6">
      <c r="A7" s="9" t="s">
        <v>13</v>
      </c>
      <c r="B7" s="10" t="s">
        <v>14</v>
      </c>
      <c r="C7" s="8">
        <v>43411</v>
      </c>
      <c r="D7" s="8">
        <v>43411</v>
      </c>
      <c r="E7" s="8">
        <v>0</v>
      </c>
      <c r="F7" s="8">
        <v>0</v>
      </c>
    </row>
    <row r="8" spans="1:6">
      <c r="A8" s="9" t="s">
        <v>15</v>
      </c>
      <c r="B8" s="10" t="s">
        <v>16</v>
      </c>
      <c r="C8" s="8">
        <f>+C9+C10+C11</f>
        <v>75852</v>
      </c>
      <c r="D8" s="8">
        <f t="shared" ref="D8:F8" si="0">+D9+D10+D11</f>
        <v>73361</v>
      </c>
      <c r="E8" s="8">
        <f t="shared" si="0"/>
        <v>2491</v>
      </c>
      <c r="F8" s="8">
        <f t="shared" si="0"/>
        <v>0</v>
      </c>
    </row>
    <row r="9" spans="1:6">
      <c r="A9" s="9"/>
      <c r="B9" s="11" t="s">
        <v>17</v>
      </c>
      <c r="C9" s="11">
        <v>0</v>
      </c>
      <c r="D9" s="11">
        <v>0</v>
      </c>
      <c r="E9" s="11">
        <v>0</v>
      </c>
      <c r="F9" s="11">
        <v>0</v>
      </c>
    </row>
    <row r="10" spans="1:6">
      <c r="A10" s="9"/>
      <c r="B10" s="11" t="s">
        <v>18</v>
      </c>
      <c r="C10" s="12">
        <f>+'2 mell_önk'!C10</f>
        <v>59831</v>
      </c>
      <c r="D10" s="12">
        <f>+C10</f>
        <v>59831</v>
      </c>
      <c r="E10" s="12">
        <v>0</v>
      </c>
      <c r="F10" s="12">
        <v>0</v>
      </c>
    </row>
    <row r="11" spans="1:6">
      <c r="A11" s="9"/>
      <c r="B11" s="11" t="s">
        <v>19</v>
      </c>
      <c r="C11" s="12">
        <f>+'2 mell_önk'!C11</f>
        <v>16021</v>
      </c>
      <c r="D11" s="12">
        <f>+C11-E11</f>
        <v>13530</v>
      </c>
      <c r="E11" s="12">
        <v>2491</v>
      </c>
      <c r="F11" s="12">
        <v>0</v>
      </c>
    </row>
    <row r="12" spans="1:6">
      <c r="A12" s="13"/>
      <c r="B12" s="14" t="s">
        <v>20</v>
      </c>
      <c r="C12" s="15">
        <f>+C3+C4+C5+C7+C8</f>
        <v>563729</v>
      </c>
      <c r="D12" s="15">
        <f t="shared" ref="D12:F12" si="1">+D3+D4+D5+D7+D8</f>
        <v>445689.59999999998</v>
      </c>
      <c r="E12" s="15">
        <f t="shared" si="1"/>
        <v>18657.400000000001</v>
      </c>
      <c r="F12" s="15">
        <f t="shared" si="1"/>
        <v>99382</v>
      </c>
    </row>
    <row r="13" spans="1:6">
      <c r="A13" s="9"/>
      <c r="B13" s="7" t="s">
        <v>21</v>
      </c>
      <c r="C13" s="16">
        <v>0</v>
      </c>
      <c r="D13" s="16">
        <v>0</v>
      </c>
      <c r="E13" s="16">
        <v>0</v>
      </c>
      <c r="F13" s="16">
        <v>0</v>
      </c>
    </row>
    <row r="14" spans="1:6">
      <c r="A14" s="9" t="s">
        <v>22</v>
      </c>
      <c r="B14" s="10" t="s">
        <v>23</v>
      </c>
      <c r="C14" s="8">
        <v>13285</v>
      </c>
      <c r="D14" s="8">
        <v>10554</v>
      </c>
      <c r="E14" s="8">
        <v>0</v>
      </c>
      <c r="F14" s="8">
        <v>2731</v>
      </c>
    </row>
    <row r="15" spans="1:6">
      <c r="A15" s="9" t="s">
        <v>24</v>
      </c>
      <c r="B15" s="10" t="s">
        <v>25</v>
      </c>
      <c r="C15" s="8">
        <v>31548</v>
      </c>
      <c r="D15" s="8">
        <v>31548</v>
      </c>
      <c r="E15" s="8">
        <v>0</v>
      </c>
      <c r="F15" s="8">
        <v>0</v>
      </c>
    </row>
    <row r="16" spans="1:6">
      <c r="A16" s="9" t="s">
        <v>26</v>
      </c>
      <c r="B16" s="10" t="s">
        <v>27</v>
      </c>
      <c r="C16" s="8">
        <v>0</v>
      </c>
      <c r="D16" s="8">
        <v>0</v>
      </c>
      <c r="E16" s="8">
        <v>0</v>
      </c>
      <c r="F16" s="8">
        <v>0</v>
      </c>
    </row>
    <row r="17" spans="1:8">
      <c r="A17" s="13"/>
      <c r="B17" s="14" t="s">
        <v>28</v>
      </c>
      <c r="C17" s="15">
        <f>SUM(C14:C16)</f>
        <v>44833</v>
      </c>
      <c r="D17" s="15">
        <f t="shared" ref="D17:F17" si="2">SUM(D14:D16)</f>
        <v>42102</v>
      </c>
      <c r="E17" s="15">
        <f t="shared" si="2"/>
        <v>0</v>
      </c>
      <c r="F17" s="15">
        <f t="shared" si="2"/>
        <v>2731</v>
      </c>
    </row>
    <row r="18" spans="1:8">
      <c r="A18" s="17"/>
      <c r="B18" s="18" t="s">
        <v>29</v>
      </c>
      <c r="C18" s="19">
        <f>+C17+C12</f>
        <v>608562</v>
      </c>
      <c r="D18" s="19">
        <f t="shared" ref="D18:F18" si="3">+D17+D12</f>
        <v>487791.6</v>
      </c>
      <c r="E18" s="19">
        <f t="shared" si="3"/>
        <v>18657.400000000001</v>
      </c>
      <c r="F18" s="19">
        <f t="shared" si="3"/>
        <v>102113</v>
      </c>
    </row>
    <row r="19" spans="1:8">
      <c r="A19" s="6" t="s">
        <v>30</v>
      </c>
      <c r="B19" s="7" t="s">
        <v>31</v>
      </c>
      <c r="C19" s="20">
        <v>0</v>
      </c>
      <c r="D19" s="20">
        <v>0</v>
      </c>
      <c r="E19" s="20">
        <v>0</v>
      </c>
      <c r="F19" s="20">
        <v>0</v>
      </c>
    </row>
    <row r="20" spans="1:8">
      <c r="A20" s="6"/>
      <c r="B20" s="10" t="s">
        <v>32</v>
      </c>
      <c r="C20" s="20">
        <v>224443</v>
      </c>
      <c r="D20" s="20">
        <v>224443</v>
      </c>
      <c r="E20" s="20">
        <v>0</v>
      </c>
      <c r="F20" s="20">
        <v>0</v>
      </c>
    </row>
    <row r="21" spans="1:8">
      <c r="A21" s="6"/>
      <c r="B21" s="10" t="s">
        <v>33</v>
      </c>
      <c r="C21" s="20">
        <v>3280</v>
      </c>
      <c r="D21" s="20">
        <v>3280</v>
      </c>
      <c r="E21" s="20">
        <v>0</v>
      </c>
      <c r="F21" s="20">
        <v>0</v>
      </c>
    </row>
    <row r="22" spans="1:8">
      <c r="A22" s="17"/>
      <c r="B22" s="18" t="s">
        <v>34</v>
      </c>
      <c r="C22" s="19">
        <f>+C21+C20</f>
        <v>227723</v>
      </c>
      <c r="D22" s="19">
        <f t="shared" ref="D22:F22" si="4">+D21+D20</f>
        <v>227723</v>
      </c>
      <c r="E22" s="19">
        <f t="shared" si="4"/>
        <v>0</v>
      </c>
      <c r="F22" s="19">
        <f t="shared" si="4"/>
        <v>0</v>
      </c>
    </row>
    <row r="23" spans="1:8">
      <c r="A23" s="21"/>
      <c r="B23" s="22" t="s">
        <v>35</v>
      </c>
      <c r="C23" s="23">
        <f>+C22+C18</f>
        <v>836285</v>
      </c>
      <c r="D23" s="23">
        <f t="shared" ref="D23:F23" si="5">+D22+D18</f>
        <v>715514.6</v>
      </c>
      <c r="E23" s="23">
        <f t="shared" si="5"/>
        <v>18657.400000000001</v>
      </c>
      <c r="F23" s="23">
        <f t="shared" si="5"/>
        <v>102113</v>
      </c>
      <c r="H23" s="24"/>
    </row>
    <row r="24" spans="1:8">
      <c r="A24" s="17"/>
      <c r="B24" s="7" t="s">
        <v>36</v>
      </c>
      <c r="C24" s="16">
        <v>0</v>
      </c>
      <c r="D24" s="16">
        <v>0</v>
      </c>
      <c r="E24" s="16">
        <v>0</v>
      </c>
      <c r="F24" s="16">
        <v>0</v>
      </c>
      <c r="G24" s="25"/>
    </row>
    <row r="25" spans="1:8">
      <c r="A25" s="17" t="s">
        <v>37</v>
      </c>
      <c r="B25" s="26" t="s">
        <v>38</v>
      </c>
      <c r="C25" s="16">
        <v>343617</v>
      </c>
      <c r="D25" s="16">
        <v>343617</v>
      </c>
      <c r="E25" s="16">
        <v>0</v>
      </c>
      <c r="F25" s="16">
        <v>0</v>
      </c>
    </row>
    <row r="26" spans="1:8">
      <c r="A26" s="17"/>
      <c r="B26" s="27" t="s">
        <v>39</v>
      </c>
      <c r="C26" s="12">
        <v>306066</v>
      </c>
      <c r="D26" s="12">
        <v>306066</v>
      </c>
      <c r="E26" s="12">
        <v>0</v>
      </c>
      <c r="F26" s="12">
        <v>0</v>
      </c>
    </row>
    <row r="27" spans="1:8">
      <c r="A27" s="17"/>
      <c r="B27" s="27" t="s">
        <v>40</v>
      </c>
      <c r="C27" s="12">
        <v>37551</v>
      </c>
      <c r="D27" s="12">
        <v>37551</v>
      </c>
      <c r="E27" s="12">
        <v>0</v>
      </c>
      <c r="F27" s="12">
        <v>0</v>
      </c>
    </row>
    <row r="28" spans="1:8">
      <c r="A28" s="17"/>
      <c r="B28" s="28" t="s">
        <v>41</v>
      </c>
      <c r="C28" s="29">
        <f>+[1]önkormányzat!O320+[1]önkormányzat!O358+[1]önkormányzat!O396+[1]önkormányzat!O457</f>
        <v>25642000</v>
      </c>
      <c r="D28" s="29">
        <f>+C28</f>
        <v>25642000</v>
      </c>
      <c r="E28" s="29">
        <v>0</v>
      </c>
      <c r="F28" s="29">
        <v>0</v>
      </c>
    </row>
    <row r="29" spans="1:8">
      <c r="A29" s="17"/>
      <c r="B29" s="28" t="s">
        <v>42</v>
      </c>
      <c r="C29" s="29">
        <f>+[1]önkormányzat!O519</f>
        <v>8949000</v>
      </c>
      <c r="D29" s="29">
        <f>+C29</f>
        <v>8949000</v>
      </c>
      <c r="E29" s="29">
        <v>0</v>
      </c>
      <c r="F29" s="29">
        <v>0</v>
      </c>
    </row>
    <row r="30" spans="1:8">
      <c r="A30" s="17"/>
      <c r="B30" s="28" t="s">
        <v>43</v>
      </c>
      <c r="C30" s="29">
        <f>+[1]önkormányzat!O242</f>
        <v>2960000</v>
      </c>
      <c r="D30" s="29">
        <f>+C30</f>
        <v>2960000</v>
      </c>
      <c r="E30" s="29">
        <v>0</v>
      </c>
      <c r="F30" s="29">
        <v>0</v>
      </c>
    </row>
    <row r="31" spans="1:8">
      <c r="A31" s="17" t="s">
        <v>44</v>
      </c>
      <c r="B31" s="30" t="s">
        <v>45</v>
      </c>
      <c r="C31" s="16">
        <v>103700</v>
      </c>
      <c r="D31" s="16">
        <v>103700</v>
      </c>
      <c r="E31" s="16">
        <v>0</v>
      </c>
      <c r="F31" s="16">
        <v>0</v>
      </c>
    </row>
    <row r="32" spans="1:8">
      <c r="A32" s="17"/>
      <c r="B32" s="30" t="s">
        <v>46</v>
      </c>
      <c r="C32" s="16">
        <v>50</v>
      </c>
      <c r="D32" s="16">
        <v>50</v>
      </c>
      <c r="E32" s="16">
        <v>0</v>
      </c>
      <c r="F32" s="16">
        <v>0</v>
      </c>
    </row>
    <row r="33" spans="1:7">
      <c r="A33" s="17"/>
      <c r="B33" s="10" t="s">
        <v>315</v>
      </c>
      <c r="C33" s="16">
        <v>21000</v>
      </c>
      <c r="D33" s="16">
        <v>21000</v>
      </c>
      <c r="E33" s="16">
        <v>0</v>
      </c>
      <c r="F33" s="16">
        <v>0</v>
      </c>
    </row>
    <row r="34" spans="1:7">
      <c r="A34" s="17"/>
      <c r="B34" s="27" t="s">
        <v>48</v>
      </c>
      <c r="C34" s="12">
        <v>21000</v>
      </c>
      <c r="D34" s="12">
        <v>21000</v>
      </c>
      <c r="E34" s="12">
        <v>0</v>
      </c>
      <c r="F34" s="12">
        <v>0</v>
      </c>
    </row>
    <row r="35" spans="1:7">
      <c r="A35" s="17"/>
      <c r="B35" s="27" t="s">
        <v>49</v>
      </c>
      <c r="C35" s="12">
        <v>0</v>
      </c>
      <c r="D35" s="12">
        <v>0</v>
      </c>
      <c r="E35" s="12">
        <v>0</v>
      </c>
      <c r="F35" s="12">
        <v>0</v>
      </c>
    </row>
    <row r="36" spans="1:7">
      <c r="A36" s="17"/>
      <c r="B36" s="27" t="s">
        <v>50</v>
      </c>
      <c r="C36" s="12">
        <v>0</v>
      </c>
      <c r="D36" s="12">
        <v>0</v>
      </c>
      <c r="E36" s="12">
        <v>0</v>
      </c>
      <c r="F36" s="12">
        <v>0</v>
      </c>
    </row>
    <row r="37" spans="1:7">
      <c r="A37" s="17"/>
      <c r="B37" s="10" t="s">
        <v>51</v>
      </c>
      <c r="C37" s="16">
        <v>81150</v>
      </c>
      <c r="D37" s="16">
        <v>81150</v>
      </c>
      <c r="E37" s="16">
        <v>0</v>
      </c>
      <c r="F37" s="16">
        <v>0</v>
      </c>
    </row>
    <row r="38" spans="1:7">
      <c r="A38" s="17"/>
      <c r="B38" s="27" t="s">
        <v>52</v>
      </c>
      <c r="C38" s="12">
        <v>65000</v>
      </c>
      <c r="D38" s="12">
        <v>65000</v>
      </c>
      <c r="E38" s="12">
        <v>0</v>
      </c>
      <c r="F38" s="12">
        <v>0</v>
      </c>
    </row>
    <row r="39" spans="1:7">
      <c r="A39" s="17"/>
      <c r="B39" s="27" t="s">
        <v>53</v>
      </c>
      <c r="C39" s="12">
        <v>150</v>
      </c>
      <c r="D39" s="12">
        <v>150</v>
      </c>
      <c r="E39" s="12">
        <v>0</v>
      </c>
      <c r="F39" s="12">
        <v>0</v>
      </c>
    </row>
    <row r="40" spans="1:7">
      <c r="A40" s="17"/>
      <c r="B40" s="27" t="s">
        <v>54</v>
      </c>
      <c r="C40" s="12">
        <v>16000</v>
      </c>
      <c r="D40" s="12">
        <v>16000</v>
      </c>
      <c r="E40" s="12">
        <v>0</v>
      </c>
      <c r="F40" s="12">
        <v>0</v>
      </c>
    </row>
    <row r="41" spans="1:7">
      <c r="A41" s="17"/>
      <c r="B41" s="10" t="s">
        <v>55</v>
      </c>
      <c r="C41" s="16">
        <v>1500</v>
      </c>
      <c r="D41" s="16">
        <v>1500</v>
      </c>
      <c r="E41" s="16">
        <v>0</v>
      </c>
      <c r="F41" s="16">
        <v>0</v>
      </c>
    </row>
    <row r="42" spans="1:7">
      <c r="A42" s="17"/>
      <c r="B42" s="27" t="s">
        <v>56</v>
      </c>
      <c r="C42" s="12">
        <v>0</v>
      </c>
      <c r="D42" s="12">
        <v>0</v>
      </c>
      <c r="E42" s="12">
        <v>0</v>
      </c>
      <c r="F42" s="12">
        <v>0</v>
      </c>
    </row>
    <row r="43" spans="1:7">
      <c r="A43" s="17"/>
      <c r="B43" s="27" t="s">
        <v>57</v>
      </c>
      <c r="C43" s="12">
        <v>500</v>
      </c>
      <c r="D43" s="12">
        <v>500</v>
      </c>
      <c r="E43" s="12">
        <v>0</v>
      </c>
      <c r="F43" s="12">
        <v>0</v>
      </c>
    </row>
    <row r="44" spans="1:7">
      <c r="A44" s="17"/>
      <c r="B44" s="27" t="s">
        <v>58</v>
      </c>
      <c r="C44" s="12">
        <v>1000</v>
      </c>
      <c r="D44" s="12">
        <v>1000</v>
      </c>
      <c r="E44" s="12">
        <v>0</v>
      </c>
      <c r="F44" s="12">
        <v>0</v>
      </c>
    </row>
    <row r="45" spans="1:7">
      <c r="A45" s="9" t="s">
        <v>59</v>
      </c>
      <c r="B45" s="10" t="s">
        <v>60</v>
      </c>
      <c r="C45" s="16">
        <f>SUM(C46:C49)</f>
        <v>157524</v>
      </c>
      <c r="D45" s="16">
        <f t="shared" ref="D45:F45" si="6">SUM(D46:D49)</f>
        <v>144833</v>
      </c>
      <c r="E45" s="16">
        <f t="shared" si="6"/>
        <v>12391</v>
      </c>
      <c r="F45" s="16">
        <f t="shared" si="6"/>
        <v>300</v>
      </c>
      <c r="G45" s="25"/>
    </row>
    <row r="46" spans="1:7">
      <c r="A46" s="9"/>
      <c r="B46" s="27" t="s">
        <v>61</v>
      </c>
      <c r="C46" s="12">
        <f>+'2 mell_önk'!C46+'3 mell hivatal'!C46+'4 mell_ovi'!C46+'5 mell_könyvtár'!C46</f>
        <v>36933</v>
      </c>
      <c r="D46" s="12">
        <f>+'2 mell_önk'!D46+'3 mell hivatal'!D46+'4 mell_ovi'!D46+'5 mell_könyvtár'!D46</f>
        <v>36933</v>
      </c>
      <c r="E46" s="12">
        <f>+'2 mell_önk'!E46+'3 mell hivatal'!E46+'4 mell_ovi'!E46+'5 mell_könyvtár'!E46</f>
        <v>0</v>
      </c>
      <c r="F46" s="12">
        <f>+'2 mell_önk'!F46+'3 mell hivatal'!F46+'4 mell_ovi'!F46+'5 mell_könyvtár'!F46</f>
        <v>0</v>
      </c>
      <c r="G46" s="25"/>
    </row>
    <row r="47" spans="1:7">
      <c r="A47" s="9"/>
      <c r="B47" s="27" t="s">
        <v>62</v>
      </c>
      <c r="C47" s="12">
        <f>+'2 mell_önk'!C47+'3 mell hivatal'!C47+'4 mell_ovi'!C47+'5 mell_könyvtár'!C47</f>
        <v>29454</v>
      </c>
      <c r="D47" s="12">
        <f>+'2 mell_önk'!D47+'3 mell hivatal'!D47+'4 mell_ovi'!D47+'5 mell_könyvtár'!D47</f>
        <v>17581</v>
      </c>
      <c r="E47" s="12">
        <f>+'2 mell_önk'!E47+'3 mell hivatal'!E47+'4 mell_ovi'!E47+'5 mell_könyvtár'!E47</f>
        <v>11573</v>
      </c>
      <c r="F47" s="12">
        <f>+'2 mell_önk'!F47+'3 mell hivatal'!F47+'4 mell_ovi'!F47+'5 mell_könyvtár'!F47</f>
        <v>300</v>
      </c>
    </row>
    <row r="48" spans="1:7">
      <c r="A48" s="9"/>
      <c r="B48" s="27" t="s">
        <v>63</v>
      </c>
      <c r="C48" s="12">
        <f>+'2 mell_önk'!C48+'3 mell hivatal'!C48+'4 mell_ovi'!C48+'5 mell_könyvtár'!C48</f>
        <v>32294</v>
      </c>
      <c r="D48" s="12">
        <f>+'2 mell_önk'!D48+'3 mell hivatal'!D48+'4 mell_ovi'!D48+'5 mell_könyvtár'!D48</f>
        <v>31476</v>
      </c>
      <c r="E48" s="12">
        <f>+'2 mell_önk'!E48+'3 mell hivatal'!E48+'4 mell_ovi'!E48+'5 mell_könyvtár'!E48</f>
        <v>818</v>
      </c>
      <c r="F48" s="12">
        <f>+'2 mell_önk'!F48+'3 mell hivatal'!F48+'4 mell_ovi'!F48+'5 mell_könyvtár'!F48</f>
        <v>0</v>
      </c>
    </row>
    <row r="49" spans="1:8">
      <c r="A49" s="9"/>
      <c r="B49" s="27" t="s">
        <v>314</v>
      </c>
      <c r="C49" s="12">
        <v>58843</v>
      </c>
      <c r="D49" s="12">
        <v>58843</v>
      </c>
      <c r="E49" s="12">
        <v>0</v>
      </c>
      <c r="F49" s="12">
        <v>0</v>
      </c>
    </row>
    <row r="50" spans="1:8">
      <c r="A50" s="9" t="s">
        <v>64</v>
      </c>
      <c r="B50" s="10" t="s">
        <v>65</v>
      </c>
      <c r="C50" s="16">
        <v>0</v>
      </c>
      <c r="D50" s="16">
        <v>0</v>
      </c>
      <c r="E50" s="16">
        <v>0</v>
      </c>
      <c r="F50" s="16">
        <v>0</v>
      </c>
    </row>
    <row r="51" spans="1:8">
      <c r="A51" s="17"/>
      <c r="B51" s="14" t="s">
        <v>66</v>
      </c>
      <c r="C51" s="15">
        <f>+C45+C31+C25</f>
        <v>604841</v>
      </c>
      <c r="D51" s="15">
        <f t="shared" ref="D51:F51" si="7">+D45+D31+D25</f>
        <v>592150</v>
      </c>
      <c r="E51" s="15">
        <f t="shared" si="7"/>
        <v>12391</v>
      </c>
      <c r="F51" s="15">
        <f t="shared" si="7"/>
        <v>300</v>
      </c>
      <c r="G51" s="25"/>
    </row>
    <row r="52" spans="1:8">
      <c r="A52" s="9"/>
      <c r="B52" s="7" t="s">
        <v>67</v>
      </c>
      <c r="C52" s="8">
        <v>0</v>
      </c>
      <c r="D52" s="8">
        <v>0</v>
      </c>
      <c r="E52" s="8">
        <v>0</v>
      </c>
      <c r="F52" s="8">
        <v>0</v>
      </c>
    </row>
    <row r="53" spans="1:8" ht="25.5">
      <c r="A53" s="9" t="s">
        <v>68</v>
      </c>
      <c r="B53" s="26" t="s">
        <v>69</v>
      </c>
      <c r="C53" s="8">
        <v>0</v>
      </c>
      <c r="D53" s="8">
        <v>0</v>
      </c>
      <c r="E53" s="8">
        <v>0</v>
      </c>
      <c r="F53" s="8">
        <v>0</v>
      </c>
    </row>
    <row r="54" spans="1:8">
      <c r="A54" s="9" t="s">
        <v>70</v>
      </c>
      <c r="B54" s="30" t="s">
        <v>71</v>
      </c>
      <c r="C54" s="8">
        <v>0</v>
      </c>
      <c r="D54" s="8">
        <v>0</v>
      </c>
      <c r="E54" s="8">
        <v>0</v>
      </c>
      <c r="F54" s="8">
        <v>0</v>
      </c>
    </row>
    <row r="55" spans="1:8">
      <c r="A55" s="9" t="s">
        <v>72</v>
      </c>
      <c r="B55" s="30" t="s">
        <v>73</v>
      </c>
      <c r="C55" s="8">
        <v>0</v>
      </c>
      <c r="D55" s="8">
        <v>0</v>
      </c>
      <c r="E55" s="8">
        <v>0</v>
      </c>
      <c r="F55" s="8">
        <v>0</v>
      </c>
    </row>
    <row r="56" spans="1:8">
      <c r="A56" s="9"/>
      <c r="B56" s="14" t="s">
        <v>74</v>
      </c>
      <c r="C56" s="15">
        <v>0</v>
      </c>
      <c r="D56" s="15">
        <v>0</v>
      </c>
      <c r="E56" s="15">
        <v>0</v>
      </c>
      <c r="F56" s="15">
        <v>0</v>
      </c>
    </row>
    <row r="57" spans="1:8">
      <c r="A57" s="9" t="s">
        <v>75</v>
      </c>
      <c r="B57" s="18" t="s">
        <v>76</v>
      </c>
      <c r="C57" s="31">
        <f>+C56+C51</f>
        <v>604841</v>
      </c>
      <c r="D57" s="31">
        <f>+D56+D51</f>
        <v>592150</v>
      </c>
      <c r="E57" s="31">
        <f>+E56+E51</f>
        <v>12391</v>
      </c>
      <c r="F57" s="31">
        <f t="shared" ref="F57" si="8">+F56+F51</f>
        <v>300</v>
      </c>
    </row>
    <row r="58" spans="1:8">
      <c r="A58" s="9" t="s">
        <v>77</v>
      </c>
      <c r="B58" s="7" t="s">
        <v>78</v>
      </c>
      <c r="C58" s="16">
        <v>0</v>
      </c>
      <c r="D58" s="16">
        <v>0</v>
      </c>
      <c r="E58" s="16">
        <v>0</v>
      </c>
      <c r="F58" s="16">
        <v>0</v>
      </c>
    </row>
    <row r="59" spans="1:8">
      <c r="A59" s="9"/>
      <c r="B59" s="69" t="s">
        <v>88</v>
      </c>
      <c r="C59" s="32">
        <v>224443</v>
      </c>
      <c r="D59" s="32">
        <v>116364</v>
      </c>
      <c r="E59" s="32">
        <v>6266</v>
      </c>
      <c r="F59" s="32">
        <v>101813</v>
      </c>
      <c r="G59" s="33"/>
    </row>
    <row r="60" spans="1:8">
      <c r="A60" s="9"/>
      <c r="B60" s="69" t="s">
        <v>312</v>
      </c>
      <c r="C60" s="32">
        <v>7001</v>
      </c>
      <c r="D60" s="32">
        <v>7001</v>
      </c>
      <c r="E60" s="32"/>
      <c r="F60" s="32"/>
      <c r="G60" s="33"/>
    </row>
    <row r="61" spans="1:8">
      <c r="A61" s="17" t="s">
        <v>79</v>
      </c>
      <c r="B61" s="18" t="s">
        <v>80</v>
      </c>
      <c r="C61" s="19">
        <f>+C60+C59</f>
        <v>231444</v>
      </c>
      <c r="D61" s="19">
        <f>+D60+D59</f>
        <v>123365</v>
      </c>
      <c r="E61" s="19">
        <f t="shared" ref="E61:F61" si="9">+E60+E59</f>
        <v>6266</v>
      </c>
      <c r="F61" s="19">
        <f t="shared" si="9"/>
        <v>101813</v>
      </c>
    </row>
    <row r="62" spans="1:8">
      <c r="A62" s="34"/>
      <c r="B62" s="35" t="s">
        <v>81</v>
      </c>
      <c r="C62" s="36">
        <f>+C61+C57</f>
        <v>836285</v>
      </c>
      <c r="D62" s="36">
        <f t="shared" ref="D62:F62" si="10">+D61+D57</f>
        <v>715515</v>
      </c>
      <c r="E62" s="36">
        <f t="shared" si="10"/>
        <v>18657</v>
      </c>
      <c r="F62" s="36">
        <f t="shared" si="10"/>
        <v>102113</v>
      </c>
      <c r="G62" s="25"/>
      <c r="H62" s="24"/>
    </row>
    <row r="63" spans="1:8">
      <c r="A63" s="9"/>
      <c r="B63" s="10" t="s">
        <v>82</v>
      </c>
      <c r="C63" s="37">
        <f>+C57-C18</f>
        <v>-3721</v>
      </c>
      <c r="D63" s="37"/>
      <c r="E63" s="37"/>
      <c r="F63" s="37"/>
    </row>
    <row r="64" spans="1:8">
      <c r="A64" s="9"/>
      <c r="B64" s="10" t="s">
        <v>83</v>
      </c>
      <c r="C64" s="37">
        <f>+C51-C12</f>
        <v>41112</v>
      </c>
      <c r="D64" s="37"/>
      <c r="E64" s="37"/>
      <c r="F64" s="37"/>
    </row>
    <row r="65" spans="1:6">
      <c r="A65" s="9"/>
      <c r="B65" s="10" t="s">
        <v>84</v>
      </c>
      <c r="C65" s="37">
        <f>+C56-C17</f>
        <v>-44833</v>
      </c>
      <c r="D65" s="37"/>
      <c r="E65" s="37"/>
      <c r="F65" s="37"/>
    </row>
    <row r="66" spans="1:6">
      <c r="A66" s="9"/>
      <c r="B66" s="10" t="s">
        <v>85</v>
      </c>
      <c r="C66" s="37">
        <v>0</v>
      </c>
      <c r="D66" s="37"/>
      <c r="E66" s="37"/>
      <c r="F66" s="37"/>
    </row>
    <row r="67" spans="1:6">
      <c r="A67" s="9"/>
      <c r="B67" s="10" t="s">
        <v>86</v>
      </c>
      <c r="C67" s="37">
        <v>7001</v>
      </c>
      <c r="D67" s="37"/>
      <c r="E67" s="37"/>
      <c r="F67" s="37"/>
    </row>
    <row r="68" spans="1:6" ht="13.5" thickBot="1">
      <c r="A68" s="38"/>
      <c r="B68" s="39" t="s">
        <v>87</v>
      </c>
      <c r="C68" s="40">
        <v>0</v>
      </c>
      <c r="D68" s="40"/>
      <c r="E68" s="40"/>
      <c r="F68" s="40"/>
    </row>
    <row r="69" spans="1:6">
      <c r="C69" s="24">
        <f>+C62-C23</f>
        <v>0</v>
      </c>
      <c r="D69" s="24">
        <f t="shared" ref="D69:F69" si="11">+D62-D23</f>
        <v>0.40000000002328306</v>
      </c>
      <c r="E69" s="24">
        <f t="shared" si="11"/>
        <v>-0.40000000000145519</v>
      </c>
      <c r="F69" s="24">
        <f t="shared" si="11"/>
        <v>0</v>
      </c>
    </row>
  </sheetData>
  <pageMargins left="1.1417322834645669" right="0.15748031496062992" top="0.74803149606299213" bottom="0.27559055118110237" header="0.27559055118110237" footer="0.15748031496062992"/>
  <pageSetup paperSize="9" scale="80" orientation="portrait" r:id="rId1"/>
  <headerFooter>
    <oddHeader>&amp;CCsákvár Város Önkormányzatának és Intézményinek 2014. évi költségvetési kiadásai és bevételei kiemelt előirányzatok, működési és felhalmozási költségvetés  szerinti bontásban &amp;R
1. melléklet
ezer Ft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3"/>
  <sheetViews>
    <sheetView topLeftCell="C1" workbookViewId="0">
      <selection activeCell="F6" sqref="F6"/>
    </sheetView>
  </sheetViews>
  <sheetFormatPr defaultRowHeight="12.75"/>
  <cols>
    <col min="1" max="1" width="3.28515625" bestFit="1" customWidth="1"/>
    <col min="2" max="2" width="38.5703125" customWidth="1"/>
    <col min="3" max="3" width="11.7109375" customWidth="1"/>
    <col min="4" max="4" width="10.140625" customWidth="1"/>
    <col min="5" max="5" width="12.140625" customWidth="1"/>
    <col min="6" max="6" width="10.28515625" customWidth="1"/>
    <col min="7" max="7" width="9.28515625" bestFit="1" customWidth="1"/>
  </cols>
  <sheetData>
    <row r="1" spans="1:6" ht="39.75" customHeight="1">
      <c r="A1" s="1"/>
      <c r="B1" s="2"/>
      <c r="C1" s="3" t="s">
        <v>0</v>
      </c>
      <c r="D1" s="3" t="s">
        <v>1</v>
      </c>
      <c r="E1" s="4" t="s">
        <v>2</v>
      </c>
      <c r="F1" s="4" t="s">
        <v>3</v>
      </c>
    </row>
    <row r="2" spans="1:6">
      <c r="A2" s="6" t="s">
        <v>4</v>
      </c>
      <c r="B2" s="7" t="s">
        <v>5</v>
      </c>
      <c r="C2" s="8"/>
      <c r="D2" s="8"/>
      <c r="E2" s="8"/>
      <c r="F2" s="8"/>
    </row>
    <row r="3" spans="1:6">
      <c r="A3" s="9" t="s">
        <v>6</v>
      </c>
      <c r="B3" s="10" t="s">
        <v>7</v>
      </c>
      <c r="C3" s="8">
        <v>48161</v>
      </c>
      <c r="D3" s="8">
        <v>45551</v>
      </c>
      <c r="E3" s="8">
        <v>2610</v>
      </c>
      <c r="F3" s="8">
        <v>0</v>
      </c>
    </row>
    <row r="4" spans="1:6">
      <c r="A4" s="9" t="s">
        <v>8</v>
      </c>
      <c r="B4" s="10" t="s">
        <v>9</v>
      </c>
      <c r="C4" s="8">
        <v>11544</v>
      </c>
      <c r="D4" s="8">
        <v>10699.44</v>
      </c>
      <c r="E4" s="8">
        <v>844.56</v>
      </c>
      <c r="F4" s="8">
        <v>0</v>
      </c>
    </row>
    <row r="5" spans="1:6">
      <c r="A5" s="9" t="s">
        <v>10</v>
      </c>
      <c r="B5" s="10" t="s">
        <v>11</v>
      </c>
      <c r="C5" s="8">
        <v>153276</v>
      </c>
      <c r="D5" s="8">
        <f>+C5-E5</f>
        <v>147680.16</v>
      </c>
      <c r="E5" s="8">
        <v>5595.84</v>
      </c>
      <c r="F5" s="8">
        <v>0</v>
      </c>
    </row>
    <row r="6" spans="1:6">
      <c r="A6" s="9"/>
      <c r="B6" s="11" t="s">
        <v>12</v>
      </c>
      <c r="C6" s="12">
        <v>1000</v>
      </c>
      <c r="D6" s="12">
        <v>1000</v>
      </c>
      <c r="E6" s="12">
        <v>0</v>
      </c>
      <c r="F6" s="12">
        <v>0</v>
      </c>
    </row>
    <row r="7" spans="1:6">
      <c r="A7" s="9" t="s">
        <v>13</v>
      </c>
      <c r="B7" s="10" t="s">
        <v>14</v>
      </c>
      <c r="C7" s="8">
        <v>43411</v>
      </c>
      <c r="D7" s="8">
        <v>43411</v>
      </c>
      <c r="E7" s="8">
        <v>0</v>
      </c>
      <c r="F7" s="8">
        <v>0</v>
      </c>
    </row>
    <row r="8" spans="1:6">
      <c r="A8" s="9" t="s">
        <v>15</v>
      </c>
      <c r="B8" s="10" t="s">
        <v>16</v>
      </c>
      <c r="C8" s="8">
        <f>+C9+C10+C11</f>
        <v>75852</v>
      </c>
      <c r="D8" s="8">
        <f t="shared" ref="D8:E8" si="0">+D9+D10+D11</f>
        <v>73361</v>
      </c>
      <c r="E8" s="8">
        <f t="shared" si="0"/>
        <v>2491</v>
      </c>
      <c r="F8" s="8">
        <v>0</v>
      </c>
    </row>
    <row r="9" spans="1:6">
      <c r="A9" s="9"/>
      <c r="B9" s="11" t="s">
        <v>17</v>
      </c>
      <c r="C9" s="11">
        <v>0</v>
      </c>
      <c r="D9" s="11">
        <v>0</v>
      </c>
      <c r="E9" s="11">
        <v>0</v>
      </c>
      <c r="F9" s="11">
        <v>0</v>
      </c>
    </row>
    <row r="10" spans="1:6">
      <c r="A10" s="9"/>
      <c r="B10" s="11" t="s">
        <v>18</v>
      </c>
      <c r="C10" s="12">
        <v>59831</v>
      </c>
      <c r="D10" s="12">
        <f>+C10</f>
        <v>59831</v>
      </c>
      <c r="E10" s="12">
        <v>0</v>
      </c>
      <c r="F10" s="12">
        <v>0</v>
      </c>
    </row>
    <row r="11" spans="1:6">
      <c r="A11" s="9"/>
      <c r="B11" s="11" t="s">
        <v>19</v>
      </c>
      <c r="C11" s="12">
        <v>16021</v>
      </c>
      <c r="D11" s="12">
        <f>+C11-E11</f>
        <v>13530</v>
      </c>
      <c r="E11" s="12">
        <v>2491</v>
      </c>
      <c r="F11" s="12">
        <v>0</v>
      </c>
    </row>
    <row r="12" spans="1:6">
      <c r="A12" s="13"/>
      <c r="B12" s="14" t="s">
        <v>20</v>
      </c>
      <c r="C12" s="15">
        <f>+C3+C4+C5+C7+C8</f>
        <v>332244</v>
      </c>
      <c r="D12" s="15">
        <f>+D3+D4+D5+D7+D8</f>
        <v>320702.59999999998</v>
      </c>
      <c r="E12" s="15">
        <f t="shared" ref="E12:F12" si="1">+E3+E4+E5+E7+E8</f>
        <v>11541.4</v>
      </c>
      <c r="F12" s="15">
        <f t="shared" si="1"/>
        <v>0</v>
      </c>
    </row>
    <row r="13" spans="1:6">
      <c r="A13" s="9"/>
      <c r="B13" s="7" t="s">
        <v>21</v>
      </c>
      <c r="C13" s="16"/>
      <c r="D13" s="16">
        <v>0</v>
      </c>
      <c r="E13" s="16">
        <v>0</v>
      </c>
      <c r="F13" s="16">
        <v>0</v>
      </c>
    </row>
    <row r="14" spans="1:6">
      <c r="A14" s="9" t="s">
        <v>22</v>
      </c>
      <c r="B14" s="10" t="s">
        <v>23</v>
      </c>
      <c r="C14" s="8">
        <v>9554</v>
      </c>
      <c r="D14" s="8">
        <v>9554</v>
      </c>
      <c r="E14" s="8">
        <v>0</v>
      </c>
      <c r="F14" s="8">
        <v>0</v>
      </c>
    </row>
    <row r="15" spans="1:6">
      <c r="A15" s="9" t="s">
        <v>24</v>
      </c>
      <c r="B15" s="10" t="s">
        <v>25</v>
      </c>
      <c r="C15" s="8">
        <v>31548</v>
      </c>
      <c r="D15" s="8">
        <v>31548</v>
      </c>
      <c r="E15" s="8">
        <v>0</v>
      </c>
      <c r="F15" s="8">
        <v>0</v>
      </c>
    </row>
    <row r="16" spans="1:6">
      <c r="A16" s="9" t="s">
        <v>26</v>
      </c>
      <c r="B16" s="10" t="s">
        <v>27</v>
      </c>
      <c r="C16" s="8">
        <v>0</v>
      </c>
      <c r="D16" s="8">
        <v>0</v>
      </c>
      <c r="E16" s="8">
        <v>0</v>
      </c>
      <c r="F16" s="8">
        <v>0</v>
      </c>
    </row>
    <row r="17" spans="1:7">
      <c r="A17" s="13"/>
      <c r="B17" s="14" t="s">
        <v>28</v>
      </c>
      <c r="C17" s="15">
        <f>SUM(C14:C16)</f>
        <v>41102</v>
      </c>
      <c r="D17" s="15">
        <f t="shared" ref="D17:F17" si="2">SUM(D14:D16)</f>
        <v>41102</v>
      </c>
      <c r="E17" s="15">
        <f t="shared" si="2"/>
        <v>0</v>
      </c>
      <c r="F17" s="15">
        <f t="shared" si="2"/>
        <v>0</v>
      </c>
    </row>
    <row r="18" spans="1:7">
      <c r="A18" s="17"/>
      <c r="B18" s="18" t="s">
        <v>29</v>
      </c>
      <c r="C18" s="19">
        <f>+C17+C12</f>
        <v>373346</v>
      </c>
      <c r="D18" s="19">
        <f t="shared" ref="D18:F18" si="3">+D17+D12</f>
        <v>361804.6</v>
      </c>
      <c r="E18" s="19">
        <f t="shared" si="3"/>
        <v>11541.4</v>
      </c>
      <c r="F18" s="19">
        <f t="shared" si="3"/>
        <v>0</v>
      </c>
    </row>
    <row r="19" spans="1:7">
      <c r="A19" s="6" t="s">
        <v>30</v>
      </c>
      <c r="B19" s="7" t="s">
        <v>31</v>
      </c>
      <c r="C19" s="20"/>
      <c r="D19" s="20">
        <v>0</v>
      </c>
      <c r="E19" s="20">
        <v>0</v>
      </c>
      <c r="F19" s="20">
        <v>0</v>
      </c>
    </row>
    <row r="20" spans="1:7">
      <c r="A20" s="6"/>
      <c r="B20" s="10" t="s">
        <v>32</v>
      </c>
      <c r="C20" s="20">
        <v>224443</v>
      </c>
      <c r="D20" s="20">
        <v>224443</v>
      </c>
      <c r="E20" s="20">
        <v>0</v>
      </c>
      <c r="F20" s="20">
        <v>0</v>
      </c>
    </row>
    <row r="21" spans="1:7">
      <c r="A21" s="6"/>
      <c r="B21" s="10" t="s">
        <v>33</v>
      </c>
      <c r="C21" s="20">
        <v>3280</v>
      </c>
      <c r="D21" s="20">
        <v>3280</v>
      </c>
      <c r="E21" s="20">
        <v>0</v>
      </c>
      <c r="F21" s="20">
        <v>0</v>
      </c>
    </row>
    <row r="22" spans="1:7">
      <c r="A22" s="17"/>
      <c r="B22" s="18" t="s">
        <v>34</v>
      </c>
      <c r="C22" s="19">
        <f>+C21+C20</f>
        <v>227723</v>
      </c>
      <c r="D22" s="19">
        <f t="shared" ref="D22:F22" si="4">+D21+D20</f>
        <v>227723</v>
      </c>
      <c r="E22" s="19">
        <f t="shared" si="4"/>
        <v>0</v>
      </c>
      <c r="F22" s="19">
        <f t="shared" si="4"/>
        <v>0</v>
      </c>
    </row>
    <row r="23" spans="1:7">
      <c r="A23" s="21"/>
      <c r="B23" s="22" t="s">
        <v>35</v>
      </c>
      <c r="C23" s="23">
        <f>+C22+C18</f>
        <v>601069</v>
      </c>
      <c r="D23" s="23">
        <f>+D22+D18</f>
        <v>589527.6</v>
      </c>
      <c r="E23" s="23">
        <f>+E18</f>
        <v>11541.4</v>
      </c>
      <c r="F23" s="23">
        <v>0</v>
      </c>
      <c r="G23" s="24"/>
    </row>
    <row r="24" spans="1:7">
      <c r="A24" s="17"/>
      <c r="B24" s="7" t="s">
        <v>36</v>
      </c>
      <c r="C24" s="16"/>
      <c r="D24" s="16">
        <v>0</v>
      </c>
      <c r="E24" s="16">
        <v>0</v>
      </c>
      <c r="F24" s="16">
        <v>0</v>
      </c>
    </row>
    <row r="25" spans="1:7" ht="25.5">
      <c r="A25" s="17" t="s">
        <v>37</v>
      </c>
      <c r="B25" s="26" t="s">
        <v>38</v>
      </c>
      <c r="C25" s="16">
        <f>+C26+C27</f>
        <v>343617</v>
      </c>
      <c r="D25" s="16">
        <f>+D26+D27</f>
        <v>343617</v>
      </c>
      <c r="E25" s="16">
        <v>0</v>
      </c>
      <c r="F25" s="16">
        <v>0</v>
      </c>
    </row>
    <row r="26" spans="1:7">
      <c r="A26" s="17"/>
      <c r="B26" s="27" t="s">
        <v>39</v>
      </c>
      <c r="C26" s="12">
        <v>306066</v>
      </c>
      <c r="D26" s="12">
        <v>306066</v>
      </c>
      <c r="E26" s="12">
        <v>0</v>
      </c>
      <c r="F26" s="12">
        <v>0</v>
      </c>
    </row>
    <row r="27" spans="1:7">
      <c r="A27" s="17"/>
      <c r="B27" s="27" t="s">
        <v>40</v>
      </c>
      <c r="C27" s="12">
        <v>37551</v>
      </c>
      <c r="D27" s="12">
        <v>37551</v>
      </c>
      <c r="E27" s="12">
        <v>0</v>
      </c>
      <c r="F27" s="12">
        <v>0</v>
      </c>
    </row>
    <row r="28" spans="1:7">
      <c r="A28" s="17"/>
      <c r="B28" s="28" t="s">
        <v>41</v>
      </c>
      <c r="C28" s="29">
        <f>+[1]önkormányzat!O320+[1]önkormányzat!O358+[1]önkormányzat!O396+[1]önkormányzat!O457</f>
        <v>25642000</v>
      </c>
      <c r="D28" s="29">
        <f>+C28</f>
        <v>25642000</v>
      </c>
      <c r="E28" s="29">
        <v>0</v>
      </c>
      <c r="F28" s="29">
        <v>0</v>
      </c>
    </row>
    <row r="29" spans="1:7">
      <c r="A29" s="17"/>
      <c r="B29" s="28" t="s">
        <v>42</v>
      </c>
      <c r="C29" s="29">
        <f>+[1]önkormányzat!O519</f>
        <v>8949000</v>
      </c>
      <c r="D29" s="29">
        <f>+C29</f>
        <v>8949000</v>
      </c>
      <c r="E29" s="29">
        <v>0</v>
      </c>
      <c r="F29" s="29">
        <v>0</v>
      </c>
    </row>
    <row r="30" spans="1:7">
      <c r="A30" s="17"/>
      <c r="B30" s="28" t="s">
        <v>43</v>
      </c>
      <c r="C30" s="29">
        <f>+[1]önkormányzat!O242</f>
        <v>2960000</v>
      </c>
      <c r="D30" s="29">
        <f>+C30</f>
        <v>2960000</v>
      </c>
      <c r="E30" s="29">
        <v>0</v>
      </c>
      <c r="F30" s="29">
        <v>0</v>
      </c>
    </row>
    <row r="31" spans="1:7">
      <c r="A31" s="17" t="s">
        <v>44</v>
      </c>
      <c r="B31" s="30" t="s">
        <v>45</v>
      </c>
      <c r="C31" s="16">
        <f>+C32+C33+C37+C41</f>
        <v>103700</v>
      </c>
      <c r="D31" s="16">
        <v>103700</v>
      </c>
      <c r="E31" s="16">
        <v>0</v>
      </c>
      <c r="F31" s="16">
        <v>0</v>
      </c>
    </row>
    <row r="32" spans="1:7">
      <c r="A32" s="17"/>
      <c r="B32" s="30" t="s">
        <v>46</v>
      </c>
      <c r="C32" s="16">
        <v>50</v>
      </c>
      <c r="D32" s="16">
        <v>50</v>
      </c>
      <c r="E32" s="8">
        <v>0</v>
      </c>
      <c r="F32" s="8">
        <v>0</v>
      </c>
    </row>
    <row r="33" spans="1:6">
      <c r="A33" s="17"/>
      <c r="B33" s="10" t="s">
        <v>47</v>
      </c>
      <c r="C33" s="16">
        <v>21000</v>
      </c>
      <c r="D33" s="16">
        <v>21000</v>
      </c>
      <c r="E33" s="16">
        <v>0</v>
      </c>
      <c r="F33" s="16">
        <v>0</v>
      </c>
    </row>
    <row r="34" spans="1:6">
      <c r="A34" s="17"/>
      <c r="B34" s="27" t="s">
        <v>48</v>
      </c>
      <c r="C34" s="12">
        <v>21000</v>
      </c>
      <c r="D34" s="12">
        <v>21000</v>
      </c>
      <c r="E34" s="12">
        <v>0</v>
      </c>
      <c r="F34" s="12">
        <v>0</v>
      </c>
    </row>
    <row r="35" spans="1:6">
      <c r="A35" s="17"/>
      <c r="B35" s="27" t="s">
        <v>49</v>
      </c>
      <c r="C35" s="12">
        <v>0</v>
      </c>
      <c r="D35" s="12">
        <v>0</v>
      </c>
      <c r="E35" s="12">
        <v>0</v>
      </c>
      <c r="F35" s="12">
        <v>0</v>
      </c>
    </row>
    <row r="36" spans="1:6">
      <c r="A36" s="17"/>
      <c r="B36" s="27" t="s">
        <v>50</v>
      </c>
      <c r="C36" s="12">
        <v>0</v>
      </c>
      <c r="D36" s="12">
        <v>0</v>
      </c>
      <c r="E36" s="12">
        <v>0</v>
      </c>
      <c r="F36" s="12">
        <v>0</v>
      </c>
    </row>
    <row r="37" spans="1:6">
      <c r="A37" s="17"/>
      <c r="B37" s="10" t="s">
        <v>51</v>
      </c>
      <c r="C37" s="16">
        <v>81150</v>
      </c>
      <c r="D37" s="16">
        <v>81150</v>
      </c>
      <c r="E37" s="16">
        <v>0</v>
      </c>
      <c r="F37" s="16">
        <v>0</v>
      </c>
    </row>
    <row r="38" spans="1:6">
      <c r="A38" s="17"/>
      <c r="B38" s="27" t="s">
        <v>52</v>
      </c>
      <c r="C38" s="12">
        <v>65000</v>
      </c>
      <c r="D38" s="12">
        <v>65000</v>
      </c>
      <c r="E38" s="12">
        <v>0</v>
      </c>
      <c r="F38" s="12">
        <v>0</v>
      </c>
    </row>
    <row r="39" spans="1:6">
      <c r="A39" s="17"/>
      <c r="B39" s="27" t="s">
        <v>53</v>
      </c>
      <c r="C39" s="12">
        <v>150</v>
      </c>
      <c r="D39" s="12">
        <v>150</v>
      </c>
      <c r="E39" s="12"/>
      <c r="F39" s="12"/>
    </row>
    <row r="40" spans="1:6">
      <c r="A40" s="17"/>
      <c r="B40" s="27" t="s">
        <v>54</v>
      </c>
      <c r="C40" s="12">
        <v>16000</v>
      </c>
      <c r="D40" s="12">
        <v>16000</v>
      </c>
      <c r="E40" s="12">
        <v>0</v>
      </c>
      <c r="F40" s="12">
        <v>0</v>
      </c>
    </row>
    <row r="41" spans="1:6">
      <c r="A41" s="17"/>
      <c r="B41" s="10" t="s">
        <v>55</v>
      </c>
      <c r="C41" s="16">
        <v>1500</v>
      </c>
      <c r="D41" s="16">
        <v>1500</v>
      </c>
      <c r="E41" s="16">
        <v>0</v>
      </c>
      <c r="F41" s="16">
        <v>0</v>
      </c>
    </row>
    <row r="42" spans="1:6">
      <c r="A42" s="17"/>
      <c r="B42" s="27" t="s">
        <v>56</v>
      </c>
      <c r="C42" s="12">
        <v>0</v>
      </c>
      <c r="D42" s="12">
        <v>0</v>
      </c>
      <c r="E42" s="12">
        <v>0</v>
      </c>
      <c r="F42" s="12">
        <v>0</v>
      </c>
    </row>
    <row r="43" spans="1:6">
      <c r="A43" s="17"/>
      <c r="B43" s="27" t="s">
        <v>57</v>
      </c>
      <c r="C43" s="12">
        <v>500</v>
      </c>
      <c r="D43" s="12">
        <v>500</v>
      </c>
      <c r="E43" s="12">
        <v>0</v>
      </c>
      <c r="F43" s="12">
        <v>0</v>
      </c>
    </row>
    <row r="44" spans="1:6">
      <c r="A44" s="17"/>
      <c r="B44" s="27" t="s">
        <v>58</v>
      </c>
      <c r="C44" s="12">
        <v>1000</v>
      </c>
      <c r="D44" s="12">
        <v>1000</v>
      </c>
      <c r="E44" s="12">
        <v>0</v>
      </c>
      <c r="F44" s="12">
        <v>0</v>
      </c>
    </row>
    <row r="45" spans="1:6">
      <c r="A45" s="9" t="s">
        <v>59</v>
      </c>
      <c r="B45" s="10" t="s">
        <v>60</v>
      </c>
      <c r="C45" s="16">
        <f>+C46+C47+C48+C49</f>
        <v>146751</v>
      </c>
      <c r="D45" s="16">
        <f t="shared" ref="D45:E45" si="5">+D46+D47+D48+D49</f>
        <v>135210</v>
      </c>
      <c r="E45" s="16">
        <f t="shared" si="5"/>
        <v>11541</v>
      </c>
      <c r="F45" s="16">
        <v>0</v>
      </c>
    </row>
    <row r="46" spans="1:6">
      <c r="A46" s="9"/>
      <c r="B46" s="27" t="s">
        <v>61</v>
      </c>
      <c r="C46" s="12">
        <v>36933</v>
      </c>
      <c r="D46" s="12">
        <v>36933</v>
      </c>
      <c r="E46" s="12"/>
      <c r="F46" s="12">
        <v>0</v>
      </c>
    </row>
    <row r="47" spans="1:6">
      <c r="A47" s="9"/>
      <c r="B47" s="27" t="s">
        <v>62</v>
      </c>
      <c r="C47" s="12">
        <v>28779</v>
      </c>
      <c r="D47" s="12">
        <f>+C47-E47</f>
        <v>17238</v>
      </c>
      <c r="E47" s="12">
        <v>11541</v>
      </c>
      <c r="F47" s="12">
        <v>0</v>
      </c>
    </row>
    <row r="48" spans="1:6">
      <c r="A48" s="9"/>
      <c r="B48" s="27" t="s">
        <v>63</v>
      </c>
      <c r="C48" s="12">
        <v>22196</v>
      </c>
      <c r="D48" s="12">
        <v>22196</v>
      </c>
      <c r="E48" s="12"/>
      <c r="F48" s="12">
        <v>0</v>
      </c>
    </row>
    <row r="49" spans="1:7">
      <c r="A49" s="9"/>
      <c r="B49" s="27" t="s">
        <v>314</v>
      </c>
      <c r="C49" s="12">
        <v>58843</v>
      </c>
      <c r="D49" s="12">
        <v>58843</v>
      </c>
      <c r="E49" s="12"/>
      <c r="F49" s="12"/>
    </row>
    <row r="50" spans="1:7">
      <c r="A50" s="9" t="s">
        <v>64</v>
      </c>
      <c r="B50" s="10" t="s">
        <v>65</v>
      </c>
      <c r="C50" s="16">
        <v>0</v>
      </c>
      <c r="D50" s="16">
        <v>0</v>
      </c>
      <c r="E50" s="16">
        <v>0</v>
      </c>
      <c r="F50" s="16">
        <v>0</v>
      </c>
    </row>
    <row r="51" spans="1:7">
      <c r="A51" s="17"/>
      <c r="B51" s="14" t="s">
        <v>66</v>
      </c>
      <c r="C51" s="15">
        <f>+C50+C45+C31+C25</f>
        <v>594068</v>
      </c>
      <c r="D51" s="15">
        <f t="shared" ref="D51:F51" si="6">+D50+D45+D31+D25</f>
        <v>582527</v>
      </c>
      <c r="E51" s="15">
        <f t="shared" si="6"/>
        <v>11541</v>
      </c>
      <c r="F51" s="15">
        <f t="shared" si="6"/>
        <v>0</v>
      </c>
    </row>
    <row r="52" spans="1:7">
      <c r="A52" s="9"/>
      <c r="B52" s="7" t="s">
        <v>67</v>
      </c>
      <c r="C52" s="8"/>
      <c r="D52" s="8">
        <v>0</v>
      </c>
      <c r="E52" s="8">
        <v>0</v>
      </c>
      <c r="F52" s="8">
        <v>0</v>
      </c>
    </row>
    <row r="53" spans="1:7" ht="25.5">
      <c r="A53" s="9" t="s">
        <v>68</v>
      </c>
      <c r="B53" s="26" t="s">
        <v>69</v>
      </c>
      <c r="C53" s="8">
        <v>0</v>
      </c>
      <c r="D53" s="8">
        <v>0</v>
      </c>
      <c r="E53" s="8">
        <v>0</v>
      </c>
      <c r="F53" s="8">
        <v>0</v>
      </c>
    </row>
    <row r="54" spans="1:7">
      <c r="A54" s="9" t="s">
        <v>70</v>
      </c>
      <c r="B54" s="30" t="s">
        <v>71</v>
      </c>
      <c r="C54" s="8">
        <v>0</v>
      </c>
      <c r="D54" s="8">
        <v>0</v>
      </c>
      <c r="E54" s="8">
        <v>0</v>
      </c>
      <c r="F54" s="8">
        <v>0</v>
      </c>
    </row>
    <row r="55" spans="1:7">
      <c r="A55" s="9" t="s">
        <v>72</v>
      </c>
      <c r="B55" s="30" t="s">
        <v>73</v>
      </c>
      <c r="C55" s="8">
        <v>0</v>
      </c>
      <c r="D55" s="8">
        <v>0</v>
      </c>
      <c r="E55" s="8">
        <v>0</v>
      </c>
      <c r="F55" s="8">
        <v>0</v>
      </c>
    </row>
    <row r="56" spans="1:7">
      <c r="A56" s="9"/>
      <c r="B56" s="14" t="s">
        <v>74</v>
      </c>
      <c r="C56" s="15">
        <v>0</v>
      </c>
      <c r="D56" s="15">
        <v>0</v>
      </c>
      <c r="E56" s="15">
        <v>0</v>
      </c>
      <c r="F56" s="15">
        <v>0</v>
      </c>
    </row>
    <row r="57" spans="1:7">
      <c r="A57" s="9" t="s">
        <v>75</v>
      </c>
      <c r="B57" s="18" t="s">
        <v>76</v>
      </c>
      <c r="C57" s="31">
        <f>+C56+C51</f>
        <v>594068</v>
      </c>
      <c r="D57" s="31">
        <f t="shared" ref="D57:F57" si="7">+D56+D51</f>
        <v>582527</v>
      </c>
      <c r="E57" s="31">
        <f t="shared" si="7"/>
        <v>11541</v>
      </c>
      <c r="F57" s="31">
        <f t="shared" si="7"/>
        <v>0</v>
      </c>
    </row>
    <row r="58" spans="1:7">
      <c r="A58" s="9" t="s">
        <v>77</v>
      </c>
      <c r="B58" s="7" t="s">
        <v>78</v>
      </c>
      <c r="C58" s="16">
        <v>0</v>
      </c>
      <c r="D58" s="16">
        <v>0</v>
      </c>
      <c r="E58" s="16">
        <v>0</v>
      </c>
      <c r="F58" s="16">
        <v>0</v>
      </c>
    </row>
    <row r="59" spans="1:7">
      <c r="A59" s="9"/>
      <c r="B59" s="69" t="s">
        <v>88</v>
      </c>
      <c r="C59" s="32">
        <v>0</v>
      </c>
      <c r="D59" s="32">
        <v>0</v>
      </c>
      <c r="E59" s="32">
        <v>0</v>
      </c>
      <c r="F59" s="32">
        <v>0</v>
      </c>
    </row>
    <row r="60" spans="1:7">
      <c r="A60" s="9"/>
      <c r="B60" s="69" t="s">
        <v>312</v>
      </c>
      <c r="C60" s="32">
        <v>7001</v>
      </c>
      <c r="D60" s="32">
        <v>7001</v>
      </c>
      <c r="E60" s="32"/>
      <c r="F60" s="32"/>
    </row>
    <row r="61" spans="1:7">
      <c r="A61" s="17" t="s">
        <v>79</v>
      </c>
      <c r="B61" s="18" t="s">
        <v>80</v>
      </c>
      <c r="C61" s="19">
        <f>+C60</f>
        <v>7001</v>
      </c>
      <c r="D61" s="19">
        <f>+D60</f>
        <v>7001</v>
      </c>
      <c r="E61" s="19">
        <v>0</v>
      </c>
      <c r="F61" s="19">
        <v>0</v>
      </c>
    </row>
    <row r="62" spans="1:7">
      <c r="A62" s="34"/>
      <c r="B62" s="35" t="s">
        <v>81</v>
      </c>
      <c r="C62" s="36">
        <f>+C61+C57</f>
        <v>601069</v>
      </c>
      <c r="D62" s="36">
        <f>+D61+D57</f>
        <v>589528</v>
      </c>
      <c r="E62" s="36">
        <f t="shared" ref="E62:F62" si="8">+E61+E57</f>
        <v>11541</v>
      </c>
      <c r="F62" s="36">
        <f t="shared" si="8"/>
        <v>0</v>
      </c>
      <c r="G62" s="24"/>
    </row>
    <row r="63" spans="1:7">
      <c r="C63" s="24">
        <f>+C62-C23</f>
        <v>0</v>
      </c>
      <c r="D63" s="24">
        <f t="shared" ref="D63:F63" si="9">+D62-D23</f>
        <v>0.40000000002328306</v>
      </c>
      <c r="E63" s="24">
        <f t="shared" si="9"/>
        <v>-0.3999999999996362</v>
      </c>
      <c r="F63" s="24">
        <f t="shared" si="9"/>
        <v>0</v>
      </c>
    </row>
  </sheetData>
  <pageMargins left="1.1417322834645669" right="0.15748031496062992" top="0.6692913385826772" bottom="0.27559055118110237" header="0.19685039370078741" footer="0.15748031496062992"/>
  <pageSetup paperSize="9" scale="87" orientation="portrait" r:id="rId1"/>
  <headerFooter>
    <oddHeader>&amp;CCsákvár Város Önkormányzatának 2014. évi költségvetési kiadásai és bevételei kiemelt előirányzatok, működési és felhalmozási költségvetés  szerinti bontásban &amp;R
2. melléklet
ezer Ft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60"/>
  <sheetViews>
    <sheetView view="pageLayout" workbookViewId="0">
      <selection activeCell="B1" sqref="B1"/>
    </sheetView>
  </sheetViews>
  <sheetFormatPr defaultRowHeight="12.75"/>
  <cols>
    <col min="1" max="1" width="3.28515625" bestFit="1" customWidth="1"/>
    <col min="2" max="2" width="38.5703125" customWidth="1"/>
    <col min="3" max="3" width="11.7109375" customWidth="1"/>
    <col min="4" max="4" width="10.140625" customWidth="1"/>
    <col min="5" max="5" width="12.140625" customWidth="1"/>
    <col min="6" max="6" width="10.28515625" customWidth="1"/>
    <col min="7" max="7" width="9.28515625" bestFit="1" customWidth="1"/>
  </cols>
  <sheetData>
    <row r="1" spans="1:6" ht="39.75" customHeight="1">
      <c r="A1" s="41"/>
      <c r="B1" s="42"/>
      <c r="C1" s="43" t="s">
        <v>0</v>
      </c>
      <c r="D1" s="43" t="s">
        <v>1</v>
      </c>
      <c r="E1" s="44" t="s">
        <v>2</v>
      </c>
      <c r="F1" s="44" t="s">
        <v>3</v>
      </c>
    </row>
    <row r="2" spans="1:6">
      <c r="A2" s="45" t="s">
        <v>4</v>
      </c>
      <c r="B2" s="46" t="s">
        <v>5</v>
      </c>
      <c r="C2" s="47"/>
      <c r="D2" s="47"/>
      <c r="E2" s="47"/>
      <c r="F2" s="47"/>
    </row>
    <row r="3" spans="1:6">
      <c r="A3" s="48" t="s">
        <v>6</v>
      </c>
      <c r="B3" s="49" t="s">
        <v>7</v>
      </c>
      <c r="C3" s="47">
        <v>63076</v>
      </c>
      <c r="D3" s="47"/>
      <c r="E3" s="47"/>
      <c r="F3" s="47">
        <v>63076</v>
      </c>
    </row>
    <row r="4" spans="1:6">
      <c r="A4" s="48" t="s">
        <v>8</v>
      </c>
      <c r="B4" s="49" t="s">
        <v>9</v>
      </c>
      <c r="C4" s="47">
        <v>16710</v>
      </c>
      <c r="D4" s="47"/>
      <c r="E4" s="47"/>
      <c r="F4" s="47">
        <v>16710</v>
      </c>
    </row>
    <row r="5" spans="1:6">
      <c r="A5" s="48" t="s">
        <v>10</v>
      </c>
      <c r="B5" s="49" t="s">
        <v>11</v>
      </c>
      <c r="C5" s="47">
        <v>19596</v>
      </c>
      <c r="D5" s="47"/>
      <c r="E5" s="47"/>
      <c r="F5" s="47">
        <v>19596</v>
      </c>
    </row>
    <row r="6" spans="1:6">
      <c r="A6" s="48"/>
      <c r="B6" s="50" t="s">
        <v>12</v>
      </c>
      <c r="C6" s="51">
        <v>0</v>
      </c>
      <c r="D6" s="51"/>
      <c r="E6" s="51"/>
      <c r="F6" s="47">
        <v>0</v>
      </c>
    </row>
    <row r="7" spans="1:6">
      <c r="A7" s="48" t="s">
        <v>13</v>
      </c>
      <c r="B7" s="49" t="s">
        <v>14</v>
      </c>
      <c r="C7" s="51">
        <v>0</v>
      </c>
      <c r="D7" s="47"/>
      <c r="E7" s="47"/>
      <c r="F7" s="47">
        <v>0</v>
      </c>
    </row>
    <row r="8" spans="1:6">
      <c r="A8" s="48" t="s">
        <v>15</v>
      </c>
      <c r="B8" s="49" t="s">
        <v>16</v>
      </c>
      <c r="C8" s="51">
        <v>0</v>
      </c>
      <c r="D8" s="47"/>
      <c r="E8" s="47"/>
      <c r="F8" s="47">
        <v>0</v>
      </c>
    </row>
    <row r="9" spans="1:6">
      <c r="A9" s="48"/>
      <c r="B9" s="50" t="s">
        <v>17</v>
      </c>
      <c r="C9" s="50">
        <v>0</v>
      </c>
      <c r="D9" s="50"/>
      <c r="E9" s="50"/>
      <c r="F9" s="47">
        <v>0</v>
      </c>
    </row>
    <row r="10" spans="1:6">
      <c r="A10" s="48"/>
      <c r="B10" s="50" t="s">
        <v>18</v>
      </c>
      <c r="C10" s="50">
        <v>0</v>
      </c>
      <c r="D10" s="51"/>
      <c r="E10" s="51"/>
      <c r="F10" s="47">
        <v>0</v>
      </c>
    </row>
    <row r="11" spans="1:6">
      <c r="A11" s="48"/>
      <c r="B11" s="50" t="s">
        <v>19</v>
      </c>
      <c r="C11" s="50">
        <v>0</v>
      </c>
      <c r="D11" s="51"/>
      <c r="E11" s="51"/>
      <c r="F11" s="47">
        <v>0</v>
      </c>
    </row>
    <row r="12" spans="1:6">
      <c r="A12" s="52"/>
      <c r="B12" s="53" t="s">
        <v>20</v>
      </c>
      <c r="C12" s="54">
        <v>99382</v>
      </c>
      <c r="D12" s="54">
        <v>0</v>
      </c>
      <c r="E12" s="54">
        <v>0</v>
      </c>
      <c r="F12" s="54">
        <v>99382</v>
      </c>
    </row>
    <row r="13" spans="1:6">
      <c r="A13" s="48"/>
      <c r="B13" s="46" t="s">
        <v>21</v>
      </c>
      <c r="C13" s="55"/>
      <c r="D13" s="55"/>
      <c r="E13" s="55"/>
      <c r="F13" s="47">
        <v>0</v>
      </c>
    </row>
    <row r="14" spans="1:6">
      <c r="A14" s="48" t="s">
        <v>22</v>
      </c>
      <c r="B14" s="49" t="s">
        <v>23</v>
      </c>
      <c r="C14" s="47">
        <v>2731</v>
      </c>
      <c r="D14" s="47"/>
      <c r="E14" s="47"/>
      <c r="F14" s="47">
        <v>2731</v>
      </c>
    </row>
    <row r="15" spans="1:6">
      <c r="A15" s="48" t="s">
        <v>24</v>
      </c>
      <c r="B15" s="49" t="s">
        <v>25</v>
      </c>
      <c r="C15" s="47"/>
      <c r="D15" s="47"/>
      <c r="E15" s="47"/>
      <c r="F15" s="47">
        <v>0</v>
      </c>
    </row>
    <row r="16" spans="1:6">
      <c r="A16" s="48" t="s">
        <v>26</v>
      </c>
      <c r="B16" s="49" t="s">
        <v>27</v>
      </c>
      <c r="C16" s="47">
        <v>0</v>
      </c>
      <c r="D16" s="47"/>
      <c r="E16" s="47"/>
      <c r="F16" s="47">
        <v>0</v>
      </c>
    </row>
    <row r="17" spans="1:7">
      <c r="A17" s="52"/>
      <c r="B17" s="53" t="s">
        <v>28</v>
      </c>
      <c r="C17" s="54">
        <v>2731</v>
      </c>
      <c r="D17" s="54">
        <v>0</v>
      </c>
      <c r="E17" s="54">
        <v>0</v>
      </c>
      <c r="F17" s="54">
        <v>2731</v>
      </c>
    </row>
    <row r="18" spans="1:7">
      <c r="A18" s="56"/>
      <c r="B18" s="57" t="s">
        <v>29</v>
      </c>
      <c r="C18" s="58">
        <v>102113</v>
      </c>
      <c r="D18" s="58">
        <v>0</v>
      </c>
      <c r="E18" s="58">
        <v>0</v>
      </c>
      <c r="F18" s="58">
        <v>102113</v>
      </c>
    </row>
    <row r="19" spans="1:7">
      <c r="A19" s="45" t="s">
        <v>30</v>
      </c>
      <c r="B19" s="46" t="s">
        <v>31</v>
      </c>
      <c r="C19" s="59"/>
      <c r="D19" s="59"/>
      <c r="E19" s="59"/>
      <c r="F19" s="59"/>
    </row>
    <row r="20" spans="1:7">
      <c r="A20" s="45"/>
      <c r="B20" s="49" t="s">
        <v>32</v>
      </c>
      <c r="C20" s="59"/>
      <c r="D20" s="59"/>
      <c r="E20" s="59"/>
      <c r="F20" s="59"/>
    </row>
    <row r="21" spans="1:7">
      <c r="A21" s="45"/>
      <c r="B21" s="49" t="s">
        <v>33</v>
      </c>
      <c r="C21" s="59"/>
      <c r="D21" s="59"/>
      <c r="E21" s="59"/>
      <c r="F21" s="59"/>
    </row>
    <row r="22" spans="1:7">
      <c r="A22" s="56"/>
      <c r="B22" s="57" t="s">
        <v>34</v>
      </c>
      <c r="C22" s="58">
        <v>0</v>
      </c>
      <c r="D22" s="58">
        <v>0</v>
      </c>
      <c r="E22" s="58">
        <v>0</v>
      </c>
      <c r="F22" s="58">
        <v>0</v>
      </c>
    </row>
    <row r="23" spans="1:7">
      <c r="A23" s="60"/>
      <c r="B23" s="61" t="s">
        <v>35</v>
      </c>
      <c r="C23" s="62">
        <v>102113</v>
      </c>
      <c r="D23" s="62">
        <v>0</v>
      </c>
      <c r="E23" s="62">
        <v>0</v>
      </c>
      <c r="F23" s="62">
        <v>102113</v>
      </c>
      <c r="G23" s="24"/>
    </row>
    <row r="24" spans="1:7">
      <c r="A24" s="56"/>
      <c r="B24" s="46" t="s">
        <v>36</v>
      </c>
      <c r="C24" s="55"/>
      <c r="D24" s="55"/>
      <c r="E24" s="55"/>
      <c r="F24" s="55"/>
    </row>
    <row r="25" spans="1:7" ht="25.5">
      <c r="A25" s="56" t="s">
        <v>37</v>
      </c>
      <c r="B25" s="63" t="s">
        <v>38</v>
      </c>
      <c r="C25" s="55"/>
      <c r="D25" s="55"/>
      <c r="E25" s="55"/>
      <c r="F25" s="55"/>
    </row>
    <row r="26" spans="1:7">
      <c r="A26" s="56"/>
      <c r="B26" s="64" t="s">
        <v>39</v>
      </c>
      <c r="C26" s="51"/>
      <c r="D26" s="51"/>
      <c r="E26" s="51"/>
      <c r="F26" s="51"/>
    </row>
    <row r="27" spans="1:7">
      <c r="A27" s="56"/>
      <c r="B27" s="64" t="s">
        <v>40</v>
      </c>
      <c r="C27" s="51"/>
      <c r="D27" s="51"/>
      <c r="E27" s="51"/>
      <c r="F27" s="51"/>
    </row>
    <row r="28" spans="1:7">
      <c r="A28" s="56"/>
      <c r="B28" s="65" t="s">
        <v>41</v>
      </c>
      <c r="C28" s="66"/>
      <c r="D28" s="66"/>
      <c r="E28" s="66"/>
      <c r="F28" s="66"/>
    </row>
    <row r="29" spans="1:7">
      <c r="A29" s="56"/>
      <c r="B29" s="65" t="s">
        <v>42</v>
      </c>
      <c r="C29" s="66"/>
      <c r="D29" s="66"/>
      <c r="E29" s="66"/>
      <c r="F29" s="66"/>
    </row>
    <row r="30" spans="1:7">
      <c r="A30" s="56"/>
      <c r="B30" s="65" t="s">
        <v>43</v>
      </c>
      <c r="C30" s="66"/>
      <c r="D30" s="66"/>
      <c r="E30" s="66"/>
      <c r="F30" s="66"/>
    </row>
    <row r="31" spans="1:7">
      <c r="A31" s="56" t="s">
        <v>44</v>
      </c>
      <c r="B31" s="67" t="s">
        <v>45</v>
      </c>
      <c r="C31" s="55"/>
      <c r="D31" s="55"/>
      <c r="E31" s="55"/>
      <c r="F31" s="55"/>
    </row>
    <row r="32" spans="1:7">
      <c r="A32" s="56"/>
      <c r="B32" s="67" t="s">
        <v>46</v>
      </c>
      <c r="C32" s="47">
        <v>0</v>
      </c>
      <c r="D32" s="47"/>
      <c r="E32" s="47"/>
      <c r="F32" s="47"/>
    </row>
    <row r="33" spans="1:6">
      <c r="A33" s="56"/>
      <c r="B33" s="49" t="s">
        <v>47</v>
      </c>
      <c r="C33" s="55"/>
      <c r="D33" s="55"/>
      <c r="E33" s="55"/>
      <c r="F33" s="55"/>
    </row>
    <row r="34" spans="1:6">
      <c r="A34" s="56"/>
      <c r="B34" s="64" t="s">
        <v>48</v>
      </c>
      <c r="C34" s="51"/>
      <c r="D34" s="51"/>
      <c r="E34" s="51"/>
      <c r="F34" s="51"/>
    </row>
    <row r="35" spans="1:6">
      <c r="A35" s="56"/>
      <c r="B35" s="64" t="s">
        <v>49</v>
      </c>
      <c r="C35" s="51"/>
      <c r="D35" s="51"/>
      <c r="E35" s="51"/>
      <c r="F35" s="51"/>
    </row>
    <row r="36" spans="1:6">
      <c r="A36" s="56"/>
      <c r="B36" s="64" t="s">
        <v>50</v>
      </c>
      <c r="C36" s="51"/>
      <c r="D36" s="51"/>
      <c r="E36" s="51"/>
      <c r="F36" s="51"/>
    </row>
    <row r="37" spans="1:6">
      <c r="A37" s="56"/>
      <c r="B37" s="49" t="s">
        <v>51</v>
      </c>
      <c r="C37" s="55"/>
      <c r="D37" s="55"/>
      <c r="E37" s="55"/>
      <c r="F37" s="55"/>
    </row>
    <row r="38" spans="1:6">
      <c r="A38" s="56"/>
      <c r="B38" s="64" t="s">
        <v>52</v>
      </c>
      <c r="C38" s="51"/>
      <c r="D38" s="51"/>
      <c r="E38" s="51"/>
      <c r="F38" s="51"/>
    </row>
    <row r="39" spans="1:6">
      <c r="A39" s="56"/>
      <c r="B39" s="64" t="s">
        <v>53</v>
      </c>
      <c r="C39" s="51"/>
      <c r="D39" s="51"/>
      <c r="E39" s="51"/>
      <c r="F39" s="51"/>
    </row>
    <row r="40" spans="1:6">
      <c r="A40" s="56"/>
      <c r="B40" s="64" t="s">
        <v>54</v>
      </c>
      <c r="C40" s="51"/>
      <c r="D40" s="51"/>
      <c r="E40" s="51"/>
      <c r="F40" s="51"/>
    </row>
    <row r="41" spans="1:6">
      <c r="A41" s="56"/>
      <c r="B41" s="49" t="s">
        <v>55</v>
      </c>
      <c r="C41" s="55"/>
      <c r="D41" s="55"/>
      <c r="E41" s="55"/>
      <c r="F41" s="55"/>
    </row>
    <row r="42" spans="1:6">
      <c r="A42" s="56"/>
      <c r="B42" s="64" t="s">
        <v>56</v>
      </c>
      <c r="C42" s="51"/>
      <c r="D42" s="51"/>
      <c r="E42" s="51"/>
      <c r="F42" s="51"/>
    </row>
    <row r="43" spans="1:6">
      <c r="A43" s="56"/>
      <c r="B43" s="64" t="s">
        <v>57</v>
      </c>
      <c r="C43" s="51"/>
      <c r="D43" s="51"/>
      <c r="E43" s="51"/>
      <c r="F43" s="51"/>
    </row>
    <row r="44" spans="1:6">
      <c r="A44" s="56"/>
      <c r="B44" s="64" t="s">
        <v>58</v>
      </c>
      <c r="C44" s="51"/>
      <c r="D44" s="51"/>
      <c r="E44" s="51"/>
      <c r="F44" s="51"/>
    </row>
    <row r="45" spans="1:6">
      <c r="A45" s="48" t="s">
        <v>59</v>
      </c>
      <c r="B45" s="49" t="s">
        <v>60</v>
      </c>
      <c r="C45" s="55">
        <v>300</v>
      </c>
      <c r="D45" s="55">
        <v>0</v>
      </c>
      <c r="E45" s="55">
        <v>0</v>
      </c>
      <c r="F45" s="55">
        <v>300</v>
      </c>
    </row>
    <row r="46" spans="1:6">
      <c r="A46" s="48"/>
      <c r="B46" s="64" t="s">
        <v>61</v>
      </c>
      <c r="C46" s="51"/>
      <c r="D46" s="51"/>
      <c r="E46" s="51"/>
      <c r="F46" s="51"/>
    </row>
    <row r="47" spans="1:6">
      <c r="A47" s="48"/>
      <c r="B47" s="64" t="s">
        <v>62</v>
      </c>
      <c r="C47" s="51">
        <v>300</v>
      </c>
      <c r="D47" s="51">
        <v>0</v>
      </c>
      <c r="E47" s="51">
        <v>0</v>
      </c>
      <c r="F47" s="51">
        <v>300</v>
      </c>
    </row>
    <row r="48" spans="1:6">
      <c r="A48" s="48"/>
      <c r="B48" s="64" t="s">
        <v>63</v>
      </c>
      <c r="C48" s="51"/>
      <c r="D48" s="51">
        <v>0</v>
      </c>
      <c r="E48" s="51"/>
      <c r="F48" s="51">
        <v>0</v>
      </c>
    </row>
    <row r="49" spans="1:7">
      <c r="A49" s="48" t="s">
        <v>64</v>
      </c>
      <c r="B49" s="49" t="s">
        <v>65</v>
      </c>
      <c r="C49" s="55"/>
      <c r="D49" s="55">
        <v>0</v>
      </c>
      <c r="E49" s="55">
        <v>0</v>
      </c>
      <c r="F49" s="55">
        <v>0</v>
      </c>
    </row>
    <row r="50" spans="1:7">
      <c r="A50" s="56"/>
      <c r="B50" s="53" t="s">
        <v>66</v>
      </c>
      <c r="C50" s="54">
        <v>300</v>
      </c>
      <c r="D50" s="54">
        <v>0</v>
      </c>
      <c r="E50" s="54">
        <v>0</v>
      </c>
      <c r="F50" s="54">
        <v>300</v>
      </c>
    </row>
    <row r="51" spans="1:7">
      <c r="A51" s="48"/>
      <c r="B51" s="46" t="s">
        <v>67</v>
      </c>
      <c r="C51" s="47"/>
      <c r="D51" s="47">
        <v>0</v>
      </c>
      <c r="E51" s="47">
        <v>0</v>
      </c>
      <c r="F51" s="47">
        <v>0</v>
      </c>
    </row>
    <row r="52" spans="1:7" ht="25.5">
      <c r="A52" s="48" t="s">
        <v>68</v>
      </c>
      <c r="B52" s="63" t="s">
        <v>69</v>
      </c>
      <c r="C52" s="47">
        <v>0</v>
      </c>
      <c r="D52" s="47">
        <v>0</v>
      </c>
      <c r="E52" s="47">
        <v>0</v>
      </c>
      <c r="F52" s="47">
        <v>0</v>
      </c>
    </row>
    <row r="53" spans="1:7">
      <c r="A53" s="48" t="s">
        <v>70</v>
      </c>
      <c r="B53" s="67" t="s">
        <v>71</v>
      </c>
      <c r="C53" s="47">
        <v>0</v>
      </c>
      <c r="D53" s="47">
        <v>0</v>
      </c>
      <c r="E53" s="47">
        <v>0</v>
      </c>
      <c r="F53" s="47">
        <v>0</v>
      </c>
    </row>
    <row r="54" spans="1:7">
      <c r="A54" s="48" t="s">
        <v>72</v>
      </c>
      <c r="B54" s="67" t="s">
        <v>73</v>
      </c>
      <c r="C54" s="47">
        <v>0</v>
      </c>
      <c r="D54" s="47">
        <v>0</v>
      </c>
      <c r="E54" s="47">
        <v>0</v>
      </c>
      <c r="F54" s="47">
        <v>0</v>
      </c>
    </row>
    <row r="55" spans="1:7">
      <c r="A55" s="48"/>
      <c r="B55" s="53" t="s">
        <v>74</v>
      </c>
      <c r="C55" s="54">
        <v>0</v>
      </c>
      <c r="D55" s="54">
        <v>0</v>
      </c>
      <c r="E55" s="54">
        <v>0</v>
      </c>
      <c r="F55" s="54">
        <v>0</v>
      </c>
    </row>
    <row r="56" spans="1:7">
      <c r="A56" s="48" t="s">
        <v>75</v>
      </c>
      <c r="B56" s="57" t="s">
        <v>76</v>
      </c>
      <c r="C56" s="68">
        <v>300</v>
      </c>
      <c r="D56" s="68">
        <v>0</v>
      </c>
      <c r="E56" s="68">
        <v>0</v>
      </c>
      <c r="F56" s="68">
        <v>300</v>
      </c>
    </row>
    <row r="57" spans="1:7">
      <c r="A57" s="48" t="s">
        <v>77</v>
      </c>
      <c r="B57" s="46" t="s">
        <v>78</v>
      </c>
      <c r="C57" s="55">
        <v>0</v>
      </c>
      <c r="D57" s="55">
        <v>0</v>
      </c>
      <c r="E57" s="55">
        <v>0</v>
      </c>
      <c r="F57" s="55">
        <v>0</v>
      </c>
    </row>
    <row r="58" spans="1:7">
      <c r="A58" s="48"/>
      <c r="B58" s="69" t="s">
        <v>88</v>
      </c>
      <c r="C58" s="70">
        <v>101813</v>
      </c>
      <c r="D58" s="70"/>
      <c r="E58" s="70">
        <v>0</v>
      </c>
      <c r="F58" s="70">
        <v>101813</v>
      </c>
    </row>
    <row r="59" spans="1:7">
      <c r="A59" s="56" t="s">
        <v>79</v>
      </c>
      <c r="B59" s="57" t="s">
        <v>80</v>
      </c>
      <c r="C59" s="58">
        <v>101813</v>
      </c>
      <c r="D59" s="58">
        <v>0</v>
      </c>
      <c r="E59" s="58">
        <v>0</v>
      </c>
      <c r="F59" s="58">
        <v>101813</v>
      </c>
    </row>
    <row r="60" spans="1:7">
      <c r="A60" s="34"/>
      <c r="B60" s="35" t="s">
        <v>81</v>
      </c>
      <c r="C60" s="36">
        <v>102113</v>
      </c>
      <c r="D60" s="36">
        <v>0</v>
      </c>
      <c r="E60" s="36">
        <v>0</v>
      </c>
      <c r="F60" s="36">
        <v>102113</v>
      </c>
      <c r="G60" s="24"/>
    </row>
  </sheetData>
  <pageMargins left="1.1417322834645669" right="0.15748031496062992" top="0.6692913385826772" bottom="0.27559055118110237" header="0.19685039370078741" footer="0.15748031496062992"/>
  <pageSetup paperSize="9" scale="87" orientation="portrait" r:id="rId1"/>
  <headerFooter>
    <oddHeader>&amp;CCsákvári Közös Önkormányzati Hivatal 2014. évi költségvetési kiadásai és bevételei kiemelt előirányzatok, működési és felhalmozási költségvetés  szerinti bontásban &amp;R
3. melléklet
ezer Ft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60"/>
  <sheetViews>
    <sheetView view="pageLayout" workbookViewId="0">
      <selection activeCell="G7" sqref="G7:H7"/>
    </sheetView>
  </sheetViews>
  <sheetFormatPr defaultRowHeight="12.75"/>
  <cols>
    <col min="1" max="1" width="3.28515625" bestFit="1" customWidth="1"/>
    <col min="2" max="2" width="38.5703125" customWidth="1"/>
    <col min="3" max="3" width="11.7109375" customWidth="1"/>
    <col min="4" max="4" width="10.140625" customWidth="1"/>
    <col min="5" max="5" width="9.5703125" customWidth="1"/>
    <col min="6" max="6" width="10.28515625" customWidth="1"/>
    <col min="7" max="7" width="10.7109375" style="5" bestFit="1" customWidth="1"/>
    <col min="8" max="8" width="9.28515625" bestFit="1" customWidth="1"/>
  </cols>
  <sheetData>
    <row r="1" spans="1:6" ht="39.75" customHeight="1">
      <c r="A1" s="41"/>
      <c r="B1" s="42"/>
      <c r="C1" s="43" t="s">
        <v>0</v>
      </c>
      <c r="D1" s="43" t="s">
        <v>1</v>
      </c>
      <c r="E1" s="44" t="s">
        <v>2</v>
      </c>
      <c r="F1" s="44" t="s">
        <v>3</v>
      </c>
    </row>
    <row r="2" spans="1:6">
      <c r="A2" s="45" t="s">
        <v>4</v>
      </c>
      <c r="B2" s="46" t="s">
        <v>5</v>
      </c>
      <c r="C2" s="47"/>
      <c r="D2" s="47"/>
      <c r="E2" s="47"/>
      <c r="F2" s="47"/>
    </row>
    <row r="3" spans="1:6">
      <c r="A3" s="48" t="s">
        <v>6</v>
      </c>
      <c r="B3" s="49" t="s">
        <v>7</v>
      </c>
      <c r="C3" s="47">
        <v>71650</v>
      </c>
      <c r="D3" s="47">
        <v>68194</v>
      </c>
      <c r="E3" s="47">
        <v>3456</v>
      </c>
      <c r="F3" s="47"/>
    </row>
    <row r="4" spans="1:6">
      <c r="A4" s="48" t="s">
        <v>8</v>
      </c>
      <c r="B4" s="49" t="s">
        <v>9</v>
      </c>
      <c r="C4" s="47">
        <v>19345</v>
      </c>
      <c r="D4" s="47">
        <v>18412</v>
      </c>
      <c r="E4" s="47">
        <v>933</v>
      </c>
      <c r="F4" s="47"/>
    </row>
    <row r="5" spans="1:6">
      <c r="A5" s="48" t="s">
        <v>10</v>
      </c>
      <c r="B5" s="49" t="s">
        <v>11</v>
      </c>
      <c r="C5" s="47">
        <v>29759</v>
      </c>
      <c r="D5" s="47">
        <v>27064</v>
      </c>
      <c r="E5" s="47">
        <v>2695</v>
      </c>
      <c r="F5" s="47"/>
    </row>
    <row r="6" spans="1:6">
      <c r="A6" s="48"/>
      <c r="B6" s="50" t="s">
        <v>12</v>
      </c>
      <c r="C6" s="47"/>
      <c r="D6" s="51"/>
      <c r="E6" s="51"/>
      <c r="F6" s="51"/>
    </row>
    <row r="7" spans="1:6">
      <c r="A7" s="48" t="s">
        <v>13</v>
      </c>
      <c r="B7" s="49" t="s">
        <v>14</v>
      </c>
      <c r="C7" s="47">
        <v>0</v>
      </c>
      <c r="D7" s="47"/>
      <c r="E7" s="47"/>
      <c r="F7" s="47"/>
    </row>
    <row r="8" spans="1:6">
      <c r="A8" s="48" t="s">
        <v>15</v>
      </c>
      <c r="B8" s="49" t="s">
        <v>16</v>
      </c>
      <c r="C8" s="47">
        <v>0</v>
      </c>
      <c r="D8" s="47"/>
      <c r="E8" s="47"/>
      <c r="F8" s="47"/>
    </row>
    <row r="9" spans="1:6">
      <c r="A9" s="48"/>
      <c r="B9" s="50" t="s">
        <v>17</v>
      </c>
      <c r="C9" s="50"/>
      <c r="D9" s="50"/>
      <c r="E9" s="50"/>
      <c r="F9" s="50"/>
    </row>
    <row r="10" spans="1:6">
      <c r="A10" s="48"/>
      <c r="B10" s="50" t="s">
        <v>18</v>
      </c>
      <c r="C10" s="51"/>
      <c r="D10" s="51"/>
      <c r="E10" s="51"/>
      <c r="F10" s="51"/>
    </row>
    <row r="11" spans="1:6">
      <c r="A11" s="48"/>
      <c r="B11" s="50" t="s">
        <v>19</v>
      </c>
      <c r="C11" s="51"/>
      <c r="D11" s="51"/>
      <c r="E11" s="51"/>
      <c r="F11" s="51"/>
    </row>
    <row r="12" spans="1:6">
      <c r="A12" s="52"/>
      <c r="B12" s="53" t="s">
        <v>20</v>
      </c>
      <c r="C12" s="54">
        <v>120754</v>
      </c>
      <c r="D12" s="54">
        <v>113670</v>
      </c>
      <c r="E12" s="54">
        <v>7084</v>
      </c>
      <c r="F12" s="54">
        <v>0</v>
      </c>
    </row>
    <row r="13" spans="1:6">
      <c r="A13" s="48"/>
      <c r="B13" s="46" t="s">
        <v>21</v>
      </c>
      <c r="C13" s="55"/>
      <c r="D13" s="55"/>
      <c r="E13" s="55"/>
      <c r="F13" s="55"/>
    </row>
    <row r="14" spans="1:6">
      <c r="A14" s="48" t="s">
        <v>22</v>
      </c>
      <c r="B14" s="49" t="s">
        <v>23</v>
      </c>
      <c r="C14" s="47">
        <v>1000</v>
      </c>
      <c r="D14" s="47">
        <v>1000</v>
      </c>
      <c r="E14" s="47"/>
      <c r="F14" s="47"/>
    </row>
    <row r="15" spans="1:6">
      <c r="A15" s="48" t="s">
        <v>24</v>
      </c>
      <c r="B15" s="49" t="s">
        <v>25</v>
      </c>
      <c r="C15" s="47"/>
      <c r="D15" s="47"/>
      <c r="E15" s="47"/>
      <c r="F15" s="47"/>
    </row>
    <row r="16" spans="1:6">
      <c r="A16" s="48" t="s">
        <v>26</v>
      </c>
      <c r="B16" s="49" t="s">
        <v>27</v>
      </c>
      <c r="C16" s="47"/>
      <c r="D16" s="47"/>
      <c r="E16" s="47"/>
      <c r="F16" s="47"/>
    </row>
    <row r="17" spans="1:8">
      <c r="A17" s="52"/>
      <c r="B17" s="53" t="s">
        <v>28</v>
      </c>
      <c r="C17" s="54">
        <v>1000</v>
      </c>
      <c r="D17" s="54">
        <v>1000</v>
      </c>
      <c r="E17" s="54">
        <v>0</v>
      </c>
      <c r="F17" s="54">
        <v>0</v>
      </c>
    </row>
    <row r="18" spans="1:8">
      <c r="A18" s="56"/>
      <c r="B18" s="57" t="s">
        <v>29</v>
      </c>
      <c r="C18" s="58">
        <v>121754</v>
      </c>
      <c r="D18" s="58">
        <v>114670</v>
      </c>
      <c r="E18" s="58">
        <v>7084</v>
      </c>
      <c r="F18" s="58">
        <v>0</v>
      </c>
    </row>
    <row r="19" spans="1:8">
      <c r="A19" s="45" t="s">
        <v>30</v>
      </c>
      <c r="B19" s="46" t="s">
        <v>31</v>
      </c>
      <c r="C19" s="59"/>
      <c r="D19" s="59"/>
      <c r="E19" s="59"/>
      <c r="F19" s="59"/>
    </row>
    <row r="20" spans="1:8">
      <c r="A20" s="45"/>
      <c r="B20" s="49" t="s">
        <v>32</v>
      </c>
      <c r="C20" s="59"/>
      <c r="D20" s="59"/>
      <c r="E20" s="59"/>
      <c r="F20" s="59"/>
    </row>
    <row r="21" spans="1:8">
      <c r="A21" s="45"/>
      <c r="B21" s="49" t="s">
        <v>33</v>
      </c>
      <c r="C21" s="59"/>
      <c r="D21" s="59"/>
      <c r="E21" s="59"/>
      <c r="F21" s="59"/>
    </row>
    <row r="22" spans="1:8">
      <c r="A22" s="56"/>
      <c r="B22" s="57" t="s">
        <v>34</v>
      </c>
      <c r="C22" s="58">
        <v>0</v>
      </c>
      <c r="D22" s="58">
        <v>0</v>
      </c>
      <c r="E22" s="58">
        <v>0</v>
      </c>
      <c r="F22" s="58">
        <v>0</v>
      </c>
    </row>
    <row r="23" spans="1:8">
      <c r="A23" s="60"/>
      <c r="B23" s="61" t="s">
        <v>35</v>
      </c>
      <c r="C23" s="62">
        <v>121754</v>
      </c>
      <c r="D23" s="62">
        <v>114670</v>
      </c>
      <c r="E23" s="62">
        <v>7084</v>
      </c>
      <c r="F23" s="62">
        <v>0</v>
      </c>
      <c r="H23" s="24"/>
    </row>
    <row r="24" spans="1:8">
      <c r="A24" s="56"/>
      <c r="B24" s="46" t="s">
        <v>36</v>
      </c>
      <c r="C24" s="55"/>
      <c r="D24" s="55"/>
      <c r="E24" s="55"/>
      <c r="F24" s="55"/>
      <c r="G24" s="25"/>
    </row>
    <row r="25" spans="1:8" ht="25.5">
      <c r="A25" s="56" t="s">
        <v>37</v>
      </c>
      <c r="B25" s="63" t="s">
        <v>38</v>
      </c>
      <c r="C25" s="55"/>
      <c r="D25" s="55"/>
      <c r="E25" s="55"/>
      <c r="F25" s="55"/>
    </row>
    <row r="26" spans="1:8">
      <c r="A26" s="56"/>
      <c r="B26" s="64" t="s">
        <v>39</v>
      </c>
      <c r="C26" s="51"/>
      <c r="D26" s="51"/>
      <c r="E26" s="51"/>
      <c r="F26" s="51"/>
    </row>
    <row r="27" spans="1:8">
      <c r="A27" s="56"/>
      <c r="B27" s="64" t="s">
        <v>40</v>
      </c>
      <c r="C27" s="51"/>
      <c r="D27" s="51"/>
      <c r="E27" s="51"/>
      <c r="F27" s="51"/>
    </row>
    <row r="28" spans="1:8">
      <c r="A28" s="56"/>
      <c r="B28" s="65" t="s">
        <v>41</v>
      </c>
      <c r="C28" s="66"/>
      <c r="D28" s="66"/>
      <c r="E28" s="66"/>
      <c r="F28" s="66"/>
    </row>
    <row r="29" spans="1:8">
      <c r="A29" s="56"/>
      <c r="B29" s="65" t="s">
        <v>42</v>
      </c>
      <c r="C29" s="66"/>
      <c r="D29" s="66"/>
      <c r="E29" s="66"/>
      <c r="F29" s="66"/>
    </row>
    <row r="30" spans="1:8">
      <c r="A30" s="56"/>
      <c r="B30" s="65" t="s">
        <v>43</v>
      </c>
      <c r="C30" s="66"/>
      <c r="D30" s="66"/>
      <c r="E30" s="66"/>
      <c r="F30" s="66"/>
    </row>
    <row r="31" spans="1:8">
      <c r="A31" s="56" t="s">
        <v>44</v>
      </c>
      <c r="B31" s="67" t="s">
        <v>45</v>
      </c>
      <c r="C31" s="55"/>
      <c r="D31" s="55"/>
      <c r="E31" s="55"/>
      <c r="F31" s="55"/>
    </row>
    <row r="32" spans="1:8">
      <c r="A32" s="56"/>
      <c r="B32" s="67" t="s">
        <v>46</v>
      </c>
      <c r="C32" s="47"/>
      <c r="D32" s="47"/>
      <c r="E32" s="47"/>
      <c r="F32" s="47"/>
    </row>
    <row r="33" spans="1:6">
      <c r="A33" s="56"/>
      <c r="B33" s="49" t="s">
        <v>47</v>
      </c>
      <c r="C33" s="55"/>
      <c r="D33" s="55"/>
      <c r="E33" s="55"/>
      <c r="F33" s="55"/>
    </row>
    <row r="34" spans="1:6">
      <c r="A34" s="56"/>
      <c r="B34" s="64" t="s">
        <v>48</v>
      </c>
      <c r="C34" s="51"/>
      <c r="D34" s="51"/>
      <c r="E34" s="51"/>
      <c r="F34" s="51"/>
    </row>
    <row r="35" spans="1:6">
      <c r="A35" s="56"/>
      <c r="B35" s="64" t="s">
        <v>49</v>
      </c>
      <c r="C35" s="51"/>
      <c r="D35" s="51"/>
      <c r="E35" s="51"/>
      <c r="F35" s="51"/>
    </row>
    <row r="36" spans="1:6">
      <c r="A36" s="56"/>
      <c r="B36" s="64" t="s">
        <v>50</v>
      </c>
      <c r="C36" s="51"/>
      <c r="D36" s="51"/>
      <c r="E36" s="51"/>
      <c r="F36" s="51"/>
    </row>
    <row r="37" spans="1:6">
      <c r="A37" s="56"/>
      <c r="B37" s="49" t="s">
        <v>51</v>
      </c>
      <c r="C37" s="55"/>
      <c r="D37" s="55"/>
      <c r="E37" s="55"/>
      <c r="F37" s="55"/>
    </row>
    <row r="38" spans="1:6">
      <c r="A38" s="56"/>
      <c r="B38" s="64" t="s">
        <v>52</v>
      </c>
      <c r="C38" s="51"/>
      <c r="D38" s="51"/>
      <c r="E38" s="51"/>
      <c r="F38" s="51"/>
    </row>
    <row r="39" spans="1:6">
      <c r="A39" s="56"/>
      <c r="B39" s="64" t="s">
        <v>53</v>
      </c>
      <c r="C39" s="51"/>
      <c r="D39" s="51"/>
      <c r="E39" s="51"/>
      <c r="F39" s="51"/>
    </row>
    <row r="40" spans="1:6">
      <c r="A40" s="56"/>
      <c r="B40" s="64" t="s">
        <v>54</v>
      </c>
      <c r="C40" s="51"/>
      <c r="D40" s="51"/>
      <c r="E40" s="51"/>
      <c r="F40" s="51"/>
    </row>
    <row r="41" spans="1:6">
      <c r="A41" s="56"/>
      <c r="B41" s="49" t="s">
        <v>55</v>
      </c>
      <c r="C41" s="55"/>
      <c r="D41" s="55"/>
      <c r="E41" s="55"/>
      <c r="F41" s="55"/>
    </row>
    <row r="42" spans="1:6">
      <c r="A42" s="56"/>
      <c r="B42" s="64" t="s">
        <v>56</v>
      </c>
      <c r="C42" s="51"/>
      <c r="D42" s="51"/>
      <c r="E42" s="51"/>
      <c r="F42" s="51"/>
    </row>
    <row r="43" spans="1:6">
      <c r="A43" s="56"/>
      <c r="B43" s="64" t="s">
        <v>57</v>
      </c>
      <c r="C43" s="51"/>
      <c r="D43" s="51"/>
      <c r="E43" s="51"/>
      <c r="F43" s="51"/>
    </row>
    <row r="44" spans="1:6">
      <c r="A44" s="56"/>
      <c r="B44" s="64" t="s">
        <v>58</v>
      </c>
      <c r="C44" s="51"/>
      <c r="D44" s="51"/>
      <c r="E44" s="51"/>
      <c r="F44" s="51"/>
    </row>
    <row r="45" spans="1:6">
      <c r="A45" s="48" t="s">
        <v>59</v>
      </c>
      <c r="B45" s="49" t="s">
        <v>60</v>
      </c>
      <c r="C45" s="55">
        <v>10098</v>
      </c>
      <c r="D45" s="55">
        <v>9280</v>
      </c>
      <c r="E45" s="55">
        <v>818</v>
      </c>
      <c r="F45" s="55"/>
    </row>
    <row r="46" spans="1:6">
      <c r="A46" s="48"/>
      <c r="B46" s="64" t="s">
        <v>61</v>
      </c>
      <c r="C46" s="51"/>
      <c r="D46" s="51"/>
      <c r="E46" s="51"/>
      <c r="F46" s="51"/>
    </row>
    <row r="47" spans="1:6">
      <c r="A47" s="48"/>
      <c r="B47" s="64" t="s">
        <v>62</v>
      </c>
      <c r="C47" s="51"/>
      <c r="D47" s="51"/>
      <c r="E47" s="51"/>
      <c r="F47" s="51"/>
    </row>
    <row r="48" spans="1:6">
      <c r="A48" s="48"/>
      <c r="B48" s="64" t="s">
        <v>63</v>
      </c>
      <c r="C48" s="51">
        <v>10098</v>
      </c>
      <c r="D48" s="51">
        <v>9280</v>
      </c>
      <c r="E48" s="51">
        <v>818</v>
      </c>
      <c r="F48" s="51"/>
    </row>
    <row r="49" spans="1:8">
      <c r="A49" s="48" t="s">
        <v>64</v>
      </c>
      <c r="B49" s="49" t="s">
        <v>65</v>
      </c>
      <c r="C49" s="55"/>
      <c r="D49" s="55"/>
      <c r="E49" s="55"/>
      <c r="F49" s="55"/>
    </row>
    <row r="50" spans="1:8">
      <c r="A50" s="56"/>
      <c r="B50" s="53" t="s">
        <v>66</v>
      </c>
      <c r="C50" s="54"/>
      <c r="D50" s="54"/>
      <c r="E50" s="54"/>
      <c r="F50" s="54"/>
      <c r="G50" s="25"/>
    </row>
    <row r="51" spans="1:8">
      <c r="A51" s="48"/>
      <c r="B51" s="46" t="s">
        <v>67</v>
      </c>
      <c r="C51" s="47"/>
      <c r="D51" s="47"/>
      <c r="E51" s="47"/>
      <c r="F51" s="47"/>
    </row>
    <row r="52" spans="1:8" ht="25.5">
      <c r="A52" s="48" t="s">
        <v>68</v>
      </c>
      <c r="B52" s="63" t="s">
        <v>69</v>
      </c>
      <c r="C52" s="47"/>
      <c r="D52" s="47"/>
      <c r="E52" s="47"/>
      <c r="F52" s="47"/>
    </row>
    <row r="53" spans="1:8">
      <c r="A53" s="48" t="s">
        <v>70</v>
      </c>
      <c r="B53" s="67" t="s">
        <v>71</v>
      </c>
      <c r="C53" s="47"/>
      <c r="D53" s="47"/>
      <c r="E53" s="47"/>
      <c r="F53" s="47"/>
    </row>
    <row r="54" spans="1:8">
      <c r="A54" s="48" t="s">
        <v>72</v>
      </c>
      <c r="B54" s="67" t="s">
        <v>73</v>
      </c>
      <c r="C54" s="47"/>
      <c r="D54" s="47"/>
      <c r="E54" s="47"/>
      <c r="F54" s="47"/>
    </row>
    <row r="55" spans="1:8">
      <c r="A55" s="48"/>
      <c r="B55" s="53" t="s">
        <v>74</v>
      </c>
      <c r="C55" s="54"/>
      <c r="D55" s="54"/>
      <c r="E55" s="54"/>
      <c r="F55" s="54"/>
    </row>
    <row r="56" spans="1:8">
      <c r="A56" s="48" t="s">
        <v>75</v>
      </c>
      <c r="B56" s="57" t="s">
        <v>76</v>
      </c>
      <c r="C56" s="68">
        <v>10098</v>
      </c>
      <c r="D56" s="68">
        <v>9280</v>
      </c>
      <c r="E56" s="68">
        <v>818</v>
      </c>
      <c r="F56" s="68">
        <v>0</v>
      </c>
    </row>
    <row r="57" spans="1:8">
      <c r="A57" s="48" t="s">
        <v>77</v>
      </c>
      <c r="B57" s="46" t="s">
        <v>78</v>
      </c>
      <c r="C57" s="55"/>
      <c r="D57" s="55"/>
      <c r="E57" s="55"/>
      <c r="F57" s="55"/>
    </row>
    <row r="58" spans="1:8">
      <c r="A58" s="48"/>
      <c r="B58" s="69" t="s">
        <v>88</v>
      </c>
      <c r="C58" s="70">
        <v>111656</v>
      </c>
      <c r="D58" s="70">
        <v>105390</v>
      </c>
      <c r="E58" s="70">
        <v>6266</v>
      </c>
      <c r="F58" s="70"/>
      <c r="G58" s="71"/>
    </row>
    <row r="59" spans="1:8">
      <c r="A59" s="56" t="s">
        <v>79</v>
      </c>
      <c r="B59" s="57" t="s">
        <v>80</v>
      </c>
      <c r="C59" s="58">
        <v>111656</v>
      </c>
      <c r="D59" s="58">
        <v>105390</v>
      </c>
      <c r="E59" s="58">
        <v>6266</v>
      </c>
      <c r="F59" s="58">
        <v>0</v>
      </c>
    </row>
    <row r="60" spans="1:8">
      <c r="A60" s="34"/>
      <c r="B60" s="35" t="s">
        <v>81</v>
      </c>
      <c r="C60" s="36">
        <v>121754</v>
      </c>
      <c r="D60" s="36">
        <v>114670</v>
      </c>
      <c r="E60" s="36">
        <v>7084</v>
      </c>
      <c r="F60" s="36">
        <v>0</v>
      </c>
      <c r="H60" s="24"/>
    </row>
  </sheetData>
  <pageMargins left="1.1417322834645669" right="0.15748031496062992" top="0.6692913385826772" bottom="0.27559055118110237" header="0.19685039370078741" footer="0.15748031496062992"/>
  <pageSetup paperSize="9" scale="87" orientation="portrait" r:id="rId1"/>
  <headerFooter>
    <oddHeader>&amp;CMese-Vár óvoda és bölcsöde 2014. évi költségvetési kiadásai és bevételei kiemelt előirányzatok, működési és felhalmozási költségvetés  szerinti bontásban &amp;R
4. melléklet
ezer Ft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60"/>
  <sheetViews>
    <sheetView view="pageLayout" workbookViewId="0">
      <selection activeCell="B4" sqref="B4"/>
    </sheetView>
  </sheetViews>
  <sheetFormatPr defaultRowHeight="12.75"/>
  <cols>
    <col min="1" max="1" width="3.28515625" bestFit="1" customWidth="1"/>
    <col min="2" max="2" width="38.5703125" customWidth="1"/>
    <col min="3" max="3" width="11.7109375" customWidth="1"/>
    <col min="4" max="4" width="10.140625" customWidth="1"/>
    <col min="5" max="5" width="9.5703125" customWidth="1"/>
    <col min="6" max="6" width="10.28515625" customWidth="1"/>
    <col min="7" max="7" width="10.7109375" style="5" bestFit="1" customWidth="1"/>
    <col min="8" max="8" width="9.28515625" bestFit="1" customWidth="1"/>
  </cols>
  <sheetData>
    <row r="1" spans="1:6" ht="39.75" customHeight="1">
      <c r="A1" s="41"/>
      <c r="B1" s="42"/>
      <c r="C1" s="43" t="s">
        <v>0</v>
      </c>
      <c r="D1" s="43" t="s">
        <v>1</v>
      </c>
      <c r="E1" s="44" t="s">
        <v>2</v>
      </c>
      <c r="F1" s="44" t="s">
        <v>3</v>
      </c>
    </row>
    <row r="2" spans="1:6">
      <c r="A2" s="45" t="s">
        <v>4</v>
      </c>
      <c r="B2" s="46" t="s">
        <v>5</v>
      </c>
      <c r="C2" s="47"/>
      <c r="D2" s="47"/>
      <c r="E2" s="47"/>
      <c r="F2" s="47"/>
    </row>
    <row r="3" spans="1:6">
      <c r="A3" s="48" t="s">
        <v>6</v>
      </c>
      <c r="B3" s="49" t="s">
        <v>7</v>
      </c>
      <c r="C3" s="47">
        <v>6891</v>
      </c>
      <c r="D3" s="47">
        <v>6891</v>
      </c>
      <c r="E3" s="47"/>
      <c r="F3" s="47"/>
    </row>
    <row r="4" spans="1:6">
      <c r="A4" s="48" t="s">
        <v>8</v>
      </c>
      <c r="B4" s="49" t="s">
        <v>9</v>
      </c>
      <c r="C4" s="47">
        <v>1861</v>
      </c>
      <c r="D4" s="47">
        <v>1861</v>
      </c>
      <c r="E4" s="47"/>
      <c r="F4" s="47"/>
    </row>
    <row r="5" spans="1:6">
      <c r="A5" s="48" t="s">
        <v>10</v>
      </c>
      <c r="B5" s="49" t="s">
        <v>11</v>
      </c>
      <c r="C5" s="47">
        <v>2597</v>
      </c>
      <c r="D5" s="47">
        <v>2565</v>
      </c>
      <c r="E5" s="47">
        <v>32</v>
      </c>
      <c r="F5" s="47"/>
    </row>
    <row r="6" spans="1:6">
      <c r="A6" s="48"/>
      <c r="B6" s="50" t="s">
        <v>12</v>
      </c>
      <c r="C6" s="47"/>
      <c r="D6" s="51"/>
      <c r="E6" s="51"/>
      <c r="F6" s="51"/>
    </row>
    <row r="7" spans="1:6">
      <c r="A7" s="48" t="s">
        <v>13</v>
      </c>
      <c r="B7" s="49" t="s">
        <v>14</v>
      </c>
      <c r="C7" s="47">
        <v>0</v>
      </c>
      <c r="D7" s="47"/>
      <c r="E7" s="47"/>
      <c r="F7" s="47"/>
    </row>
    <row r="8" spans="1:6">
      <c r="A8" s="48" t="s">
        <v>15</v>
      </c>
      <c r="B8" s="49" t="s">
        <v>16</v>
      </c>
      <c r="C8" s="47">
        <v>0</v>
      </c>
      <c r="D8" s="47"/>
      <c r="E8" s="47"/>
      <c r="F8" s="47"/>
    </row>
    <row r="9" spans="1:6">
      <c r="A9" s="48"/>
      <c r="B9" s="50" t="s">
        <v>17</v>
      </c>
      <c r="C9" s="50"/>
      <c r="D9" s="50"/>
      <c r="E9" s="50"/>
      <c r="F9" s="50"/>
    </row>
    <row r="10" spans="1:6">
      <c r="A10" s="48"/>
      <c r="B10" s="50" t="s">
        <v>18</v>
      </c>
      <c r="C10" s="51"/>
      <c r="D10" s="51"/>
      <c r="E10" s="51"/>
      <c r="F10" s="51"/>
    </row>
    <row r="11" spans="1:6">
      <c r="A11" s="48"/>
      <c r="B11" s="50" t="s">
        <v>19</v>
      </c>
      <c r="C11" s="51"/>
      <c r="D11" s="51"/>
      <c r="E11" s="51"/>
      <c r="F11" s="51"/>
    </row>
    <row r="12" spans="1:6">
      <c r="A12" s="52"/>
      <c r="B12" s="53" t="s">
        <v>20</v>
      </c>
      <c r="C12" s="54">
        <v>11349</v>
      </c>
      <c r="D12" s="54">
        <v>11317</v>
      </c>
      <c r="E12" s="54">
        <v>32</v>
      </c>
      <c r="F12" s="54">
        <v>0</v>
      </c>
    </row>
    <row r="13" spans="1:6">
      <c r="A13" s="48"/>
      <c r="B13" s="46" t="s">
        <v>21</v>
      </c>
      <c r="C13" s="55"/>
      <c r="D13" s="55"/>
      <c r="E13" s="55"/>
      <c r="F13" s="55"/>
    </row>
    <row r="14" spans="1:6">
      <c r="A14" s="48" t="s">
        <v>22</v>
      </c>
      <c r="B14" s="49" t="s">
        <v>23</v>
      </c>
      <c r="C14" s="47"/>
      <c r="D14" s="47"/>
      <c r="E14" s="47"/>
      <c r="F14" s="47"/>
    </row>
    <row r="15" spans="1:6">
      <c r="A15" s="48" t="s">
        <v>24</v>
      </c>
      <c r="B15" s="49" t="s">
        <v>25</v>
      </c>
      <c r="C15" s="47"/>
      <c r="D15" s="47"/>
      <c r="E15" s="47"/>
      <c r="F15" s="47"/>
    </row>
    <row r="16" spans="1:6">
      <c r="A16" s="48" t="s">
        <v>26</v>
      </c>
      <c r="B16" s="49" t="s">
        <v>27</v>
      </c>
      <c r="C16" s="47"/>
      <c r="D16" s="47"/>
      <c r="E16" s="47"/>
      <c r="F16" s="47"/>
    </row>
    <row r="17" spans="1:8">
      <c r="A17" s="52"/>
      <c r="B17" s="53" t="s">
        <v>28</v>
      </c>
      <c r="C17" s="54">
        <v>0</v>
      </c>
      <c r="D17" s="54">
        <v>0</v>
      </c>
      <c r="E17" s="54">
        <v>0</v>
      </c>
      <c r="F17" s="54">
        <v>0</v>
      </c>
    </row>
    <row r="18" spans="1:8">
      <c r="A18" s="56"/>
      <c r="B18" s="57" t="s">
        <v>29</v>
      </c>
      <c r="C18" s="58">
        <v>11349</v>
      </c>
      <c r="D18" s="58">
        <v>11317</v>
      </c>
      <c r="E18" s="58">
        <v>32</v>
      </c>
      <c r="F18" s="58">
        <v>0</v>
      </c>
    </row>
    <row r="19" spans="1:8">
      <c r="A19" s="45" t="s">
        <v>30</v>
      </c>
      <c r="B19" s="46" t="s">
        <v>31</v>
      </c>
      <c r="C19" s="59"/>
      <c r="D19" s="59"/>
      <c r="E19" s="59"/>
      <c r="F19" s="59"/>
    </row>
    <row r="20" spans="1:8">
      <c r="A20" s="45"/>
      <c r="B20" s="49" t="s">
        <v>32</v>
      </c>
      <c r="C20" s="59"/>
      <c r="D20" s="59"/>
      <c r="E20" s="59"/>
      <c r="F20" s="59"/>
    </row>
    <row r="21" spans="1:8">
      <c r="A21" s="45"/>
      <c r="B21" s="49" t="s">
        <v>33</v>
      </c>
      <c r="C21" s="59"/>
      <c r="D21" s="59"/>
      <c r="E21" s="59"/>
      <c r="F21" s="59"/>
    </row>
    <row r="22" spans="1:8">
      <c r="A22" s="56"/>
      <c r="B22" s="57" t="s">
        <v>34</v>
      </c>
      <c r="C22" s="58">
        <v>0</v>
      </c>
      <c r="D22" s="58">
        <v>0</v>
      </c>
      <c r="E22" s="58">
        <v>0</v>
      </c>
      <c r="F22" s="58">
        <v>0</v>
      </c>
    </row>
    <row r="23" spans="1:8">
      <c r="A23" s="60"/>
      <c r="B23" s="61" t="s">
        <v>35</v>
      </c>
      <c r="C23" s="62">
        <v>11349</v>
      </c>
      <c r="D23" s="62">
        <v>11317</v>
      </c>
      <c r="E23" s="62">
        <v>32</v>
      </c>
      <c r="F23" s="62">
        <v>0</v>
      </c>
      <c r="H23" s="24"/>
    </row>
    <row r="24" spans="1:8">
      <c r="A24" s="56"/>
      <c r="B24" s="46" t="s">
        <v>36</v>
      </c>
      <c r="C24" s="55"/>
      <c r="D24" s="55"/>
      <c r="E24" s="55"/>
      <c r="F24" s="55"/>
      <c r="G24" s="25"/>
    </row>
    <row r="25" spans="1:8" ht="25.5">
      <c r="A25" s="56" t="s">
        <v>37</v>
      </c>
      <c r="B25" s="63" t="s">
        <v>38</v>
      </c>
      <c r="C25" s="55"/>
      <c r="D25" s="55"/>
      <c r="E25" s="55"/>
      <c r="F25" s="55"/>
    </row>
    <row r="26" spans="1:8">
      <c r="A26" s="56"/>
      <c r="B26" s="64" t="s">
        <v>39</v>
      </c>
      <c r="C26" s="51"/>
      <c r="D26" s="51"/>
      <c r="E26" s="51"/>
      <c r="F26" s="51"/>
    </row>
    <row r="27" spans="1:8">
      <c r="A27" s="56"/>
      <c r="B27" s="64" t="s">
        <v>40</v>
      </c>
      <c r="C27" s="51"/>
      <c r="D27" s="51"/>
      <c r="E27" s="51"/>
      <c r="F27" s="51"/>
    </row>
    <row r="28" spans="1:8">
      <c r="A28" s="56"/>
      <c r="B28" s="65" t="s">
        <v>41</v>
      </c>
      <c r="C28" s="66"/>
      <c r="D28" s="66"/>
      <c r="E28" s="66"/>
      <c r="F28" s="66"/>
    </row>
    <row r="29" spans="1:8">
      <c r="A29" s="56"/>
      <c r="B29" s="65" t="s">
        <v>42</v>
      </c>
      <c r="C29" s="66"/>
      <c r="D29" s="66"/>
      <c r="E29" s="66"/>
      <c r="F29" s="66"/>
    </row>
    <row r="30" spans="1:8">
      <c r="A30" s="56"/>
      <c r="B30" s="65" t="s">
        <v>43</v>
      </c>
      <c r="C30" s="66"/>
      <c r="D30" s="66"/>
      <c r="E30" s="66"/>
      <c r="F30" s="66"/>
    </row>
    <row r="31" spans="1:8">
      <c r="A31" s="56" t="s">
        <v>44</v>
      </c>
      <c r="B31" s="67" t="s">
        <v>45</v>
      </c>
      <c r="C31" s="55"/>
      <c r="D31" s="55"/>
      <c r="E31" s="55"/>
      <c r="F31" s="55"/>
    </row>
    <row r="32" spans="1:8">
      <c r="A32" s="56"/>
      <c r="B32" s="67" t="s">
        <v>46</v>
      </c>
      <c r="C32" s="47"/>
      <c r="D32" s="47"/>
      <c r="E32" s="47"/>
      <c r="F32" s="47"/>
    </row>
    <row r="33" spans="1:6">
      <c r="A33" s="56"/>
      <c r="B33" s="49" t="s">
        <v>47</v>
      </c>
      <c r="C33" s="55"/>
      <c r="D33" s="55"/>
      <c r="E33" s="55"/>
      <c r="F33" s="55"/>
    </row>
    <row r="34" spans="1:6">
      <c r="A34" s="56"/>
      <c r="B34" s="64" t="s">
        <v>48</v>
      </c>
      <c r="C34" s="51"/>
      <c r="D34" s="51"/>
      <c r="E34" s="51"/>
      <c r="F34" s="51"/>
    </row>
    <row r="35" spans="1:6">
      <c r="A35" s="56"/>
      <c r="B35" s="64" t="s">
        <v>49</v>
      </c>
      <c r="C35" s="51"/>
      <c r="D35" s="51"/>
      <c r="E35" s="51"/>
      <c r="F35" s="51"/>
    </row>
    <row r="36" spans="1:6">
      <c r="A36" s="56"/>
      <c r="B36" s="64" t="s">
        <v>50</v>
      </c>
      <c r="C36" s="51"/>
      <c r="D36" s="51"/>
      <c r="E36" s="51"/>
      <c r="F36" s="51"/>
    </row>
    <row r="37" spans="1:6">
      <c r="A37" s="56"/>
      <c r="B37" s="49" t="s">
        <v>51</v>
      </c>
      <c r="C37" s="55"/>
      <c r="D37" s="55"/>
      <c r="E37" s="55"/>
      <c r="F37" s="55"/>
    </row>
    <row r="38" spans="1:6">
      <c r="A38" s="56"/>
      <c r="B38" s="64" t="s">
        <v>52</v>
      </c>
      <c r="C38" s="51"/>
      <c r="D38" s="51"/>
      <c r="E38" s="51"/>
      <c r="F38" s="51"/>
    </row>
    <row r="39" spans="1:6">
      <c r="A39" s="56"/>
      <c r="B39" s="64" t="s">
        <v>53</v>
      </c>
      <c r="C39" s="51"/>
      <c r="D39" s="51"/>
      <c r="E39" s="51"/>
      <c r="F39" s="51"/>
    </row>
    <row r="40" spans="1:6">
      <c r="A40" s="56"/>
      <c r="B40" s="64" t="s">
        <v>54</v>
      </c>
      <c r="C40" s="51"/>
      <c r="D40" s="51"/>
      <c r="E40" s="51"/>
      <c r="F40" s="51"/>
    </row>
    <row r="41" spans="1:6">
      <c r="A41" s="56"/>
      <c r="B41" s="49" t="s">
        <v>55</v>
      </c>
      <c r="C41" s="55"/>
      <c r="D41" s="55"/>
      <c r="E41" s="55"/>
      <c r="F41" s="55"/>
    </row>
    <row r="42" spans="1:6">
      <c r="A42" s="56"/>
      <c r="B42" s="64" t="s">
        <v>56</v>
      </c>
      <c r="C42" s="51"/>
      <c r="D42" s="51"/>
      <c r="E42" s="51"/>
      <c r="F42" s="51"/>
    </row>
    <row r="43" spans="1:6">
      <c r="A43" s="56"/>
      <c r="B43" s="64" t="s">
        <v>57</v>
      </c>
      <c r="C43" s="51"/>
      <c r="D43" s="51"/>
      <c r="E43" s="51"/>
      <c r="F43" s="51"/>
    </row>
    <row r="44" spans="1:6">
      <c r="A44" s="56"/>
      <c r="B44" s="64" t="s">
        <v>58</v>
      </c>
      <c r="C44" s="51"/>
      <c r="D44" s="51"/>
      <c r="E44" s="51"/>
      <c r="F44" s="51"/>
    </row>
    <row r="45" spans="1:6">
      <c r="A45" s="48" t="s">
        <v>59</v>
      </c>
      <c r="B45" s="49" t="s">
        <v>60</v>
      </c>
      <c r="C45" s="55">
        <v>375</v>
      </c>
      <c r="D45" s="55">
        <v>343</v>
      </c>
      <c r="E45" s="55">
        <v>32</v>
      </c>
      <c r="F45" s="55"/>
    </row>
    <row r="46" spans="1:6">
      <c r="A46" s="48"/>
      <c r="B46" s="64" t="s">
        <v>61</v>
      </c>
      <c r="C46" s="51"/>
      <c r="D46" s="51"/>
      <c r="E46" s="51"/>
      <c r="F46" s="51"/>
    </row>
    <row r="47" spans="1:6">
      <c r="A47" s="48"/>
      <c r="B47" s="64" t="s">
        <v>62</v>
      </c>
      <c r="C47" s="51">
        <v>375</v>
      </c>
      <c r="D47" s="51">
        <v>343</v>
      </c>
      <c r="E47" s="51">
        <v>32</v>
      </c>
      <c r="F47" s="51"/>
    </row>
    <row r="48" spans="1:6">
      <c r="A48" s="48"/>
      <c r="B48" s="64" t="s">
        <v>63</v>
      </c>
      <c r="C48" s="51"/>
      <c r="D48" s="51"/>
      <c r="E48" s="51"/>
      <c r="F48" s="51"/>
    </row>
    <row r="49" spans="1:8">
      <c r="A49" s="48" t="s">
        <v>64</v>
      </c>
      <c r="B49" s="49" t="s">
        <v>65</v>
      </c>
      <c r="C49" s="55"/>
      <c r="D49" s="55"/>
      <c r="E49" s="55"/>
      <c r="F49" s="55"/>
    </row>
    <row r="50" spans="1:8">
      <c r="A50" s="56"/>
      <c r="B50" s="53" t="s">
        <v>66</v>
      </c>
      <c r="C50" s="54"/>
      <c r="D50" s="54"/>
      <c r="E50" s="54"/>
      <c r="F50" s="54"/>
      <c r="G50" s="25"/>
    </row>
    <row r="51" spans="1:8">
      <c r="A51" s="48"/>
      <c r="B51" s="46" t="s">
        <v>67</v>
      </c>
      <c r="C51" s="47"/>
      <c r="D51" s="47"/>
      <c r="E51" s="47"/>
      <c r="F51" s="47"/>
    </row>
    <row r="52" spans="1:8" ht="25.5">
      <c r="A52" s="48" t="s">
        <v>68</v>
      </c>
      <c r="B52" s="63" t="s">
        <v>69</v>
      </c>
      <c r="C52" s="47"/>
      <c r="D52" s="47"/>
      <c r="E52" s="47"/>
      <c r="F52" s="47"/>
    </row>
    <row r="53" spans="1:8">
      <c r="A53" s="48" t="s">
        <v>70</v>
      </c>
      <c r="B53" s="67" t="s">
        <v>71</v>
      </c>
      <c r="C53" s="47"/>
      <c r="D53" s="47"/>
      <c r="E53" s="47"/>
      <c r="F53" s="47"/>
    </row>
    <row r="54" spans="1:8">
      <c r="A54" s="48" t="s">
        <v>72</v>
      </c>
      <c r="B54" s="67" t="s">
        <v>73</v>
      </c>
      <c r="C54" s="47"/>
      <c r="D54" s="47"/>
      <c r="E54" s="47"/>
      <c r="F54" s="47"/>
    </row>
    <row r="55" spans="1:8">
      <c r="A55" s="48"/>
      <c r="B55" s="53" t="s">
        <v>74</v>
      </c>
      <c r="C55" s="54"/>
      <c r="D55" s="54"/>
      <c r="E55" s="54"/>
      <c r="F55" s="54"/>
    </row>
    <row r="56" spans="1:8">
      <c r="A56" s="48" t="s">
        <v>75</v>
      </c>
      <c r="B56" s="57" t="s">
        <v>76</v>
      </c>
      <c r="C56" s="68">
        <v>375</v>
      </c>
      <c r="D56" s="68">
        <v>343</v>
      </c>
      <c r="E56" s="68">
        <v>32</v>
      </c>
      <c r="F56" s="68">
        <v>0</v>
      </c>
    </row>
    <row r="57" spans="1:8">
      <c r="A57" s="48" t="s">
        <v>77</v>
      </c>
      <c r="B57" s="46" t="s">
        <v>78</v>
      </c>
      <c r="C57" s="55"/>
      <c r="D57" s="55"/>
      <c r="E57" s="55"/>
      <c r="F57" s="55"/>
    </row>
    <row r="58" spans="1:8">
      <c r="A58" s="48"/>
      <c r="B58" s="69" t="s">
        <v>88</v>
      </c>
      <c r="C58" s="70">
        <v>10974</v>
      </c>
      <c r="D58" s="70">
        <v>10974</v>
      </c>
      <c r="E58" s="70"/>
      <c r="F58" s="70"/>
      <c r="G58" s="71"/>
    </row>
    <row r="59" spans="1:8">
      <c r="A59" s="56" t="s">
        <v>79</v>
      </c>
      <c r="B59" s="57" t="s">
        <v>80</v>
      </c>
      <c r="C59" s="58">
        <v>10974</v>
      </c>
      <c r="D59" s="58">
        <v>10974</v>
      </c>
      <c r="E59" s="58">
        <v>0</v>
      </c>
      <c r="F59" s="58">
        <v>0</v>
      </c>
    </row>
    <row r="60" spans="1:8">
      <c r="A60" s="34"/>
      <c r="B60" s="35" t="s">
        <v>81</v>
      </c>
      <c r="C60" s="36">
        <v>11349</v>
      </c>
      <c r="D60" s="36">
        <v>11317</v>
      </c>
      <c r="E60" s="36">
        <v>32</v>
      </c>
      <c r="F60" s="36">
        <v>0</v>
      </c>
      <c r="H60" s="24"/>
    </row>
  </sheetData>
  <pageMargins left="1.1417322834645669" right="0.15748031496062992" top="0.78333333333333333" bottom="0.27559055118110237" header="0.19685039370078741" footer="0.15748031496062992"/>
  <pageSetup paperSize="9" scale="80" orientation="portrait" r:id="rId1"/>
  <headerFooter>
    <oddHeader>&amp;CFloriana Könyvtár 2014. évi költségvetési kiadásai és bevételei kiemelt előirányzatok, működési és felhalmozási költségvetés  szerinti bontásban &amp;R
5. melléklet
ezer Ft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327"/>
  <sheetViews>
    <sheetView topLeftCell="A233" zoomScaleSheetLayoutView="100" workbookViewId="0">
      <selection activeCell="C259" sqref="C259"/>
    </sheetView>
  </sheetViews>
  <sheetFormatPr defaultRowHeight="12.75"/>
  <cols>
    <col min="1" max="1" width="3.42578125" style="113" customWidth="1"/>
    <col min="2" max="2" width="3.42578125" style="72" customWidth="1"/>
    <col min="3" max="3" width="43.7109375" style="114" customWidth="1"/>
    <col min="4" max="4" width="10.5703125" style="153" customWidth="1"/>
    <col min="5" max="5" width="9" style="153" customWidth="1"/>
    <col min="6" max="6" width="8.7109375" style="153" customWidth="1"/>
    <col min="7" max="7" width="9.140625" style="153" customWidth="1"/>
    <col min="8" max="8" width="9.140625" style="114" hidden="1" customWidth="1"/>
    <col min="9" max="9" width="9.140625" style="114"/>
    <col min="10" max="10" width="9.140625" style="72"/>
    <col min="11" max="11" width="9.140625" style="72" customWidth="1"/>
    <col min="12" max="255" width="9.140625" style="72"/>
    <col min="256" max="257" width="3.42578125" style="72" customWidth="1"/>
    <col min="258" max="258" width="48.28515625" style="72" customWidth="1"/>
    <col min="259" max="259" width="10.5703125" style="72" customWidth="1"/>
    <col min="260" max="260" width="12" style="72" customWidth="1"/>
    <col min="261" max="261" width="8.7109375" style="72" customWidth="1"/>
    <col min="262" max="262" width="9.140625" style="72" customWidth="1"/>
    <col min="263" max="263" width="0" style="72" hidden="1" customWidth="1"/>
    <col min="264" max="266" width="9.140625" style="72"/>
    <col min="267" max="267" width="9.140625" style="72" customWidth="1"/>
    <col min="268" max="511" width="9.140625" style="72"/>
    <col min="512" max="513" width="3.42578125" style="72" customWidth="1"/>
    <col min="514" max="514" width="48.28515625" style="72" customWidth="1"/>
    <col min="515" max="515" width="10.5703125" style="72" customWidth="1"/>
    <col min="516" max="516" width="12" style="72" customWidth="1"/>
    <col min="517" max="517" width="8.7109375" style="72" customWidth="1"/>
    <col min="518" max="518" width="9.140625" style="72" customWidth="1"/>
    <col min="519" max="519" width="0" style="72" hidden="1" customWidth="1"/>
    <col min="520" max="522" width="9.140625" style="72"/>
    <col min="523" max="523" width="9.140625" style="72" customWidth="1"/>
    <col min="524" max="767" width="9.140625" style="72"/>
    <col min="768" max="769" width="3.42578125" style="72" customWidth="1"/>
    <col min="770" max="770" width="48.28515625" style="72" customWidth="1"/>
    <col min="771" max="771" width="10.5703125" style="72" customWidth="1"/>
    <col min="772" max="772" width="12" style="72" customWidth="1"/>
    <col min="773" max="773" width="8.7109375" style="72" customWidth="1"/>
    <col min="774" max="774" width="9.140625" style="72" customWidth="1"/>
    <col min="775" max="775" width="0" style="72" hidden="1" customWidth="1"/>
    <col min="776" max="778" width="9.140625" style="72"/>
    <col min="779" max="779" width="9.140625" style="72" customWidth="1"/>
    <col min="780" max="1023" width="9.140625" style="72"/>
    <col min="1024" max="1025" width="3.42578125" style="72" customWidth="1"/>
    <col min="1026" max="1026" width="48.28515625" style="72" customWidth="1"/>
    <col min="1027" max="1027" width="10.5703125" style="72" customWidth="1"/>
    <col min="1028" max="1028" width="12" style="72" customWidth="1"/>
    <col min="1029" max="1029" width="8.7109375" style="72" customWidth="1"/>
    <col min="1030" max="1030" width="9.140625" style="72" customWidth="1"/>
    <col min="1031" max="1031" width="0" style="72" hidden="1" customWidth="1"/>
    <col min="1032" max="1034" width="9.140625" style="72"/>
    <col min="1035" max="1035" width="9.140625" style="72" customWidth="1"/>
    <col min="1036" max="1279" width="9.140625" style="72"/>
    <col min="1280" max="1281" width="3.42578125" style="72" customWidth="1"/>
    <col min="1282" max="1282" width="48.28515625" style="72" customWidth="1"/>
    <col min="1283" max="1283" width="10.5703125" style="72" customWidth="1"/>
    <col min="1284" max="1284" width="12" style="72" customWidth="1"/>
    <col min="1285" max="1285" width="8.7109375" style="72" customWidth="1"/>
    <col min="1286" max="1286" width="9.140625" style="72" customWidth="1"/>
    <col min="1287" max="1287" width="0" style="72" hidden="1" customWidth="1"/>
    <col min="1288" max="1290" width="9.140625" style="72"/>
    <col min="1291" max="1291" width="9.140625" style="72" customWidth="1"/>
    <col min="1292" max="1535" width="9.140625" style="72"/>
    <col min="1536" max="1537" width="3.42578125" style="72" customWidth="1"/>
    <col min="1538" max="1538" width="48.28515625" style="72" customWidth="1"/>
    <col min="1539" max="1539" width="10.5703125" style="72" customWidth="1"/>
    <col min="1540" max="1540" width="12" style="72" customWidth="1"/>
    <col min="1541" max="1541" width="8.7109375" style="72" customWidth="1"/>
    <col min="1542" max="1542" width="9.140625" style="72" customWidth="1"/>
    <col min="1543" max="1543" width="0" style="72" hidden="1" customWidth="1"/>
    <col min="1544" max="1546" width="9.140625" style="72"/>
    <col min="1547" max="1547" width="9.140625" style="72" customWidth="1"/>
    <col min="1548" max="1791" width="9.140625" style="72"/>
    <col min="1792" max="1793" width="3.42578125" style="72" customWidth="1"/>
    <col min="1794" max="1794" width="48.28515625" style="72" customWidth="1"/>
    <col min="1795" max="1795" width="10.5703125" style="72" customWidth="1"/>
    <col min="1796" max="1796" width="12" style="72" customWidth="1"/>
    <col min="1797" max="1797" width="8.7109375" style="72" customWidth="1"/>
    <col min="1798" max="1798" width="9.140625" style="72" customWidth="1"/>
    <col min="1799" max="1799" width="0" style="72" hidden="1" customWidth="1"/>
    <col min="1800" max="1802" width="9.140625" style="72"/>
    <col min="1803" max="1803" width="9.140625" style="72" customWidth="1"/>
    <col min="1804" max="2047" width="9.140625" style="72"/>
    <col min="2048" max="2049" width="3.42578125" style="72" customWidth="1"/>
    <col min="2050" max="2050" width="48.28515625" style="72" customWidth="1"/>
    <col min="2051" max="2051" width="10.5703125" style="72" customWidth="1"/>
    <col min="2052" max="2052" width="12" style="72" customWidth="1"/>
    <col min="2053" max="2053" width="8.7109375" style="72" customWidth="1"/>
    <col min="2054" max="2054" width="9.140625" style="72" customWidth="1"/>
    <col min="2055" max="2055" width="0" style="72" hidden="1" customWidth="1"/>
    <col min="2056" max="2058" width="9.140625" style="72"/>
    <col min="2059" max="2059" width="9.140625" style="72" customWidth="1"/>
    <col min="2060" max="2303" width="9.140625" style="72"/>
    <col min="2304" max="2305" width="3.42578125" style="72" customWidth="1"/>
    <col min="2306" max="2306" width="48.28515625" style="72" customWidth="1"/>
    <col min="2307" max="2307" width="10.5703125" style="72" customWidth="1"/>
    <col min="2308" max="2308" width="12" style="72" customWidth="1"/>
    <col min="2309" max="2309" width="8.7109375" style="72" customWidth="1"/>
    <col min="2310" max="2310" width="9.140625" style="72" customWidth="1"/>
    <col min="2311" max="2311" width="0" style="72" hidden="1" customWidth="1"/>
    <col min="2312" max="2314" width="9.140625" style="72"/>
    <col min="2315" max="2315" width="9.140625" style="72" customWidth="1"/>
    <col min="2316" max="2559" width="9.140625" style="72"/>
    <col min="2560" max="2561" width="3.42578125" style="72" customWidth="1"/>
    <col min="2562" max="2562" width="48.28515625" style="72" customWidth="1"/>
    <col min="2563" max="2563" width="10.5703125" style="72" customWidth="1"/>
    <col min="2564" max="2564" width="12" style="72" customWidth="1"/>
    <col min="2565" max="2565" width="8.7109375" style="72" customWidth="1"/>
    <col min="2566" max="2566" width="9.140625" style="72" customWidth="1"/>
    <col min="2567" max="2567" width="0" style="72" hidden="1" customWidth="1"/>
    <col min="2568" max="2570" width="9.140625" style="72"/>
    <col min="2571" max="2571" width="9.140625" style="72" customWidth="1"/>
    <col min="2572" max="2815" width="9.140625" style="72"/>
    <col min="2816" max="2817" width="3.42578125" style="72" customWidth="1"/>
    <col min="2818" max="2818" width="48.28515625" style="72" customWidth="1"/>
    <col min="2819" max="2819" width="10.5703125" style="72" customWidth="1"/>
    <col min="2820" max="2820" width="12" style="72" customWidth="1"/>
    <col min="2821" max="2821" width="8.7109375" style="72" customWidth="1"/>
    <col min="2822" max="2822" width="9.140625" style="72" customWidth="1"/>
    <col min="2823" max="2823" width="0" style="72" hidden="1" customWidth="1"/>
    <col min="2824" max="2826" width="9.140625" style="72"/>
    <col min="2827" max="2827" width="9.140625" style="72" customWidth="1"/>
    <col min="2828" max="3071" width="9.140625" style="72"/>
    <col min="3072" max="3073" width="3.42578125" style="72" customWidth="1"/>
    <col min="3074" max="3074" width="48.28515625" style="72" customWidth="1"/>
    <col min="3075" max="3075" width="10.5703125" style="72" customWidth="1"/>
    <col min="3076" max="3076" width="12" style="72" customWidth="1"/>
    <col min="3077" max="3077" width="8.7109375" style="72" customWidth="1"/>
    <col min="3078" max="3078" width="9.140625" style="72" customWidth="1"/>
    <col min="3079" max="3079" width="0" style="72" hidden="1" customWidth="1"/>
    <col min="3080" max="3082" width="9.140625" style="72"/>
    <col min="3083" max="3083" width="9.140625" style="72" customWidth="1"/>
    <col min="3084" max="3327" width="9.140625" style="72"/>
    <col min="3328" max="3329" width="3.42578125" style="72" customWidth="1"/>
    <col min="3330" max="3330" width="48.28515625" style="72" customWidth="1"/>
    <col min="3331" max="3331" width="10.5703125" style="72" customWidth="1"/>
    <col min="3332" max="3332" width="12" style="72" customWidth="1"/>
    <col min="3333" max="3333" width="8.7109375" style="72" customWidth="1"/>
    <col min="3334" max="3334" width="9.140625" style="72" customWidth="1"/>
    <col min="3335" max="3335" width="0" style="72" hidden="1" customWidth="1"/>
    <col min="3336" max="3338" width="9.140625" style="72"/>
    <col min="3339" max="3339" width="9.140625" style="72" customWidth="1"/>
    <col min="3340" max="3583" width="9.140625" style="72"/>
    <col min="3584" max="3585" width="3.42578125" style="72" customWidth="1"/>
    <col min="3586" max="3586" width="48.28515625" style="72" customWidth="1"/>
    <col min="3587" max="3587" width="10.5703125" style="72" customWidth="1"/>
    <col min="3588" max="3588" width="12" style="72" customWidth="1"/>
    <col min="3589" max="3589" width="8.7109375" style="72" customWidth="1"/>
    <col min="3590" max="3590" width="9.140625" style="72" customWidth="1"/>
    <col min="3591" max="3591" width="0" style="72" hidden="1" customWidth="1"/>
    <col min="3592" max="3594" width="9.140625" style="72"/>
    <col min="3595" max="3595" width="9.140625" style="72" customWidth="1"/>
    <col min="3596" max="3839" width="9.140625" style="72"/>
    <col min="3840" max="3841" width="3.42578125" style="72" customWidth="1"/>
    <col min="3842" max="3842" width="48.28515625" style="72" customWidth="1"/>
    <col min="3843" max="3843" width="10.5703125" style="72" customWidth="1"/>
    <col min="3844" max="3844" width="12" style="72" customWidth="1"/>
    <col min="3845" max="3845" width="8.7109375" style="72" customWidth="1"/>
    <col min="3846" max="3846" width="9.140625" style="72" customWidth="1"/>
    <col min="3847" max="3847" width="0" style="72" hidden="1" customWidth="1"/>
    <col min="3848" max="3850" width="9.140625" style="72"/>
    <col min="3851" max="3851" width="9.140625" style="72" customWidth="1"/>
    <col min="3852" max="4095" width="9.140625" style="72"/>
    <col min="4096" max="4097" width="3.42578125" style="72" customWidth="1"/>
    <col min="4098" max="4098" width="48.28515625" style="72" customWidth="1"/>
    <col min="4099" max="4099" width="10.5703125" style="72" customWidth="1"/>
    <col min="4100" max="4100" width="12" style="72" customWidth="1"/>
    <col min="4101" max="4101" width="8.7109375" style="72" customWidth="1"/>
    <col min="4102" max="4102" width="9.140625" style="72" customWidth="1"/>
    <col min="4103" max="4103" width="0" style="72" hidden="1" customWidth="1"/>
    <col min="4104" max="4106" width="9.140625" style="72"/>
    <col min="4107" max="4107" width="9.140625" style="72" customWidth="1"/>
    <col min="4108" max="4351" width="9.140625" style="72"/>
    <col min="4352" max="4353" width="3.42578125" style="72" customWidth="1"/>
    <col min="4354" max="4354" width="48.28515625" style="72" customWidth="1"/>
    <col min="4355" max="4355" width="10.5703125" style="72" customWidth="1"/>
    <col min="4356" max="4356" width="12" style="72" customWidth="1"/>
    <col min="4357" max="4357" width="8.7109375" style="72" customWidth="1"/>
    <col min="4358" max="4358" width="9.140625" style="72" customWidth="1"/>
    <col min="4359" max="4359" width="0" style="72" hidden="1" customWidth="1"/>
    <col min="4360" max="4362" width="9.140625" style="72"/>
    <col min="4363" max="4363" width="9.140625" style="72" customWidth="1"/>
    <col min="4364" max="4607" width="9.140625" style="72"/>
    <col min="4608" max="4609" width="3.42578125" style="72" customWidth="1"/>
    <col min="4610" max="4610" width="48.28515625" style="72" customWidth="1"/>
    <col min="4611" max="4611" width="10.5703125" style="72" customWidth="1"/>
    <col min="4612" max="4612" width="12" style="72" customWidth="1"/>
    <col min="4613" max="4613" width="8.7109375" style="72" customWidth="1"/>
    <col min="4614" max="4614" width="9.140625" style="72" customWidth="1"/>
    <col min="4615" max="4615" width="0" style="72" hidden="1" customWidth="1"/>
    <col min="4616" max="4618" width="9.140625" style="72"/>
    <col min="4619" max="4619" width="9.140625" style="72" customWidth="1"/>
    <col min="4620" max="4863" width="9.140625" style="72"/>
    <col min="4864" max="4865" width="3.42578125" style="72" customWidth="1"/>
    <col min="4866" max="4866" width="48.28515625" style="72" customWidth="1"/>
    <col min="4867" max="4867" width="10.5703125" style="72" customWidth="1"/>
    <col min="4868" max="4868" width="12" style="72" customWidth="1"/>
    <col min="4869" max="4869" width="8.7109375" style="72" customWidth="1"/>
    <col min="4870" max="4870" width="9.140625" style="72" customWidth="1"/>
    <col min="4871" max="4871" width="0" style="72" hidden="1" customWidth="1"/>
    <col min="4872" max="4874" width="9.140625" style="72"/>
    <col min="4875" max="4875" width="9.140625" style="72" customWidth="1"/>
    <col min="4876" max="5119" width="9.140625" style="72"/>
    <col min="5120" max="5121" width="3.42578125" style="72" customWidth="1"/>
    <col min="5122" max="5122" width="48.28515625" style="72" customWidth="1"/>
    <col min="5123" max="5123" width="10.5703125" style="72" customWidth="1"/>
    <col min="5124" max="5124" width="12" style="72" customWidth="1"/>
    <col min="5125" max="5125" width="8.7109375" style="72" customWidth="1"/>
    <col min="5126" max="5126" width="9.140625" style="72" customWidth="1"/>
    <col min="5127" max="5127" width="0" style="72" hidden="1" customWidth="1"/>
    <col min="5128" max="5130" width="9.140625" style="72"/>
    <col min="5131" max="5131" width="9.140625" style="72" customWidth="1"/>
    <col min="5132" max="5375" width="9.140625" style="72"/>
    <col min="5376" max="5377" width="3.42578125" style="72" customWidth="1"/>
    <col min="5378" max="5378" width="48.28515625" style="72" customWidth="1"/>
    <col min="5379" max="5379" width="10.5703125" style="72" customWidth="1"/>
    <col min="5380" max="5380" width="12" style="72" customWidth="1"/>
    <col min="5381" max="5381" width="8.7109375" style="72" customWidth="1"/>
    <col min="5382" max="5382" width="9.140625" style="72" customWidth="1"/>
    <col min="5383" max="5383" width="0" style="72" hidden="1" customWidth="1"/>
    <col min="5384" max="5386" width="9.140625" style="72"/>
    <col min="5387" max="5387" width="9.140625" style="72" customWidth="1"/>
    <col min="5388" max="5631" width="9.140625" style="72"/>
    <col min="5632" max="5633" width="3.42578125" style="72" customWidth="1"/>
    <col min="5634" max="5634" width="48.28515625" style="72" customWidth="1"/>
    <col min="5635" max="5635" width="10.5703125" style="72" customWidth="1"/>
    <col min="5636" max="5636" width="12" style="72" customWidth="1"/>
    <col min="5637" max="5637" width="8.7109375" style="72" customWidth="1"/>
    <col min="5638" max="5638" width="9.140625" style="72" customWidth="1"/>
    <col min="5639" max="5639" width="0" style="72" hidden="1" customWidth="1"/>
    <col min="5640" max="5642" width="9.140625" style="72"/>
    <col min="5643" max="5643" width="9.140625" style="72" customWidth="1"/>
    <col min="5644" max="5887" width="9.140625" style="72"/>
    <col min="5888" max="5889" width="3.42578125" style="72" customWidth="1"/>
    <col min="5890" max="5890" width="48.28515625" style="72" customWidth="1"/>
    <col min="5891" max="5891" width="10.5703125" style="72" customWidth="1"/>
    <col min="5892" max="5892" width="12" style="72" customWidth="1"/>
    <col min="5893" max="5893" width="8.7109375" style="72" customWidth="1"/>
    <col min="5894" max="5894" width="9.140625" style="72" customWidth="1"/>
    <col min="5895" max="5895" width="0" style="72" hidden="1" customWidth="1"/>
    <col min="5896" max="5898" width="9.140625" style="72"/>
    <col min="5899" max="5899" width="9.140625" style="72" customWidth="1"/>
    <col min="5900" max="6143" width="9.140625" style="72"/>
    <col min="6144" max="6145" width="3.42578125" style="72" customWidth="1"/>
    <col min="6146" max="6146" width="48.28515625" style="72" customWidth="1"/>
    <col min="6147" max="6147" width="10.5703125" style="72" customWidth="1"/>
    <col min="6148" max="6148" width="12" style="72" customWidth="1"/>
    <col min="6149" max="6149" width="8.7109375" style="72" customWidth="1"/>
    <col min="6150" max="6150" width="9.140625" style="72" customWidth="1"/>
    <col min="6151" max="6151" width="0" style="72" hidden="1" customWidth="1"/>
    <col min="6152" max="6154" width="9.140625" style="72"/>
    <col min="6155" max="6155" width="9.140625" style="72" customWidth="1"/>
    <col min="6156" max="6399" width="9.140625" style="72"/>
    <col min="6400" max="6401" width="3.42578125" style="72" customWidth="1"/>
    <col min="6402" max="6402" width="48.28515625" style="72" customWidth="1"/>
    <col min="6403" max="6403" width="10.5703125" style="72" customWidth="1"/>
    <col min="6404" max="6404" width="12" style="72" customWidth="1"/>
    <col min="6405" max="6405" width="8.7109375" style="72" customWidth="1"/>
    <col min="6406" max="6406" width="9.140625" style="72" customWidth="1"/>
    <col min="6407" max="6407" width="0" style="72" hidden="1" customWidth="1"/>
    <col min="6408" max="6410" width="9.140625" style="72"/>
    <col min="6411" max="6411" width="9.140625" style="72" customWidth="1"/>
    <col min="6412" max="6655" width="9.140625" style="72"/>
    <col min="6656" max="6657" width="3.42578125" style="72" customWidth="1"/>
    <col min="6658" max="6658" width="48.28515625" style="72" customWidth="1"/>
    <col min="6659" max="6659" width="10.5703125" style="72" customWidth="1"/>
    <col min="6660" max="6660" width="12" style="72" customWidth="1"/>
    <col min="6661" max="6661" width="8.7109375" style="72" customWidth="1"/>
    <col min="6662" max="6662" width="9.140625" style="72" customWidth="1"/>
    <col min="6663" max="6663" width="0" style="72" hidden="1" customWidth="1"/>
    <col min="6664" max="6666" width="9.140625" style="72"/>
    <col min="6667" max="6667" width="9.140625" style="72" customWidth="1"/>
    <col min="6668" max="6911" width="9.140625" style="72"/>
    <col min="6912" max="6913" width="3.42578125" style="72" customWidth="1"/>
    <col min="6914" max="6914" width="48.28515625" style="72" customWidth="1"/>
    <col min="6915" max="6915" width="10.5703125" style="72" customWidth="1"/>
    <col min="6916" max="6916" width="12" style="72" customWidth="1"/>
    <col min="6917" max="6917" width="8.7109375" style="72" customWidth="1"/>
    <col min="6918" max="6918" width="9.140625" style="72" customWidth="1"/>
    <col min="6919" max="6919" width="0" style="72" hidden="1" customWidth="1"/>
    <col min="6920" max="6922" width="9.140625" style="72"/>
    <col min="6923" max="6923" width="9.140625" style="72" customWidth="1"/>
    <col min="6924" max="7167" width="9.140625" style="72"/>
    <col min="7168" max="7169" width="3.42578125" style="72" customWidth="1"/>
    <col min="7170" max="7170" width="48.28515625" style="72" customWidth="1"/>
    <col min="7171" max="7171" width="10.5703125" style="72" customWidth="1"/>
    <col min="7172" max="7172" width="12" style="72" customWidth="1"/>
    <col min="7173" max="7173" width="8.7109375" style="72" customWidth="1"/>
    <col min="7174" max="7174" width="9.140625" style="72" customWidth="1"/>
    <col min="7175" max="7175" width="0" style="72" hidden="1" customWidth="1"/>
    <col min="7176" max="7178" width="9.140625" style="72"/>
    <col min="7179" max="7179" width="9.140625" style="72" customWidth="1"/>
    <col min="7180" max="7423" width="9.140625" style="72"/>
    <col min="7424" max="7425" width="3.42578125" style="72" customWidth="1"/>
    <col min="7426" max="7426" width="48.28515625" style="72" customWidth="1"/>
    <col min="7427" max="7427" width="10.5703125" style="72" customWidth="1"/>
    <col min="7428" max="7428" width="12" style="72" customWidth="1"/>
    <col min="7429" max="7429" width="8.7109375" style="72" customWidth="1"/>
    <col min="7430" max="7430" width="9.140625" style="72" customWidth="1"/>
    <col min="7431" max="7431" width="0" style="72" hidden="1" customWidth="1"/>
    <col min="7432" max="7434" width="9.140625" style="72"/>
    <col min="7435" max="7435" width="9.140625" style="72" customWidth="1"/>
    <col min="7436" max="7679" width="9.140625" style="72"/>
    <col min="7680" max="7681" width="3.42578125" style="72" customWidth="1"/>
    <col min="7682" max="7682" width="48.28515625" style="72" customWidth="1"/>
    <col min="7683" max="7683" width="10.5703125" style="72" customWidth="1"/>
    <col min="7684" max="7684" width="12" style="72" customWidth="1"/>
    <col min="7685" max="7685" width="8.7109375" style="72" customWidth="1"/>
    <col min="7686" max="7686" width="9.140625" style="72" customWidth="1"/>
    <col min="7687" max="7687" width="0" style="72" hidden="1" customWidth="1"/>
    <col min="7688" max="7690" width="9.140625" style="72"/>
    <col min="7691" max="7691" width="9.140625" style="72" customWidth="1"/>
    <col min="7692" max="7935" width="9.140625" style="72"/>
    <col min="7936" max="7937" width="3.42578125" style="72" customWidth="1"/>
    <col min="7938" max="7938" width="48.28515625" style="72" customWidth="1"/>
    <col min="7939" max="7939" width="10.5703125" style="72" customWidth="1"/>
    <col min="7940" max="7940" width="12" style="72" customWidth="1"/>
    <col min="7941" max="7941" width="8.7109375" style="72" customWidth="1"/>
    <col min="7942" max="7942" width="9.140625" style="72" customWidth="1"/>
    <col min="7943" max="7943" width="0" style="72" hidden="1" customWidth="1"/>
    <col min="7944" max="7946" width="9.140625" style="72"/>
    <col min="7947" max="7947" width="9.140625" style="72" customWidth="1"/>
    <col min="7948" max="8191" width="9.140625" style="72"/>
    <col min="8192" max="8193" width="3.42578125" style="72" customWidth="1"/>
    <col min="8194" max="8194" width="48.28515625" style="72" customWidth="1"/>
    <col min="8195" max="8195" width="10.5703125" style="72" customWidth="1"/>
    <col min="8196" max="8196" width="12" style="72" customWidth="1"/>
    <col min="8197" max="8197" width="8.7109375" style="72" customWidth="1"/>
    <col min="8198" max="8198" width="9.140625" style="72" customWidth="1"/>
    <col min="8199" max="8199" width="0" style="72" hidden="1" customWidth="1"/>
    <col min="8200" max="8202" width="9.140625" style="72"/>
    <col min="8203" max="8203" width="9.140625" style="72" customWidth="1"/>
    <col min="8204" max="8447" width="9.140625" style="72"/>
    <col min="8448" max="8449" width="3.42578125" style="72" customWidth="1"/>
    <col min="8450" max="8450" width="48.28515625" style="72" customWidth="1"/>
    <col min="8451" max="8451" width="10.5703125" style="72" customWidth="1"/>
    <col min="8452" max="8452" width="12" style="72" customWidth="1"/>
    <col min="8453" max="8453" width="8.7109375" style="72" customWidth="1"/>
    <col min="8454" max="8454" width="9.140625" style="72" customWidth="1"/>
    <col min="8455" max="8455" width="0" style="72" hidden="1" customWidth="1"/>
    <col min="8456" max="8458" width="9.140625" style="72"/>
    <col min="8459" max="8459" width="9.140625" style="72" customWidth="1"/>
    <col min="8460" max="8703" width="9.140625" style="72"/>
    <col min="8704" max="8705" width="3.42578125" style="72" customWidth="1"/>
    <col min="8706" max="8706" width="48.28515625" style="72" customWidth="1"/>
    <col min="8707" max="8707" width="10.5703125" style="72" customWidth="1"/>
    <col min="8708" max="8708" width="12" style="72" customWidth="1"/>
    <col min="8709" max="8709" width="8.7109375" style="72" customWidth="1"/>
    <col min="8710" max="8710" width="9.140625" style="72" customWidth="1"/>
    <col min="8711" max="8711" width="0" style="72" hidden="1" customWidth="1"/>
    <col min="8712" max="8714" width="9.140625" style="72"/>
    <col min="8715" max="8715" width="9.140625" style="72" customWidth="1"/>
    <col min="8716" max="8959" width="9.140625" style="72"/>
    <col min="8960" max="8961" width="3.42578125" style="72" customWidth="1"/>
    <col min="8962" max="8962" width="48.28515625" style="72" customWidth="1"/>
    <col min="8963" max="8963" width="10.5703125" style="72" customWidth="1"/>
    <col min="8964" max="8964" width="12" style="72" customWidth="1"/>
    <col min="8965" max="8965" width="8.7109375" style="72" customWidth="1"/>
    <col min="8966" max="8966" width="9.140625" style="72" customWidth="1"/>
    <col min="8967" max="8967" width="0" style="72" hidden="1" customWidth="1"/>
    <col min="8968" max="8970" width="9.140625" style="72"/>
    <col min="8971" max="8971" width="9.140625" style="72" customWidth="1"/>
    <col min="8972" max="9215" width="9.140625" style="72"/>
    <col min="9216" max="9217" width="3.42578125" style="72" customWidth="1"/>
    <col min="9218" max="9218" width="48.28515625" style="72" customWidth="1"/>
    <col min="9219" max="9219" width="10.5703125" style="72" customWidth="1"/>
    <col min="9220" max="9220" width="12" style="72" customWidth="1"/>
    <col min="9221" max="9221" width="8.7109375" style="72" customWidth="1"/>
    <col min="9222" max="9222" width="9.140625" style="72" customWidth="1"/>
    <col min="9223" max="9223" width="0" style="72" hidden="1" customWidth="1"/>
    <col min="9224" max="9226" width="9.140625" style="72"/>
    <col min="9227" max="9227" width="9.140625" style="72" customWidth="1"/>
    <col min="9228" max="9471" width="9.140625" style="72"/>
    <col min="9472" max="9473" width="3.42578125" style="72" customWidth="1"/>
    <col min="9474" max="9474" width="48.28515625" style="72" customWidth="1"/>
    <col min="9475" max="9475" width="10.5703125" style="72" customWidth="1"/>
    <col min="9476" max="9476" width="12" style="72" customWidth="1"/>
    <col min="9477" max="9477" width="8.7109375" style="72" customWidth="1"/>
    <col min="9478" max="9478" width="9.140625" style="72" customWidth="1"/>
    <col min="9479" max="9479" width="0" style="72" hidden="1" customWidth="1"/>
    <col min="9480" max="9482" width="9.140625" style="72"/>
    <col min="9483" max="9483" width="9.140625" style="72" customWidth="1"/>
    <col min="9484" max="9727" width="9.140625" style="72"/>
    <col min="9728" max="9729" width="3.42578125" style="72" customWidth="1"/>
    <col min="9730" max="9730" width="48.28515625" style="72" customWidth="1"/>
    <col min="9731" max="9731" width="10.5703125" style="72" customWidth="1"/>
    <col min="9732" max="9732" width="12" style="72" customWidth="1"/>
    <col min="9733" max="9733" width="8.7109375" style="72" customWidth="1"/>
    <col min="9734" max="9734" width="9.140625" style="72" customWidth="1"/>
    <col min="9735" max="9735" width="0" style="72" hidden="1" customWidth="1"/>
    <col min="9736" max="9738" width="9.140625" style="72"/>
    <col min="9739" max="9739" width="9.140625" style="72" customWidth="1"/>
    <col min="9740" max="9983" width="9.140625" style="72"/>
    <col min="9984" max="9985" width="3.42578125" style="72" customWidth="1"/>
    <col min="9986" max="9986" width="48.28515625" style="72" customWidth="1"/>
    <col min="9987" max="9987" width="10.5703125" style="72" customWidth="1"/>
    <col min="9988" max="9988" width="12" style="72" customWidth="1"/>
    <col min="9989" max="9989" width="8.7109375" style="72" customWidth="1"/>
    <col min="9990" max="9990" width="9.140625" style="72" customWidth="1"/>
    <col min="9991" max="9991" width="0" style="72" hidden="1" customWidth="1"/>
    <col min="9992" max="9994" width="9.140625" style="72"/>
    <col min="9995" max="9995" width="9.140625" style="72" customWidth="1"/>
    <col min="9996" max="10239" width="9.140625" style="72"/>
    <col min="10240" max="10241" width="3.42578125" style="72" customWidth="1"/>
    <col min="10242" max="10242" width="48.28515625" style="72" customWidth="1"/>
    <col min="10243" max="10243" width="10.5703125" style="72" customWidth="1"/>
    <col min="10244" max="10244" width="12" style="72" customWidth="1"/>
    <col min="10245" max="10245" width="8.7109375" style="72" customWidth="1"/>
    <col min="10246" max="10246" width="9.140625" style="72" customWidth="1"/>
    <col min="10247" max="10247" width="0" style="72" hidden="1" customWidth="1"/>
    <col min="10248" max="10250" width="9.140625" style="72"/>
    <col min="10251" max="10251" width="9.140625" style="72" customWidth="1"/>
    <col min="10252" max="10495" width="9.140625" style="72"/>
    <col min="10496" max="10497" width="3.42578125" style="72" customWidth="1"/>
    <col min="10498" max="10498" width="48.28515625" style="72" customWidth="1"/>
    <col min="10499" max="10499" width="10.5703125" style="72" customWidth="1"/>
    <col min="10500" max="10500" width="12" style="72" customWidth="1"/>
    <col min="10501" max="10501" width="8.7109375" style="72" customWidth="1"/>
    <col min="10502" max="10502" width="9.140625" style="72" customWidth="1"/>
    <col min="10503" max="10503" width="0" style="72" hidden="1" customWidth="1"/>
    <col min="10504" max="10506" width="9.140625" style="72"/>
    <col min="10507" max="10507" width="9.140625" style="72" customWidth="1"/>
    <col min="10508" max="10751" width="9.140625" style="72"/>
    <col min="10752" max="10753" width="3.42578125" style="72" customWidth="1"/>
    <col min="10754" max="10754" width="48.28515625" style="72" customWidth="1"/>
    <col min="10755" max="10755" width="10.5703125" style="72" customWidth="1"/>
    <col min="10756" max="10756" width="12" style="72" customWidth="1"/>
    <col min="10757" max="10757" width="8.7109375" style="72" customWidth="1"/>
    <col min="10758" max="10758" width="9.140625" style="72" customWidth="1"/>
    <col min="10759" max="10759" width="0" style="72" hidden="1" customWidth="1"/>
    <col min="10760" max="10762" width="9.140625" style="72"/>
    <col min="10763" max="10763" width="9.140625" style="72" customWidth="1"/>
    <col min="10764" max="11007" width="9.140625" style="72"/>
    <col min="11008" max="11009" width="3.42578125" style="72" customWidth="1"/>
    <col min="11010" max="11010" width="48.28515625" style="72" customWidth="1"/>
    <col min="11011" max="11011" width="10.5703125" style="72" customWidth="1"/>
    <col min="11012" max="11012" width="12" style="72" customWidth="1"/>
    <col min="11013" max="11013" width="8.7109375" style="72" customWidth="1"/>
    <col min="11014" max="11014" width="9.140625" style="72" customWidth="1"/>
    <col min="11015" max="11015" width="0" style="72" hidden="1" customWidth="1"/>
    <col min="11016" max="11018" width="9.140625" style="72"/>
    <col min="11019" max="11019" width="9.140625" style="72" customWidth="1"/>
    <col min="11020" max="11263" width="9.140625" style="72"/>
    <col min="11264" max="11265" width="3.42578125" style="72" customWidth="1"/>
    <col min="11266" max="11266" width="48.28515625" style="72" customWidth="1"/>
    <col min="11267" max="11267" width="10.5703125" style="72" customWidth="1"/>
    <col min="11268" max="11268" width="12" style="72" customWidth="1"/>
    <col min="11269" max="11269" width="8.7109375" style="72" customWidth="1"/>
    <col min="11270" max="11270" width="9.140625" style="72" customWidth="1"/>
    <col min="11271" max="11271" width="0" style="72" hidden="1" customWidth="1"/>
    <col min="11272" max="11274" width="9.140625" style="72"/>
    <col min="11275" max="11275" width="9.140625" style="72" customWidth="1"/>
    <col min="11276" max="11519" width="9.140625" style="72"/>
    <col min="11520" max="11521" width="3.42578125" style="72" customWidth="1"/>
    <col min="11522" max="11522" width="48.28515625" style="72" customWidth="1"/>
    <col min="11523" max="11523" width="10.5703125" style="72" customWidth="1"/>
    <col min="11524" max="11524" width="12" style="72" customWidth="1"/>
    <col min="11525" max="11525" width="8.7109375" style="72" customWidth="1"/>
    <col min="11526" max="11526" width="9.140625" style="72" customWidth="1"/>
    <col min="11527" max="11527" width="0" style="72" hidden="1" customWidth="1"/>
    <col min="11528" max="11530" width="9.140625" style="72"/>
    <col min="11531" max="11531" width="9.140625" style="72" customWidth="1"/>
    <col min="11532" max="11775" width="9.140625" style="72"/>
    <col min="11776" max="11777" width="3.42578125" style="72" customWidth="1"/>
    <col min="11778" max="11778" width="48.28515625" style="72" customWidth="1"/>
    <col min="11779" max="11779" width="10.5703125" style="72" customWidth="1"/>
    <col min="11780" max="11780" width="12" style="72" customWidth="1"/>
    <col min="11781" max="11781" width="8.7109375" style="72" customWidth="1"/>
    <col min="11782" max="11782" width="9.140625" style="72" customWidth="1"/>
    <col min="11783" max="11783" width="0" style="72" hidden="1" customWidth="1"/>
    <col min="11784" max="11786" width="9.140625" style="72"/>
    <col min="11787" max="11787" width="9.140625" style="72" customWidth="1"/>
    <col min="11788" max="12031" width="9.140625" style="72"/>
    <col min="12032" max="12033" width="3.42578125" style="72" customWidth="1"/>
    <col min="12034" max="12034" width="48.28515625" style="72" customWidth="1"/>
    <col min="12035" max="12035" width="10.5703125" style="72" customWidth="1"/>
    <col min="12036" max="12036" width="12" style="72" customWidth="1"/>
    <col min="12037" max="12037" width="8.7109375" style="72" customWidth="1"/>
    <col min="12038" max="12038" width="9.140625" style="72" customWidth="1"/>
    <col min="12039" max="12039" width="0" style="72" hidden="1" customWidth="1"/>
    <col min="12040" max="12042" width="9.140625" style="72"/>
    <col min="12043" max="12043" width="9.140625" style="72" customWidth="1"/>
    <col min="12044" max="12287" width="9.140625" style="72"/>
    <col min="12288" max="12289" width="3.42578125" style="72" customWidth="1"/>
    <col min="12290" max="12290" width="48.28515625" style="72" customWidth="1"/>
    <col min="12291" max="12291" width="10.5703125" style="72" customWidth="1"/>
    <col min="12292" max="12292" width="12" style="72" customWidth="1"/>
    <col min="12293" max="12293" width="8.7109375" style="72" customWidth="1"/>
    <col min="12294" max="12294" width="9.140625" style="72" customWidth="1"/>
    <col min="12295" max="12295" width="0" style="72" hidden="1" customWidth="1"/>
    <col min="12296" max="12298" width="9.140625" style="72"/>
    <col min="12299" max="12299" width="9.140625" style="72" customWidth="1"/>
    <col min="12300" max="12543" width="9.140625" style="72"/>
    <col min="12544" max="12545" width="3.42578125" style="72" customWidth="1"/>
    <col min="12546" max="12546" width="48.28515625" style="72" customWidth="1"/>
    <col min="12547" max="12547" width="10.5703125" style="72" customWidth="1"/>
    <col min="12548" max="12548" width="12" style="72" customWidth="1"/>
    <col min="12549" max="12549" width="8.7109375" style="72" customWidth="1"/>
    <col min="12550" max="12550" width="9.140625" style="72" customWidth="1"/>
    <col min="12551" max="12551" width="0" style="72" hidden="1" customWidth="1"/>
    <col min="12552" max="12554" width="9.140625" style="72"/>
    <col min="12555" max="12555" width="9.140625" style="72" customWidth="1"/>
    <col min="12556" max="12799" width="9.140625" style="72"/>
    <col min="12800" max="12801" width="3.42578125" style="72" customWidth="1"/>
    <col min="12802" max="12802" width="48.28515625" style="72" customWidth="1"/>
    <col min="12803" max="12803" width="10.5703125" style="72" customWidth="1"/>
    <col min="12804" max="12804" width="12" style="72" customWidth="1"/>
    <col min="12805" max="12805" width="8.7109375" style="72" customWidth="1"/>
    <col min="12806" max="12806" width="9.140625" style="72" customWidth="1"/>
    <col min="12807" max="12807" width="0" style="72" hidden="1" customWidth="1"/>
    <col min="12808" max="12810" width="9.140625" style="72"/>
    <col min="12811" max="12811" width="9.140625" style="72" customWidth="1"/>
    <col min="12812" max="13055" width="9.140625" style="72"/>
    <col min="13056" max="13057" width="3.42578125" style="72" customWidth="1"/>
    <col min="13058" max="13058" width="48.28515625" style="72" customWidth="1"/>
    <col min="13059" max="13059" width="10.5703125" style="72" customWidth="1"/>
    <col min="13060" max="13060" width="12" style="72" customWidth="1"/>
    <col min="13061" max="13061" width="8.7109375" style="72" customWidth="1"/>
    <col min="13062" max="13062" width="9.140625" style="72" customWidth="1"/>
    <col min="13063" max="13063" width="0" style="72" hidden="1" customWidth="1"/>
    <col min="13064" max="13066" width="9.140625" style="72"/>
    <col min="13067" max="13067" width="9.140625" style="72" customWidth="1"/>
    <col min="13068" max="13311" width="9.140625" style="72"/>
    <col min="13312" max="13313" width="3.42578125" style="72" customWidth="1"/>
    <col min="13314" max="13314" width="48.28515625" style="72" customWidth="1"/>
    <col min="13315" max="13315" width="10.5703125" style="72" customWidth="1"/>
    <col min="13316" max="13316" width="12" style="72" customWidth="1"/>
    <col min="13317" max="13317" width="8.7109375" style="72" customWidth="1"/>
    <col min="13318" max="13318" width="9.140625" style="72" customWidth="1"/>
    <col min="13319" max="13319" width="0" style="72" hidden="1" customWidth="1"/>
    <col min="13320" max="13322" width="9.140625" style="72"/>
    <col min="13323" max="13323" width="9.140625" style="72" customWidth="1"/>
    <col min="13324" max="13567" width="9.140625" style="72"/>
    <col min="13568" max="13569" width="3.42578125" style="72" customWidth="1"/>
    <col min="13570" max="13570" width="48.28515625" style="72" customWidth="1"/>
    <col min="13571" max="13571" width="10.5703125" style="72" customWidth="1"/>
    <col min="13572" max="13572" width="12" style="72" customWidth="1"/>
    <col min="13573" max="13573" width="8.7109375" style="72" customWidth="1"/>
    <col min="13574" max="13574" width="9.140625" style="72" customWidth="1"/>
    <col min="13575" max="13575" width="0" style="72" hidden="1" customWidth="1"/>
    <col min="13576" max="13578" width="9.140625" style="72"/>
    <col min="13579" max="13579" width="9.140625" style="72" customWidth="1"/>
    <col min="13580" max="13823" width="9.140625" style="72"/>
    <col min="13824" max="13825" width="3.42578125" style="72" customWidth="1"/>
    <col min="13826" max="13826" width="48.28515625" style="72" customWidth="1"/>
    <col min="13827" max="13827" width="10.5703125" style="72" customWidth="1"/>
    <col min="13828" max="13828" width="12" style="72" customWidth="1"/>
    <col min="13829" max="13829" width="8.7109375" style="72" customWidth="1"/>
    <col min="13830" max="13830" width="9.140625" style="72" customWidth="1"/>
    <col min="13831" max="13831" width="0" style="72" hidden="1" customWidth="1"/>
    <col min="13832" max="13834" width="9.140625" style="72"/>
    <col min="13835" max="13835" width="9.140625" style="72" customWidth="1"/>
    <col min="13836" max="14079" width="9.140625" style="72"/>
    <col min="14080" max="14081" width="3.42578125" style="72" customWidth="1"/>
    <col min="14082" max="14082" width="48.28515625" style="72" customWidth="1"/>
    <col min="14083" max="14083" width="10.5703125" style="72" customWidth="1"/>
    <col min="14084" max="14084" width="12" style="72" customWidth="1"/>
    <col min="14085" max="14085" width="8.7109375" style="72" customWidth="1"/>
    <col min="14086" max="14086" width="9.140625" style="72" customWidth="1"/>
    <col min="14087" max="14087" width="0" style="72" hidden="1" customWidth="1"/>
    <col min="14088" max="14090" width="9.140625" style="72"/>
    <col min="14091" max="14091" width="9.140625" style="72" customWidth="1"/>
    <col min="14092" max="14335" width="9.140625" style="72"/>
    <col min="14336" max="14337" width="3.42578125" style="72" customWidth="1"/>
    <col min="14338" max="14338" width="48.28515625" style="72" customWidth="1"/>
    <col min="14339" max="14339" width="10.5703125" style="72" customWidth="1"/>
    <col min="14340" max="14340" width="12" style="72" customWidth="1"/>
    <col min="14341" max="14341" width="8.7109375" style="72" customWidth="1"/>
    <col min="14342" max="14342" width="9.140625" style="72" customWidth="1"/>
    <col min="14343" max="14343" width="0" style="72" hidden="1" customWidth="1"/>
    <col min="14344" max="14346" width="9.140625" style="72"/>
    <col min="14347" max="14347" width="9.140625" style="72" customWidth="1"/>
    <col min="14348" max="14591" width="9.140625" style="72"/>
    <col min="14592" max="14593" width="3.42578125" style="72" customWidth="1"/>
    <col min="14594" max="14594" width="48.28515625" style="72" customWidth="1"/>
    <col min="14595" max="14595" width="10.5703125" style="72" customWidth="1"/>
    <col min="14596" max="14596" width="12" style="72" customWidth="1"/>
    <col min="14597" max="14597" width="8.7109375" style="72" customWidth="1"/>
    <col min="14598" max="14598" width="9.140625" style="72" customWidth="1"/>
    <col min="14599" max="14599" width="0" style="72" hidden="1" customWidth="1"/>
    <col min="14600" max="14602" width="9.140625" style="72"/>
    <col min="14603" max="14603" width="9.140625" style="72" customWidth="1"/>
    <col min="14604" max="14847" width="9.140625" style="72"/>
    <col min="14848" max="14849" width="3.42578125" style="72" customWidth="1"/>
    <col min="14850" max="14850" width="48.28515625" style="72" customWidth="1"/>
    <col min="14851" max="14851" width="10.5703125" style="72" customWidth="1"/>
    <col min="14852" max="14852" width="12" style="72" customWidth="1"/>
    <col min="14853" max="14853" width="8.7109375" style="72" customWidth="1"/>
    <col min="14854" max="14854" width="9.140625" style="72" customWidth="1"/>
    <col min="14855" max="14855" width="0" style="72" hidden="1" customWidth="1"/>
    <col min="14856" max="14858" width="9.140625" style="72"/>
    <col min="14859" max="14859" width="9.140625" style="72" customWidth="1"/>
    <col min="14860" max="15103" width="9.140625" style="72"/>
    <col min="15104" max="15105" width="3.42578125" style="72" customWidth="1"/>
    <col min="15106" max="15106" width="48.28515625" style="72" customWidth="1"/>
    <col min="15107" max="15107" width="10.5703125" style="72" customWidth="1"/>
    <col min="15108" max="15108" width="12" style="72" customWidth="1"/>
    <col min="15109" max="15109" width="8.7109375" style="72" customWidth="1"/>
    <col min="15110" max="15110" width="9.140625" style="72" customWidth="1"/>
    <col min="15111" max="15111" width="0" style="72" hidden="1" customWidth="1"/>
    <col min="15112" max="15114" width="9.140625" style="72"/>
    <col min="15115" max="15115" width="9.140625" style="72" customWidth="1"/>
    <col min="15116" max="15359" width="9.140625" style="72"/>
    <col min="15360" max="15361" width="3.42578125" style="72" customWidth="1"/>
    <col min="15362" max="15362" width="48.28515625" style="72" customWidth="1"/>
    <col min="15363" max="15363" width="10.5703125" style="72" customWidth="1"/>
    <col min="15364" max="15364" width="12" style="72" customWidth="1"/>
    <col min="15365" max="15365" width="8.7109375" style="72" customWidth="1"/>
    <col min="15366" max="15366" width="9.140625" style="72" customWidth="1"/>
    <col min="15367" max="15367" width="0" style="72" hidden="1" customWidth="1"/>
    <col min="15368" max="15370" width="9.140625" style="72"/>
    <col min="15371" max="15371" width="9.140625" style="72" customWidth="1"/>
    <col min="15372" max="15615" width="9.140625" style="72"/>
    <col min="15616" max="15617" width="3.42578125" style="72" customWidth="1"/>
    <col min="15618" max="15618" width="48.28515625" style="72" customWidth="1"/>
    <col min="15619" max="15619" width="10.5703125" style="72" customWidth="1"/>
    <col min="15620" max="15620" width="12" style="72" customWidth="1"/>
    <col min="15621" max="15621" width="8.7109375" style="72" customWidth="1"/>
    <col min="15622" max="15622" width="9.140625" style="72" customWidth="1"/>
    <col min="15623" max="15623" width="0" style="72" hidden="1" customWidth="1"/>
    <col min="15624" max="15626" width="9.140625" style="72"/>
    <col min="15627" max="15627" width="9.140625" style="72" customWidth="1"/>
    <col min="15628" max="15871" width="9.140625" style="72"/>
    <col min="15872" max="15873" width="3.42578125" style="72" customWidth="1"/>
    <col min="15874" max="15874" width="48.28515625" style="72" customWidth="1"/>
    <col min="15875" max="15875" width="10.5703125" style="72" customWidth="1"/>
    <col min="15876" max="15876" width="12" style="72" customWidth="1"/>
    <col min="15877" max="15877" width="8.7109375" style="72" customWidth="1"/>
    <col min="15878" max="15878" width="9.140625" style="72" customWidth="1"/>
    <col min="15879" max="15879" width="0" style="72" hidden="1" customWidth="1"/>
    <col min="15880" max="15882" width="9.140625" style="72"/>
    <col min="15883" max="15883" width="9.140625" style="72" customWidth="1"/>
    <col min="15884" max="16127" width="9.140625" style="72"/>
    <col min="16128" max="16129" width="3.42578125" style="72" customWidth="1"/>
    <col min="16130" max="16130" width="48.28515625" style="72" customWidth="1"/>
    <col min="16131" max="16131" width="10.5703125" style="72" customWidth="1"/>
    <col min="16132" max="16132" width="12" style="72" customWidth="1"/>
    <col min="16133" max="16133" width="8.7109375" style="72" customWidth="1"/>
    <col min="16134" max="16134" width="9.140625" style="72" customWidth="1"/>
    <col min="16135" max="16135" width="0" style="72" hidden="1" customWidth="1"/>
    <col min="16136" max="16138" width="9.140625" style="72"/>
    <col min="16139" max="16139" width="9.140625" style="72" customWidth="1"/>
    <col min="16140" max="16384" width="9.140625" style="72"/>
  </cols>
  <sheetData>
    <row r="1" spans="1:9">
      <c r="A1" s="162" t="s">
        <v>295</v>
      </c>
      <c r="B1" s="162"/>
      <c r="C1" s="162"/>
      <c r="D1" s="162"/>
      <c r="E1" s="162"/>
      <c r="F1" s="162"/>
      <c r="G1" s="162"/>
    </row>
    <row r="2" spans="1:9">
      <c r="A2" s="163"/>
      <c r="B2" s="164"/>
      <c r="C2" s="165" t="s">
        <v>89</v>
      </c>
      <c r="D2" s="136" t="s">
        <v>90</v>
      </c>
      <c r="E2" s="136"/>
      <c r="F2" s="136" t="s">
        <v>91</v>
      </c>
      <c r="G2" s="136"/>
      <c r="H2" s="130"/>
    </row>
    <row r="3" spans="1:9" ht="10.5" customHeight="1">
      <c r="A3" s="163"/>
      <c r="B3" s="164"/>
      <c r="C3" s="165"/>
      <c r="D3" s="137" t="s">
        <v>92</v>
      </c>
      <c r="E3" s="138" t="s">
        <v>93</v>
      </c>
      <c r="F3" s="137" t="s">
        <v>94</v>
      </c>
      <c r="G3" s="138" t="s">
        <v>93</v>
      </c>
      <c r="H3" s="130"/>
      <c r="I3" s="115"/>
    </row>
    <row r="4" spans="1:9">
      <c r="A4" s="126"/>
      <c r="B4" s="127"/>
      <c r="C4" s="131" t="s">
        <v>95</v>
      </c>
      <c r="D4" s="139"/>
      <c r="E4" s="139"/>
      <c r="F4" s="139"/>
      <c r="G4" s="139"/>
      <c r="H4" s="130"/>
    </row>
    <row r="5" spans="1:9">
      <c r="A5" s="126">
        <v>1</v>
      </c>
      <c r="B5" s="128"/>
      <c r="C5" s="131" t="s">
        <v>96</v>
      </c>
      <c r="D5" s="139"/>
      <c r="E5" s="139"/>
      <c r="F5" s="139"/>
      <c r="G5" s="139"/>
      <c r="H5" s="130"/>
    </row>
    <row r="6" spans="1:9">
      <c r="A6" s="129"/>
      <c r="B6" s="125"/>
      <c r="C6" s="131" t="s">
        <v>97</v>
      </c>
      <c r="D6" s="139"/>
      <c r="E6" s="139"/>
      <c r="F6" s="139"/>
      <c r="G6" s="139"/>
      <c r="H6" s="130"/>
    </row>
    <row r="7" spans="1:9">
      <c r="A7" s="129"/>
      <c r="B7" s="125"/>
      <c r="C7" s="131" t="s">
        <v>98</v>
      </c>
      <c r="D7" s="139"/>
      <c r="E7" s="139"/>
      <c r="F7" s="139"/>
      <c r="G7" s="139"/>
      <c r="H7" s="130"/>
    </row>
    <row r="8" spans="1:9">
      <c r="A8" s="129"/>
      <c r="B8" s="125"/>
      <c r="C8" s="130" t="s">
        <v>275</v>
      </c>
      <c r="D8" s="139">
        <f>+'4 mell_ovi'!D45</f>
        <v>9280</v>
      </c>
      <c r="E8" s="140"/>
      <c r="F8" s="139"/>
      <c r="G8" s="139"/>
      <c r="H8" s="130"/>
    </row>
    <row r="9" spans="1:9">
      <c r="A9" s="129"/>
      <c r="B9" s="125"/>
      <c r="C9" s="130" t="s">
        <v>100</v>
      </c>
      <c r="D9" s="139"/>
      <c r="E9" s="140"/>
      <c r="F9" s="139"/>
      <c r="G9" s="139"/>
      <c r="H9" s="130"/>
    </row>
    <row r="10" spans="1:9">
      <c r="A10" s="129"/>
      <c r="B10" s="125"/>
      <c r="C10" s="130" t="s">
        <v>101</v>
      </c>
      <c r="D10" s="139"/>
      <c r="E10" s="139"/>
      <c r="F10" s="139"/>
      <c r="G10" s="139"/>
      <c r="H10" s="130"/>
    </row>
    <row r="11" spans="1:9">
      <c r="A11" s="129"/>
      <c r="B11" s="125"/>
      <c r="C11" s="141" t="s">
        <v>102</v>
      </c>
      <c r="D11" s="139">
        <f>+'4 mell_ovi'!D58</f>
        <v>105390</v>
      </c>
      <c r="E11" s="139"/>
      <c r="F11" s="139"/>
      <c r="G11" s="139"/>
      <c r="H11" s="130"/>
    </row>
    <row r="12" spans="1:9">
      <c r="A12" s="129"/>
      <c r="B12" s="125"/>
      <c r="C12" s="130" t="s">
        <v>103</v>
      </c>
      <c r="D12" s="139"/>
      <c r="E12" s="139"/>
      <c r="F12" s="139">
        <f>+'4 mell_ovi'!D3</f>
        <v>68194</v>
      </c>
      <c r="G12" s="139"/>
      <c r="H12" s="130"/>
    </row>
    <row r="13" spans="1:9">
      <c r="A13" s="129"/>
      <c r="B13" s="125"/>
      <c r="C13" s="130" t="s">
        <v>104</v>
      </c>
      <c r="D13" s="139"/>
      <c r="E13" s="139"/>
      <c r="F13" s="139">
        <f>+'4 mell_ovi'!D4</f>
        <v>18412</v>
      </c>
      <c r="G13" s="139"/>
      <c r="H13" s="130"/>
    </row>
    <row r="14" spans="1:9">
      <c r="A14" s="129"/>
      <c r="B14" s="125"/>
      <c r="C14" s="130" t="s">
        <v>105</v>
      </c>
      <c r="D14" s="139"/>
      <c r="E14" s="139"/>
      <c r="F14" s="139">
        <f>+'4 mell_ovi'!D5</f>
        <v>27064</v>
      </c>
      <c r="G14" s="139"/>
      <c r="H14" s="130"/>
    </row>
    <row r="15" spans="1:9">
      <c r="A15" s="129"/>
      <c r="B15" s="125"/>
      <c r="C15" s="130" t="s">
        <v>106</v>
      </c>
      <c r="D15" s="139"/>
      <c r="E15" s="139"/>
      <c r="F15" s="139"/>
      <c r="G15" s="139"/>
      <c r="H15" s="130"/>
    </row>
    <row r="16" spans="1:9">
      <c r="A16" s="129"/>
      <c r="B16" s="125"/>
      <c r="C16" s="131" t="s">
        <v>107</v>
      </c>
      <c r="D16" s="139"/>
      <c r="E16" s="139"/>
      <c r="F16" s="139"/>
      <c r="G16" s="139"/>
      <c r="H16" s="130"/>
    </row>
    <row r="17" spans="1:9">
      <c r="A17" s="129"/>
      <c r="B17" s="125"/>
      <c r="C17" s="130" t="s">
        <v>108</v>
      </c>
      <c r="D17" s="139"/>
      <c r="E17" s="139"/>
      <c r="F17" s="139"/>
      <c r="G17" s="139"/>
      <c r="H17" s="130"/>
    </row>
    <row r="18" spans="1:9">
      <c r="A18" s="129"/>
      <c r="B18" s="125"/>
      <c r="C18" s="130" t="s">
        <v>109</v>
      </c>
      <c r="D18" s="139"/>
      <c r="E18" s="139"/>
      <c r="F18" s="139">
        <v>1000</v>
      </c>
      <c r="G18" s="139"/>
      <c r="H18" s="130"/>
    </row>
    <row r="19" spans="1:9" s="73" customFormat="1">
      <c r="A19" s="126"/>
      <c r="B19" s="127"/>
      <c r="C19" s="142" t="s">
        <v>110</v>
      </c>
      <c r="D19" s="143">
        <f>SUM(D8:D18)</f>
        <v>114670</v>
      </c>
      <c r="E19" s="143"/>
      <c r="F19" s="143">
        <f>SUM(F12:F18)</f>
        <v>114670</v>
      </c>
      <c r="G19" s="143"/>
      <c r="H19" s="131"/>
      <c r="I19" s="115"/>
    </row>
    <row r="20" spans="1:9">
      <c r="A20" s="129"/>
      <c r="B20" s="125"/>
      <c r="C20" s="131" t="s">
        <v>111</v>
      </c>
      <c r="D20" s="139"/>
      <c r="E20" s="139"/>
      <c r="F20" s="139"/>
      <c r="G20" s="139"/>
      <c r="H20" s="130"/>
    </row>
    <row r="21" spans="1:9">
      <c r="A21" s="129"/>
      <c r="B21" s="125"/>
      <c r="C21" s="131" t="s">
        <v>112</v>
      </c>
      <c r="D21" s="139"/>
      <c r="E21" s="139"/>
      <c r="F21" s="139"/>
      <c r="G21" s="139"/>
      <c r="H21" s="130"/>
    </row>
    <row r="22" spans="1:9">
      <c r="A22" s="129"/>
      <c r="B22" s="125"/>
      <c r="C22" s="130" t="s">
        <v>99</v>
      </c>
      <c r="D22" s="139">
        <f>+'4 mell_ovi'!E45</f>
        <v>818</v>
      </c>
      <c r="E22" s="139"/>
      <c r="F22" s="139"/>
      <c r="G22" s="139"/>
      <c r="H22" s="130"/>
    </row>
    <row r="23" spans="1:9">
      <c r="A23" s="129"/>
      <c r="B23" s="125"/>
      <c r="C23" s="130" t="s">
        <v>100</v>
      </c>
      <c r="D23" s="139"/>
      <c r="E23" s="139"/>
      <c r="F23" s="139"/>
      <c r="G23" s="139"/>
      <c r="H23" s="130"/>
    </row>
    <row r="24" spans="1:9">
      <c r="A24" s="129"/>
      <c r="B24" s="125"/>
      <c r="C24" s="130" t="s">
        <v>101</v>
      </c>
      <c r="D24" s="139"/>
      <c r="E24" s="139"/>
      <c r="F24" s="139"/>
      <c r="G24" s="139"/>
      <c r="H24" s="130"/>
    </row>
    <row r="25" spans="1:9">
      <c r="A25" s="129"/>
      <c r="B25" s="125"/>
      <c r="C25" s="141" t="s">
        <v>102</v>
      </c>
      <c r="D25" s="139">
        <f>+'4 mell_ovi'!E58</f>
        <v>6266</v>
      </c>
      <c r="E25" s="139"/>
      <c r="F25" s="139"/>
      <c r="G25" s="139"/>
      <c r="H25" s="130"/>
    </row>
    <row r="26" spans="1:9">
      <c r="A26" s="129"/>
      <c r="B26" s="125"/>
      <c r="C26" s="130" t="s">
        <v>103</v>
      </c>
      <c r="D26" s="139"/>
      <c r="E26" s="139"/>
      <c r="F26" s="139">
        <f>+'4 mell_ovi'!E3</f>
        <v>3456</v>
      </c>
      <c r="G26" s="139"/>
      <c r="H26" s="130"/>
    </row>
    <row r="27" spans="1:9">
      <c r="A27" s="129"/>
      <c r="B27" s="125"/>
      <c r="C27" s="130" t="s">
        <v>104</v>
      </c>
      <c r="D27" s="139"/>
      <c r="E27" s="139"/>
      <c r="F27" s="139">
        <f>+'4 mell_ovi'!E4</f>
        <v>933</v>
      </c>
      <c r="G27" s="139"/>
      <c r="H27" s="130"/>
    </row>
    <row r="28" spans="1:9">
      <c r="A28" s="129"/>
      <c r="B28" s="125"/>
      <c r="C28" s="130" t="s">
        <v>105</v>
      </c>
      <c r="D28" s="139"/>
      <c r="E28" s="139"/>
      <c r="F28" s="139">
        <f>+'4 mell_ovi'!E5</f>
        <v>2695</v>
      </c>
      <c r="G28" s="139"/>
      <c r="H28" s="130"/>
    </row>
    <row r="29" spans="1:9" s="73" customFormat="1">
      <c r="A29" s="126"/>
      <c r="B29" s="127"/>
      <c r="C29" s="142" t="s">
        <v>113</v>
      </c>
      <c r="D29" s="143">
        <f>SUM(D22:D28)</f>
        <v>7084</v>
      </c>
      <c r="E29" s="143"/>
      <c r="F29" s="143">
        <f>SUM(F26:F28)</f>
        <v>7084</v>
      </c>
      <c r="G29" s="143"/>
      <c r="H29" s="131"/>
      <c r="I29" s="115"/>
    </row>
    <row r="30" spans="1:9" s="73" customFormat="1">
      <c r="A30" s="126"/>
      <c r="B30" s="127"/>
      <c r="C30" s="142" t="s">
        <v>114</v>
      </c>
      <c r="D30" s="143">
        <f>SUM(D19+D29)</f>
        <v>121754</v>
      </c>
      <c r="E30" s="143">
        <f>SUM(E8:E18)</f>
        <v>0</v>
      </c>
      <c r="F30" s="143">
        <f>SUM(F19+F29)</f>
        <v>121754</v>
      </c>
      <c r="G30" s="143">
        <f>SUM(G8:G18)</f>
        <v>0</v>
      </c>
      <c r="H30" s="131"/>
      <c r="I30" s="115"/>
    </row>
    <row r="31" spans="1:9">
      <c r="A31" s="126">
        <v>2</v>
      </c>
      <c r="B31" s="127"/>
      <c r="C31" s="131" t="s">
        <v>116</v>
      </c>
      <c r="D31" s="139"/>
      <c r="E31" s="139"/>
      <c r="F31" s="139"/>
      <c r="G31" s="139"/>
      <c r="H31" s="130"/>
    </row>
    <row r="32" spans="1:9">
      <c r="A32" s="126"/>
      <c r="B32" s="127"/>
      <c r="C32" s="131" t="s">
        <v>97</v>
      </c>
      <c r="D32" s="139"/>
      <c r="E32" s="139"/>
      <c r="F32" s="139"/>
      <c r="G32" s="139"/>
      <c r="H32" s="130"/>
    </row>
    <row r="33" spans="1:8">
      <c r="A33" s="126"/>
      <c r="B33" s="128"/>
      <c r="C33" s="131" t="s">
        <v>112</v>
      </c>
      <c r="D33" s="139"/>
      <c r="E33" s="139"/>
      <c r="F33" s="139"/>
      <c r="G33" s="139"/>
      <c r="H33" s="130"/>
    </row>
    <row r="34" spans="1:8">
      <c r="A34" s="129"/>
      <c r="B34" s="125"/>
      <c r="C34" s="130" t="s">
        <v>292</v>
      </c>
      <c r="D34" s="139">
        <v>343</v>
      </c>
      <c r="E34" s="139"/>
      <c r="F34" s="139"/>
      <c r="G34" s="139"/>
      <c r="H34" s="130"/>
    </row>
    <row r="35" spans="1:8">
      <c r="A35" s="129"/>
      <c r="B35" s="125"/>
      <c r="C35" s="141" t="s">
        <v>102</v>
      </c>
      <c r="D35" s="139">
        <f>+'5 mell_könyvtár'!C58</f>
        <v>10974</v>
      </c>
      <c r="E35" s="139"/>
      <c r="F35" s="139"/>
      <c r="G35" s="139"/>
      <c r="H35" s="130"/>
    </row>
    <row r="36" spans="1:8">
      <c r="A36" s="129"/>
      <c r="B36" s="125"/>
      <c r="C36" s="130" t="s">
        <v>103</v>
      </c>
      <c r="D36" s="139"/>
      <c r="E36" s="139"/>
      <c r="F36" s="139">
        <f>+'5 mell_könyvtár'!C3</f>
        <v>6891</v>
      </c>
      <c r="G36" s="139"/>
      <c r="H36" s="130"/>
    </row>
    <row r="37" spans="1:8">
      <c r="A37" s="129"/>
      <c r="B37" s="125"/>
      <c r="C37" s="130" t="s">
        <v>104</v>
      </c>
      <c r="D37" s="139"/>
      <c r="E37" s="139"/>
      <c r="F37" s="139">
        <f>+'5 mell_könyvtár'!C4</f>
        <v>1861</v>
      </c>
      <c r="G37" s="139"/>
      <c r="H37" s="130"/>
    </row>
    <row r="38" spans="1:8">
      <c r="A38" s="129"/>
      <c r="B38" s="125"/>
      <c r="C38" s="130" t="s">
        <v>115</v>
      </c>
      <c r="D38" s="139"/>
      <c r="E38" s="139"/>
      <c r="F38" s="139">
        <v>2565</v>
      </c>
      <c r="G38" s="139"/>
      <c r="H38" s="130"/>
    </row>
    <row r="39" spans="1:8">
      <c r="A39" s="129"/>
      <c r="B39" s="125"/>
      <c r="C39" s="131" t="s">
        <v>107</v>
      </c>
      <c r="D39" s="139"/>
      <c r="E39" s="139"/>
      <c r="F39" s="139"/>
      <c r="G39" s="139"/>
      <c r="H39" s="130"/>
    </row>
    <row r="40" spans="1:8">
      <c r="A40" s="129"/>
      <c r="B40" s="125"/>
      <c r="C40" s="130" t="s">
        <v>109</v>
      </c>
      <c r="D40" s="139"/>
      <c r="E40" s="139"/>
      <c r="F40" s="139"/>
      <c r="G40" s="139"/>
      <c r="H40" s="130"/>
    </row>
    <row r="41" spans="1:8">
      <c r="A41" s="129"/>
      <c r="B41" s="125"/>
      <c r="C41" s="142" t="s">
        <v>110</v>
      </c>
      <c r="D41" s="143">
        <f>SUM(D34:D40)</f>
        <v>11317</v>
      </c>
      <c r="E41" s="143">
        <f t="shared" ref="E41:H41" si="0">SUM(E34:E40)</f>
        <v>0</v>
      </c>
      <c r="F41" s="143">
        <f t="shared" si="0"/>
        <v>11317</v>
      </c>
      <c r="G41" s="143">
        <f t="shared" si="0"/>
        <v>0</v>
      </c>
      <c r="H41" s="139">
        <f t="shared" si="0"/>
        <v>0</v>
      </c>
    </row>
    <row r="42" spans="1:8">
      <c r="A42" s="129"/>
      <c r="B42" s="125"/>
      <c r="C42" s="131" t="s">
        <v>116</v>
      </c>
      <c r="D42" s="139"/>
      <c r="E42" s="139"/>
      <c r="F42" s="139"/>
      <c r="G42" s="139"/>
      <c r="H42" s="130"/>
    </row>
    <row r="43" spans="1:8">
      <c r="A43" s="129"/>
      <c r="B43" s="125"/>
      <c r="C43" s="131" t="s">
        <v>290</v>
      </c>
      <c r="D43" s="139"/>
      <c r="E43" s="139"/>
      <c r="F43" s="139"/>
      <c r="G43" s="139"/>
      <c r="H43" s="130"/>
    </row>
    <row r="44" spans="1:8">
      <c r="A44" s="129"/>
      <c r="B44" s="125"/>
      <c r="C44" s="131" t="s">
        <v>112</v>
      </c>
      <c r="D44" s="139"/>
      <c r="E44" s="139"/>
      <c r="F44" s="139"/>
      <c r="G44" s="139"/>
      <c r="H44" s="130"/>
    </row>
    <row r="45" spans="1:8">
      <c r="A45" s="129"/>
      <c r="B45" s="125"/>
      <c r="C45" s="130" t="s">
        <v>292</v>
      </c>
      <c r="D45" s="139">
        <v>32</v>
      </c>
      <c r="E45" s="139"/>
      <c r="F45" s="139"/>
      <c r="G45" s="139"/>
      <c r="H45" s="130"/>
    </row>
    <row r="46" spans="1:8">
      <c r="A46" s="129"/>
      <c r="B46" s="125"/>
      <c r="C46" s="141" t="s">
        <v>102</v>
      </c>
      <c r="D46" s="139"/>
      <c r="E46" s="139"/>
      <c r="F46" s="139"/>
      <c r="G46" s="139"/>
      <c r="H46" s="130"/>
    </row>
    <row r="47" spans="1:8">
      <c r="A47" s="129"/>
      <c r="B47" s="125"/>
      <c r="C47" s="130" t="s">
        <v>103</v>
      </c>
      <c r="D47" s="139"/>
      <c r="E47" s="139"/>
      <c r="F47" s="139"/>
      <c r="G47" s="139"/>
      <c r="H47" s="130"/>
    </row>
    <row r="48" spans="1:8">
      <c r="A48" s="129"/>
      <c r="B48" s="125"/>
      <c r="C48" s="130" t="s">
        <v>104</v>
      </c>
      <c r="D48" s="139"/>
      <c r="E48" s="139"/>
      <c r="F48" s="139"/>
      <c r="G48" s="139"/>
      <c r="H48" s="130"/>
    </row>
    <row r="49" spans="1:9">
      <c r="A49" s="129"/>
      <c r="B49" s="125"/>
      <c r="C49" s="130" t="s">
        <v>115</v>
      </c>
      <c r="D49" s="139"/>
      <c r="E49" s="139"/>
      <c r="F49" s="139">
        <v>32</v>
      </c>
      <c r="G49" s="139"/>
      <c r="H49" s="130"/>
    </row>
    <row r="50" spans="1:9">
      <c r="A50" s="129"/>
      <c r="B50" s="125"/>
      <c r="C50" s="131" t="s">
        <v>107</v>
      </c>
      <c r="D50" s="139"/>
      <c r="E50" s="139"/>
      <c r="F50" s="139"/>
      <c r="G50" s="139"/>
      <c r="H50" s="130"/>
    </row>
    <row r="51" spans="1:9">
      <c r="A51" s="129"/>
      <c r="B51" s="125"/>
      <c r="C51" s="130" t="s">
        <v>109</v>
      </c>
      <c r="D51" s="139"/>
      <c r="E51" s="139"/>
      <c r="F51" s="139"/>
      <c r="G51" s="139"/>
      <c r="H51" s="130"/>
    </row>
    <row r="52" spans="1:9">
      <c r="A52" s="129"/>
      <c r="B52" s="125"/>
      <c r="C52" s="142" t="s">
        <v>291</v>
      </c>
      <c r="D52" s="143">
        <f>SUM(D45:D51)</f>
        <v>32</v>
      </c>
      <c r="E52" s="143">
        <f t="shared" ref="E52:G52" si="1">SUM(E45:E51)</f>
        <v>0</v>
      </c>
      <c r="F52" s="143">
        <f t="shared" si="1"/>
        <v>32</v>
      </c>
      <c r="G52" s="143">
        <f t="shared" si="1"/>
        <v>0</v>
      </c>
      <c r="H52" s="130"/>
    </row>
    <row r="53" spans="1:9">
      <c r="A53" s="129"/>
      <c r="B53" s="125"/>
      <c r="C53" s="142" t="s">
        <v>117</v>
      </c>
      <c r="D53" s="143">
        <f>+D52+D41</f>
        <v>11349</v>
      </c>
      <c r="E53" s="143">
        <f t="shared" ref="E53:F53" si="2">+E52+E41</f>
        <v>0</v>
      </c>
      <c r="F53" s="143">
        <f t="shared" si="2"/>
        <v>11349</v>
      </c>
      <c r="G53" s="143">
        <f t="shared" ref="G53" si="3">SUM(G45:G52)</f>
        <v>0</v>
      </c>
      <c r="H53" s="130"/>
    </row>
    <row r="54" spans="1:9">
      <c r="A54" s="129"/>
      <c r="B54" s="125"/>
      <c r="C54" s="130"/>
      <c r="D54" s="139"/>
      <c r="E54" s="139"/>
      <c r="F54" s="139"/>
      <c r="G54" s="139"/>
      <c r="H54" s="130"/>
    </row>
    <row r="55" spans="1:9">
      <c r="A55" s="126"/>
      <c r="B55" s="127"/>
      <c r="C55" s="142" t="s">
        <v>296</v>
      </c>
      <c r="D55" s="143">
        <f>+D53+D30</f>
        <v>133103</v>
      </c>
      <c r="E55" s="143">
        <f>+E53+E30</f>
        <v>0</v>
      </c>
      <c r="F55" s="143">
        <f>+F53+F30</f>
        <v>133103</v>
      </c>
      <c r="G55" s="143">
        <f>+G53+G30</f>
        <v>0</v>
      </c>
      <c r="H55" s="130"/>
    </row>
    <row r="56" spans="1:9">
      <c r="A56" s="126"/>
      <c r="B56" s="127"/>
      <c r="C56" s="142"/>
      <c r="D56" s="143"/>
      <c r="E56" s="143"/>
      <c r="F56" s="143"/>
      <c r="G56" s="143"/>
      <c r="H56" s="130"/>
    </row>
    <row r="57" spans="1:9" s="74" customFormat="1">
      <c r="A57" s="161" t="s">
        <v>297</v>
      </c>
      <c r="B57" s="161"/>
      <c r="C57" s="161"/>
      <c r="D57" s="161"/>
      <c r="E57" s="161"/>
      <c r="F57" s="161"/>
      <c r="G57" s="161"/>
      <c r="H57" s="142"/>
      <c r="I57" s="144"/>
    </row>
    <row r="58" spans="1:9">
      <c r="A58" s="126">
        <v>1</v>
      </c>
      <c r="B58" s="127"/>
      <c r="C58" s="131" t="s">
        <v>118</v>
      </c>
      <c r="D58" s="139"/>
      <c r="E58" s="139"/>
      <c r="F58" s="139"/>
      <c r="G58" s="139"/>
      <c r="H58" s="130"/>
    </row>
    <row r="59" spans="1:9">
      <c r="A59" s="126"/>
      <c r="B59" s="127"/>
      <c r="C59" s="131" t="s">
        <v>119</v>
      </c>
      <c r="D59" s="139"/>
      <c r="E59" s="139"/>
      <c r="F59" s="139"/>
      <c r="G59" s="139"/>
      <c r="H59" s="130"/>
    </row>
    <row r="60" spans="1:9">
      <c r="A60" s="129"/>
      <c r="B60" s="128"/>
      <c r="C60" s="131" t="s">
        <v>112</v>
      </c>
      <c r="D60" s="139"/>
      <c r="E60" s="139"/>
      <c r="F60" s="139"/>
      <c r="G60" s="139"/>
      <c r="H60" s="130"/>
    </row>
    <row r="61" spans="1:9">
      <c r="A61" s="129"/>
      <c r="B61" s="125"/>
      <c r="C61" s="130" t="s">
        <v>276</v>
      </c>
      <c r="D61" s="139">
        <f>+'3 mell hivatal'!C45</f>
        <v>300</v>
      </c>
      <c r="E61" s="139"/>
      <c r="F61" s="139"/>
      <c r="G61" s="139"/>
      <c r="H61" s="130"/>
    </row>
    <row r="62" spans="1:9">
      <c r="A62" s="129"/>
      <c r="B62" s="125"/>
      <c r="C62" s="130" t="s">
        <v>120</v>
      </c>
      <c r="D62" s="139"/>
      <c r="E62" s="139"/>
      <c r="F62" s="139"/>
      <c r="G62" s="139"/>
      <c r="H62" s="130"/>
    </row>
    <row r="63" spans="1:9">
      <c r="A63" s="129"/>
      <c r="B63" s="125"/>
      <c r="C63" s="141" t="s">
        <v>102</v>
      </c>
      <c r="D63" s="139">
        <f>+'3 mell hivatal'!C58</f>
        <v>101813</v>
      </c>
      <c r="E63" s="139"/>
      <c r="F63" s="139"/>
      <c r="G63" s="139"/>
      <c r="H63" s="130"/>
    </row>
    <row r="64" spans="1:9">
      <c r="A64" s="129"/>
      <c r="B64" s="125"/>
      <c r="C64" s="130" t="s">
        <v>121</v>
      </c>
      <c r="D64" s="139"/>
      <c r="E64" s="139"/>
      <c r="F64" s="139">
        <f>+'3 mell hivatal'!C3</f>
        <v>63076</v>
      </c>
      <c r="G64" s="139"/>
      <c r="H64" s="130"/>
    </row>
    <row r="65" spans="1:8">
      <c r="A65" s="129"/>
      <c r="B65" s="125"/>
      <c r="C65" s="130" t="s">
        <v>104</v>
      </c>
      <c r="D65" s="139"/>
      <c r="E65" s="139"/>
      <c r="F65" s="139">
        <f>+'3 mell hivatal'!C4</f>
        <v>16710</v>
      </c>
      <c r="G65" s="139"/>
      <c r="H65" s="130"/>
    </row>
    <row r="66" spans="1:8">
      <c r="A66" s="129"/>
      <c r="B66" s="125"/>
      <c r="C66" s="130" t="s">
        <v>122</v>
      </c>
      <c r="D66" s="139"/>
      <c r="E66" s="139"/>
      <c r="F66" s="139">
        <f>+'3 mell hivatal'!C5</f>
        <v>19596</v>
      </c>
      <c r="G66" s="139"/>
      <c r="H66" s="130"/>
    </row>
    <row r="67" spans="1:8">
      <c r="A67" s="129"/>
      <c r="B67" s="125"/>
      <c r="C67" s="131" t="s">
        <v>107</v>
      </c>
      <c r="D67" s="139"/>
      <c r="E67" s="139"/>
      <c r="F67" s="139"/>
      <c r="G67" s="139"/>
      <c r="H67" s="130"/>
    </row>
    <row r="68" spans="1:8" ht="15" customHeight="1">
      <c r="A68" s="129"/>
      <c r="B68" s="125"/>
      <c r="C68" s="130" t="s">
        <v>109</v>
      </c>
      <c r="D68" s="139"/>
      <c r="E68" s="139"/>
      <c r="F68" s="139">
        <f>+'3 mell hivatal'!C14</f>
        <v>2731</v>
      </c>
      <c r="G68" s="139"/>
      <c r="H68" s="130"/>
    </row>
    <row r="69" spans="1:8" ht="15" customHeight="1">
      <c r="A69" s="129"/>
      <c r="B69" s="125"/>
      <c r="C69" s="131" t="s">
        <v>123</v>
      </c>
      <c r="D69" s="139">
        <f>SUM(D61:D63)</f>
        <v>102113</v>
      </c>
      <c r="E69" s="139"/>
      <c r="F69" s="139">
        <f>SUM(F64:F68)</f>
        <v>102113</v>
      </c>
      <c r="G69" s="139"/>
      <c r="H69" s="130"/>
    </row>
    <row r="70" spans="1:8">
      <c r="A70" s="129"/>
      <c r="B70" s="125"/>
      <c r="C70" s="142" t="s">
        <v>298</v>
      </c>
      <c r="D70" s="143">
        <f>SUM(D69)</f>
        <v>102113</v>
      </c>
      <c r="E70" s="143">
        <f>SUM(E69)</f>
        <v>0</v>
      </c>
      <c r="F70" s="143">
        <f>SUM(F69)</f>
        <v>102113</v>
      </c>
      <c r="G70" s="143">
        <f>SUM(G69)</f>
        <v>0</v>
      </c>
      <c r="H70" s="130"/>
    </row>
    <row r="71" spans="1:8">
      <c r="A71" s="129"/>
      <c r="B71" s="125"/>
      <c r="C71" s="142"/>
      <c r="D71" s="143"/>
      <c r="E71" s="143"/>
      <c r="F71" s="143"/>
      <c r="G71" s="143"/>
      <c r="H71" s="130"/>
    </row>
    <row r="72" spans="1:8" ht="15.75" customHeight="1">
      <c r="A72" s="161" t="s">
        <v>299</v>
      </c>
      <c r="B72" s="161"/>
      <c r="C72" s="161"/>
      <c r="D72" s="161"/>
      <c r="E72" s="161"/>
      <c r="F72" s="161"/>
      <c r="G72" s="161"/>
      <c r="H72" s="130"/>
    </row>
    <row r="73" spans="1:8" ht="25.5">
      <c r="A73" s="126">
        <v>1</v>
      </c>
      <c r="B73" s="127"/>
      <c r="C73" s="145" t="s">
        <v>279</v>
      </c>
      <c r="D73" s="139"/>
      <c r="E73" s="143"/>
      <c r="F73" s="143"/>
      <c r="G73" s="143"/>
      <c r="H73" s="130"/>
    </row>
    <row r="74" spans="1:8">
      <c r="A74" s="126"/>
      <c r="B74" s="127"/>
      <c r="C74" s="131" t="s">
        <v>98</v>
      </c>
      <c r="D74" s="139"/>
      <c r="E74" s="143"/>
      <c r="F74" s="143"/>
      <c r="G74" s="143"/>
      <c r="H74" s="130"/>
    </row>
    <row r="75" spans="1:8">
      <c r="A75" s="126"/>
      <c r="B75" s="127"/>
      <c r="C75" s="130" t="s">
        <v>278</v>
      </c>
      <c r="D75" s="139">
        <v>2960</v>
      </c>
      <c r="E75" s="143"/>
      <c r="F75" s="143"/>
      <c r="G75" s="143"/>
      <c r="H75" s="130"/>
    </row>
    <row r="76" spans="1:8">
      <c r="A76" s="126"/>
      <c r="B76" s="127"/>
      <c r="C76" s="130" t="s">
        <v>276</v>
      </c>
      <c r="D76" s="139">
        <v>68313</v>
      </c>
      <c r="E76" s="143"/>
      <c r="F76" s="143"/>
      <c r="G76" s="143"/>
      <c r="H76" s="130"/>
    </row>
    <row r="77" spans="1:8">
      <c r="A77" s="126"/>
      <c r="B77" s="127"/>
      <c r="C77" s="130" t="s">
        <v>313</v>
      </c>
      <c r="D77" s="139">
        <v>7001</v>
      </c>
      <c r="E77" s="143"/>
      <c r="F77" s="143"/>
      <c r="G77" s="143"/>
      <c r="H77" s="130"/>
    </row>
    <row r="78" spans="1:8">
      <c r="A78" s="126"/>
      <c r="B78" s="127"/>
      <c r="C78" s="130" t="s">
        <v>103</v>
      </c>
      <c r="D78" s="139"/>
      <c r="E78" s="143"/>
      <c r="F78" s="139">
        <v>13771</v>
      </c>
      <c r="G78" s="139"/>
      <c r="H78" s="130"/>
    </row>
    <row r="79" spans="1:8">
      <c r="A79" s="126"/>
      <c r="B79" s="127"/>
      <c r="C79" s="130" t="s">
        <v>104</v>
      </c>
      <c r="D79" s="139"/>
      <c r="E79" s="143"/>
      <c r="F79" s="139">
        <v>3300</v>
      </c>
      <c r="G79" s="139"/>
      <c r="H79" s="130"/>
    </row>
    <row r="80" spans="1:8">
      <c r="A80" s="126"/>
      <c r="B80" s="127"/>
      <c r="C80" s="130" t="s">
        <v>125</v>
      </c>
      <c r="D80" s="139"/>
      <c r="E80" s="143"/>
      <c r="F80" s="139">
        <v>27251</v>
      </c>
      <c r="G80" s="139"/>
      <c r="H80" s="130"/>
    </row>
    <row r="81" spans="1:8">
      <c r="A81" s="126"/>
      <c r="B81" s="127"/>
      <c r="C81" s="130" t="s">
        <v>316</v>
      </c>
      <c r="D81" s="139"/>
      <c r="E81" s="143"/>
      <c r="F81" s="139">
        <v>59831</v>
      </c>
      <c r="G81" s="139"/>
      <c r="H81" s="130"/>
    </row>
    <row r="82" spans="1:8">
      <c r="A82" s="126"/>
      <c r="B82" s="127"/>
      <c r="C82" s="130" t="s">
        <v>317</v>
      </c>
      <c r="D82" s="139"/>
      <c r="E82" s="143"/>
      <c r="F82" s="139">
        <v>200</v>
      </c>
      <c r="G82" s="139"/>
      <c r="H82" s="130"/>
    </row>
    <row r="83" spans="1:8">
      <c r="A83" s="126"/>
      <c r="B83" s="127"/>
      <c r="C83" s="130" t="s">
        <v>126</v>
      </c>
      <c r="D83" s="139"/>
      <c r="E83" s="143"/>
      <c r="F83" s="139">
        <v>600</v>
      </c>
      <c r="G83" s="139"/>
      <c r="H83" s="130"/>
    </row>
    <row r="84" spans="1:8">
      <c r="A84" s="126"/>
      <c r="B84" s="127"/>
      <c r="C84" s="130" t="s">
        <v>127</v>
      </c>
      <c r="D84" s="139"/>
      <c r="E84" s="143"/>
      <c r="F84" s="139"/>
      <c r="G84" s="139"/>
      <c r="H84" s="130"/>
    </row>
    <row r="85" spans="1:8">
      <c r="A85" s="126"/>
      <c r="B85" s="127"/>
      <c r="C85" s="131" t="s">
        <v>107</v>
      </c>
      <c r="D85" s="139"/>
      <c r="E85" s="143"/>
      <c r="F85" s="139"/>
      <c r="G85" s="139"/>
      <c r="H85" s="130"/>
    </row>
    <row r="86" spans="1:8">
      <c r="A86" s="126"/>
      <c r="B86" s="127"/>
      <c r="C86" s="130" t="s">
        <v>128</v>
      </c>
      <c r="D86" s="139"/>
      <c r="E86" s="143"/>
      <c r="F86" s="139"/>
      <c r="G86" s="139"/>
      <c r="H86" s="130"/>
    </row>
    <row r="87" spans="1:8">
      <c r="A87" s="126"/>
      <c r="B87" s="127"/>
      <c r="C87" s="130" t="s">
        <v>129</v>
      </c>
      <c r="D87" s="139"/>
      <c r="E87" s="143"/>
      <c r="F87" s="139"/>
      <c r="G87" s="139"/>
      <c r="H87" s="130"/>
    </row>
    <row r="88" spans="1:8">
      <c r="A88" s="126"/>
      <c r="B88" s="127"/>
      <c r="C88" s="130" t="s">
        <v>130</v>
      </c>
      <c r="D88" s="139"/>
      <c r="E88" s="143"/>
      <c r="F88" s="139"/>
      <c r="G88" s="139"/>
      <c r="H88" s="130"/>
    </row>
    <row r="89" spans="1:8">
      <c r="A89" s="126"/>
      <c r="B89" s="127"/>
      <c r="C89" s="130" t="s">
        <v>109</v>
      </c>
      <c r="D89" s="139"/>
      <c r="E89" s="143"/>
      <c r="F89" s="139">
        <v>1054</v>
      </c>
      <c r="G89" s="139"/>
      <c r="H89" s="130"/>
    </row>
    <row r="90" spans="1:8">
      <c r="A90" s="126"/>
      <c r="B90" s="127"/>
      <c r="C90" s="130" t="s">
        <v>190</v>
      </c>
      <c r="D90" s="139"/>
      <c r="E90" s="143"/>
      <c r="F90" s="139">
        <v>5300</v>
      </c>
      <c r="G90" s="139"/>
      <c r="H90" s="130"/>
    </row>
    <row r="91" spans="1:8">
      <c r="A91" s="126"/>
      <c r="B91" s="127"/>
      <c r="C91" s="130" t="s">
        <v>131</v>
      </c>
      <c r="D91" s="139"/>
      <c r="E91" s="143"/>
      <c r="F91" s="139">
        <v>400</v>
      </c>
      <c r="G91" s="139"/>
      <c r="H91" s="130"/>
    </row>
    <row r="92" spans="1:8">
      <c r="A92" s="126"/>
      <c r="B92" s="127"/>
      <c r="C92" s="130" t="s">
        <v>132</v>
      </c>
      <c r="D92" s="139"/>
      <c r="E92" s="143"/>
      <c r="F92" s="139"/>
      <c r="G92" s="139"/>
      <c r="H92" s="130"/>
    </row>
    <row r="93" spans="1:8">
      <c r="A93" s="126"/>
      <c r="B93" s="127"/>
      <c r="C93" s="142" t="s">
        <v>133</v>
      </c>
      <c r="D93" s="143">
        <f>SUM(D75:D92)</f>
        <v>78274</v>
      </c>
      <c r="E93" s="143">
        <f>SUM(E75:E92)</f>
        <v>0</v>
      </c>
      <c r="F93" s="143">
        <f>SUM(F75:F92)</f>
        <v>111707</v>
      </c>
      <c r="G93" s="143">
        <f>SUM(G78:G92)</f>
        <v>0</v>
      </c>
      <c r="H93" s="130"/>
    </row>
    <row r="94" spans="1:8">
      <c r="A94" s="126">
        <v>2</v>
      </c>
      <c r="B94" s="125"/>
      <c r="C94" s="131" t="s">
        <v>302</v>
      </c>
      <c r="D94" s="143"/>
      <c r="E94" s="143"/>
      <c r="F94" s="143"/>
      <c r="G94" s="143"/>
      <c r="H94" s="130"/>
    </row>
    <row r="95" spans="1:8">
      <c r="A95" s="129"/>
      <c r="B95" s="125"/>
      <c r="C95" s="131" t="s">
        <v>112</v>
      </c>
      <c r="D95" s="139"/>
      <c r="E95" s="139"/>
      <c r="F95" s="139"/>
      <c r="G95" s="139"/>
      <c r="H95" s="130"/>
    </row>
    <row r="96" spans="1:8">
      <c r="A96" s="129"/>
      <c r="B96" s="125"/>
      <c r="C96" s="130" t="s">
        <v>14</v>
      </c>
      <c r="D96" s="139"/>
      <c r="E96" s="139"/>
      <c r="F96" s="139">
        <v>20143</v>
      </c>
      <c r="G96" s="139"/>
      <c r="H96" s="130"/>
    </row>
    <row r="97" spans="1:9" s="73" customFormat="1">
      <c r="A97" s="126"/>
      <c r="B97" s="127"/>
      <c r="C97" s="131" t="s">
        <v>134</v>
      </c>
      <c r="D97" s="143">
        <v>0</v>
      </c>
      <c r="E97" s="143"/>
      <c r="F97" s="143">
        <f>SUM(F96)</f>
        <v>20143</v>
      </c>
      <c r="G97" s="143">
        <f>SUM(G96)</f>
        <v>0</v>
      </c>
      <c r="H97" s="131"/>
      <c r="I97" s="115"/>
    </row>
    <row r="98" spans="1:9">
      <c r="A98" s="126">
        <v>3</v>
      </c>
      <c r="B98" s="127"/>
      <c r="C98" s="131" t="s">
        <v>135</v>
      </c>
      <c r="D98" s="139"/>
      <c r="E98" s="139"/>
      <c r="F98" s="139"/>
      <c r="G98" s="139"/>
      <c r="H98" s="130"/>
    </row>
    <row r="99" spans="1:9">
      <c r="A99" s="129"/>
      <c r="B99" s="128"/>
      <c r="C99" s="131" t="s">
        <v>112</v>
      </c>
      <c r="D99" s="139"/>
      <c r="E99" s="139"/>
      <c r="F99" s="139"/>
      <c r="G99" s="139"/>
      <c r="H99" s="130"/>
    </row>
    <row r="100" spans="1:9">
      <c r="A100" s="129"/>
      <c r="B100" s="125"/>
      <c r="C100" s="130" t="s">
        <v>14</v>
      </c>
      <c r="D100" s="139"/>
      <c r="E100" s="139"/>
      <c r="F100" s="139">
        <v>7598</v>
      </c>
      <c r="G100" s="139"/>
      <c r="H100" s="130"/>
    </row>
    <row r="101" spans="1:9">
      <c r="A101" s="129"/>
      <c r="B101" s="125"/>
      <c r="C101" s="142" t="s">
        <v>137</v>
      </c>
      <c r="D101" s="143">
        <v>0</v>
      </c>
      <c r="E101" s="143"/>
      <c r="F101" s="143">
        <f>SUM(F100)</f>
        <v>7598</v>
      </c>
      <c r="G101" s="143">
        <f>SUM(G100)</f>
        <v>0</v>
      </c>
      <c r="H101" s="130"/>
    </row>
    <row r="102" spans="1:9" s="73" customFormat="1">
      <c r="A102" s="126">
        <v>4</v>
      </c>
      <c r="B102" s="127"/>
      <c r="C102" s="131" t="s">
        <v>138</v>
      </c>
      <c r="D102" s="143"/>
      <c r="E102" s="143"/>
      <c r="F102" s="143"/>
      <c r="G102" s="143"/>
      <c r="H102" s="131"/>
      <c r="I102" s="115"/>
    </row>
    <row r="103" spans="1:9">
      <c r="A103" s="129"/>
      <c r="B103" s="125"/>
      <c r="C103" s="131" t="s">
        <v>112</v>
      </c>
      <c r="D103" s="139"/>
      <c r="E103" s="139"/>
      <c r="F103" s="139"/>
      <c r="G103" s="139"/>
      <c r="H103" s="130"/>
    </row>
    <row r="104" spans="1:9">
      <c r="A104" s="129"/>
      <c r="B104" s="125"/>
      <c r="C104" s="130" t="s">
        <v>14</v>
      </c>
      <c r="D104" s="139"/>
      <c r="E104" s="139"/>
      <c r="F104" s="139">
        <v>1150</v>
      </c>
      <c r="G104" s="139"/>
      <c r="H104" s="130"/>
    </row>
    <row r="105" spans="1:9">
      <c r="A105" s="129"/>
      <c r="B105" s="125"/>
      <c r="C105" s="142" t="s">
        <v>139</v>
      </c>
      <c r="D105" s="143">
        <v>0</v>
      </c>
      <c r="E105" s="143"/>
      <c r="F105" s="143">
        <f>SUM(F104)</f>
        <v>1150</v>
      </c>
      <c r="G105" s="143">
        <f>SUM(G104)</f>
        <v>0</v>
      </c>
      <c r="H105" s="130"/>
    </row>
    <row r="106" spans="1:9" s="73" customFormat="1">
      <c r="A106" s="126">
        <v>5</v>
      </c>
      <c r="B106" s="127"/>
      <c r="C106" s="131" t="s">
        <v>140</v>
      </c>
      <c r="D106" s="143"/>
      <c r="E106" s="143"/>
      <c r="F106" s="143"/>
      <c r="G106" s="143"/>
      <c r="H106" s="131"/>
      <c r="I106" s="115"/>
    </row>
    <row r="107" spans="1:9">
      <c r="A107" s="129"/>
      <c r="B107" s="125"/>
      <c r="C107" s="131" t="s">
        <v>112</v>
      </c>
      <c r="D107" s="139"/>
      <c r="E107" s="139"/>
      <c r="F107" s="139"/>
      <c r="G107" s="139"/>
      <c r="H107" s="130"/>
    </row>
    <row r="108" spans="1:9">
      <c r="A108" s="129"/>
      <c r="B108" s="125"/>
      <c r="C108" s="130" t="s">
        <v>14</v>
      </c>
      <c r="D108" s="139"/>
      <c r="E108" s="139"/>
      <c r="F108" s="139">
        <v>300</v>
      </c>
      <c r="G108" s="139"/>
      <c r="H108" s="130"/>
    </row>
    <row r="109" spans="1:9">
      <c r="A109" s="129"/>
      <c r="B109" s="125"/>
      <c r="C109" s="142" t="s">
        <v>141</v>
      </c>
      <c r="D109" s="143">
        <v>0</v>
      </c>
      <c r="E109" s="143"/>
      <c r="F109" s="143">
        <f>SUM(F108)</f>
        <v>300</v>
      </c>
      <c r="G109" s="143">
        <f>SUM(G108)</f>
        <v>0</v>
      </c>
      <c r="H109" s="130"/>
    </row>
    <row r="110" spans="1:9">
      <c r="A110" s="126">
        <v>6</v>
      </c>
      <c r="B110" s="125"/>
      <c r="C110" s="131" t="s">
        <v>142</v>
      </c>
      <c r="D110" s="139"/>
      <c r="E110" s="139"/>
      <c r="F110" s="139"/>
      <c r="G110" s="139"/>
      <c r="H110" s="130"/>
    </row>
    <row r="111" spans="1:9">
      <c r="A111" s="126"/>
      <c r="B111" s="125"/>
      <c r="C111" s="131" t="s">
        <v>112</v>
      </c>
      <c r="D111" s="139"/>
      <c r="E111" s="139"/>
      <c r="F111" s="139"/>
      <c r="G111" s="139"/>
      <c r="H111" s="130"/>
    </row>
    <row r="112" spans="1:9">
      <c r="A112" s="126"/>
      <c r="B112" s="125"/>
      <c r="C112" s="130" t="s">
        <v>143</v>
      </c>
      <c r="D112" s="139"/>
      <c r="E112" s="139"/>
      <c r="F112" s="139"/>
      <c r="G112" s="139"/>
      <c r="H112" s="130"/>
    </row>
    <row r="113" spans="1:9">
      <c r="A113" s="126"/>
      <c r="B113" s="125"/>
      <c r="C113" s="130" t="s">
        <v>144</v>
      </c>
      <c r="D113" s="139"/>
      <c r="E113" s="139"/>
      <c r="F113" s="139"/>
      <c r="G113" s="139"/>
      <c r="H113" s="130"/>
    </row>
    <row r="114" spans="1:9">
      <c r="A114" s="129"/>
      <c r="B114" s="125"/>
      <c r="C114" s="130" t="s">
        <v>14</v>
      </c>
      <c r="D114" s="139"/>
      <c r="E114" s="139"/>
      <c r="F114" s="139">
        <v>12920</v>
      </c>
      <c r="G114" s="139"/>
      <c r="H114" s="130"/>
    </row>
    <row r="115" spans="1:9" ht="12" customHeight="1">
      <c r="A115" s="129"/>
      <c r="B115" s="127"/>
      <c r="C115" s="142" t="s">
        <v>145</v>
      </c>
      <c r="D115" s="139">
        <v>0</v>
      </c>
      <c r="E115" s="139"/>
      <c r="F115" s="143">
        <f>SUM(F114)</f>
        <v>12920</v>
      </c>
      <c r="G115" s="143">
        <f>SUM(G114)</f>
        <v>0</v>
      </c>
      <c r="H115" s="130"/>
    </row>
    <row r="116" spans="1:9">
      <c r="A116" s="126">
        <v>7</v>
      </c>
      <c r="B116" s="127"/>
      <c r="C116" s="131" t="s">
        <v>146</v>
      </c>
      <c r="D116" s="143"/>
      <c r="E116" s="143"/>
      <c r="F116" s="143"/>
      <c r="G116" s="143"/>
      <c r="H116" s="130"/>
    </row>
    <row r="117" spans="1:9">
      <c r="A117" s="129"/>
      <c r="B117" s="125"/>
      <c r="C117" s="131" t="s">
        <v>112</v>
      </c>
      <c r="D117" s="143"/>
      <c r="E117" s="143"/>
      <c r="F117" s="143"/>
      <c r="G117" s="143"/>
      <c r="H117" s="130"/>
    </row>
    <row r="118" spans="1:9">
      <c r="A118" s="129"/>
      <c r="B118" s="125"/>
      <c r="C118" s="130" t="s">
        <v>14</v>
      </c>
      <c r="D118" s="143"/>
      <c r="E118" s="143"/>
      <c r="F118" s="139">
        <v>500</v>
      </c>
      <c r="G118" s="139"/>
      <c r="H118" s="130"/>
    </row>
    <row r="119" spans="1:9" s="73" customFormat="1">
      <c r="A119" s="126"/>
      <c r="B119" s="127"/>
      <c r="C119" s="142" t="s">
        <v>147</v>
      </c>
      <c r="D119" s="143">
        <v>0</v>
      </c>
      <c r="E119" s="143" t="s">
        <v>148</v>
      </c>
      <c r="F119" s="143">
        <f>+F118</f>
        <v>500</v>
      </c>
      <c r="G119" s="143">
        <f>SUM(G118)</f>
        <v>0</v>
      </c>
      <c r="H119" s="131"/>
      <c r="I119" s="115"/>
    </row>
    <row r="120" spans="1:9">
      <c r="A120" s="126">
        <v>8</v>
      </c>
      <c r="B120" s="127"/>
      <c r="C120" s="131" t="s">
        <v>149</v>
      </c>
      <c r="D120" s="143"/>
      <c r="E120" s="143"/>
      <c r="F120" s="143"/>
      <c r="G120" s="143"/>
      <c r="H120" s="130"/>
    </row>
    <row r="121" spans="1:9">
      <c r="A121" s="129"/>
      <c r="B121" s="125"/>
      <c r="C121" s="131" t="s">
        <v>112</v>
      </c>
      <c r="D121" s="143"/>
      <c r="E121" s="143"/>
      <c r="F121" s="143"/>
      <c r="G121" s="143"/>
      <c r="H121" s="130"/>
    </row>
    <row r="122" spans="1:9">
      <c r="A122" s="129"/>
      <c r="B122" s="125"/>
      <c r="C122" s="130" t="s">
        <v>136</v>
      </c>
      <c r="D122" s="139"/>
      <c r="E122" s="139"/>
      <c r="F122" s="139">
        <v>700</v>
      </c>
      <c r="G122" s="139"/>
      <c r="H122" s="130"/>
    </row>
    <row r="123" spans="1:9" ht="17.25" customHeight="1">
      <c r="A123" s="129"/>
      <c r="B123" s="125"/>
      <c r="C123" s="142" t="s">
        <v>150</v>
      </c>
      <c r="D123" s="143">
        <v>0</v>
      </c>
      <c r="E123" s="143"/>
      <c r="F123" s="143">
        <f>SUM(F122)</f>
        <v>700</v>
      </c>
      <c r="G123" s="143">
        <f>SUM(G122)</f>
        <v>0</v>
      </c>
      <c r="H123" s="130"/>
    </row>
    <row r="124" spans="1:9">
      <c r="A124" s="126">
        <v>9</v>
      </c>
      <c r="B124" s="127"/>
      <c r="C124" s="131" t="s">
        <v>151</v>
      </c>
      <c r="D124" s="139"/>
      <c r="E124" s="139"/>
      <c r="F124" s="143"/>
      <c r="G124" s="143"/>
      <c r="H124" s="130"/>
    </row>
    <row r="125" spans="1:9">
      <c r="A125" s="129"/>
      <c r="B125" s="125"/>
      <c r="C125" s="131" t="s">
        <v>112</v>
      </c>
      <c r="D125" s="139"/>
      <c r="E125" s="139"/>
      <c r="F125" s="139"/>
      <c r="G125" s="139"/>
      <c r="H125" s="130"/>
    </row>
    <row r="126" spans="1:9">
      <c r="A126" s="126"/>
      <c r="B126" s="127"/>
      <c r="C126" s="130" t="s">
        <v>14</v>
      </c>
      <c r="D126" s="139"/>
      <c r="E126" s="139"/>
      <c r="F126" s="139">
        <v>100</v>
      </c>
      <c r="G126" s="139"/>
      <c r="H126" s="130"/>
    </row>
    <row r="127" spans="1:9">
      <c r="A127" s="129"/>
      <c r="B127" s="127"/>
      <c r="C127" s="142" t="s">
        <v>152</v>
      </c>
      <c r="D127" s="143">
        <v>0</v>
      </c>
      <c r="E127" s="143"/>
      <c r="F127" s="143">
        <f>SUM(F126)</f>
        <v>100</v>
      </c>
      <c r="G127" s="143">
        <f>SUM(G126)</f>
        <v>0</v>
      </c>
      <c r="H127" s="130"/>
    </row>
    <row r="128" spans="1:9">
      <c r="A128" s="126">
        <v>10</v>
      </c>
      <c r="B128" s="127"/>
      <c r="C128" s="131" t="s">
        <v>153</v>
      </c>
      <c r="D128" s="139"/>
      <c r="E128" s="139"/>
      <c r="F128" s="139"/>
      <c r="G128" s="139"/>
      <c r="H128" s="130"/>
    </row>
    <row r="129" spans="1:9">
      <c r="A129" s="129"/>
      <c r="B129" s="128"/>
      <c r="C129" s="131" t="s">
        <v>112</v>
      </c>
      <c r="D129" s="139"/>
      <c r="E129" s="139"/>
      <c r="F129" s="139"/>
      <c r="G129" s="139"/>
      <c r="H129" s="130"/>
    </row>
    <row r="130" spans="1:9">
      <c r="A130" s="129"/>
      <c r="B130" s="125"/>
      <c r="C130" s="130" t="s">
        <v>154</v>
      </c>
      <c r="D130" s="139">
        <v>86150</v>
      </c>
      <c r="E130" s="139"/>
      <c r="F130" s="139"/>
      <c r="G130" s="139"/>
      <c r="H130" s="130"/>
    </row>
    <row r="131" spans="1:9">
      <c r="A131" s="129"/>
      <c r="B131" s="125"/>
      <c r="C131" s="130" t="s">
        <v>155</v>
      </c>
      <c r="D131" s="139">
        <v>1500</v>
      </c>
      <c r="E131" s="139"/>
      <c r="F131" s="139"/>
      <c r="G131" s="139"/>
      <c r="H131" s="130"/>
    </row>
    <row r="132" spans="1:9">
      <c r="A132" s="129"/>
      <c r="B132" s="125"/>
      <c r="C132" s="130" t="s">
        <v>156</v>
      </c>
      <c r="D132" s="139">
        <v>16000</v>
      </c>
      <c r="E132" s="139"/>
      <c r="F132" s="139"/>
      <c r="G132" s="139"/>
      <c r="H132" s="130"/>
    </row>
    <row r="133" spans="1:9">
      <c r="A133" s="129"/>
      <c r="B133" s="125"/>
      <c r="C133" s="130" t="s">
        <v>157</v>
      </c>
      <c r="D133" s="139">
        <v>50</v>
      </c>
      <c r="E133" s="139"/>
      <c r="F133" s="139"/>
      <c r="G133" s="139"/>
      <c r="H133" s="130"/>
    </row>
    <row r="134" spans="1:9">
      <c r="A134" s="129"/>
      <c r="B134" s="125"/>
      <c r="C134" s="130" t="s">
        <v>158</v>
      </c>
      <c r="D134" s="139">
        <v>306066</v>
      </c>
      <c r="E134" s="139"/>
      <c r="F134" s="139"/>
      <c r="G134" s="139"/>
      <c r="H134" s="130"/>
    </row>
    <row r="135" spans="1:9">
      <c r="A135" s="129"/>
      <c r="B135" s="125"/>
      <c r="C135" s="131" t="s">
        <v>107</v>
      </c>
      <c r="D135" s="139"/>
      <c r="E135" s="139"/>
      <c r="F135" s="139"/>
      <c r="G135" s="139"/>
      <c r="H135" s="130"/>
    </row>
    <row r="136" spans="1:9">
      <c r="A136" s="129"/>
      <c r="B136" s="125"/>
      <c r="C136" s="130" t="s">
        <v>159</v>
      </c>
      <c r="D136" s="139"/>
      <c r="E136" s="139"/>
      <c r="F136" s="139"/>
      <c r="G136" s="139"/>
      <c r="H136" s="130"/>
    </row>
    <row r="137" spans="1:9">
      <c r="A137" s="126"/>
      <c r="B137" s="125"/>
      <c r="C137" s="142" t="s">
        <v>160</v>
      </c>
      <c r="D137" s="143">
        <f>SUM(D130:D136)</f>
        <v>409766</v>
      </c>
      <c r="E137" s="143">
        <f>SUM(E130:E134)</f>
        <v>0</v>
      </c>
      <c r="F137" s="143">
        <v>0</v>
      </c>
      <c r="G137" s="143"/>
      <c r="H137" s="130"/>
    </row>
    <row r="138" spans="1:9" s="73" customFormat="1">
      <c r="A138" s="126">
        <v>11</v>
      </c>
      <c r="B138" s="127"/>
      <c r="C138" s="131" t="s">
        <v>161</v>
      </c>
      <c r="D138" s="139"/>
      <c r="E138" s="139"/>
      <c r="F138" s="139"/>
      <c r="G138" s="142"/>
      <c r="H138" s="131"/>
      <c r="I138" s="115"/>
    </row>
    <row r="139" spans="1:9">
      <c r="A139" s="129"/>
      <c r="B139" s="128"/>
      <c r="C139" s="131" t="s">
        <v>112</v>
      </c>
      <c r="D139" s="139"/>
      <c r="E139" s="139"/>
      <c r="F139" s="139"/>
      <c r="G139" s="146"/>
      <c r="H139" s="130"/>
    </row>
    <row r="140" spans="1:9">
      <c r="A140" s="129"/>
      <c r="B140" s="125"/>
      <c r="C140" s="130" t="s">
        <v>144</v>
      </c>
      <c r="D140" s="139"/>
      <c r="E140" s="139"/>
      <c r="F140" s="139"/>
      <c r="G140" s="146"/>
      <c r="H140" s="130"/>
    </row>
    <row r="141" spans="1:9">
      <c r="A141" s="129"/>
      <c r="B141" s="125"/>
      <c r="C141" s="130" t="s">
        <v>162</v>
      </c>
      <c r="D141" s="139"/>
      <c r="E141" s="139"/>
      <c r="F141" s="139">
        <v>935</v>
      </c>
      <c r="G141" s="146"/>
      <c r="H141" s="130"/>
    </row>
    <row r="142" spans="1:9">
      <c r="A142" s="129"/>
      <c r="B142" s="125"/>
      <c r="C142" s="130" t="s">
        <v>107</v>
      </c>
      <c r="D142" s="139"/>
      <c r="E142" s="139"/>
      <c r="F142" s="139"/>
      <c r="G142" s="146"/>
      <c r="H142" s="130"/>
    </row>
    <row r="143" spans="1:9">
      <c r="A143" s="129"/>
      <c r="B143" s="125"/>
      <c r="C143" s="130" t="s">
        <v>144</v>
      </c>
      <c r="D143" s="139"/>
      <c r="E143" s="139"/>
      <c r="F143" s="139"/>
      <c r="G143" s="146"/>
      <c r="H143" s="130"/>
    </row>
    <row r="144" spans="1:9">
      <c r="A144" s="129"/>
      <c r="B144" s="125"/>
      <c r="C144" s="130" t="s">
        <v>163</v>
      </c>
      <c r="D144" s="139"/>
      <c r="E144" s="139"/>
      <c r="F144" s="139">
        <v>2345</v>
      </c>
      <c r="G144" s="146"/>
      <c r="H144" s="130"/>
    </row>
    <row r="145" spans="1:9" s="73" customFormat="1">
      <c r="A145" s="129"/>
      <c r="B145" s="125"/>
      <c r="C145" s="142" t="s">
        <v>164</v>
      </c>
      <c r="D145" s="143">
        <v>0</v>
      </c>
      <c r="E145" s="143">
        <f>SUM(E141:E144)</f>
        <v>0</v>
      </c>
      <c r="F145" s="143">
        <f>SUM(F141:F144)</f>
        <v>3280</v>
      </c>
      <c r="G145" s="142">
        <f>SUM(G141:G144)</f>
        <v>0</v>
      </c>
      <c r="H145" s="131"/>
      <c r="I145" s="115"/>
    </row>
    <row r="146" spans="1:9">
      <c r="A146" s="126">
        <v>12</v>
      </c>
      <c r="B146" s="127"/>
      <c r="C146" s="131" t="s">
        <v>280</v>
      </c>
      <c r="D146" s="139"/>
      <c r="E146" s="139"/>
      <c r="F146" s="139"/>
      <c r="G146" s="139"/>
      <c r="H146" s="130"/>
    </row>
    <row r="147" spans="1:9">
      <c r="A147" s="129"/>
      <c r="B147" s="128"/>
      <c r="C147" s="130" t="s">
        <v>165</v>
      </c>
      <c r="D147" s="139"/>
      <c r="E147" s="139"/>
      <c r="F147" s="139"/>
      <c r="G147" s="139"/>
      <c r="H147" s="130"/>
    </row>
    <row r="148" spans="1:9">
      <c r="A148" s="126"/>
      <c r="B148" s="125"/>
      <c r="C148" s="130" t="s">
        <v>166</v>
      </c>
      <c r="D148" s="139"/>
      <c r="E148" s="139"/>
      <c r="F148" s="139"/>
      <c r="G148" s="139"/>
      <c r="H148" s="130"/>
    </row>
    <row r="149" spans="1:9">
      <c r="A149" s="126"/>
      <c r="B149" s="125"/>
      <c r="C149" s="130" t="s">
        <v>167</v>
      </c>
      <c r="D149" s="139"/>
      <c r="E149" s="139"/>
      <c r="F149" s="139">
        <v>3305</v>
      </c>
      <c r="G149" s="139"/>
      <c r="H149" s="130"/>
    </row>
    <row r="150" spans="1:9">
      <c r="A150" s="126"/>
      <c r="B150" s="127"/>
      <c r="C150" s="142" t="s">
        <v>168</v>
      </c>
      <c r="D150" s="143">
        <v>0</v>
      </c>
      <c r="E150" s="143"/>
      <c r="F150" s="143">
        <f>SUM(F149)</f>
        <v>3305</v>
      </c>
      <c r="G150" s="143">
        <f>SUM(G149)</f>
        <v>0</v>
      </c>
      <c r="H150" s="130"/>
    </row>
    <row r="151" spans="1:9">
      <c r="A151" s="126">
        <v>13</v>
      </c>
      <c r="B151" s="127"/>
      <c r="C151" s="131" t="s">
        <v>169</v>
      </c>
      <c r="D151" s="143"/>
      <c r="E151" s="143"/>
      <c r="F151" s="143"/>
      <c r="G151" s="143"/>
      <c r="H151" s="130"/>
    </row>
    <row r="152" spans="1:9">
      <c r="A152" s="129"/>
      <c r="B152" s="125"/>
      <c r="C152" s="130" t="s">
        <v>170</v>
      </c>
      <c r="D152" s="143"/>
      <c r="E152" s="143"/>
      <c r="F152" s="143"/>
      <c r="G152" s="143"/>
      <c r="H152" s="130"/>
    </row>
    <row r="153" spans="1:9">
      <c r="A153" s="126"/>
      <c r="B153" s="125"/>
      <c r="C153" s="130" t="s">
        <v>166</v>
      </c>
      <c r="D153" s="139"/>
      <c r="E153" s="139"/>
      <c r="F153" s="139"/>
      <c r="G153" s="139"/>
      <c r="H153" s="130"/>
    </row>
    <row r="154" spans="1:9">
      <c r="A154" s="129"/>
      <c r="B154" s="125"/>
      <c r="C154" s="130" t="s">
        <v>109</v>
      </c>
      <c r="D154" s="139"/>
      <c r="E154" s="139"/>
      <c r="F154" s="139">
        <v>5000</v>
      </c>
      <c r="G154" s="139"/>
      <c r="H154" s="130"/>
    </row>
    <row r="155" spans="1:9">
      <c r="A155" s="126"/>
      <c r="B155" s="127"/>
      <c r="C155" s="142" t="s">
        <v>171</v>
      </c>
      <c r="D155" s="143">
        <v>0</v>
      </c>
      <c r="E155" s="143">
        <f>SUM(E153:E154)</f>
        <v>0</v>
      </c>
      <c r="F155" s="143">
        <f>SUM(F154)</f>
        <v>5000</v>
      </c>
      <c r="G155" s="143">
        <f>SUM(G153:G154)</f>
        <v>0</v>
      </c>
      <c r="H155" s="130"/>
    </row>
    <row r="156" spans="1:9" s="73" customFormat="1">
      <c r="A156" s="126">
        <v>14</v>
      </c>
      <c r="B156" s="127"/>
      <c r="C156" s="131" t="s">
        <v>281</v>
      </c>
      <c r="D156" s="143"/>
      <c r="E156" s="143"/>
      <c r="F156" s="143"/>
      <c r="G156" s="143"/>
      <c r="H156" s="131"/>
      <c r="I156" s="115"/>
    </row>
    <row r="157" spans="1:9">
      <c r="A157" s="129"/>
      <c r="B157" s="125"/>
      <c r="C157" s="130" t="s">
        <v>165</v>
      </c>
      <c r="D157" s="143"/>
      <c r="E157" s="143"/>
      <c r="F157" s="143"/>
      <c r="G157" s="143"/>
      <c r="H157" s="130"/>
    </row>
    <row r="158" spans="1:9">
      <c r="A158" s="126"/>
      <c r="B158" s="125"/>
      <c r="C158" s="130" t="s">
        <v>166</v>
      </c>
      <c r="D158" s="139"/>
      <c r="E158" s="139"/>
      <c r="F158" s="139"/>
      <c r="G158" s="139"/>
      <c r="H158" s="130"/>
    </row>
    <row r="159" spans="1:9">
      <c r="A159" s="126"/>
      <c r="B159" s="125"/>
      <c r="C159" s="130" t="s">
        <v>167</v>
      </c>
      <c r="D159" s="139"/>
      <c r="E159" s="139"/>
      <c r="F159" s="139"/>
      <c r="G159" s="139"/>
      <c r="H159" s="130"/>
    </row>
    <row r="160" spans="1:9">
      <c r="A160" s="129"/>
      <c r="B160" s="125"/>
      <c r="C160" s="130" t="s">
        <v>172</v>
      </c>
      <c r="D160" s="139"/>
      <c r="E160" s="139"/>
      <c r="F160" s="139">
        <v>270</v>
      </c>
      <c r="G160" s="139"/>
      <c r="H160" s="130"/>
    </row>
    <row r="161" spans="1:9">
      <c r="A161" s="126"/>
      <c r="B161" s="125"/>
      <c r="C161" s="142" t="s">
        <v>173</v>
      </c>
      <c r="D161" s="143">
        <v>0</v>
      </c>
      <c r="E161" s="143">
        <f>SUM(E158:E160)</f>
        <v>0</v>
      </c>
      <c r="F161" s="143">
        <f>SUM(F159:F160)</f>
        <v>270</v>
      </c>
      <c r="G161" s="143">
        <f>SUM(G159:G160)</f>
        <v>0</v>
      </c>
      <c r="H161" s="130"/>
    </row>
    <row r="162" spans="1:9">
      <c r="A162" s="126">
        <v>15</v>
      </c>
      <c r="B162" s="127"/>
      <c r="C162" s="131" t="s">
        <v>282</v>
      </c>
      <c r="D162" s="139"/>
      <c r="E162" s="139"/>
      <c r="F162" s="139"/>
      <c r="G162" s="139"/>
      <c r="H162" s="130"/>
    </row>
    <row r="163" spans="1:9">
      <c r="A163" s="129"/>
      <c r="B163" s="127"/>
      <c r="C163" s="130" t="s">
        <v>98</v>
      </c>
      <c r="D163" s="139"/>
      <c r="E163" s="139"/>
      <c r="F163" s="139"/>
      <c r="G163" s="139"/>
      <c r="H163" s="130"/>
    </row>
    <row r="164" spans="1:9">
      <c r="A164" s="126"/>
      <c r="B164" s="125"/>
      <c r="C164" s="130" t="s">
        <v>166</v>
      </c>
      <c r="D164" s="139"/>
      <c r="E164" s="139"/>
      <c r="F164" s="139"/>
      <c r="G164" s="139"/>
      <c r="H164" s="130"/>
    </row>
    <row r="165" spans="1:9">
      <c r="A165" s="126"/>
      <c r="B165" s="125"/>
      <c r="C165" s="130" t="s">
        <v>174</v>
      </c>
      <c r="D165" s="139"/>
      <c r="E165" s="139"/>
      <c r="F165" s="139"/>
      <c r="G165" s="139"/>
      <c r="H165" s="130"/>
    </row>
    <row r="166" spans="1:9">
      <c r="A166" s="129"/>
      <c r="B166" s="125"/>
      <c r="C166" s="130" t="s">
        <v>121</v>
      </c>
      <c r="D166" s="139"/>
      <c r="E166" s="139"/>
      <c r="F166" s="139">
        <v>17919</v>
      </c>
      <c r="G166" s="139"/>
      <c r="H166" s="130"/>
    </row>
    <row r="167" spans="1:9">
      <c r="A167" s="129"/>
      <c r="B167" s="125"/>
      <c r="C167" s="130" t="s">
        <v>104</v>
      </c>
      <c r="D167" s="139"/>
      <c r="E167" s="139"/>
      <c r="F167" s="139">
        <v>4838</v>
      </c>
      <c r="G167" s="139"/>
      <c r="H167" s="130"/>
    </row>
    <row r="168" spans="1:9">
      <c r="A168" s="132"/>
      <c r="B168" s="125"/>
      <c r="C168" s="130" t="s">
        <v>122</v>
      </c>
      <c r="D168" s="139"/>
      <c r="E168" s="139"/>
      <c r="F168" s="139">
        <v>3500</v>
      </c>
      <c r="G168" s="139"/>
      <c r="H168" s="130"/>
    </row>
    <row r="169" spans="1:9">
      <c r="A169" s="132"/>
      <c r="B169" s="125"/>
      <c r="C169" s="130" t="s">
        <v>107</v>
      </c>
      <c r="D169" s="139"/>
      <c r="E169" s="139"/>
      <c r="F169" s="139"/>
      <c r="G169" s="139"/>
      <c r="H169" s="130"/>
    </row>
    <row r="170" spans="1:9">
      <c r="A170" s="132"/>
      <c r="B170" s="125"/>
      <c r="C170" s="130" t="s">
        <v>109</v>
      </c>
      <c r="D170" s="139"/>
      <c r="E170" s="139"/>
      <c r="F170" s="139">
        <v>0</v>
      </c>
      <c r="G170" s="139"/>
      <c r="H170" s="130"/>
    </row>
    <row r="171" spans="1:9">
      <c r="A171" s="126"/>
      <c r="B171" s="125"/>
      <c r="C171" s="142" t="s">
        <v>175</v>
      </c>
      <c r="D171" s="143">
        <f>SUM(D165:D170)</f>
        <v>0</v>
      </c>
      <c r="E171" s="143"/>
      <c r="F171" s="143">
        <f>SUM(F166:F170)</f>
        <v>26257</v>
      </c>
      <c r="G171" s="143">
        <f>SUM(G166:G170)</f>
        <v>0</v>
      </c>
      <c r="H171" s="130"/>
    </row>
    <row r="172" spans="1:9" s="76" customFormat="1" ht="16.5" customHeight="1">
      <c r="A172" s="126">
        <v>16</v>
      </c>
      <c r="B172" s="128"/>
      <c r="C172" s="131" t="s">
        <v>304</v>
      </c>
      <c r="D172" s="139"/>
      <c r="E172" s="139"/>
      <c r="F172" s="139"/>
      <c r="G172" s="139"/>
      <c r="H172" s="147"/>
      <c r="I172" s="148"/>
    </row>
    <row r="173" spans="1:9" hidden="1">
      <c r="A173" s="129"/>
      <c r="B173" s="128"/>
      <c r="C173" s="130" t="s">
        <v>98</v>
      </c>
      <c r="D173" s="139"/>
      <c r="E173" s="139"/>
      <c r="F173" s="139"/>
      <c r="G173" s="139"/>
      <c r="H173" s="130"/>
    </row>
    <row r="174" spans="1:9" hidden="1">
      <c r="A174" s="129"/>
      <c r="B174" s="125"/>
      <c r="C174" s="130" t="s">
        <v>176</v>
      </c>
      <c r="D174" s="139"/>
      <c r="E174" s="139"/>
      <c r="F174" s="139">
        <v>3988</v>
      </c>
      <c r="G174" s="139">
        <v>4147</v>
      </c>
      <c r="H174" s="130"/>
    </row>
    <row r="175" spans="1:9" hidden="1">
      <c r="A175" s="129"/>
      <c r="B175" s="125"/>
      <c r="C175" s="130" t="s">
        <v>107</v>
      </c>
      <c r="D175" s="139"/>
      <c r="E175" s="139"/>
      <c r="F175" s="139"/>
      <c r="G175" s="139"/>
      <c r="H175" s="130"/>
    </row>
    <row r="176" spans="1:9" hidden="1">
      <c r="A176" s="129"/>
      <c r="B176" s="125"/>
      <c r="C176" s="130" t="s">
        <v>177</v>
      </c>
      <c r="D176" s="139"/>
      <c r="E176" s="139"/>
      <c r="F176" s="139">
        <v>2800</v>
      </c>
      <c r="G176" s="139">
        <v>2800</v>
      </c>
      <c r="H176" s="130"/>
    </row>
    <row r="177" spans="1:8">
      <c r="A177" s="129"/>
      <c r="B177" s="125"/>
      <c r="C177" s="130" t="s">
        <v>112</v>
      </c>
      <c r="D177" s="139"/>
      <c r="E177" s="139"/>
      <c r="F177" s="139"/>
      <c r="G177" s="139"/>
      <c r="H177" s="130"/>
    </row>
    <row r="178" spans="1:8">
      <c r="A178" s="126"/>
      <c r="B178" s="125"/>
      <c r="C178" s="130" t="s">
        <v>166</v>
      </c>
      <c r="D178" s="139"/>
      <c r="E178" s="139"/>
      <c r="F178" s="139"/>
      <c r="G178" s="139"/>
      <c r="H178" s="130"/>
    </row>
    <row r="179" spans="1:8">
      <c r="A179" s="129"/>
      <c r="B179" s="125"/>
      <c r="C179" s="130" t="s">
        <v>115</v>
      </c>
      <c r="D179" s="139"/>
      <c r="E179" s="139"/>
      <c r="F179" s="139">
        <v>9017</v>
      </c>
      <c r="G179" s="139"/>
      <c r="H179" s="130"/>
    </row>
    <row r="180" spans="1:8">
      <c r="A180" s="126"/>
      <c r="B180" s="125"/>
      <c r="C180" s="142" t="s">
        <v>303</v>
      </c>
      <c r="D180" s="143">
        <v>0</v>
      </c>
      <c r="E180" s="143"/>
      <c r="F180" s="143">
        <f>SUM(F179)</f>
        <v>9017</v>
      </c>
      <c r="G180" s="143">
        <f>SUM(G179)</f>
        <v>0</v>
      </c>
      <c r="H180" s="130"/>
    </row>
    <row r="181" spans="1:8">
      <c r="A181" s="126">
        <v>17</v>
      </c>
      <c r="B181" s="127"/>
      <c r="C181" s="131" t="s">
        <v>178</v>
      </c>
      <c r="D181" s="139"/>
      <c r="E181" s="139"/>
      <c r="F181" s="139"/>
      <c r="G181" s="139"/>
      <c r="H181" s="130"/>
    </row>
    <row r="182" spans="1:8">
      <c r="A182" s="129"/>
      <c r="B182" s="128"/>
      <c r="C182" s="130" t="s">
        <v>112</v>
      </c>
      <c r="D182" s="139"/>
      <c r="E182" s="139"/>
      <c r="F182" s="139"/>
      <c r="G182" s="139"/>
      <c r="H182" s="130"/>
    </row>
    <row r="183" spans="1:8">
      <c r="A183" s="129"/>
      <c r="B183" s="125"/>
      <c r="C183" s="130" t="s">
        <v>143</v>
      </c>
      <c r="D183" s="139">
        <v>11780</v>
      </c>
      <c r="E183" s="139"/>
      <c r="F183" s="139"/>
      <c r="G183" s="139"/>
      <c r="H183" s="130"/>
    </row>
    <row r="184" spans="1:8">
      <c r="A184" s="126"/>
      <c r="B184" s="125"/>
      <c r="C184" s="130" t="s">
        <v>166</v>
      </c>
      <c r="D184" s="139"/>
      <c r="E184" s="139"/>
      <c r="F184" s="139"/>
      <c r="G184" s="139"/>
      <c r="H184" s="130"/>
    </row>
    <row r="185" spans="1:8">
      <c r="A185" s="129"/>
      <c r="B185" s="125"/>
      <c r="C185" s="130" t="s">
        <v>121</v>
      </c>
      <c r="D185" s="139"/>
      <c r="E185" s="139"/>
      <c r="F185" s="139">
        <v>3500</v>
      </c>
      <c r="G185" s="139"/>
      <c r="H185" s="130"/>
    </row>
    <row r="186" spans="1:8">
      <c r="A186" s="129"/>
      <c r="B186" s="125"/>
      <c r="C186" s="130" t="s">
        <v>104</v>
      </c>
      <c r="D186" s="139"/>
      <c r="E186" s="139"/>
      <c r="F186" s="139">
        <v>945</v>
      </c>
      <c r="G186" s="139"/>
      <c r="H186" s="130"/>
    </row>
    <row r="187" spans="1:8">
      <c r="A187" s="129"/>
      <c r="B187" s="125"/>
      <c r="C187" s="130" t="s">
        <v>283</v>
      </c>
      <c r="D187" s="139"/>
      <c r="E187" s="139"/>
      <c r="F187" s="139">
        <v>21820</v>
      </c>
      <c r="G187" s="139"/>
      <c r="H187" s="130"/>
    </row>
    <row r="188" spans="1:8">
      <c r="A188" s="129"/>
      <c r="B188" s="125"/>
      <c r="C188" s="130" t="s">
        <v>179</v>
      </c>
      <c r="D188" s="139"/>
      <c r="E188" s="139"/>
      <c r="F188" s="139"/>
      <c r="G188" s="139"/>
      <c r="H188" s="130"/>
    </row>
    <row r="189" spans="1:8">
      <c r="A189" s="126"/>
      <c r="B189" s="125"/>
      <c r="C189" s="142" t="s">
        <v>180</v>
      </c>
      <c r="D189" s="143">
        <f>SUM(D183:D188)</f>
        <v>11780</v>
      </c>
      <c r="E189" s="143">
        <f>SUM(E183:E184)</f>
        <v>0</v>
      </c>
      <c r="F189" s="143">
        <f>SUM(F185:F188)</f>
        <v>26265</v>
      </c>
      <c r="G189" s="143">
        <f>SUM(G185:G188)</f>
        <v>0</v>
      </c>
      <c r="H189" s="130"/>
    </row>
    <row r="190" spans="1:8">
      <c r="A190" s="126">
        <v>18</v>
      </c>
      <c r="B190" s="127"/>
      <c r="C190" s="131" t="s">
        <v>305</v>
      </c>
      <c r="D190" s="139"/>
      <c r="E190" s="139"/>
      <c r="F190" s="139"/>
      <c r="G190" s="139"/>
      <c r="H190" s="130"/>
    </row>
    <row r="191" spans="1:8">
      <c r="A191" s="129"/>
      <c r="B191" s="128"/>
      <c r="C191" s="130" t="s">
        <v>278</v>
      </c>
      <c r="D191" s="139">
        <v>10332</v>
      </c>
      <c r="E191" s="139"/>
      <c r="F191" s="139"/>
      <c r="G191" s="139"/>
      <c r="H191" s="130"/>
    </row>
    <row r="192" spans="1:8">
      <c r="A192" s="126"/>
      <c r="B192" s="125"/>
      <c r="C192" s="130" t="s">
        <v>276</v>
      </c>
      <c r="D192" s="139">
        <v>1200</v>
      </c>
      <c r="E192" s="139"/>
      <c r="F192" s="139"/>
      <c r="G192" s="139"/>
      <c r="H192" s="130"/>
    </row>
    <row r="193" spans="1:8">
      <c r="A193" s="129"/>
      <c r="B193" s="125"/>
      <c r="C193" s="130" t="s">
        <v>121</v>
      </c>
      <c r="D193" s="139"/>
      <c r="E193" s="139"/>
      <c r="F193" s="139"/>
      <c r="G193" s="139"/>
      <c r="H193" s="130"/>
    </row>
    <row r="194" spans="1:8">
      <c r="A194" s="129"/>
      <c r="B194" s="125"/>
      <c r="C194" s="130" t="s">
        <v>104</v>
      </c>
      <c r="D194" s="139"/>
      <c r="E194" s="139"/>
      <c r="F194" s="139"/>
      <c r="G194" s="139"/>
      <c r="H194" s="130"/>
    </row>
    <row r="195" spans="1:8">
      <c r="A195" s="129"/>
      <c r="B195" s="125"/>
      <c r="C195" s="130" t="s">
        <v>283</v>
      </c>
      <c r="D195" s="139"/>
      <c r="E195" s="139"/>
      <c r="F195" s="139">
        <v>3000</v>
      </c>
      <c r="G195" s="139"/>
      <c r="H195" s="130"/>
    </row>
    <row r="196" spans="1:8">
      <c r="A196" s="129"/>
      <c r="B196" s="125"/>
      <c r="C196" s="130" t="s">
        <v>277</v>
      </c>
      <c r="D196" s="139"/>
      <c r="E196" s="139"/>
      <c r="F196" s="139">
        <v>10332</v>
      </c>
      <c r="G196" s="139"/>
      <c r="H196" s="130"/>
    </row>
    <row r="197" spans="1:8">
      <c r="A197" s="126"/>
      <c r="B197" s="125"/>
      <c r="C197" s="142" t="s">
        <v>306</v>
      </c>
      <c r="D197" s="143">
        <f>SUM(D191:D196)</f>
        <v>11532</v>
      </c>
      <c r="E197" s="143">
        <f t="shared" ref="E197:F197" si="4">SUM(E191:E196)</f>
        <v>0</v>
      </c>
      <c r="F197" s="143">
        <f t="shared" si="4"/>
        <v>13332</v>
      </c>
      <c r="G197" s="143">
        <f t="shared" ref="G197" si="5">SUM(G192:G196)</f>
        <v>0</v>
      </c>
      <c r="H197" s="130"/>
    </row>
    <row r="198" spans="1:8">
      <c r="A198" s="126">
        <v>19</v>
      </c>
      <c r="B198" s="127"/>
      <c r="C198" s="131" t="s">
        <v>307</v>
      </c>
      <c r="D198" s="139"/>
      <c r="E198" s="139"/>
      <c r="F198" s="139"/>
      <c r="G198" s="139"/>
      <c r="H198" s="130"/>
    </row>
    <row r="199" spans="1:8" ht="14.25" customHeight="1">
      <c r="A199" s="126"/>
      <c r="B199" s="127"/>
      <c r="C199" s="130" t="s">
        <v>278</v>
      </c>
      <c r="D199" s="139">
        <v>3217</v>
      </c>
      <c r="E199" s="139"/>
      <c r="F199" s="139"/>
      <c r="G199" s="139"/>
      <c r="H199" s="130"/>
    </row>
    <row r="200" spans="1:8" ht="14.25" customHeight="1">
      <c r="A200" s="126"/>
      <c r="B200" s="127"/>
      <c r="C200" s="130" t="s">
        <v>276</v>
      </c>
      <c r="D200" s="139">
        <v>480</v>
      </c>
      <c r="E200" s="139"/>
      <c r="F200" s="139"/>
      <c r="G200" s="139"/>
      <c r="H200" s="130"/>
    </row>
    <row r="201" spans="1:8" ht="14.25" customHeight="1">
      <c r="A201" s="126"/>
      <c r="B201" s="127"/>
      <c r="C201" s="130" t="s">
        <v>121</v>
      </c>
      <c r="D201" s="139"/>
      <c r="E201" s="139"/>
      <c r="F201" s="139"/>
      <c r="G201" s="139"/>
      <c r="H201" s="130"/>
    </row>
    <row r="202" spans="1:8" ht="14.25" customHeight="1">
      <c r="A202" s="126"/>
      <c r="B202" s="127"/>
      <c r="C202" s="130" t="s">
        <v>104</v>
      </c>
      <c r="D202" s="139"/>
      <c r="E202" s="139"/>
      <c r="F202" s="139"/>
      <c r="G202" s="139"/>
      <c r="H202" s="130"/>
    </row>
    <row r="203" spans="1:8" ht="14.25" customHeight="1">
      <c r="A203" s="126"/>
      <c r="B203" s="127"/>
      <c r="C203" s="130" t="s">
        <v>283</v>
      </c>
      <c r="D203" s="139"/>
      <c r="E203" s="139"/>
      <c r="F203" s="139">
        <v>1560</v>
      </c>
      <c r="G203" s="139"/>
      <c r="H203" s="130"/>
    </row>
    <row r="204" spans="1:8" ht="14.25" customHeight="1">
      <c r="A204" s="126"/>
      <c r="B204" s="127"/>
      <c r="C204" s="130" t="s">
        <v>277</v>
      </c>
      <c r="D204" s="139"/>
      <c r="E204" s="139"/>
      <c r="F204" s="139">
        <v>2915</v>
      </c>
      <c r="G204" s="139"/>
      <c r="H204" s="130"/>
    </row>
    <row r="205" spans="1:8" ht="14.25" customHeight="1">
      <c r="A205" s="126"/>
      <c r="B205" s="127"/>
      <c r="C205" s="142" t="s">
        <v>284</v>
      </c>
      <c r="D205" s="143">
        <f>SUM(D199:D204)</f>
        <v>3697</v>
      </c>
      <c r="E205" s="143">
        <f t="shared" ref="E205" si="6">SUM(E200:E204)</f>
        <v>0</v>
      </c>
      <c r="F205" s="143">
        <f t="shared" ref="F205" si="7">SUM(F200:F204)</f>
        <v>4475</v>
      </c>
      <c r="G205" s="143">
        <f t="shared" ref="G205" si="8">SUM(G200:G204)</f>
        <v>0</v>
      </c>
      <c r="H205" s="130"/>
    </row>
    <row r="206" spans="1:8">
      <c r="A206" s="126">
        <v>20</v>
      </c>
      <c r="B206" s="127"/>
      <c r="C206" s="131" t="s">
        <v>181</v>
      </c>
      <c r="D206" s="139"/>
      <c r="E206" s="139"/>
      <c r="F206" s="139"/>
      <c r="G206" s="139"/>
      <c r="H206" s="130"/>
    </row>
    <row r="207" spans="1:8">
      <c r="A207" s="129"/>
      <c r="B207" s="128"/>
      <c r="C207" s="130" t="s">
        <v>165</v>
      </c>
      <c r="D207" s="139"/>
      <c r="E207" s="139"/>
      <c r="F207" s="139"/>
      <c r="G207" s="139"/>
      <c r="H207" s="130"/>
    </row>
    <row r="208" spans="1:8">
      <c r="A208" s="129"/>
      <c r="B208" s="125"/>
      <c r="C208" s="130" t="s">
        <v>278</v>
      </c>
      <c r="D208" s="139">
        <v>313</v>
      </c>
      <c r="E208" s="139">
        <v>0</v>
      </c>
      <c r="F208" s="139"/>
      <c r="G208" s="139"/>
      <c r="H208" s="130"/>
    </row>
    <row r="209" spans="1:9">
      <c r="A209" s="129"/>
      <c r="B209" s="125"/>
      <c r="C209" s="130" t="s">
        <v>16</v>
      </c>
      <c r="D209" s="139"/>
      <c r="E209" s="139"/>
      <c r="F209" s="139">
        <v>313</v>
      </c>
      <c r="G209" s="139"/>
      <c r="H209" s="130"/>
    </row>
    <row r="210" spans="1:9">
      <c r="A210" s="129"/>
      <c r="B210" s="125"/>
      <c r="C210" s="142" t="s">
        <v>182</v>
      </c>
      <c r="D210" s="143">
        <f>SUM(D208:D209)</f>
        <v>313</v>
      </c>
      <c r="E210" s="143">
        <f>SUM(E208:E209)</f>
        <v>0</v>
      </c>
      <c r="F210" s="143">
        <f>SUM(F208:F209)</f>
        <v>313</v>
      </c>
      <c r="G210" s="143">
        <v>0</v>
      </c>
      <c r="H210" s="130"/>
    </row>
    <row r="211" spans="1:9">
      <c r="A211" s="126">
        <v>21</v>
      </c>
      <c r="B211" s="128"/>
      <c r="C211" s="131" t="s">
        <v>185</v>
      </c>
      <c r="D211" s="139"/>
      <c r="E211" s="139"/>
      <c r="F211" s="139"/>
      <c r="G211" s="139"/>
      <c r="H211" s="130"/>
    </row>
    <row r="212" spans="1:9">
      <c r="A212" s="126"/>
      <c r="B212" s="128"/>
      <c r="C212" s="131" t="s">
        <v>186</v>
      </c>
      <c r="D212" s="139"/>
      <c r="E212" s="139"/>
      <c r="F212" s="139"/>
      <c r="G212" s="139"/>
      <c r="H212" s="130"/>
    </row>
    <row r="213" spans="1:9">
      <c r="A213" s="129"/>
      <c r="B213" s="125"/>
      <c r="C213" s="130" t="s">
        <v>99</v>
      </c>
      <c r="D213" s="139">
        <v>191</v>
      </c>
      <c r="E213" s="139"/>
      <c r="F213" s="139"/>
      <c r="G213" s="139"/>
      <c r="H213" s="130"/>
    </row>
    <row r="214" spans="1:9">
      <c r="A214" s="129"/>
      <c r="B214" s="125"/>
      <c r="C214" s="130" t="s">
        <v>122</v>
      </c>
      <c r="D214" s="139"/>
      <c r="E214" s="139"/>
      <c r="F214" s="139">
        <v>7594</v>
      </c>
      <c r="G214" s="139"/>
      <c r="H214" s="130"/>
    </row>
    <row r="215" spans="1:9" s="73" customFormat="1">
      <c r="A215" s="126"/>
      <c r="B215" s="127"/>
      <c r="C215" s="142" t="s">
        <v>187</v>
      </c>
      <c r="D215" s="143">
        <f>SUM(D213:D214)</f>
        <v>191</v>
      </c>
      <c r="E215" s="143">
        <f>SUM(E213:E214)</f>
        <v>0</v>
      </c>
      <c r="F215" s="143">
        <f>SUM(F214)</f>
        <v>7594</v>
      </c>
      <c r="G215" s="143">
        <f>SUM(G214)</f>
        <v>0</v>
      </c>
      <c r="H215" s="131"/>
      <c r="I215" s="115"/>
    </row>
    <row r="216" spans="1:9" s="73" customFormat="1">
      <c r="A216" s="126">
        <v>22</v>
      </c>
      <c r="B216" s="127"/>
      <c r="C216" s="131" t="s">
        <v>308</v>
      </c>
      <c r="D216" s="143"/>
      <c r="E216" s="143"/>
      <c r="F216" s="143"/>
      <c r="G216" s="143"/>
      <c r="H216" s="131"/>
      <c r="I216" s="115"/>
    </row>
    <row r="217" spans="1:9">
      <c r="A217" s="129"/>
      <c r="B217" s="125"/>
      <c r="C217" s="130" t="s">
        <v>112</v>
      </c>
      <c r="D217" s="139"/>
      <c r="E217" s="139"/>
      <c r="F217" s="139"/>
      <c r="G217" s="139"/>
      <c r="H217" s="130"/>
    </row>
    <row r="218" spans="1:9">
      <c r="A218" s="129"/>
      <c r="B218" s="125"/>
      <c r="C218" s="130" t="s">
        <v>143</v>
      </c>
      <c r="D218" s="139"/>
      <c r="E218" s="139"/>
      <c r="F218" s="139"/>
      <c r="G218" s="139"/>
      <c r="H218" s="130"/>
    </row>
    <row r="219" spans="1:9">
      <c r="A219" s="129"/>
      <c r="B219" s="125"/>
      <c r="C219" s="130" t="s">
        <v>144</v>
      </c>
      <c r="D219" s="139"/>
      <c r="E219" s="139"/>
      <c r="F219" s="139"/>
      <c r="G219" s="139"/>
      <c r="H219" s="130"/>
    </row>
    <row r="220" spans="1:9">
      <c r="A220" s="129"/>
      <c r="B220" s="125"/>
      <c r="C220" s="130" t="s">
        <v>121</v>
      </c>
      <c r="D220" s="139"/>
      <c r="E220" s="139"/>
      <c r="F220" s="139">
        <v>70</v>
      </c>
      <c r="G220" s="139"/>
      <c r="H220" s="130"/>
    </row>
    <row r="221" spans="1:9">
      <c r="A221" s="129"/>
      <c r="B221" s="125"/>
      <c r="C221" s="130" t="s">
        <v>184</v>
      </c>
      <c r="D221" s="139"/>
      <c r="E221" s="139"/>
      <c r="F221" s="139">
        <v>19</v>
      </c>
      <c r="G221" s="139"/>
      <c r="H221" s="130"/>
    </row>
    <row r="222" spans="1:9">
      <c r="A222" s="129"/>
      <c r="B222" s="125"/>
      <c r="C222" s="130" t="s">
        <v>122</v>
      </c>
      <c r="D222" s="139"/>
      <c r="E222" s="139"/>
      <c r="F222" s="139">
        <v>965</v>
      </c>
      <c r="G222" s="139"/>
      <c r="H222" s="130"/>
    </row>
    <row r="223" spans="1:9" s="73" customFormat="1" ht="25.5">
      <c r="A223" s="126"/>
      <c r="B223" s="127"/>
      <c r="C223" s="150" t="s">
        <v>309</v>
      </c>
      <c r="D223" s="143">
        <f>SUM(D218:D222)</f>
        <v>0</v>
      </c>
      <c r="E223" s="143">
        <f>SUM(E218:E222)</f>
        <v>0</v>
      </c>
      <c r="F223" s="143">
        <f>SUM(F220:F222)</f>
        <v>1054</v>
      </c>
      <c r="G223" s="143">
        <f>SUM(G220:G222)</f>
        <v>0</v>
      </c>
      <c r="H223" s="131"/>
      <c r="I223" s="115"/>
    </row>
    <row r="224" spans="1:9" s="73" customFormat="1" ht="15" customHeight="1">
      <c r="A224" s="126">
        <v>23</v>
      </c>
      <c r="B224" s="127"/>
      <c r="C224" s="131" t="s">
        <v>188</v>
      </c>
      <c r="D224" s="143"/>
      <c r="E224" s="143"/>
      <c r="F224" s="143"/>
      <c r="G224" s="143"/>
      <c r="H224" s="131"/>
      <c r="I224" s="115"/>
    </row>
    <row r="225" spans="1:9">
      <c r="A225" s="129"/>
      <c r="B225" s="125"/>
      <c r="C225" s="130" t="s">
        <v>112</v>
      </c>
      <c r="D225" s="139"/>
      <c r="E225" s="139"/>
      <c r="F225" s="139"/>
      <c r="G225" s="139"/>
      <c r="H225" s="130"/>
    </row>
    <row r="226" spans="1:9">
      <c r="A226" s="129"/>
      <c r="B226" s="125"/>
      <c r="C226" s="130" t="s">
        <v>60</v>
      </c>
      <c r="D226" s="139">
        <f>2088+7735</f>
        <v>9823</v>
      </c>
      <c r="E226" s="139"/>
      <c r="F226" s="139"/>
      <c r="G226" s="139"/>
      <c r="H226" s="130"/>
    </row>
    <row r="227" spans="1:9">
      <c r="A227" s="129"/>
      <c r="B227" s="125"/>
      <c r="C227" s="131" t="s">
        <v>107</v>
      </c>
      <c r="D227" s="139"/>
      <c r="E227" s="139"/>
      <c r="F227" s="139"/>
      <c r="G227" s="139"/>
      <c r="H227" s="130"/>
    </row>
    <row r="228" spans="1:9">
      <c r="A228" s="129"/>
      <c r="B228" s="125"/>
      <c r="C228" s="130" t="s">
        <v>189</v>
      </c>
      <c r="D228" s="139"/>
      <c r="E228" s="139"/>
      <c r="F228" s="139"/>
      <c r="G228" s="139"/>
      <c r="H228" s="130"/>
    </row>
    <row r="229" spans="1:9">
      <c r="A229" s="129"/>
      <c r="B229" s="125"/>
      <c r="C229" s="130" t="s">
        <v>190</v>
      </c>
      <c r="D229" s="139"/>
      <c r="E229" s="139"/>
      <c r="F229" s="139">
        <v>6507</v>
      </c>
      <c r="G229" s="139"/>
      <c r="H229" s="130"/>
    </row>
    <row r="230" spans="1:9">
      <c r="A230" s="129"/>
      <c r="B230" s="125"/>
      <c r="C230" s="130" t="s">
        <v>109</v>
      </c>
      <c r="D230" s="139"/>
      <c r="E230" s="139"/>
      <c r="F230" s="139">
        <v>3500</v>
      </c>
      <c r="G230" s="139"/>
      <c r="H230" s="130"/>
    </row>
    <row r="231" spans="1:9" s="73" customFormat="1">
      <c r="A231" s="126"/>
      <c r="B231" s="127"/>
      <c r="C231" s="142" t="s">
        <v>191</v>
      </c>
      <c r="D231" s="143">
        <f>SUM(D226:D228)</f>
        <v>9823</v>
      </c>
      <c r="E231" s="143">
        <f>SUM(E226:E228)</f>
        <v>0</v>
      </c>
      <c r="F231" s="143">
        <f>SUM(F229:F230)</f>
        <v>10007</v>
      </c>
      <c r="G231" s="143">
        <f>SUM(G229:G230)</f>
        <v>0</v>
      </c>
      <c r="H231" s="131"/>
      <c r="I231" s="115"/>
    </row>
    <row r="232" spans="1:9" s="73" customFormat="1" ht="15" customHeight="1">
      <c r="A232" s="126">
        <v>24</v>
      </c>
      <c r="B232" s="127"/>
      <c r="C232" s="131" t="s">
        <v>192</v>
      </c>
      <c r="D232" s="143"/>
      <c r="E232" s="143"/>
      <c r="F232" s="143"/>
      <c r="G232" s="143"/>
      <c r="H232" s="131"/>
      <c r="I232" s="115"/>
    </row>
    <row r="233" spans="1:9">
      <c r="A233" s="129"/>
      <c r="B233" s="125"/>
      <c r="C233" s="130" t="s">
        <v>112</v>
      </c>
      <c r="D233" s="139"/>
      <c r="E233" s="139"/>
      <c r="F233" s="139"/>
      <c r="G233" s="139"/>
      <c r="H233" s="130"/>
    </row>
    <row r="234" spans="1:9">
      <c r="A234" s="129"/>
      <c r="B234" s="125"/>
      <c r="C234" s="130" t="s">
        <v>60</v>
      </c>
      <c r="D234" s="139">
        <v>27110</v>
      </c>
      <c r="E234" s="139"/>
      <c r="F234" s="139"/>
      <c r="G234" s="139"/>
      <c r="H234" s="130"/>
    </row>
    <row r="235" spans="1:9">
      <c r="A235" s="129"/>
      <c r="B235" s="125"/>
      <c r="C235" s="131" t="s">
        <v>107</v>
      </c>
      <c r="D235" s="139"/>
      <c r="E235" s="139"/>
      <c r="F235" s="139"/>
      <c r="G235" s="139"/>
      <c r="H235" s="130"/>
    </row>
    <row r="236" spans="1:9">
      <c r="A236" s="129"/>
      <c r="B236" s="125"/>
      <c r="C236" s="130" t="s">
        <v>189</v>
      </c>
      <c r="D236" s="139"/>
      <c r="E236" s="139"/>
      <c r="F236" s="139"/>
      <c r="G236" s="139"/>
      <c r="H236" s="130"/>
    </row>
    <row r="237" spans="1:9">
      <c r="A237" s="129"/>
      <c r="B237" s="125"/>
      <c r="C237" s="130" t="s">
        <v>193</v>
      </c>
      <c r="D237" s="139">
        <v>0</v>
      </c>
      <c r="E237" s="139"/>
      <c r="F237" s="139"/>
      <c r="G237" s="139"/>
      <c r="H237" s="130"/>
    </row>
    <row r="238" spans="1:9">
      <c r="A238" s="129"/>
      <c r="B238" s="125"/>
      <c r="C238" s="130" t="s">
        <v>190</v>
      </c>
      <c r="D238" s="139"/>
      <c r="E238" s="139"/>
      <c r="F238" s="139">
        <v>17996</v>
      </c>
      <c r="G238" s="139"/>
      <c r="H238" s="130"/>
    </row>
    <row r="239" spans="1:9">
      <c r="A239" s="129"/>
      <c r="B239" s="125"/>
      <c r="C239" s="130" t="s">
        <v>109</v>
      </c>
      <c r="D239" s="139"/>
      <c r="E239" s="139"/>
      <c r="F239" s="139">
        <v>0</v>
      </c>
      <c r="G239" s="139"/>
      <c r="H239" s="130"/>
    </row>
    <row r="240" spans="1:9" s="73" customFormat="1">
      <c r="A240" s="126"/>
      <c r="B240" s="127"/>
      <c r="C240" s="142" t="s">
        <v>194</v>
      </c>
      <c r="D240" s="143">
        <f>SUM(D234:D237)</f>
        <v>27110</v>
      </c>
      <c r="E240" s="143">
        <f>SUM(E234:E236)</f>
        <v>0</v>
      </c>
      <c r="F240" s="143">
        <f>SUM(F238:F239)</f>
        <v>17996</v>
      </c>
      <c r="G240" s="143">
        <f>SUM(G238:G239)</f>
        <v>0</v>
      </c>
      <c r="H240" s="131"/>
      <c r="I240" s="115"/>
    </row>
    <row r="241" spans="1:9" s="73" customFormat="1">
      <c r="A241" s="126">
        <v>25</v>
      </c>
      <c r="B241" s="127"/>
      <c r="C241" s="131" t="s">
        <v>195</v>
      </c>
      <c r="D241" s="143"/>
      <c r="E241" s="143"/>
      <c r="F241" s="143"/>
      <c r="G241" s="143"/>
      <c r="H241" s="131"/>
      <c r="I241" s="115"/>
    </row>
    <row r="242" spans="1:9">
      <c r="A242" s="129"/>
      <c r="B242" s="125"/>
      <c r="C242" s="130" t="s">
        <v>112</v>
      </c>
      <c r="D242" s="139"/>
      <c r="E242" s="139"/>
      <c r="F242" s="139"/>
      <c r="G242" s="139"/>
      <c r="H242" s="130"/>
    </row>
    <row r="243" spans="1:9">
      <c r="A243" s="129"/>
      <c r="B243" s="125"/>
      <c r="C243" s="130" t="s">
        <v>144</v>
      </c>
      <c r="D243" s="139"/>
      <c r="E243" s="139"/>
      <c r="F243" s="139"/>
      <c r="G243" s="139"/>
      <c r="H243" s="130"/>
    </row>
    <row r="244" spans="1:9">
      <c r="A244" s="129"/>
      <c r="B244" s="125"/>
      <c r="C244" s="130" t="s">
        <v>196</v>
      </c>
      <c r="D244" s="139"/>
      <c r="E244" s="139"/>
      <c r="F244" s="139">
        <v>0</v>
      </c>
      <c r="G244" s="139"/>
      <c r="H244" s="130"/>
    </row>
    <row r="245" spans="1:9" s="73" customFormat="1">
      <c r="A245" s="126"/>
      <c r="B245" s="127"/>
      <c r="C245" s="142" t="s">
        <v>197</v>
      </c>
      <c r="D245" s="143">
        <v>0</v>
      </c>
      <c r="E245" s="143"/>
      <c r="F245" s="143">
        <f>SUM(F244)</f>
        <v>0</v>
      </c>
      <c r="G245" s="143">
        <f>SUM(G244)</f>
        <v>0</v>
      </c>
      <c r="H245" s="131"/>
      <c r="I245" s="115"/>
    </row>
    <row r="246" spans="1:9" s="73" customFormat="1">
      <c r="A246" s="126">
        <v>26</v>
      </c>
      <c r="B246" s="127"/>
      <c r="C246" s="131" t="s">
        <v>198</v>
      </c>
      <c r="D246" s="143"/>
      <c r="E246" s="143"/>
      <c r="F246" s="143"/>
      <c r="G246" s="143"/>
      <c r="H246" s="131"/>
      <c r="I246" s="115"/>
    </row>
    <row r="247" spans="1:9">
      <c r="A247" s="129"/>
      <c r="B247" s="125"/>
      <c r="C247" s="130" t="s">
        <v>112</v>
      </c>
      <c r="D247" s="139"/>
      <c r="E247" s="139"/>
      <c r="F247" s="139"/>
      <c r="G247" s="139"/>
      <c r="H247" s="130"/>
    </row>
    <row r="248" spans="1:9">
      <c r="A248" s="129"/>
      <c r="B248" s="125"/>
      <c r="C248" s="130" t="s">
        <v>60</v>
      </c>
      <c r="D248" s="139">
        <v>2277</v>
      </c>
      <c r="E248" s="139"/>
      <c r="F248" s="139"/>
      <c r="G248" s="139"/>
      <c r="H248" s="130"/>
    </row>
    <row r="249" spans="1:9">
      <c r="A249" s="129"/>
      <c r="B249" s="125"/>
      <c r="C249" s="130" t="s">
        <v>144</v>
      </c>
      <c r="D249" s="139"/>
      <c r="E249" s="139"/>
      <c r="F249" s="139"/>
      <c r="G249" s="139"/>
      <c r="H249" s="130"/>
    </row>
    <row r="250" spans="1:9">
      <c r="A250" s="129"/>
      <c r="B250" s="125"/>
      <c r="C250" s="130" t="s">
        <v>176</v>
      </c>
      <c r="D250" s="139"/>
      <c r="E250" s="139"/>
      <c r="F250" s="139">
        <v>1708</v>
      </c>
      <c r="G250" s="139"/>
      <c r="H250" s="130"/>
    </row>
    <row r="251" spans="1:9" s="73" customFormat="1">
      <c r="A251" s="126"/>
      <c r="B251" s="127"/>
      <c r="C251" s="142" t="s">
        <v>200</v>
      </c>
      <c r="D251" s="143">
        <f>SUM(D248:D249)</f>
        <v>2277</v>
      </c>
      <c r="E251" s="143">
        <f>SUM(E248:E249)</f>
        <v>0</v>
      </c>
      <c r="F251" s="143">
        <f>SUM(F250)</f>
        <v>1708</v>
      </c>
      <c r="G251" s="143">
        <f>SUM(G250)</f>
        <v>0</v>
      </c>
      <c r="H251" s="131"/>
      <c r="I251" s="115"/>
    </row>
    <row r="252" spans="1:9" s="73" customFormat="1">
      <c r="A252" s="126">
        <v>27</v>
      </c>
      <c r="B252" s="127"/>
      <c r="C252" s="131" t="s">
        <v>285</v>
      </c>
      <c r="D252" s="143"/>
      <c r="E252" s="143"/>
      <c r="F252" s="143"/>
      <c r="G252" s="143"/>
      <c r="H252" s="131"/>
      <c r="I252" s="115"/>
    </row>
    <row r="253" spans="1:9">
      <c r="A253" s="129"/>
      <c r="B253" s="125"/>
      <c r="C253" s="130" t="s">
        <v>112</v>
      </c>
      <c r="D253" s="139"/>
      <c r="E253" s="139"/>
      <c r="F253" s="139"/>
      <c r="G253" s="139"/>
      <c r="H253" s="130"/>
    </row>
    <row r="254" spans="1:9">
      <c r="A254" s="129"/>
      <c r="B254" s="125"/>
      <c r="C254" s="130" t="s">
        <v>60</v>
      </c>
      <c r="D254" s="139">
        <v>12684</v>
      </c>
      <c r="E254" s="139"/>
      <c r="F254" s="139"/>
      <c r="G254" s="139"/>
      <c r="H254" s="130"/>
    </row>
    <row r="255" spans="1:9">
      <c r="A255" s="129"/>
      <c r="B255" s="125"/>
      <c r="C255" s="130" t="s">
        <v>199</v>
      </c>
      <c r="D255" s="139"/>
      <c r="E255" s="139"/>
      <c r="F255" s="139"/>
      <c r="G255" s="139"/>
      <c r="H255" s="130"/>
    </row>
    <row r="256" spans="1:9">
      <c r="A256" s="129"/>
      <c r="B256" s="125"/>
      <c r="C256" s="130" t="s">
        <v>122</v>
      </c>
      <c r="D256" s="139"/>
      <c r="E256" s="139"/>
      <c r="F256" s="139">
        <v>1435</v>
      </c>
      <c r="G256" s="139"/>
      <c r="H256" s="130"/>
    </row>
    <row r="257" spans="1:9" s="73" customFormat="1">
      <c r="A257" s="126"/>
      <c r="B257" s="127"/>
      <c r="C257" s="131" t="s">
        <v>170</v>
      </c>
      <c r="D257" s="143"/>
      <c r="E257" s="143"/>
      <c r="F257" s="143"/>
      <c r="G257" s="143"/>
      <c r="H257" s="131"/>
      <c r="I257" s="115"/>
    </row>
    <row r="258" spans="1:9">
      <c r="A258" s="129"/>
      <c r="B258" s="125"/>
      <c r="C258" s="130" t="s">
        <v>190</v>
      </c>
      <c r="D258" s="139"/>
      <c r="E258" s="143"/>
      <c r="F258" s="139">
        <v>1745</v>
      </c>
      <c r="G258" s="139"/>
      <c r="H258" s="130"/>
    </row>
    <row r="259" spans="1:9" s="73" customFormat="1" ht="25.5">
      <c r="A259" s="126"/>
      <c r="B259" s="127"/>
      <c r="C259" s="150" t="s">
        <v>310</v>
      </c>
      <c r="D259" s="143">
        <f>SUM(D254:D258)</f>
        <v>12684</v>
      </c>
      <c r="E259" s="143">
        <f>SUM(E254:E258)</f>
        <v>0</v>
      </c>
      <c r="F259" s="143">
        <f>SUM(F254:F258)</f>
        <v>3180</v>
      </c>
      <c r="G259" s="143">
        <f>SUM(G254:G258)</f>
        <v>0</v>
      </c>
      <c r="H259" s="131"/>
      <c r="I259" s="115"/>
    </row>
    <row r="260" spans="1:9" s="73" customFormat="1">
      <c r="A260" s="126">
        <v>28</v>
      </c>
      <c r="B260" s="127"/>
      <c r="C260" s="131" t="s">
        <v>201</v>
      </c>
      <c r="D260" s="143"/>
      <c r="E260" s="143"/>
      <c r="F260" s="143"/>
      <c r="G260" s="143"/>
      <c r="H260" s="131"/>
      <c r="I260" s="115"/>
    </row>
    <row r="261" spans="1:9">
      <c r="A261" s="129"/>
      <c r="B261" s="125"/>
      <c r="C261" s="130" t="s">
        <v>112</v>
      </c>
      <c r="D261" s="139"/>
      <c r="E261" s="139"/>
      <c r="F261" s="139"/>
      <c r="G261" s="139"/>
      <c r="H261" s="130"/>
    </row>
    <row r="262" spans="1:9">
      <c r="A262" s="129"/>
      <c r="B262" s="125"/>
      <c r="C262" s="130" t="s">
        <v>121</v>
      </c>
      <c r="D262" s="139"/>
      <c r="E262" s="139"/>
      <c r="F262" s="139">
        <v>0</v>
      </c>
      <c r="G262" s="139"/>
      <c r="H262" s="130"/>
    </row>
    <row r="263" spans="1:9">
      <c r="A263" s="129"/>
      <c r="B263" s="125"/>
      <c r="C263" s="130" t="s">
        <v>183</v>
      </c>
      <c r="D263" s="139"/>
      <c r="E263" s="139"/>
      <c r="F263" s="139">
        <v>0</v>
      </c>
      <c r="G263" s="139"/>
      <c r="H263" s="130"/>
    </row>
    <row r="264" spans="1:9" s="73" customFormat="1">
      <c r="A264" s="126"/>
      <c r="B264" s="127"/>
      <c r="C264" s="130" t="s">
        <v>122</v>
      </c>
      <c r="D264" s="143"/>
      <c r="E264" s="143"/>
      <c r="F264" s="139">
        <v>2898</v>
      </c>
      <c r="G264" s="143"/>
      <c r="H264" s="131"/>
      <c r="I264" s="115"/>
    </row>
    <row r="265" spans="1:9">
      <c r="A265" s="129"/>
      <c r="B265" s="125"/>
      <c r="C265" s="142" t="s">
        <v>202</v>
      </c>
      <c r="D265" s="143">
        <v>0</v>
      </c>
      <c r="E265" s="139"/>
      <c r="F265" s="143">
        <f>SUM(F262:F264)</f>
        <v>2898</v>
      </c>
      <c r="G265" s="143">
        <f>SUM(G262:G264)</f>
        <v>0</v>
      </c>
      <c r="H265" s="130"/>
    </row>
    <row r="266" spans="1:9" ht="25.5">
      <c r="A266" s="126">
        <v>29</v>
      </c>
      <c r="B266" s="125"/>
      <c r="C266" s="145" t="s">
        <v>203</v>
      </c>
      <c r="D266" s="143"/>
      <c r="E266" s="143"/>
      <c r="F266" s="143"/>
      <c r="G266" s="143"/>
      <c r="H266" s="130"/>
    </row>
    <row r="267" spans="1:9">
      <c r="A267" s="129"/>
      <c r="B267" s="127"/>
      <c r="C267" s="130" t="s">
        <v>98</v>
      </c>
      <c r="D267" s="139"/>
      <c r="E267" s="139"/>
      <c r="F267" s="139"/>
      <c r="G267" s="139"/>
      <c r="H267" s="130"/>
    </row>
    <row r="268" spans="1:9">
      <c r="A268" s="129"/>
      <c r="B268" s="127"/>
      <c r="C268" s="130" t="s">
        <v>278</v>
      </c>
      <c r="D268" s="139">
        <v>8949</v>
      </c>
      <c r="E268" s="139"/>
      <c r="F268" s="139"/>
      <c r="G268" s="139"/>
      <c r="H268" s="130"/>
    </row>
    <row r="269" spans="1:9">
      <c r="A269" s="129"/>
      <c r="B269" s="125"/>
      <c r="C269" s="130" t="s">
        <v>121</v>
      </c>
      <c r="D269" s="139"/>
      <c r="E269" s="139"/>
      <c r="F269" s="139">
        <v>9276</v>
      </c>
      <c r="G269" s="139"/>
      <c r="H269" s="130"/>
    </row>
    <row r="270" spans="1:9">
      <c r="A270" s="129"/>
      <c r="B270" s="125"/>
      <c r="C270" s="130" t="s">
        <v>104</v>
      </c>
      <c r="D270" s="139"/>
      <c r="E270" s="139"/>
      <c r="F270" s="139">
        <v>1252</v>
      </c>
      <c r="G270" s="139"/>
      <c r="H270" s="130"/>
    </row>
    <row r="271" spans="1:9">
      <c r="A271" s="132"/>
      <c r="B271" s="125"/>
      <c r="C271" s="130" t="s">
        <v>122</v>
      </c>
      <c r="D271" s="139"/>
      <c r="E271" s="139"/>
      <c r="F271" s="139">
        <v>508</v>
      </c>
      <c r="G271" s="139"/>
      <c r="H271" s="130"/>
    </row>
    <row r="272" spans="1:9" ht="25.5">
      <c r="A272" s="126"/>
      <c r="B272" s="127"/>
      <c r="C272" s="150" t="s">
        <v>205</v>
      </c>
      <c r="D272" s="143">
        <f>SUM(D268)</f>
        <v>8949</v>
      </c>
      <c r="E272" s="143">
        <f>SUM(E268)</f>
        <v>0</v>
      </c>
      <c r="F272" s="143">
        <f>SUM(269:271)</f>
        <v>11036</v>
      </c>
      <c r="G272" s="143">
        <f>SUM(G269:G271)</f>
        <v>0</v>
      </c>
      <c r="H272" s="130"/>
    </row>
    <row r="273" spans="1:8">
      <c r="A273" s="126">
        <v>30</v>
      </c>
      <c r="B273" s="127"/>
      <c r="C273" s="149" t="s">
        <v>206</v>
      </c>
      <c r="D273" s="143"/>
      <c r="E273" s="143"/>
      <c r="F273" s="143"/>
      <c r="G273" s="143"/>
      <c r="H273" s="130"/>
    </row>
    <row r="274" spans="1:8">
      <c r="A274" s="126"/>
      <c r="B274" s="127"/>
      <c r="C274" s="131" t="s">
        <v>98</v>
      </c>
      <c r="D274" s="143"/>
      <c r="E274" s="143"/>
      <c r="F274" s="143"/>
      <c r="G274" s="143"/>
      <c r="H274" s="130"/>
    </row>
    <row r="275" spans="1:8">
      <c r="A275" s="126"/>
      <c r="B275" s="127"/>
      <c r="C275" s="130" t="s">
        <v>204</v>
      </c>
      <c r="D275" s="143"/>
      <c r="E275" s="143"/>
      <c r="F275" s="143"/>
      <c r="G275" s="143"/>
      <c r="H275" s="130"/>
    </row>
    <row r="276" spans="1:8">
      <c r="A276" s="126"/>
      <c r="B276" s="127"/>
      <c r="C276" s="130" t="s">
        <v>99</v>
      </c>
      <c r="D276" s="139"/>
      <c r="E276" s="143"/>
      <c r="F276" s="143"/>
      <c r="G276" s="143"/>
      <c r="H276" s="130"/>
    </row>
    <row r="277" spans="1:8">
      <c r="A277" s="126"/>
      <c r="B277" s="127"/>
      <c r="C277" s="130" t="s">
        <v>121</v>
      </c>
      <c r="D277" s="143"/>
      <c r="E277" s="143"/>
      <c r="F277" s="139">
        <f>3625*0.28</f>
        <v>1015.0000000000001</v>
      </c>
      <c r="G277" s="143"/>
      <c r="H277" s="130"/>
    </row>
    <row r="278" spans="1:8">
      <c r="A278" s="126"/>
      <c r="B278" s="127"/>
      <c r="C278" s="130" t="s">
        <v>104</v>
      </c>
      <c r="D278" s="143"/>
      <c r="E278" s="143"/>
      <c r="F278" s="139">
        <v>328</v>
      </c>
      <c r="G278" s="143"/>
      <c r="H278" s="130"/>
    </row>
    <row r="279" spans="1:8">
      <c r="A279" s="126"/>
      <c r="B279" s="127"/>
      <c r="C279" s="130" t="s">
        <v>176</v>
      </c>
      <c r="D279" s="143"/>
      <c r="E279" s="143"/>
      <c r="F279" s="139">
        <v>2176</v>
      </c>
      <c r="G279" s="143"/>
      <c r="H279" s="130"/>
    </row>
    <row r="280" spans="1:8">
      <c r="A280" s="126"/>
      <c r="B280" s="127"/>
      <c r="C280" s="142" t="s">
        <v>207</v>
      </c>
      <c r="D280" s="143">
        <f>SUM(D276:D279)</f>
        <v>0</v>
      </c>
      <c r="E280" s="143"/>
      <c r="F280" s="143">
        <f>SUM(F277:F279)</f>
        <v>3519</v>
      </c>
      <c r="G280" s="143"/>
      <c r="H280" s="130"/>
    </row>
    <row r="281" spans="1:8" ht="25.5">
      <c r="A281" s="126">
        <v>31</v>
      </c>
      <c r="B281" s="127"/>
      <c r="C281" s="145" t="s">
        <v>286</v>
      </c>
      <c r="D281" s="143"/>
      <c r="E281" s="143"/>
      <c r="F281" s="143"/>
      <c r="G281" s="143"/>
      <c r="H281" s="130"/>
    </row>
    <row r="282" spans="1:8">
      <c r="A282" s="126"/>
      <c r="B282" s="127"/>
      <c r="C282" s="131" t="s">
        <v>98</v>
      </c>
      <c r="D282" s="143"/>
      <c r="E282" s="143"/>
      <c r="F282" s="143"/>
      <c r="G282" s="143"/>
      <c r="H282" s="130"/>
    </row>
    <row r="283" spans="1:8">
      <c r="A283" s="126"/>
      <c r="B283" s="127"/>
      <c r="C283" s="130" t="s">
        <v>104</v>
      </c>
      <c r="D283" s="143"/>
      <c r="E283" s="143"/>
      <c r="F283" s="139">
        <v>3</v>
      </c>
      <c r="G283" s="143"/>
      <c r="H283" s="130"/>
    </row>
    <row r="284" spans="1:8">
      <c r="A284" s="126"/>
      <c r="B284" s="127"/>
      <c r="C284" s="130" t="s">
        <v>176</v>
      </c>
      <c r="D284" s="143"/>
      <c r="E284" s="143"/>
      <c r="F284" s="139">
        <v>4851</v>
      </c>
      <c r="G284" s="143"/>
      <c r="H284" s="130"/>
    </row>
    <row r="285" spans="1:8" ht="25.5">
      <c r="A285" s="126"/>
      <c r="B285" s="127"/>
      <c r="C285" s="150" t="s">
        <v>287</v>
      </c>
      <c r="D285" s="143">
        <v>0</v>
      </c>
      <c r="E285" s="143"/>
      <c r="F285" s="143">
        <f>SUM(F283:F284)</f>
        <v>4854</v>
      </c>
      <c r="G285" s="143">
        <f>SUM(G284)</f>
        <v>0</v>
      </c>
      <c r="H285" s="130"/>
    </row>
    <row r="286" spans="1:8" ht="25.5">
      <c r="A286" s="126">
        <v>32</v>
      </c>
      <c r="B286" s="127"/>
      <c r="C286" s="145" t="s">
        <v>288</v>
      </c>
      <c r="D286" s="143"/>
      <c r="E286" s="143"/>
      <c r="F286" s="143"/>
      <c r="G286" s="143"/>
      <c r="H286" s="130"/>
    </row>
    <row r="287" spans="1:8">
      <c r="A287" s="126"/>
      <c r="B287" s="127"/>
      <c r="C287" s="131" t="s">
        <v>98</v>
      </c>
      <c r="D287" s="143"/>
      <c r="E287" s="143"/>
      <c r="F287" s="143"/>
      <c r="G287" s="143"/>
      <c r="H287" s="130"/>
    </row>
    <row r="288" spans="1:8">
      <c r="A288" s="126"/>
      <c r="B288" s="127"/>
      <c r="C288" s="130" t="s">
        <v>104</v>
      </c>
      <c r="D288" s="143"/>
      <c r="E288" s="143"/>
      <c r="F288" s="139">
        <v>14</v>
      </c>
      <c r="G288" s="143"/>
      <c r="H288" s="130"/>
    </row>
    <row r="289" spans="1:9">
      <c r="A289" s="126"/>
      <c r="B289" s="127"/>
      <c r="C289" s="130" t="s">
        <v>176</v>
      </c>
      <c r="D289" s="143"/>
      <c r="E289" s="143"/>
      <c r="F289" s="139">
        <v>12948</v>
      </c>
      <c r="G289" s="143"/>
      <c r="H289" s="130"/>
    </row>
    <row r="290" spans="1:9" ht="25.5">
      <c r="A290" s="126"/>
      <c r="B290" s="127"/>
      <c r="C290" s="150" t="s">
        <v>289</v>
      </c>
      <c r="D290" s="143">
        <v>0</v>
      </c>
      <c r="E290" s="143"/>
      <c r="F290" s="143">
        <f>SUM(F288:F289)</f>
        <v>12962</v>
      </c>
      <c r="G290" s="143">
        <f>SUM(G289)</f>
        <v>0</v>
      </c>
      <c r="H290" s="130"/>
    </row>
    <row r="291" spans="1:9">
      <c r="A291" s="126">
        <v>33</v>
      </c>
      <c r="B291" s="127"/>
      <c r="C291" s="149" t="s">
        <v>208</v>
      </c>
      <c r="D291" s="143"/>
      <c r="E291" s="143"/>
      <c r="F291" s="143"/>
      <c r="G291" s="143"/>
      <c r="H291" s="130"/>
    </row>
    <row r="292" spans="1:9">
      <c r="A292" s="126"/>
      <c r="B292" s="127"/>
      <c r="C292" s="131" t="s">
        <v>98</v>
      </c>
      <c r="D292" s="143"/>
      <c r="E292" s="143"/>
      <c r="F292" s="143"/>
      <c r="G292" s="143"/>
      <c r="H292" s="130"/>
    </row>
    <row r="293" spans="1:9">
      <c r="A293" s="126"/>
      <c r="B293" s="127"/>
      <c r="C293" s="130" t="s">
        <v>60</v>
      </c>
      <c r="D293" s="139">
        <v>22196</v>
      </c>
      <c r="E293" s="143"/>
      <c r="F293" s="143"/>
      <c r="G293" s="143"/>
      <c r="H293" s="130"/>
    </row>
    <row r="294" spans="1:9">
      <c r="A294" s="126"/>
      <c r="B294" s="127"/>
      <c r="C294" s="130" t="s">
        <v>176</v>
      </c>
      <c r="D294" s="143"/>
      <c r="E294" s="143"/>
      <c r="F294" s="139">
        <v>42144</v>
      </c>
      <c r="G294" s="143"/>
      <c r="H294" s="130"/>
    </row>
    <row r="295" spans="1:9" s="75" customFormat="1">
      <c r="A295" s="126"/>
      <c r="B295" s="126"/>
      <c r="C295" s="142" t="s">
        <v>209</v>
      </c>
      <c r="D295" s="151">
        <f>SUM(D293:D294)</f>
        <v>22196</v>
      </c>
      <c r="E295" s="151">
        <f>SUM(E293:E294)</f>
        <v>0</v>
      </c>
      <c r="F295" s="151">
        <f>SUM(F294)</f>
        <v>42144</v>
      </c>
      <c r="G295" s="151">
        <f>SUM(G294)</f>
        <v>0</v>
      </c>
      <c r="H295" s="142"/>
      <c r="I295" s="152"/>
    </row>
    <row r="296" spans="1:9">
      <c r="A296" s="126"/>
      <c r="B296" s="127"/>
      <c r="C296" s="142"/>
      <c r="D296" s="143"/>
      <c r="E296" s="143"/>
      <c r="F296" s="143"/>
      <c r="G296" s="143"/>
      <c r="H296" s="130"/>
    </row>
    <row r="297" spans="1:9" s="73" customFormat="1">
      <c r="A297" s="126">
        <v>34</v>
      </c>
      <c r="B297" s="127"/>
      <c r="C297" s="131" t="s">
        <v>210</v>
      </c>
      <c r="D297" s="143"/>
      <c r="E297" s="143"/>
      <c r="F297" s="143"/>
      <c r="G297" s="143"/>
      <c r="H297" s="131"/>
      <c r="I297" s="115"/>
    </row>
    <row r="298" spans="1:9" s="73" customFormat="1">
      <c r="A298" s="126"/>
      <c r="B298" s="127"/>
      <c r="C298" s="130" t="s">
        <v>112</v>
      </c>
      <c r="D298" s="143"/>
      <c r="E298" s="143"/>
      <c r="F298" s="143"/>
      <c r="G298" s="143"/>
      <c r="H298" s="131"/>
      <c r="I298" s="115"/>
    </row>
    <row r="299" spans="1:9" s="73" customFormat="1">
      <c r="A299" s="126"/>
      <c r="B299" s="127"/>
      <c r="C299" s="130" t="s">
        <v>211</v>
      </c>
      <c r="D299" s="143"/>
      <c r="E299" s="143"/>
      <c r="F299" s="139">
        <v>224443</v>
      </c>
      <c r="G299" s="143"/>
      <c r="H299" s="131"/>
      <c r="I299" s="115"/>
    </row>
    <row r="300" spans="1:9" s="73" customFormat="1">
      <c r="A300" s="126"/>
      <c r="B300" s="127"/>
      <c r="C300" s="131" t="s">
        <v>212</v>
      </c>
      <c r="D300" s="143">
        <v>0</v>
      </c>
      <c r="E300" s="143"/>
      <c r="F300" s="143">
        <f>SUM(F299)</f>
        <v>224443</v>
      </c>
      <c r="G300" s="143"/>
      <c r="H300" s="131"/>
      <c r="I300" s="115"/>
    </row>
    <row r="301" spans="1:9" s="73" customFormat="1">
      <c r="A301" s="133"/>
      <c r="B301" s="134"/>
      <c r="C301" s="134" t="s">
        <v>293</v>
      </c>
      <c r="D301" s="135">
        <f>+D300+D295+D290+D285+D280+D272+D265+D259+D251+D245+D240+D231+D223+D215+D205+D197+D189+D180+D171+D161+D155+D150+D145+D137+D127+D123+D119+D115+D109+D105+D101+D97+D93+D210</f>
        <v>598592</v>
      </c>
      <c r="E301" s="135"/>
      <c r="F301" s="135">
        <f>+F300+F295+F290+F285+F280+F272+F265+F259+F251+F245+F240+F231+F223+F215+F205+F197+F189+F180+F171+F161+F155+F150+F145+F137+F127+F123+F119+F115+F109+F105+F101+F97+F93+F210</f>
        <v>590027</v>
      </c>
      <c r="G301" s="135">
        <f>+G300+G295+G290+G285+G280+G272+G265+G259+G251+G245+G240+G231+G223+G215+G205+G197+G189+G180+G171+G161+G155+G150+G145+G137+G127+G123+G119+G115+G109+G105+G101+G97+G93+G210</f>
        <v>0</v>
      </c>
      <c r="H301" s="134"/>
      <c r="I301" s="115"/>
    </row>
    <row r="302" spans="1:9" s="73" customFormat="1">
      <c r="A302" s="126"/>
      <c r="B302" s="127"/>
      <c r="C302" s="131"/>
      <c r="D302" s="143"/>
      <c r="E302" s="143"/>
      <c r="F302" s="143"/>
      <c r="G302" s="143"/>
      <c r="H302" s="131"/>
      <c r="I302" s="115"/>
    </row>
    <row r="303" spans="1:9">
      <c r="A303" s="161" t="s">
        <v>311</v>
      </c>
      <c r="B303" s="161"/>
      <c r="C303" s="161"/>
      <c r="D303" s="161"/>
      <c r="E303" s="161"/>
      <c r="F303" s="161"/>
      <c r="G303" s="161"/>
      <c r="H303" s="130"/>
    </row>
    <row r="304" spans="1:9">
      <c r="A304" s="126">
        <v>1</v>
      </c>
      <c r="B304" s="125"/>
      <c r="C304" s="131" t="s">
        <v>195</v>
      </c>
      <c r="D304" s="143"/>
      <c r="E304" s="143"/>
      <c r="F304" s="143"/>
      <c r="G304" s="143"/>
      <c r="H304" s="130"/>
    </row>
    <row r="305" spans="1:9">
      <c r="A305" s="126"/>
      <c r="B305" s="125"/>
      <c r="C305" s="130" t="s">
        <v>112</v>
      </c>
      <c r="D305" s="139"/>
      <c r="E305" s="139"/>
      <c r="F305" s="139"/>
      <c r="G305" s="139"/>
      <c r="H305" s="130"/>
    </row>
    <row r="306" spans="1:9">
      <c r="A306" s="126"/>
      <c r="B306" s="125"/>
      <c r="C306" s="130" t="s">
        <v>144</v>
      </c>
      <c r="D306" s="139"/>
      <c r="E306" s="139"/>
      <c r="F306" s="139"/>
      <c r="G306" s="139"/>
      <c r="H306" s="130"/>
    </row>
    <row r="307" spans="1:9">
      <c r="A307" s="126"/>
      <c r="B307" s="125"/>
      <c r="C307" s="130" t="s">
        <v>292</v>
      </c>
      <c r="D307" s="139">
        <v>0</v>
      </c>
      <c r="E307" s="139"/>
      <c r="F307" s="139"/>
      <c r="G307" s="139"/>
      <c r="H307" s="130"/>
    </row>
    <row r="308" spans="1:9">
      <c r="A308" s="126"/>
      <c r="B308" s="125"/>
      <c r="C308" s="130" t="s">
        <v>196</v>
      </c>
      <c r="D308" s="139"/>
      <c r="E308" s="139"/>
      <c r="F308" s="139">
        <v>1991</v>
      </c>
      <c r="G308" s="139"/>
      <c r="H308" s="130"/>
    </row>
    <row r="309" spans="1:9">
      <c r="A309" s="126"/>
      <c r="B309" s="125"/>
      <c r="C309" s="142" t="s">
        <v>197</v>
      </c>
      <c r="D309" s="143">
        <f>SUM(D307:D308)</f>
        <v>0</v>
      </c>
      <c r="E309" s="143"/>
      <c r="F309" s="143">
        <f>SUM(F308)</f>
        <v>1991</v>
      </c>
      <c r="G309" s="143">
        <f>SUM(G308)</f>
        <v>0</v>
      </c>
      <c r="H309" s="130"/>
    </row>
    <row r="310" spans="1:9">
      <c r="A310" s="126">
        <v>2</v>
      </c>
      <c r="B310" s="125"/>
      <c r="C310" s="149" t="s">
        <v>206</v>
      </c>
      <c r="D310" s="143"/>
      <c r="E310" s="143"/>
      <c r="F310" s="143"/>
      <c r="G310" s="143"/>
      <c r="H310" s="130"/>
    </row>
    <row r="311" spans="1:9">
      <c r="A311" s="126"/>
      <c r="B311" s="125"/>
      <c r="C311" s="131" t="s">
        <v>98</v>
      </c>
      <c r="D311" s="143"/>
      <c r="E311" s="143"/>
      <c r="F311" s="143"/>
      <c r="G311" s="143"/>
      <c r="H311" s="130"/>
    </row>
    <row r="312" spans="1:9">
      <c r="A312" s="129"/>
      <c r="B312" s="125"/>
      <c r="C312" s="130" t="s">
        <v>204</v>
      </c>
      <c r="D312" s="143"/>
      <c r="E312" s="143"/>
      <c r="F312" s="143"/>
      <c r="G312" s="143"/>
      <c r="H312" s="130"/>
    </row>
    <row r="313" spans="1:9">
      <c r="A313" s="129"/>
      <c r="B313" s="125"/>
      <c r="C313" s="130" t="s">
        <v>292</v>
      </c>
      <c r="D313" s="139">
        <v>2477</v>
      </c>
      <c r="E313" s="143"/>
      <c r="F313" s="143"/>
      <c r="G313" s="143"/>
      <c r="H313" s="130"/>
    </row>
    <row r="314" spans="1:9">
      <c r="A314" s="129"/>
      <c r="B314" s="125"/>
      <c r="C314" s="130" t="s">
        <v>121</v>
      </c>
      <c r="D314" s="143"/>
      <c r="E314" s="143"/>
      <c r="F314" s="139">
        <v>2610</v>
      </c>
      <c r="G314" s="143"/>
      <c r="H314" s="130"/>
    </row>
    <row r="315" spans="1:9">
      <c r="A315" s="129"/>
      <c r="B315" s="125"/>
      <c r="C315" s="130" t="s">
        <v>104</v>
      </c>
      <c r="D315" s="143"/>
      <c r="E315" s="143"/>
      <c r="F315" s="139">
        <v>844</v>
      </c>
      <c r="G315" s="143"/>
      <c r="H315" s="130"/>
    </row>
    <row r="316" spans="1:9">
      <c r="A316" s="129"/>
      <c r="B316" s="125"/>
      <c r="C316" s="130" t="s">
        <v>176</v>
      </c>
      <c r="D316" s="143"/>
      <c r="E316" s="143"/>
      <c r="F316" s="139">
        <v>5597</v>
      </c>
      <c r="G316" s="143"/>
      <c r="H316" s="130"/>
    </row>
    <row r="317" spans="1:9">
      <c r="A317" s="129"/>
      <c r="B317" s="125"/>
      <c r="C317" s="142" t="s">
        <v>207</v>
      </c>
      <c r="D317" s="143">
        <f>SUM(D313:D316)</f>
        <v>2477</v>
      </c>
      <c r="E317" s="143"/>
      <c r="F317" s="143">
        <f>SUM(F314:F316)</f>
        <v>9051</v>
      </c>
      <c r="G317" s="143"/>
      <c r="H317" s="130"/>
    </row>
    <row r="318" spans="1:9">
      <c r="A318" s="159"/>
      <c r="B318" s="160"/>
      <c r="C318" s="134" t="s">
        <v>300</v>
      </c>
      <c r="D318" s="135">
        <f>+D317+D309</f>
        <v>2477</v>
      </c>
      <c r="E318" s="135">
        <f>+E317+E309</f>
        <v>0</v>
      </c>
      <c r="F318" s="135">
        <f>+F317+F309</f>
        <v>11042</v>
      </c>
      <c r="G318" s="135"/>
      <c r="H318" s="134"/>
    </row>
    <row r="319" spans="1:9">
      <c r="A319" s="157"/>
      <c r="B319" s="158"/>
      <c r="C319" s="155" t="s">
        <v>301</v>
      </c>
      <c r="D319" s="156">
        <f>+D318+D301</f>
        <v>601069</v>
      </c>
      <c r="E319" s="156">
        <f>+E318+E301</f>
        <v>0</v>
      </c>
      <c r="F319" s="156">
        <f>+F318+F301</f>
        <v>601069</v>
      </c>
      <c r="G319" s="156">
        <f>+G318+G301</f>
        <v>0</v>
      </c>
      <c r="H319" s="156">
        <f>+H318+H301</f>
        <v>0</v>
      </c>
    </row>
    <row r="320" spans="1:9" s="73" customFormat="1" ht="25.5">
      <c r="A320" s="126"/>
      <c r="B320" s="127"/>
      <c r="C320" s="150" t="s">
        <v>294</v>
      </c>
      <c r="D320" s="143">
        <f>+D319+D70+D55</f>
        <v>836285</v>
      </c>
      <c r="E320" s="143">
        <f>+E319+E70+E55</f>
        <v>0</v>
      </c>
      <c r="F320" s="143">
        <f>+F319+F70+F55</f>
        <v>836285</v>
      </c>
      <c r="G320" s="143">
        <f>+G319+G70+G55</f>
        <v>0</v>
      </c>
      <c r="H320" s="143">
        <f>+H318+H301</f>
        <v>0</v>
      </c>
      <c r="I320" s="115"/>
    </row>
    <row r="327" spans="3:3">
      <c r="C327" s="154"/>
    </row>
  </sheetData>
  <mergeCells count="7">
    <mergeCell ref="A72:G72"/>
    <mergeCell ref="A303:G303"/>
    <mergeCell ref="A57:G57"/>
    <mergeCell ref="A1:G1"/>
    <mergeCell ref="A2:A3"/>
    <mergeCell ref="B2:B3"/>
    <mergeCell ref="C2:C3"/>
  </mergeCells>
  <printOptions gridLines="1"/>
  <pageMargins left="0.74803149606299213" right="0.78740157480314965" top="1.52" bottom="0.98425196850393704" header="0.51181102362204722" footer="0.51181102362204722"/>
  <pageSetup paperSize="9" scale="97" orientation="portrait" verticalDpi="144" r:id="rId1"/>
  <headerFooter alignWithMargins="0">
    <oddHeader>&amp;C&amp;"Times New Roman,Normál" 2014. évi költségvetése költségvetési szervenként és kiemelt előirányzatok szerinti részletezéssel, működési és felhalmozási költségvetési tagolásban&amp;R&amp;"Times New Roman,Normál"
6. melléklet
ezer Ft</oddHeader>
  </headerFooter>
  <rowBreaks count="1" manualBreakCount="1">
    <brk id="32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A11" sqref="A11"/>
    </sheetView>
  </sheetViews>
  <sheetFormatPr defaultRowHeight="15"/>
  <cols>
    <col min="1" max="1" width="64.5703125" style="79" customWidth="1"/>
    <col min="2" max="2" width="16.28515625" style="79" customWidth="1"/>
    <col min="3" max="3" width="14.42578125" style="92" customWidth="1"/>
    <col min="4" max="256" width="9.140625" style="79"/>
    <col min="257" max="257" width="64.5703125" style="79" customWidth="1"/>
    <col min="258" max="258" width="16.28515625" style="79" customWidth="1"/>
    <col min="259" max="259" width="14.42578125" style="79" customWidth="1"/>
    <col min="260" max="512" width="9.140625" style="79"/>
    <col min="513" max="513" width="64.5703125" style="79" customWidth="1"/>
    <col min="514" max="514" width="16.28515625" style="79" customWidth="1"/>
    <col min="515" max="515" width="14.42578125" style="79" customWidth="1"/>
    <col min="516" max="768" width="9.140625" style="79"/>
    <col min="769" max="769" width="64.5703125" style="79" customWidth="1"/>
    <col min="770" max="770" width="16.28515625" style="79" customWidth="1"/>
    <col min="771" max="771" width="14.42578125" style="79" customWidth="1"/>
    <col min="772" max="1024" width="9.140625" style="79"/>
    <col min="1025" max="1025" width="64.5703125" style="79" customWidth="1"/>
    <col min="1026" max="1026" width="16.28515625" style="79" customWidth="1"/>
    <col min="1027" max="1027" width="14.42578125" style="79" customWidth="1"/>
    <col min="1028" max="1280" width="9.140625" style="79"/>
    <col min="1281" max="1281" width="64.5703125" style="79" customWidth="1"/>
    <col min="1282" max="1282" width="16.28515625" style="79" customWidth="1"/>
    <col min="1283" max="1283" width="14.42578125" style="79" customWidth="1"/>
    <col min="1284" max="1536" width="9.140625" style="79"/>
    <col min="1537" max="1537" width="64.5703125" style="79" customWidth="1"/>
    <col min="1538" max="1538" width="16.28515625" style="79" customWidth="1"/>
    <col min="1539" max="1539" width="14.42578125" style="79" customWidth="1"/>
    <col min="1540" max="1792" width="9.140625" style="79"/>
    <col min="1793" max="1793" width="64.5703125" style="79" customWidth="1"/>
    <col min="1794" max="1794" width="16.28515625" style="79" customWidth="1"/>
    <col min="1795" max="1795" width="14.42578125" style="79" customWidth="1"/>
    <col min="1796" max="2048" width="9.140625" style="79"/>
    <col min="2049" max="2049" width="64.5703125" style="79" customWidth="1"/>
    <col min="2050" max="2050" width="16.28515625" style="79" customWidth="1"/>
    <col min="2051" max="2051" width="14.42578125" style="79" customWidth="1"/>
    <col min="2052" max="2304" width="9.140625" style="79"/>
    <col min="2305" max="2305" width="64.5703125" style="79" customWidth="1"/>
    <col min="2306" max="2306" width="16.28515625" style="79" customWidth="1"/>
    <col min="2307" max="2307" width="14.42578125" style="79" customWidth="1"/>
    <col min="2308" max="2560" width="9.140625" style="79"/>
    <col min="2561" max="2561" width="64.5703125" style="79" customWidth="1"/>
    <col min="2562" max="2562" width="16.28515625" style="79" customWidth="1"/>
    <col min="2563" max="2563" width="14.42578125" style="79" customWidth="1"/>
    <col min="2564" max="2816" width="9.140625" style="79"/>
    <col min="2817" max="2817" width="64.5703125" style="79" customWidth="1"/>
    <col min="2818" max="2818" width="16.28515625" style="79" customWidth="1"/>
    <col min="2819" max="2819" width="14.42578125" style="79" customWidth="1"/>
    <col min="2820" max="3072" width="9.140625" style="79"/>
    <col min="3073" max="3073" width="64.5703125" style="79" customWidth="1"/>
    <col min="3074" max="3074" width="16.28515625" style="79" customWidth="1"/>
    <col min="3075" max="3075" width="14.42578125" style="79" customWidth="1"/>
    <col min="3076" max="3328" width="9.140625" style="79"/>
    <col min="3329" max="3329" width="64.5703125" style="79" customWidth="1"/>
    <col min="3330" max="3330" width="16.28515625" style="79" customWidth="1"/>
    <col min="3331" max="3331" width="14.42578125" style="79" customWidth="1"/>
    <col min="3332" max="3584" width="9.140625" style="79"/>
    <col min="3585" max="3585" width="64.5703125" style="79" customWidth="1"/>
    <col min="3586" max="3586" width="16.28515625" style="79" customWidth="1"/>
    <col min="3587" max="3587" width="14.42578125" style="79" customWidth="1"/>
    <col min="3588" max="3840" width="9.140625" style="79"/>
    <col min="3841" max="3841" width="64.5703125" style="79" customWidth="1"/>
    <col min="3842" max="3842" width="16.28515625" style="79" customWidth="1"/>
    <col min="3843" max="3843" width="14.42578125" style="79" customWidth="1"/>
    <col min="3844" max="4096" width="9.140625" style="79"/>
    <col min="4097" max="4097" width="64.5703125" style="79" customWidth="1"/>
    <col min="4098" max="4098" width="16.28515625" style="79" customWidth="1"/>
    <col min="4099" max="4099" width="14.42578125" style="79" customWidth="1"/>
    <col min="4100" max="4352" width="9.140625" style="79"/>
    <col min="4353" max="4353" width="64.5703125" style="79" customWidth="1"/>
    <col min="4354" max="4354" width="16.28515625" style="79" customWidth="1"/>
    <col min="4355" max="4355" width="14.42578125" style="79" customWidth="1"/>
    <col min="4356" max="4608" width="9.140625" style="79"/>
    <col min="4609" max="4609" width="64.5703125" style="79" customWidth="1"/>
    <col min="4610" max="4610" width="16.28515625" style="79" customWidth="1"/>
    <col min="4611" max="4611" width="14.42578125" style="79" customWidth="1"/>
    <col min="4612" max="4864" width="9.140625" style="79"/>
    <col min="4865" max="4865" width="64.5703125" style="79" customWidth="1"/>
    <col min="4866" max="4866" width="16.28515625" style="79" customWidth="1"/>
    <col min="4867" max="4867" width="14.42578125" style="79" customWidth="1"/>
    <col min="4868" max="5120" width="9.140625" style="79"/>
    <col min="5121" max="5121" width="64.5703125" style="79" customWidth="1"/>
    <col min="5122" max="5122" width="16.28515625" style="79" customWidth="1"/>
    <col min="5123" max="5123" width="14.42578125" style="79" customWidth="1"/>
    <col min="5124" max="5376" width="9.140625" style="79"/>
    <col min="5377" max="5377" width="64.5703125" style="79" customWidth="1"/>
    <col min="5378" max="5378" width="16.28515625" style="79" customWidth="1"/>
    <col min="5379" max="5379" width="14.42578125" style="79" customWidth="1"/>
    <col min="5380" max="5632" width="9.140625" style="79"/>
    <col min="5633" max="5633" width="64.5703125" style="79" customWidth="1"/>
    <col min="5634" max="5634" width="16.28515625" style="79" customWidth="1"/>
    <col min="5635" max="5635" width="14.42578125" style="79" customWidth="1"/>
    <col min="5636" max="5888" width="9.140625" style="79"/>
    <col min="5889" max="5889" width="64.5703125" style="79" customWidth="1"/>
    <col min="5890" max="5890" width="16.28515625" style="79" customWidth="1"/>
    <col min="5891" max="5891" width="14.42578125" style="79" customWidth="1"/>
    <col min="5892" max="6144" width="9.140625" style="79"/>
    <col min="6145" max="6145" width="64.5703125" style="79" customWidth="1"/>
    <col min="6146" max="6146" width="16.28515625" style="79" customWidth="1"/>
    <col min="6147" max="6147" width="14.42578125" style="79" customWidth="1"/>
    <col min="6148" max="6400" width="9.140625" style="79"/>
    <col min="6401" max="6401" width="64.5703125" style="79" customWidth="1"/>
    <col min="6402" max="6402" width="16.28515625" style="79" customWidth="1"/>
    <col min="6403" max="6403" width="14.42578125" style="79" customWidth="1"/>
    <col min="6404" max="6656" width="9.140625" style="79"/>
    <col min="6657" max="6657" width="64.5703125" style="79" customWidth="1"/>
    <col min="6658" max="6658" width="16.28515625" style="79" customWidth="1"/>
    <col min="6659" max="6659" width="14.42578125" style="79" customWidth="1"/>
    <col min="6660" max="6912" width="9.140625" style="79"/>
    <col min="6913" max="6913" width="64.5703125" style="79" customWidth="1"/>
    <col min="6914" max="6914" width="16.28515625" style="79" customWidth="1"/>
    <col min="6915" max="6915" width="14.42578125" style="79" customWidth="1"/>
    <col min="6916" max="7168" width="9.140625" style="79"/>
    <col min="7169" max="7169" width="64.5703125" style="79" customWidth="1"/>
    <col min="7170" max="7170" width="16.28515625" style="79" customWidth="1"/>
    <col min="7171" max="7171" width="14.42578125" style="79" customWidth="1"/>
    <col min="7172" max="7424" width="9.140625" style="79"/>
    <col min="7425" max="7425" width="64.5703125" style="79" customWidth="1"/>
    <col min="7426" max="7426" width="16.28515625" style="79" customWidth="1"/>
    <col min="7427" max="7427" width="14.42578125" style="79" customWidth="1"/>
    <col min="7428" max="7680" width="9.140625" style="79"/>
    <col min="7681" max="7681" width="64.5703125" style="79" customWidth="1"/>
    <col min="7682" max="7682" width="16.28515625" style="79" customWidth="1"/>
    <col min="7683" max="7683" width="14.42578125" style="79" customWidth="1"/>
    <col min="7684" max="7936" width="9.140625" style="79"/>
    <col min="7937" max="7937" width="64.5703125" style="79" customWidth="1"/>
    <col min="7938" max="7938" width="16.28515625" style="79" customWidth="1"/>
    <col min="7939" max="7939" width="14.42578125" style="79" customWidth="1"/>
    <col min="7940" max="8192" width="9.140625" style="79"/>
    <col min="8193" max="8193" width="64.5703125" style="79" customWidth="1"/>
    <col min="8194" max="8194" width="16.28515625" style="79" customWidth="1"/>
    <col min="8195" max="8195" width="14.42578125" style="79" customWidth="1"/>
    <col min="8196" max="8448" width="9.140625" style="79"/>
    <col min="8449" max="8449" width="64.5703125" style="79" customWidth="1"/>
    <col min="8450" max="8450" width="16.28515625" style="79" customWidth="1"/>
    <col min="8451" max="8451" width="14.42578125" style="79" customWidth="1"/>
    <col min="8452" max="8704" width="9.140625" style="79"/>
    <col min="8705" max="8705" width="64.5703125" style="79" customWidth="1"/>
    <col min="8706" max="8706" width="16.28515625" style="79" customWidth="1"/>
    <col min="8707" max="8707" width="14.42578125" style="79" customWidth="1"/>
    <col min="8708" max="8960" width="9.140625" style="79"/>
    <col min="8961" max="8961" width="64.5703125" style="79" customWidth="1"/>
    <col min="8962" max="8962" width="16.28515625" style="79" customWidth="1"/>
    <col min="8963" max="8963" width="14.42578125" style="79" customWidth="1"/>
    <col min="8964" max="9216" width="9.140625" style="79"/>
    <col min="9217" max="9217" width="64.5703125" style="79" customWidth="1"/>
    <col min="9218" max="9218" width="16.28515625" style="79" customWidth="1"/>
    <col min="9219" max="9219" width="14.42578125" style="79" customWidth="1"/>
    <col min="9220" max="9472" width="9.140625" style="79"/>
    <col min="9473" max="9473" width="64.5703125" style="79" customWidth="1"/>
    <col min="9474" max="9474" width="16.28515625" style="79" customWidth="1"/>
    <col min="9475" max="9475" width="14.42578125" style="79" customWidth="1"/>
    <col min="9476" max="9728" width="9.140625" style="79"/>
    <col min="9729" max="9729" width="64.5703125" style="79" customWidth="1"/>
    <col min="9730" max="9730" width="16.28515625" style="79" customWidth="1"/>
    <col min="9731" max="9731" width="14.42578125" style="79" customWidth="1"/>
    <col min="9732" max="9984" width="9.140625" style="79"/>
    <col min="9985" max="9985" width="64.5703125" style="79" customWidth="1"/>
    <col min="9986" max="9986" width="16.28515625" style="79" customWidth="1"/>
    <col min="9987" max="9987" width="14.42578125" style="79" customWidth="1"/>
    <col min="9988" max="10240" width="9.140625" style="79"/>
    <col min="10241" max="10241" width="64.5703125" style="79" customWidth="1"/>
    <col min="10242" max="10242" width="16.28515625" style="79" customWidth="1"/>
    <col min="10243" max="10243" width="14.42578125" style="79" customWidth="1"/>
    <col min="10244" max="10496" width="9.140625" style="79"/>
    <col min="10497" max="10497" width="64.5703125" style="79" customWidth="1"/>
    <col min="10498" max="10498" width="16.28515625" style="79" customWidth="1"/>
    <col min="10499" max="10499" width="14.42578125" style="79" customWidth="1"/>
    <col min="10500" max="10752" width="9.140625" style="79"/>
    <col min="10753" max="10753" width="64.5703125" style="79" customWidth="1"/>
    <col min="10754" max="10754" width="16.28515625" style="79" customWidth="1"/>
    <col min="10755" max="10755" width="14.42578125" style="79" customWidth="1"/>
    <col min="10756" max="11008" width="9.140625" style="79"/>
    <col min="11009" max="11009" width="64.5703125" style="79" customWidth="1"/>
    <col min="11010" max="11010" width="16.28515625" style="79" customWidth="1"/>
    <col min="11011" max="11011" width="14.42578125" style="79" customWidth="1"/>
    <col min="11012" max="11264" width="9.140625" style="79"/>
    <col min="11265" max="11265" width="64.5703125" style="79" customWidth="1"/>
    <col min="11266" max="11266" width="16.28515625" style="79" customWidth="1"/>
    <col min="11267" max="11267" width="14.42578125" style="79" customWidth="1"/>
    <col min="11268" max="11520" width="9.140625" style="79"/>
    <col min="11521" max="11521" width="64.5703125" style="79" customWidth="1"/>
    <col min="11522" max="11522" width="16.28515625" style="79" customWidth="1"/>
    <col min="11523" max="11523" width="14.42578125" style="79" customWidth="1"/>
    <col min="11524" max="11776" width="9.140625" style="79"/>
    <col min="11777" max="11777" width="64.5703125" style="79" customWidth="1"/>
    <col min="11778" max="11778" width="16.28515625" style="79" customWidth="1"/>
    <col min="11779" max="11779" width="14.42578125" style="79" customWidth="1"/>
    <col min="11780" max="12032" width="9.140625" style="79"/>
    <col min="12033" max="12033" width="64.5703125" style="79" customWidth="1"/>
    <col min="12034" max="12034" width="16.28515625" style="79" customWidth="1"/>
    <col min="12035" max="12035" width="14.42578125" style="79" customWidth="1"/>
    <col min="12036" max="12288" width="9.140625" style="79"/>
    <col min="12289" max="12289" width="64.5703125" style="79" customWidth="1"/>
    <col min="12290" max="12290" width="16.28515625" style="79" customWidth="1"/>
    <col min="12291" max="12291" width="14.42578125" style="79" customWidth="1"/>
    <col min="12292" max="12544" width="9.140625" style="79"/>
    <col min="12545" max="12545" width="64.5703125" style="79" customWidth="1"/>
    <col min="12546" max="12546" width="16.28515625" style="79" customWidth="1"/>
    <col min="12547" max="12547" width="14.42578125" style="79" customWidth="1"/>
    <col min="12548" max="12800" width="9.140625" style="79"/>
    <col min="12801" max="12801" width="64.5703125" style="79" customWidth="1"/>
    <col min="12802" max="12802" width="16.28515625" style="79" customWidth="1"/>
    <col min="12803" max="12803" width="14.42578125" style="79" customWidth="1"/>
    <col min="12804" max="13056" width="9.140625" style="79"/>
    <col min="13057" max="13057" width="64.5703125" style="79" customWidth="1"/>
    <col min="13058" max="13058" width="16.28515625" style="79" customWidth="1"/>
    <col min="13059" max="13059" width="14.42578125" style="79" customWidth="1"/>
    <col min="13060" max="13312" width="9.140625" style="79"/>
    <col min="13313" max="13313" width="64.5703125" style="79" customWidth="1"/>
    <col min="13314" max="13314" width="16.28515625" style="79" customWidth="1"/>
    <col min="13315" max="13315" width="14.42578125" style="79" customWidth="1"/>
    <col min="13316" max="13568" width="9.140625" style="79"/>
    <col min="13569" max="13569" width="64.5703125" style="79" customWidth="1"/>
    <col min="13570" max="13570" width="16.28515625" style="79" customWidth="1"/>
    <col min="13571" max="13571" width="14.42578125" style="79" customWidth="1"/>
    <col min="13572" max="13824" width="9.140625" style="79"/>
    <col min="13825" max="13825" width="64.5703125" style="79" customWidth="1"/>
    <col min="13826" max="13826" width="16.28515625" style="79" customWidth="1"/>
    <col min="13827" max="13827" width="14.42578125" style="79" customWidth="1"/>
    <col min="13828" max="14080" width="9.140625" style="79"/>
    <col min="14081" max="14081" width="64.5703125" style="79" customWidth="1"/>
    <col min="14082" max="14082" width="16.28515625" style="79" customWidth="1"/>
    <col min="14083" max="14083" width="14.42578125" style="79" customWidth="1"/>
    <col min="14084" max="14336" width="9.140625" style="79"/>
    <col min="14337" max="14337" width="64.5703125" style="79" customWidth="1"/>
    <col min="14338" max="14338" width="16.28515625" style="79" customWidth="1"/>
    <col min="14339" max="14339" width="14.42578125" style="79" customWidth="1"/>
    <col min="14340" max="14592" width="9.140625" style="79"/>
    <col min="14593" max="14593" width="64.5703125" style="79" customWidth="1"/>
    <col min="14594" max="14594" width="16.28515625" style="79" customWidth="1"/>
    <col min="14595" max="14595" width="14.42578125" style="79" customWidth="1"/>
    <col min="14596" max="14848" width="9.140625" style="79"/>
    <col min="14849" max="14849" width="64.5703125" style="79" customWidth="1"/>
    <col min="14850" max="14850" width="16.28515625" style="79" customWidth="1"/>
    <col min="14851" max="14851" width="14.42578125" style="79" customWidth="1"/>
    <col min="14852" max="15104" width="9.140625" style="79"/>
    <col min="15105" max="15105" width="64.5703125" style="79" customWidth="1"/>
    <col min="15106" max="15106" width="16.28515625" style="79" customWidth="1"/>
    <col min="15107" max="15107" width="14.42578125" style="79" customWidth="1"/>
    <col min="15108" max="15360" width="9.140625" style="79"/>
    <col min="15361" max="15361" width="64.5703125" style="79" customWidth="1"/>
    <col min="15362" max="15362" width="16.28515625" style="79" customWidth="1"/>
    <col min="15363" max="15363" width="14.42578125" style="79" customWidth="1"/>
    <col min="15364" max="15616" width="9.140625" style="79"/>
    <col min="15617" max="15617" width="64.5703125" style="79" customWidth="1"/>
    <col min="15618" max="15618" width="16.28515625" style="79" customWidth="1"/>
    <col min="15619" max="15619" width="14.42578125" style="79" customWidth="1"/>
    <col min="15620" max="15872" width="9.140625" style="79"/>
    <col min="15873" max="15873" width="64.5703125" style="79" customWidth="1"/>
    <col min="15874" max="15874" width="16.28515625" style="79" customWidth="1"/>
    <col min="15875" max="15875" width="14.42578125" style="79" customWidth="1"/>
    <col min="15876" max="16128" width="9.140625" style="79"/>
    <col min="16129" max="16129" width="64.5703125" style="79" customWidth="1"/>
    <col min="16130" max="16130" width="16.28515625" style="79" customWidth="1"/>
    <col min="16131" max="16131" width="14.42578125" style="79" customWidth="1"/>
    <col min="16132" max="16384" width="9.140625" style="79"/>
  </cols>
  <sheetData>
    <row r="1" spans="1:3" ht="30">
      <c r="A1" s="77" t="s">
        <v>89</v>
      </c>
      <c r="B1" s="77" t="s">
        <v>213</v>
      </c>
      <c r="C1" s="78" t="s">
        <v>214</v>
      </c>
    </row>
    <row r="2" spans="1:3" s="82" customFormat="1" ht="15.75">
      <c r="A2" s="80" t="s">
        <v>215</v>
      </c>
      <c r="B2" s="80"/>
      <c r="C2" s="81">
        <f>SUM(B3:B8)</f>
        <v>13285</v>
      </c>
    </row>
    <row r="3" spans="1:3" ht="30">
      <c r="A3" s="83" t="s">
        <v>216</v>
      </c>
      <c r="B3" s="84">
        <v>826</v>
      </c>
      <c r="C3" s="85"/>
    </row>
    <row r="4" spans="1:3" ht="30">
      <c r="A4" s="83" t="s">
        <v>266</v>
      </c>
      <c r="B4" s="84">
        <f>1500*1.27</f>
        <v>1905</v>
      </c>
      <c r="C4" s="85"/>
    </row>
    <row r="5" spans="1:3">
      <c r="A5" s="84" t="s">
        <v>270</v>
      </c>
      <c r="B5" s="84">
        <v>1000</v>
      </c>
      <c r="C5" s="85"/>
    </row>
    <row r="6" spans="1:3">
      <c r="A6" s="84" t="s">
        <v>267</v>
      </c>
      <c r="B6" s="84">
        <v>5000</v>
      </c>
      <c r="C6" s="85"/>
    </row>
    <row r="7" spans="1:3">
      <c r="A7" s="84" t="s">
        <v>268</v>
      </c>
      <c r="B7" s="84">
        <v>1054</v>
      </c>
      <c r="C7" s="85"/>
    </row>
    <row r="8" spans="1:3">
      <c r="A8" s="84" t="s">
        <v>269</v>
      </c>
      <c r="B8" s="84">
        <v>3500</v>
      </c>
      <c r="C8" s="85"/>
    </row>
    <row r="9" spans="1:3">
      <c r="A9" s="86" t="s">
        <v>217</v>
      </c>
      <c r="B9" s="84"/>
      <c r="C9" s="87">
        <f>SUM(B10:B13)</f>
        <v>31548</v>
      </c>
    </row>
    <row r="10" spans="1:3">
      <c r="A10" s="79" t="s">
        <v>218</v>
      </c>
      <c r="B10" s="84">
        <v>6507</v>
      </c>
      <c r="C10" s="85"/>
    </row>
    <row r="11" spans="1:3">
      <c r="A11" s="84" t="s">
        <v>219</v>
      </c>
      <c r="B11" s="84">
        <v>17996</v>
      </c>
      <c r="C11" s="85"/>
    </row>
    <row r="12" spans="1:3">
      <c r="A12" s="112" t="s">
        <v>271</v>
      </c>
      <c r="B12" s="84">
        <v>1745</v>
      </c>
      <c r="C12" s="85"/>
    </row>
    <row r="13" spans="1:3">
      <c r="A13" s="84" t="s">
        <v>272</v>
      </c>
      <c r="B13" s="84">
        <v>5300</v>
      </c>
      <c r="C13" s="85"/>
    </row>
    <row r="14" spans="1:3" s="82" customFormat="1" ht="15.75">
      <c r="A14" s="80" t="s">
        <v>273</v>
      </c>
      <c r="B14" s="80"/>
      <c r="C14" s="81">
        <v>1000</v>
      </c>
    </row>
    <row r="15" spans="1:3">
      <c r="A15" s="166" t="s">
        <v>220</v>
      </c>
      <c r="B15" s="167"/>
      <c r="C15" s="90">
        <f>SUM(C2:C14)</f>
        <v>45833</v>
      </c>
    </row>
    <row r="21" spans="1:1">
      <c r="A21" s="91"/>
    </row>
  </sheetData>
  <mergeCells count="1">
    <mergeCell ref="A15:B15"/>
  </mergeCells>
  <pageMargins left="1.1023622047244095" right="0.70866141732283472" top="2.3228346456692917" bottom="0.74803149606299213" header="0.31496062992125984" footer="0.31496062992125984"/>
  <pageSetup paperSize="9" scale="78" orientation="portrait" horizontalDpi="4294967293" r:id="rId1"/>
  <headerFooter>
    <oddHeader>&amp;C&amp;"Times New Roman,Normál"Az Önkormányzat és intézményei 2014. évi felhalmozási kiadásainak részletezése célok szerint&amp;R7.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13"/>
  <sheetViews>
    <sheetView tabSelected="1" zoomScale="75" zoomScaleNormal="75" workbookViewId="0">
      <selection activeCell="L20" sqref="L20"/>
    </sheetView>
  </sheetViews>
  <sheetFormatPr defaultRowHeight="15"/>
  <cols>
    <col min="1" max="1" width="6.5703125" style="123" customWidth="1"/>
    <col min="2" max="2" width="33.140625" style="102" customWidth="1"/>
    <col min="3" max="3" width="15.5703125" style="103" customWidth="1"/>
    <col min="4" max="4" width="12.7109375" style="103" customWidth="1"/>
    <col min="5" max="5" width="9.42578125" style="104" customWidth="1"/>
    <col min="6" max="6" width="15.85546875" style="102" customWidth="1"/>
    <col min="7" max="7" width="12" style="102" customWidth="1"/>
    <col min="8" max="11" width="9.140625" style="102"/>
    <col min="12" max="12" width="9.5703125" style="102" customWidth="1"/>
    <col min="13" max="256" width="9.140625" style="102"/>
    <col min="257" max="257" width="6.5703125" style="102" customWidth="1"/>
    <col min="258" max="258" width="33.140625" style="102" customWidth="1"/>
    <col min="259" max="259" width="15.5703125" style="102" customWidth="1"/>
    <col min="260" max="260" width="12.7109375" style="102" customWidth="1"/>
    <col min="261" max="261" width="9.42578125" style="102" customWidth="1"/>
    <col min="262" max="262" width="15.85546875" style="102" customWidth="1"/>
    <col min="263" max="263" width="12" style="102" customWidth="1"/>
    <col min="264" max="267" width="9.140625" style="102"/>
    <col min="268" max="268" width="9.5703125" style="102" customWidth="1"/>
    <col min="269" max="512" width="9.140625" style="102"/>
    <col min="513" max="513" width="6.5703125" style="102" customWidth="1"/>
    <col min="514" max="514" width="33.140625" style="102" customWidth="1"/>
    <col min="515" max="515" width="15.5703125" style="102" customWidth="1"/>
    <col min="516" max="516" width="12.7109375" style="102" customWidth="1"/>
    <col min="517" max="517" width="9.42578125" style="102" customWidth="1"/>
    <col min="518" max="518" width="15.85546875" style="102" customWidth="1"/>
    <col min="519" max="519" width="12" style="102" customWidth="1"/>
    <col min="520" max="523" width="9.140625" style="102"/>
    <col min="524" max="524" width="9.5703125" style="102" customWidth="1"/>
    <col min="525" max="768" width="9.140625" style="102"/>
    <col min="769" max="769" width="6.5703125" style="102" customWidth="1"/>
    <col min="770" max="770" width="33.140625" style="102" customWidth="1"/>
    <col min="771" max="771" width="15.5703125" style="102" customWidth="1"/>
    <col min="772" max="772" width="12.7109375" style="102" customWidth="1"/>
    <col min="773" max="773" width="9.42578125" style="102" customWidth="1"/>
    <col min="774" max="774" width="15.85546875" style="102" customWidth="1"/>
    <col min="775" max="775" width="12" style="102" customWidth="1"/>
    <col min="776" max="779" width="9.140625" style="102"/>
    <col min="780" max="780" width="9.5703125" style="102" customWidth="1"/>
    <col min="781" max="1024" width="9.140625" style="102"/>
    <col min="1025" max="1025" width="6.5703125" style="102" customWidth="1"/>
    <col min="1026" max="1026" width="33.140625" style="102" customWidth="1"/>
    <col min="1027" max="1027" width="15.5703125" style="102" customWidth="1"/>
    <col min="1028" max="1028" width="12.7109375" style="102" customWidth="1"/>
    <col min="1029" max="1029" width="9.42578125" style="102" customWidth="1"/>
    <col min="1030" max="1030" width="15.85546875" style="102" customWidth="1"/>
    <col min="1031" max="1031" width="12" style="102" customWidth="1"/>
    <col min="1032" max="1035" width="9.140625" style="102"/>
    <col min="1036" max="1036" width="9.5703125" style="102" customWidth="1"/>
    <col min="1037" max="1280" width="9.140625" style="102"/>
    <col min="1281" max="1281" width="6.5703125" style="102" customWidth="1"/>
    <col min="1282" max="1282" width="33.140625" style="102" customWidth="1"/>
    <col min="1283" max="1283" width="15.5703125" style="102" customWidth="1"/>
    <col min="1284" max="1284" width="12.7109375" style="102" customWidth="1"/>
    <col min="1285" max="1285" width="9.42578125" style="102" customWidth="1"/>
    <col min="1286" max="1286" width="15.85546875" style="102" customWidth="1"/>
    <col min="1287" max="1287" width="12" style="102" customWidth="1"/>
    <col min="1288" max="1291" width="9.140625" style="102"/>
    <col min="1292" max="1292" width="9.5703125" style="102" customWidth="1"/>
    <col min="1293" max="1536" width="9.140625" style="102"/>
    <col min="1537" max="1537" width="6.5703125" style="102" customWidth="1"/>
    <col min="1538" max="1538" width="33.140625" style="102" customWidth="1"/>
    <col min="1539" max="1539" width="15.5703125" style="102" customWidth="1"/>
    <col min="1540" max="1540" width="12.7109375" style="102" customWidth="1"/>
    <col min="1541" max="1541" width="9.42578125" style="102" customWidth="1"/>
    <col min="1542" max="1542" width="15.85546875" style="102" customWidth="1"/>
    <col min="1543" max="1543" width="12" style="102" customWidth="1"/>
    <col min="1544" max="1547" width="9.140625" style="102"/>
    <col min="1548" max="1548" width="9.5703125" style="102" customWidth="1"/>
    <col min="1549" max="1792" width="9.140625" style="102"/>
    <col min="1793" max="1793" width="6.5703125" style="102" customWidth="1"/>
    <col min="1794" max="1794" width="33.140625" style="102" customWidth="1"/>
    <col min="1795" max="1795" width="15.5703125" style="102" customWidth="1"/>
    <col min="1796" max="1796" width="12.7109375" style="102" customWidth="1"/>
    <col min="1797" max="1797" width="9.42578125" style="102" customWidth="1"/>
    <col min="1798" max="1798" width="15.85546875" style="102" customWidth="1"/>
    <col min="1799" max="1799" width="12" style="102" customWidth="1"/>
    <col min="1800" max="1803" width="9.140625" style="102"/>
    <col min="1804" max="1804" width="9.5703125" style="102" customWidth="1"/>
    <col min="1805" max="2048" width="9.140625" style="102"/>
    <col min="2049" max="2049" width="6.5703125" style="102" customWidth="1"/>
    <col min="2050" max="2050" width="33.140625" style="102" customWidth="1"/>
    <col min="2051" max="2051" width="15.5703125" style="102" customWidth="1"/>
    <col min="2052" max="2052" width="12.7109375" style="102" customWidth="1"/>
    <col min="2053" max="2053" width="9.42578125" style="102" customWidth="1"/>
    <col min="2054" max="2054" width="15.85546875" style="102" customWidth="1"/>
    <col min="2055" max="2055" width="12" style="102" customWidth="1"/>
    <col min="2056" max="2059" width="9.140625" style="102"/>
    <col min="2060" max="2060" width="9.5703125" style="102" customWidth="1"/>
    <col min="2061" max="2304" width="9.140625" style="102"/>
    <col min="2305" max="2305" width="6.5703125" style="102" customWidth="1"/>
    <col min="2306" max="2306" width="33.140625" style="102" customWidth="1"/>
    <col min="2307" max="2307" width="15.5703125" style="102" customWidth="1"/>
    <col min="2308" max="2308" width="12.7109375" style="102" customWidth="1"/>
    <col min="2309" max="2309" width="9.42578125" style="102" customWidth="1"/>
    <col min="2310" max="2310" width="15.85546875" style="102" customWidth="1"/>
    <col min="2311" max="2311" width="12" style="102" customWidth="1"/>
    <col min="2312" max="2315" width="9.140625" style="102"/>
    <col min="2316" max="2316" width="9.5703125" style="102" customWidth="1"/>
    <col min="2317" max="2560" width="9.140625" style="102"/>
    <col min="2561" max="2561" width="6.5703125" style="102" customWidth="1"/>
    <col min="2562" max="2562" width="33.140625" style="102" customWidth="1"/>
    <col min="2563" max="2563" width="15.5703125" style="102" customWidth="1"/>
    <col min="2564" max="2564" width="12.7109375" style="102" customWidth="1"/>
    <col min="2565" max="2565" width="9.42578125" style="102" customWidth="1"/>
    <col min="2566" max="2566" width="15.85546875" style="102" customWidth="1"/>
    <col min="2567" max="2567" width="12" style="102" customWidth="1"/>
    <col min="2568" max="2571" width="9.140625" style="102"/>
    <col min="2572" max="2572" width="9.5703125" style="102" customWidth="1"/>
    <col min="2573" max="2816" width="9.140625" style="102"/>
    <col min="2817" max="2817" width="6.5703125" style="102" customWidth="1"/>
    <col min="2818" max="2818" width="33.140625" style="102" customWidth="1"/>
    <col min="2819" max="2819" width="15.5703125" style="102" customWidth="1"/>
    <col min="2820" max="2820" width="12.7109375" style="102" customWidth="1"/>
    <col min="2821" max="2821" width="9.42578125" style="102" customWidth="1"/>
    <col min="2822" max="2822" width="15.85546875" style="102" customWidth="1"/>
    <col min="2823" max="2823" width="12" style="102" customWidth="1"/>
    <col min="2824" max="2827" width="9.140625" style="102"/>
    <col min="2828" max="2828" width="9.5703125" style="102" customWidth="1"/>
    <col min="2829" max="3072" width="9.140625" style="102"/>
    <col min="3073" max="3073" width="6.5703125" style="102" customWidth="1"/>
    <col min="3074" max="3074" width="33.140625" style="102" customWidth="1"/>
    <col min="3075" max="3075" width="15.5703125" style="102" customWidth="1"/>
    <col min="3076" max="3076" width="12.7109375" style="102" customWidth="1"/>
    <col min="3077" max="3077" width="9.42578125" style="102" customWidth="1"/>
    <col min="3078" max="3078" width="15.85546875" style="102" customWidth="1"/>
    <col min="3079" max="3079" width="12" style="102" customWidth="1"/>
    <col min="3080" max="3083" width="9.140625" style="102"/>
    <col min="3084" max="3084" width="9.5703125" style="102" customWidth="1"/>
    <col min="3085" max="3328" width="9.140625" style="102"/>
    <col min="3329" max="3329" width="6.5703125" style="102" customWidth="1"/>
    <col min="3330" max="3330" width="33.140625" style="102" customWidth="1"/>
    <col min="3331" max="3331" width="15.5703125" style="102" customWidth="1"/>
    <col min="3332" max="3332" width="12.7109375" style="102" customWidth="1"/>
    <col min="3333" max="3333" width="9.42578125" style="102" customWidth="1"/>
    <col min="3334" max="3334" width="15.85546875" style="102" customWidth="1"/>
    <col min="3335" max="3335" width="12" style="102" customWidth="1"/>
    <col min="3336" max="3339" width="9.140625" style="102"/>
    <col min="3340" max="3340" width="9.5703125" style="102" customWidth="1"/>
    <col min="3341" max="3584" width="9.140625" style="102"/>
    <col min="3585" max="3585" width="6.5703125" style="102" customWidth="1"/>
    <col min="3586" max="3586" width="33.140625" style="102" customWidth="1"/>
    <col min="3587" max="3587" width="15.5703125" style="102" customWidth="1"/>
    <col min="3588" max="3588" width="12.7109375" style="102" customWidth="1"/>
    <col min="3589" max="3589" width="9.42578125" style="102" customWidth="1"/>
    <col min="3590" max="3590" width="15.85546875" style="102" customWidth="1"/>
    <col min="3591" max="3591" width="12" style="102" customWidth="1"/>
    <col min="3592" max="3595" width="9.140625" style="102"/>
    <col min="3596" max="3596" width="9.5703125" style="102" customWidth="1"/>
    <col min="3597" max="3840" width="9.140625" style="102"/>
    <col min="3841" max="3841" width="6.5703125" style="102" customWidth="1"/>
    <col min="3842" max="3842" width="33.140625" style="102" customWidth="1"/>
    <col min="3843" max="3843" width="15.5703125" style="102" customWidth="1"/>
    <col min="3844" max="3844" width="12.7109375" style="102" customWidth="1"/>
    <col min="3845" max="3845" width="9.42578125" style="102" customWidth="1"/>
    <col min="3846" max="3846" width="15.85546875" style="102" customWidth="1"/>
    <col min="3847" max="3847" width="12" style="102" customWidth="1"/>
    <col min="3848" max="3851" width="9.140625" style="102"/>
    <col min="3852" max="3852" width="9.5703125" style="102" customWidth="1"/>
    <col min="3853" max="4096" width="9.140625" style="102"/>
    <col min="4097" max="4097" width="6.5703125" style="102" customWidth="1"/>
    <col min="4098" max="4098" width="33.140625" style="102" customWidth="1"/>
    <col min="4099" max="4099" width="15.5703125" style="102" customWidth="1"/>
    <col min="4100" max="4100" width="12.7109375" style="102" customWidth="1"/>
    <col min="4101" max="4101" width="9.42578125" style="102" customWidth="1"/>
    <col min="4102" max="4102" width="15.85546875" style="102" customWidth="1"/>
    <col min="4103" max="4103" width="12" style="102" customWidth="1"/>
    <col min="4104" max="4107" width="9.140625" style="102"/>
    <col min="4108" max="4108" width="9.5703125" style="102" customWidth="1"/>
    <col min="4109" max="4352" width="9.140625" style="102"/>
    <col min="4353" max="4353" width="6.5703125" style="102" customWidth="1"/>
    <col min="4354" max="4354" width="33.140625" style="102" customWidth="1"/>
    <col min="4355" max="4355" width="15.5703125" style="102" customWidth="1"/>
    <col min="4356" max="4356" width="12.7109375" style="102" customWidth="1"/>
    <col min="4357" max="4357" width="9.42578125" style="102" customWidth="1"/>
    <col min="4358" max="4358" width="15.85546875" style="102" customWidth="1"/>
    <col min="4359" max="4359" width="12" style="102" customWidth="1"/>
    <col min="4360" max="4363" width="9.140625" style="102"/>
    <col min="4364" max="4364" width="9.5703125" style="102" customWidth="1"/>
    <col min="4365" max="4608" width="9.140625" style="102"/>
    <col min="4609" max="4609" width="6.5703125" style="102" customWidth="1"/>
    <col min="4610" max="4610" width="33.140625" style="102" customWidth="1"/>
    <col min="4611" max="4611" width="15.5703125" style="102" customWidth="1"/>
    <col min="4612" max="4612" width="12.7109375" style="102" customWidth="1"/>
    <col min="4613" max="4613" width="9.42578125" style="102" customWidth="1"/>
    <col min="4614" max="4614" width="15.85546875" style="102" customWidth="1"/>
    <col min="4615" max="4615" width="12" style="102" customWidth="1"/>
    <col min="4616" max="4619" width="9.140625" style="102"/>
    <col min="4620" max="4620" width="9.5703125" style="102" customWidth="1"/>
    <col min="4621" max="4864" width="9.140625" style="102"/>
    <col min="4865" max="4865" width="6.5703125" style="102" customWidth="1"/>
    <col min="4866" max="4866" width="33.140625" style="102" customWidth="1"/>
    <col min="4867" max="4867" width="15.5703125" style="102" customWidth="1"/>
    <col min="4868" max="4868" width="12.7109375" style="102" customWidth="1"/>
    <col min="4869" max="4869" width="9.42578125" style="102" customWidth="1"/>
    <col min="4870" max="4870" width="15.85546875" style="102" customWidth="1"/>
    <col min="4871" max="4871" width="12" style="102" customWidth="1"/>
    <col min="4872" max="4875" width="9.140625" style="102"/>
    <col min="4876" max="4876" width="9.5703125" style="102" customWidth="1"/>
    <col min="4877" max="5120" width="9.140625" style="102"/>
    <col min="5121" max="5121" width="6.5703125" style="102" customWidth="1"/>
    <col min="5122" max="5122" width="33.140625" style="102" customWidth="1"/>
    <col min="5123" max="5123" width="15.5703125" style="102" customWidth="1"/>
    <col min="5124" max="5124" width="12.7109375" style="102" customWidth="1"/>
    <col min="5125" max="5125" width="9.42578125" style="102" customWidth="1"/>
    <col min="5126" max="5126" width="15.85546875" style="102" customWidth="1"/>
    <col min="5127" max="5127" width="12" style="102" customWidth="1"/>
    <col min="5128" max="5131" width="9.140625" style="102"/>
    <col min="5132" max="5132" width="9.5703125" style="102" customWidth="1"/>
    <col min="5133" max="5376" width="9.140625" style="102"/>
    <col min="5377" max="5377" width="6.5703125" style="102" customWidth="1"/>
    <col min="5378" max="5378" width="33.140625" style="102" customWidth="1"/>
    <col min="5379" max="5379" width="15.5703125" style="102" customWidth="1"/>
    <col min="5380" max="5380" width="12.7109375" style="102" customWidth="1"/>
    <col min="5381" max="5381" width="9.42578125" style="102" customWidth="1"/>
    <col min="5382" max="5382" width="15.85546875" style="102" customWidth="1"/>
    <col min="5383" max="5383" width="12" style="102" customWidth="1"/>
    <col min="5384" max="5387" width="9.140625" style="102"/>
    <col min="5388" max="5388" width="9.5703125" style="102" customWidth="1"/>
    <col min="5389" max="5632" width="9.140625" style="102"/>
    <col min="5633" max="5633" width="6.5703125" style="102" customWidth="1"/>
    <col min="5634" max="5634" width="33.140625" style="102" customWidth="1"/>
    <col min="5635" max="5635" width="15.5703125" style="102" customWidth="1"/>
    <col min="5636" max="5636" width="12.7109375" style="102" customWidth="1"/>
    <col min="5637" max="5637" width="9.42578125" style="102" customWidth="1"/>
    <col min="5638" max="5638" width="15.85546875" style="102" customWidth="1"/>
    <col min="5639" max="5639" width="12" style="102" customWidth="1"/>
    <col min="5640" max="5643" width="9.140625" style="102"/>
    <col min="5644" max="5644" width="9.5703125" style="102" customWidth="1"/>
    <col min="5645" max="5888" width="9.140625" style="102"/>
    <col min="5889" max="5889" width="6.5703125" style="102" customWidth="1"/>
    <col min="5890" max="5890" width="33.140625" style="102" customWidth="1"/>
    <col min="5891" max="5891" width="15.5703125" style="102" customWidth="1"/>
    <col min="5892" max="5892" width="12.7109375" style="102" customWidth="1"/>
    <col min="5893" max="5893" width="9.42578125" style="102" customWidth="1"/>
    <col min="5894" max="5894" width="15.85546875" style="102" customWidth="1"/>
    <col min="5895" max="5895" width="12" style="102" customWidth="1"/>
    <col min="5896" max="5899" width="9.140625" style="102"/>
    <col min="5900" max="5900" width="9.5703125" style="102" customWidth="1"/>
    <col min="5901" max="6144" width="9.140625" style="102"/>
    <col min="6145" max="6145" width="6.5703125" style="102" customWidth="1"/>
    <col min="6146" max="6146" width="33.140625" style="102" customWidth="1"/>
    <col min="6147" max="6147" width="15.5703125" style="102" customWidth="1"/>
    <col min="6148" max="6148" width="12.7109375" style="102" customWidth="1"/>
    <col min="6149" max="6149" width="9.42578125" style="102" customWidth="1"/>
    <col min="6150" max="6150" width="15.85546875" style="102" customWidth="1"/>
    <col min="6151" max="6151" width="12" style="102" customWidth="1"/>
    <col min="6152" max="6155" width="9.140625" style="102"/>
    <col min="6156" max="6156" width="9.5703125" style="102" customWidth="1"/>
    <col min="6157" max="6400" width="9.140625" style="102"/>
    <col min="6401" max="6401" width="6.5703125" style="102" customWidth="1"/>
    <col min="6402" max="6402" width="33.140625" style="102" customWidth="1"/>
    <col min="6403" max="6403" width="15.5703125" style="102" customWidth="1"/>
    <col min="6404" max="6404" width="12.7109375" style="102" customWidth="1"/>
    <col min="6405" max="6405" width="9.42578125" style="102" customWidth="1"/>
    <col min="6406" max="6406" width="15.85546875" style="102" customWidth="1"/>
    <col min="6407" max="6407" width="12" style="102" customWidth="1"/>
    <col min="6408" max="6411" width="9.140625" style="102"/>
    <col min="6412" max="6412" width="9.5703125" style="102" customWidth="1"/>
    <col min="6413" max="6656" width="9.140625" style="102"/>
    <col min="6657" max="6657" width="6.5703125" style="102" customWidth="1"/>
    <col min="6658" max="6658" width="33.140625" style="102" customWidth="1"/>
    <col min="6659" max="6659" width="15.5703125" style="102" customWidth="1"/>
    <col min="6660" max="6660" width="12.7109375" style="102" customWidth="1"/>
    <col min="6661" max="6661" width="9.42578125" style="102" customWidth="1"/>
    <col min="6662" max="6662" width="15.85546875" style="102" customWidth="1"/>
    <col min="6663" max="6663" width="12" style="102" customWidth="1"/>
    <col min="6664" max="6667" width="9.140625" style="102"/>
    <col min="6668" max="6668" width="9.5703125" style="102" customWidth="1"/>
    <col min="6669" max="6912" width="9.140625" style="102"/>
    <col min="6913" max="6913" width="6.5703125" style="102" customWidth="1"/>
    <col min="6914" max="6914" width="33.140625" style="102" customWidth="1"/>
    <col min="6915" max="6915" width="15.5703125" style="102" customWidth="1"/>
    <col min="6916" max="6916" width="12.7109375" style="102" customWidth="1"/>
    <col min="6917" max="6917" width="9.42578125" style="102" customWidth="1"/>
    <col min="6918" max="6918" width="15.85546875" style="102" customWidth="1"/>
    <col min="6919" max="6919" width="12" style="102" customWidth="1"/>
    <col min="6920" max="6923" width="9.140625" style="102"/>
    <col min="6924" max="6924" width="9.5703125" style="102" customWidth="1"/>
    <col min="6925" max="7168" width="9.140625" style="102"/>
    <col min="7169" max="7169" width="6.5703125" style="102" customWidth="1"/>
    <col min="7170" max="7170" width="33.140625" style="102" customWidth="1"/>
    <col min="7171" max="7171" width="15.5703125" style="102" customWidth="1"/>
    <col min="7172" max="7172" width="12.7109375" style="102" customWidth="1"/>
    <col min="7173" max="7173" width="9.42578125" style="102" customWidth="1"/>
    <col min="7174" max="7174" width="15.85546875" style="102" customWidth="1"/>
    <col min="7175" max="7175" width="12" style="102" customWidth="1"/>
    <col min="7176" max="7179" width="9.140625" style="102"/>
    <col min="7180" max="7180" width="9.5703125" style="102" customWidth="1"/>
    <col min="7181" max="7424" width="9.140625" style="102"/>
    <col min="7425" max="7425" width="6.5703125" style="102" customWidth="1"/>
    <col min="7426" max="7426" width="33.140625" style="102" customWidth="1"/>
    <col min="7427" max="7427" width="15.5703125" style="102" customWidth="1"/>
    <col min="7428" max="7428" width="12.7109375" style="102" customWidth="1"/>
    <col min="7429" max="7429" width="9.42578125" style="102" customWidth="1"/>
    <col min="7430" max="7430" width="15.85546875" style="102" customWidth="1"/>
    <col min="7431" max="7431" width="12" style="102" customWidth="1"/>
    <col min="7432" max="7435" width="9.140625" style="102"/>
    <col min="7436" max="7436" width="9.5703125" style="102" customWidth="1"/>
    <col min="7437" max="7680" width="9.140625" style="102"/>
    <col min="7681" max="7681" width="6.5703125" style="102" customWidth="1"/>
    <col min="7682" max="7682" width="33.140625" style="102" customWidth="1"/>
    <col min="7683" max="7683" width="15.5703125" style="102" customWidth="1"/>
    <col min="7684" max="7684" width="12.7109375" style="102" customWidth="1"/>
    <col min="7685" max="7685" width="9.42578125" style="102" customWidth="1"/>
    <col min="7686" max="7686" width="15.85546875" style="102" customWidth="1"/>
    <col min="7687" max="7687" width="12" style="102" customWidth="1"/>
    <col min="7688" max="7691" width="9.140625" style="102"/>
    <col min="7692" max="7692" width="9.5703125" style="102" customWidth="1"/>
    <col min="7693" max="7936" width="9.140625" style="102"/>
    <col min="7937" max="7937" width="6.5703125" style="102" customWidth="1"/>
    <col min="7938" max="7938" width="33.140625" style="102" customWidth="1"/>
    <col min="7939" max="7939" width="15.5703125" style="102" customWidth="1"/>
    <col min="7940" max="7940" width="12.7109375" style="102" customWidth="1"/>
    <col min="7941" max="7941" width="9.42578125" style="102" customWidth="1"/>
    <col min="7942" max="7942" width="15.85546875" style="102" customWidth="1"/>
    <col min="7943" max="7943" width="12" style="102" customWidth="1"/>
    <col min="7944" max="7947" width="9.140625" style="102"/>
    <col min="7948" max="7948" width="9.5703125" style="102" customWidth="1"/>
    <col min="7949" max="8192" width="9.140625" style="102"/>
    <col min="8193" max="8193" width="6.5703125" style="102" customWidth="1"/>
    <col min="8194" max="8194" width="33.140625" style="102" customWidth="1"/>
    <col min="8195" max="8195" width="15.5703125" style="102" customWidth="1"/>
    <col min="8196" max="8196" width="12.7109375" style="102" customWidth="1"/>
    <col min="8197" max="8197" width="9.42578125" style="102" customWidth="1"/>
    <col min="8198" max="8198" width="15.85546875" style="102" customWidth="1"/>
    <col min="8199" max="8199" width="12" style="102" customWidth="1"/>
    <col min="8200" max="8203" width="9.140625" style="102"/>
    <col min="8204" max="8204" width="9.5703125" style="102" customWidth="1"/>
    <col min="8205" max="8448" width="9.140625" style="102"/>
    <col min="8449" max="8449" width="6.5703125" style="102" customWidth="1"/>
    <col min="8450" max="8450" width="33.140625" style="102" customWidth="1"/>
    <col min="8451" max="8451" width="15.5703125" style="102" customWidth="1"/>
    <col min="8452" max="8452" width="12.7109375" style="102" customWidth="1"/>
    <col min="8453" max="8453" width="9.42578125" style="102" customWidth="1"/>
    <col min="8454" max="8454" width="15.85546875" style="102" customWidth="1"/>
    <col min="8455" max="8455" width="12" style="102" customWidth="1"/>
    <col min="8456" max="8459" width="9.140625" style="102"/>
    <col min="8460" max="8460" width="9.5703125" style="102" customWidth="1"/>
    <col min="8461" max="8704" width="9.140625" style="102"/>
    <col min="8705" max="8705" width="6.5703125" style="102" customWidth="1"/>
    <col min="8706" max="8706" width="33.140625" style="102" customWidth="1"/>
    <col min="8707" max="8707" width="15.5703125" style="102" customWidth="1"/>
    <col min="8708" max="8708" width="12.7109375" style="102" customWidth="1"/>
    <col min="8709" max="8709" width="9.42578125" style="102" customWidth="1"/>
    <col min="8710" max="8710" width="15.85546875" style="102" customWidth="1"/>
    <col min="8711" max="8711" width="12" style="102" customWidth="1"/>
    <col min="8712" max="8715" width="9.140625" style="102"/>
    <col min="8716" max="8716" width="9.5703125" style="102" customWidth="1"/>
    <col min="8717" max="8960" width="9.140625" style="102"/>
    <col min="8961" max="8961" width="6.5703125" style="102" customWidth="1"/>
    <col min="8962" max="8962" width="33.140625" style="102" customWidth="1"/>
    <col min="8963" max="8963" width="15.5703125" style="102" customWidth="1"/>
    <col min="8964" max="8964" width="12.7109375" style="102" customWidth="1"/>
    <col min="8965" max="8965" width="9.42578125" style="102" customWidth="1"/>
    <col min="8966" max="8966" width="15.85546875" style="102" customWidth="1"/>
    <col min="8967" max="8967" width="12" style="102" customWidth="1"/>
    <col min="8968" max="8971" width="9.140625" style="102"/>
    <col min="8972" max="8972" width="9.5703125" style="102" customWidth="1"/>
    <col min="8973" max="9216" width="9.140625" style="102"/>
    <col min="9217" max="9217" width="6.5703125" style="102" customWidth="1"/>
    <col min="9218" max="9218" width="33.140625" style="102" customWidth="1"/>
    <col min="9219" max="9219" width="15.5703125" style="102" customWidth="1"/>
    <col min="9220" max="9220" width="12.7109375" style="102" customWidth="1"/>
    <col min="9221" max="9221" width="9.42578125" style="102" customWidth="1"/>
    <col min="9222" max="9222" width="15.85546875" style="102" customWidth="1"/>
    <col min="9223" max="9223" width="12" style="102" customWidth="1"/>
    <col min="9224" max="9227" width="9.140625" style="102"/>
    <col min="9228" max="9228" width="9.5703125" style="102" customWidth="1"/>
    <col min="9229" max="9472" width="9.140625" style="102"/>
    <col min="9473" max="9473" width="6.5703125" style="102" customWidth="1"/>
    <col min="9474" max="9474" width="33.140625" style="102" customWidth="1"/>
    <col min="9475" max="9475" width="15.5703125" style="102" customWidth="1"/>
    <col min="9476" max="9476" width="12.7109375" style="102" customWidth="1"/>
    <col min="9477" max="9477" width="9.42578125" style="102" customWidth="1"/>
    <col min="9478" max="9478" width="15.85546875" style="102" customWidth="1"/>
    <col min="9479" max="9479" width="12" style="102" customWidth="1"/>
    <col min="9480" max="9483" width="9.140625" style="102"/>
    <col min="9484" max="9484" width="9.5703125" style="102" customWidth="1"/>
    <col min="9485" max="9728" width="9.140625" style="102"/>
    <col min="9729" max="9729" width="6.5703125" style="102" customWidth="1"/>
    <col min="9730" max="9730" width="33.140625" style="102" customWidth="1"/>
    <col min="9731" max="9731" width="15.5703125" style="102" customWidth="1"/>
    <col min="9732" max="9732" width="12.7109375" style="102" customWidth="1"/>
    <col min="9733" max="9733" width="9.42578125" style="102" customWidth="1"/>
    <col min="9734" max="9734" width="15.85546875" style="102" customWidth="1"/>
    <col min="9735" max="9735" width="12" style="102" customWidth="1"/>
    <col min="9736" max="9739" width="9.140625" style="102"/>
    <col min="9740" max="9740" width="9.5703125" style="102" customWidth="1"/>
    <col min="9741" max="9984" width="9.140625" style="102"/>
    <col min="9985" max="9985" width="6.5703125" style="102" customWidth="1"/>
    <col min="9986" max="9986" width="33.140625" style="102" customWidth="1"/>
    <col min="9987" max="9987" width="15.5703125" style="102" customWidth="1"/>
    <col min="9988" max="9988" width="12.7109375" style="102" customWidth="1"/>
    <col min="9989" max="9989" width="9.42578125" style="102" customWidth="1"/>
    <col min="9990" max="9990" width="15.85546875" style="102" customWidth="1"/>
    <col min="9991" max="9991" width="12" style="102" customWidth="1"/>
    <col min="9992" max="9995" width="9.140625" style="102"/>
    <col min="9996" max="9996" width="9.5703125" style="102" customWidth="1"/>
    <col min="9997" max="10240" width="9.140625" style="102"/>
    <col min="10241" max="10241" width="6.5703125" style="102" customWidth="1"/>
    <col min="10242" max="10242" width="33.140625" style="102" customWidth="1"/>
    <col min="10243" max="10243" width="15.5703125" style="102" customWidth="1"/>
    <col min="10244" max="10244" width="12.7109375" style="102" customWidth="1"/>
    <col min="10245" max="10245" width="9.42578125" style="102" customWidth="1"/>
    <col min="10246" max="10246" width="15.85546875" style="102" customWidth="1"/>
    <col min="10247" max="10247" width="12" style="102" customWidth="1"/>
    <col min="10248" max="10251" width="9.140625" style="102"/>
    <col min="10252" max="10252" width="9.5703125" style="102" customWidth="1"/>
    <col min="10253" max="10496" width="9.140625" style="102"/>
    <col min="10497" max="10497" width="6.5703125" style="102" customWidth="1"/>
    <col min="10498" max="10498" width="33.140625" style="102" customWidth="1"/>
    <col min="10499" max="10499" width="15.5703125" style="102" customWidth="1"/>
    <col min="10500" max="10500" width="12.7109375" style="102" customWidth="1"/>
    <col min="10501" max="10501" width="9.42578125" style="102" customWidth="1"/>
    <col min="10502" max="10502" width="15.85546875" style="102" customWidth="1"/>
    <col min="10503" max="10503" width="12" style="102" customWidth="1"/>
    <col min="10504" max="10507" width="9.140625" style="102"/>
    <col min="10508" max="10508" width="9.5703125" style="102" customWidth="1"/>
    <col min="10509" max="10752" width="9.140625" style="102"/>
    <col min="10753" max="10753" width="6.5703125" style="102" customWidth="1"/>
    <col min="10754" max="10754" width="33.140625" style="102" customWidth="1"/>
    <col min="10755" max="10755" width="15.5703125" style="102" customWidth="1"/>
    <col min="10756" max="10756" width="12.7109375" style="102" customWidth="1"/>
    <col min="10757" max="10757" width="9.42578125" style="102" customWidth="1"/>
    <col min="10758" max="10758" width="15.85546875" style="102" customWidth="1"/>
    <col min="10759" max="10759" width="12" style="102" customWidth="1"/>
    <col min="10760" max="10763" width="9.140625" style="102"/>
    <col min="10764" max="10764" width="9.5703125" style="102" customWidth="1"/>
    <col min="10765" max="11008" width="9.140625" style="102"/>
    <col min="11009" max="11009" width="6.5703125" style="102" customWidth="1"/>
    <col min="11010" max="11010" width="33.140625" style="102" customWidth="1"/>
    <col min="11011" max="11011" width="15.5703125" style="102" customWidth="1"/>
    <col min="11012" max="11012" width="12.7109375" style="102" customWidth="1"/>
    <col min="11013" max="11013" width="9.42578125" style="102" customWidth="1"/>
    <col min="11014" max="11014" width="15.85546875" style="102" customWidth="1"/>
    <col min="11015" max="11015" width="12" style="102" customWidth="1"/>
    <col min="11016" max="11019" width="9.140625" style="102"/>
    <col min="11020" max="11020" width="9.5703125" style="102" customWidth="1"/>
    <col min="11021" max="11264" width="9.140625" style="102"/>
    <col min="11265" max="11265" width="6.5703125" style="102" customWidth="1"/>
    <col min="11266" max="11266" width="33.140625" style="102" customWidth="1"/>
    <col min="11267" max="11267" width="15.5703125" style="102" customWidth="1"/>
    <col min="11268" max="11268" width="12.7109375" style="102" customWidth="1"/>
    <col min="11269" max="11269" width="9.42578125" style="102" customWidth="1"/>
    <col min="11270" max="11270" width="15.85546875" style="102" customWidth="1"/>
    <col min="11271" max="11271" width="12" style="102" customWidth="1"/>
    <col min="11272" max="11275" width="9.140625" style="102"/>
    <col min="11276" max="11276" width="9.5703125" style="102" customWidth="1"/>
    <col min="11277" max="11520" width="9.140625" style="102"/>
    <col min="11521" max="11521" width="6.5703125" style="102" customWidth="1"/>
    <col min="11522" max="11522" width="33.140625" style="102" customWidth="1"/>
    <col min="11523" max="11523" width="15.5703125" style="102" customWidth="1"/>
    <col min="11524" max="11524" width="12.7109375" style="102" customWidth="1"/>
    <col min="11525" max="11525" width="9.42578125" style="102" customWidth="1"/>
    <col min="11526" max="11526" width="15.85546875" style="102" customWidth="1"/>
    <col min="11527" max="11527" width="12" style="102" customWidth="1"/>
    <col min="11528" max="11531" width="9.140625" style="102"/>
    <col min="11532" max="11532" width="9.5703125" style="102" customWidth="1"/>
    <col min="11533" max="11776" width="9.140625" style="102"/>
    <col min="11777" max="11777" width="6.5703125" style="102" customWidth="1"/>
    <col min="11778" max="11778" width="33.140625" style="102" customWidth="1"/>
    <col min="11779" max="11779" width="15.5703125" style="102" customWidth="1"/>
    <col min="11780" max="11780" width="12.7109375" style="102" customWidth="1"/>
    <col min="11781" max="11781" width="9.42578125" style="102" customWidth="1"/>
    <col min="11782" max="11782" width="15.85546875" style="102" customWidth="1"/>
    <col min="11783" max="11783" width="12" style="102" customWidth="1"/>
    <col min="11784" max="11787" width="9.140625" style="102"/>
    <col min="11788" max="11788" width="9.5703125" style="102" customWidth="1"/>
    <col min="11789" max="12032" width="9.140625" style="102"/>
    <col min="12033" max="12033" width="6.5703125" style="102" customWidth="1"/>
    <col min="12034" max="12034" width="33.140625" style="102" customWidth="1"/>
    <col min="12035" max="12035" width="15.5703125" style="102" customWidth="1"/>
    <col min="12036" max="12036" width="12.7109375" style="102" customWidth="1"/>
    <col min="12037" max="12037" width="9.42578125" style="102" customWidth="1"/>
    <col min="12038" max="12038" width="15.85546875" style="102" customWidth="1"/>
    <col min="12039" max="12039" width="12" style="102" customWidth="1"/>
    <col min="12040" max="12043" width="9.140625" style="102"/>
    <col min="12044" max="12044" width="9.5703125" style="102" customWidth="1"/>
    <col min="12045" max="12288" width="9.140625" style="102"/>
    <col min="12289" max="12289" width="6.5703125" style="102" customWidth="1"/>
    <col min="12290" max="12290" width="33.140625" style="102" customWidth="1"/>
    <col min="12291" max="12291" width="15.5703125" style="102" customWidth="1"/>
    <col min="12292" max="12292" width="12.7109375" style="102" customWidth="1"/>
    <col min="12293" max="12293" width="9.42578125" style="102" customWidth="1"/>
    <col min="12294" max="12294" width="15.85546875" style="102" customWidth="1"/>
    <col min="12295" max="12295" width="12" style="102" customWidth="1"/>
    <col min="12296" max="12299" width="9.140625" style="102"/>
    <col min="12300" max="12300" width="9.5703125" style="102" customWidth="1"/>
    <col min="12301" max="12544" width="9.140625" style="102"/>
    <col min="12545" max="12545" width="6.5703125" style="102" customWidth="1"/>
    <col min="12546" max="12546" width="33.140625" style="102" customWidth="1"/>
    <col min="12547" max="12547" width="15.5703125" style="102" customWidth="1"/>
    <col min="12548" max="12548" width="12.7109375" style="102" customWidth="1"/>
    <col min="12549" max="12549" width="9.42578125" style="102" customWidth="1"/>
    <col min="12550" max="12550" width="15.85546875" style="102" customWidth="1"/>
    <col min="12551" max="12551" width="12" style="102" customWidth="1"/>
    <col min="12552" max="12555" width="9.140625" style="102"/>
    <col min="12556" max="12556" width="9.5703125" style="102" customWidth="1"/>
    <col min="12557" max="12800" width="9.140625" style="102"/>
    <col min="12801" max="12801" width="6.5703125" style="102" customWidth="1"/>
    <col min="12802" max="12802" width="33.140625" style="102" customWidth="1"/>
    <col min="12803" max="12803" width="15.5703125" style="102" customWidth="1"/>
    <col min="12804" max="12804" width="12.7109375" style="102" customWidth="1"/>
    <col min="12805" max="12805" width="9.42578125" style="102" customWidth="1"/>
    <col min="12806" max="12806" width="15.85546875" style="102" customWidth="1"/>
    <col min="12807" max="12807" width="12" style="102" customWidth="1"/>
    <col min="12808" max="12811" width="9.140625" style="102"/>
    <col min="12812" max="12812" width="9.5703125" style="102" customWidth="1"/>
    <col min="12813" max="13056" width="9.140625" style="102"/>
    <col min="13057" max="13057" width="6.5703125" style="102" customWidth="1"/>
    <col min="13058" max="13058" width="33.140625" style="102" customWidth="1"/>
    <col min="13059" max="13059" width="15.5703125" style="102" customWidth="1"/>
    <col min="13060" max="13060" width="12.7109375" style="102" customWidth="1"/>
    <col min="13061" max="13061" width="9.42578125" style="102" customWidth="1"/>
    <col min="13062" max="13062" width="15.85546875" style="102" customWidth="1"/>
    <col min="13063" max="13063" width="12" style="102" customWidth="1"/>
    <col min="13064" max="13067" width="9.140625" style="102"/>
    <col min="13068" max="13068" width="9.5703125" style="102" customWidth="1"/>
    <col min="13069" max="13312" width="9.140625" style="102"/>
    <col min="13313" max="13313" width="6.5703125" style="102" customWidth="1"/>
    <col min="13314" max="13314" width="33.140625" style="102" customWidth="1"/>
    <col min="13315" max="13315" width="15.5703125" style="102" customWidth="1"/>
    <col min="13316" max="13316" width="12.7109375" style="102" customWidth="1"/>
    <col min="13317" max="13317" width="9.42578125" style="102" customWidth="1"/>
    <col min="13318" max="13318" width="15.85546875" style="102" customWidth="1"/>
    <col min="13319" max="13319" width="12" style="102" customWidth="1"/>
    <col min="13320" max="13323" width="9.140625" style="102"/>
    <col min="13324" max="13324" width="9.5703125" style="102" customWidth="1"/>
    <col min="13325" max="13568" width="9.140625" style="102"/>
    <col min="13569" max="13569" width="6.5703125" style="102" customWidth="1"/>
    <col min="13570" max="13570" width="33.140625" style="102" customWidth="1"/>
    <col min="13571" max="13571" width="15.5703125" style="102" customWidth="1"/>
    <col min="13572" max="13572" width="12.7109375" style="102" customWidth="1"/>
    <col min="13573" max="13573" width="9.42578125" style="102" customWidth="1"/>
    <col min="13574" max="13574" width="15.85546875" style="102" customWidth="1"/>
    <col min="13575" max="13575" width="12" style="102" customWidth="1"/>
    <col min="13576" max="13579" width="9.140625" style="102"/>
    <col min="13580" max="13580" width="9.5703125" style="102" customWidth="1"/>
    <col min="13581" max="13824" width="9.140625" style="102"/>
    <col min="13825" max="13825" width="6.5703125" style="102" customWidth="1"/>
    <col min="13826" max="13826" width="33.140625" style="102" customWidth="1"/>
    <col min="13827" max="13827" width="15.5703125" style="102" customWidth="1"/>
    <col min="13828" max="13828" width="12.7109375" style="102" customWidth="1"/>
    <col min="13829" max="13829" width="9.42578125" style="102" customWidth="1"/>
    <col min="13830" max="13830" width="15.85546875" style="102" customWidth="1"/>
    <col min="13831" max="13831" width="12" style="102" customWidth="1"/>
    <col min="13832" max="13835" width="9.140625" style="102"/>
    <col min="13836" max="13836" width="9.5703125" style="102" customWidth="1"/>
    <col min="13837" max="14080" width="9.140625" style="102"/>
    <col min="14081" max="14081" width="6.5703125" style="102" customWidth="1"/>
    <col min="14082" max="14082" width="33.140625" style="102" customWidth="1"/>
    <col min="14083" max="14083" width="15.5703125" style="102" customWidth="1"/>
    <col min="14084" max="14084" width="12.7109375" style="102" customWidth="1"/>
    <col min="14085" max="14085" width="9.42578125" style="102" customWidth="1"/>
    <col min="14086" max="14086" width="15.85546875" style="102" customWidth="1"/>
    <col min="14087" max="14087" width="12" style="102" customWidth="1"/>
    <col min="14088" max="14091" width="9.140625" style="102"/>
    <col min="14092" max="14092" width="9.5703125" style="102" customWidth="1"/>
    <col min="14093" max="14336" width="9.140625" style="102"/>
    <col min="14337" max="14337" width="6.5703125" style="102" customWidth="1"/>
    <col min="14338" max="14338" width="33.140625" style="102" customWidth="1"/>
    <col min="14339" max="14339" width="15.5703125" style="102" customWidth="1"/>
    <col min="14340" max="14340" width="12.7109375" style="102" customWidth="1"/>
    <col min="14341" max="14341" width="9.42578125" style="102" customWidth="1"/>
    <col min="14342" max="14342" width="15.85546875" style="102" customWidth="1"/>
    <col min="14343" max="14343" width="12" style="102" customWidth="1"/>
    <col min="14344" max="14347" width="9.140625" style="102"/>
    <col min="14348" max="14348" width="9.5703125" style="102" customWidth="1"/>
    <col min="14349" max="14592" width="9.140625" style="102"/>
    <col min="14593" max="14593" width="6.5703125" style="102" customWidth="1"/>
    <col min="14594" max="14594" width="33.140625" style="102" customWidth="1"/>
    <col min="14595" max="14595" width="15.5703125" style="102" customWidth="1"/>
    <col min="14596" max="14596" width="12.7109375" style="102" customWidth="1"/>
    <col min="14597" max="14597" width="9.42578125" style="102" customWidth="1"/>
    <col min="14598" max="14598" width="15.85546875" style="102" customWidth="1"/>
    <col min="14599" max="14599" width="12" style="102" customWidth="1"/>
    <col min="14600" max="14603" width="9.140625" style="102"/>
    <col min="14604" max="14604" width="9.5703125" style="102" customWidth="1"/>
    <col min="14605" max="14848" width="9.140625" style="102"/>
    <col min="14849" max="14849" width="6.5703125" style="102" customWidth="1"/>
    <col min="14850" max="14850" width="33.140625" style="102" customWidth="1"/>
    <col min="14851" max="14851" width="15.5703125" style="102" customWidth="1"/>
    <col min="14852" max="14852" width="12.7109375" style="102" customWidth="1"/>
    <col min="14853" max="14853" width="9.42578125" style="102" customWidth="1"/>
    <col min="14854" max="14854" width="15.85546875" style="102" customWidth="1"/>
    <col min="14855" max="14855" width="12" style="102" customWidth="1"/>
    <col min="14856" max="14859" width="9.140625" style="102"/>
    <col min="14860" max="14860" width="9.5703125" style="102" customWidth="1"/>
    <col min="14861" max="15104" width="9.140625" style="102"/>
    <col min="15105" max="15105" width="6.5703125" style="102" customWidth="1"/>
    <col min="15106" max="15106" width="33.140625" style="102" customWidth="1"/>
    <col min="15107" max="15107" width="15.5703125" style="102" customWidth="1"/>
    <col min="15108" max="15108" width="12.7109375" style="102" customWidth="1"/>
    <col min="15109" max="15109" width="9.42578125" style="102" customWidth="1"/>
    <col min="15110" max="15110" width="15.85546875" style="102" customWidth="1"/>
    <col min="15111" max="15111" width="12" style="102" customWidth="1"/>
    <col min="15112" max="15115" width="9.140625" style="102"/>
    <col min="15116" max="15116" width="9.5703125" style="102" customWidth="1"/>
    <col min="15117" max="15360" width="9.140625" style="102"/>
    <col min="15361" max="15361" width="6.5703125" style="102" customWidth="1"/>
    <col min="15362" max="15362" width="33.140625" style="102" customWidth="1"/>
    <col min="15363" max="15363" width="15.5703125" style="102" customWidth="1"/>
    <col min="15364" max="15364" width="12.7109375" style="102" customWidth="1"/>
    <col min="15365" max="15365" width="9.42578125" style="102" customWidth="1"/>
    <col min="15366" max="15366" width="15.85546875" style="102" customWidth="1"/>
    <col min="15367" max="15367" width="12" style="102" customWidth="1"/>
    <col min="15368" max="15371" width="9.140625" style="102"/>
    <col min="15372" max="15372" width="9.5703125" style="102" customWidth="1"/>
    <col min="15373" max="15616" width="9.140625" style="102"/>
    <col min="15617" max="15617" width="6.5703125" style="102" customWidth="1"/>
    <col min="15618" max="15618" width="33.140625" style="102" customWidth="1"/>
    <col min="15619" max="15619" width="15.5703125" style="102" customWidth="1"/>
    <col min="15620" max="15620" width="12.7109375" style="102" customWidth="1"/>
    <col min="15621" max="15621" width="9.42578125" style="102" customWidth="1"/>
    <col min="15622" max="15622" width="15.85546875" style="102" customWidth="1"/>
    <col min="15623" max="15623" width="12" style="102" customWidth="1"/>
    <col min="15624" max="15627" width="9.140625" style="102"/>
    <col min="15628" max="15628" width="9.5703125" style="102" customWidth="1"/>
    <col min="15629" max="15872" width="9.140625" style="102"/>
    <col min="15873" max="15873" width="6.5703125" style="102" customWidth="1"/>
    <col min="15874" max="15874" width="33.140625" style="102" customWidth="1"/>
    <col min="15875" max="15875" width="15.5703125" style="102" customWidth="1"/>
    <col min="15876" max="15876" width="12.7109375" style="102" customWidth="1"/>
    <col min="15877" max="15877" width="9.42578125" style="102" customWidth="1"/>
    <col min="15878" max="15878" width="15.85546875" style="102" customWidth="1"/>
    <col min="15879" max="15879" width="12" style="102" customWidth="1"/>
    <col min="15880" max="15883" width="9.140625" style="102"/>
    <col min="15884" max="15884" width="9.5703125" style="102" customWidth="1"/>
    <col min="15885" max="16128" width="9.140625" style="102"/>
    <col min="16129" max="16129" width="6.5703125" style="102" customWidth="1"/>
    <col min="16130" max="16130" width="33.140625" style="102" customWidth="1"/>
    <col min="16131" max="16131" width="15.5703125" style="102" customWidth="1"/>
    <col min="16132" max="16132" width="12.7109375" style="102" customWidth="1"/>
    <col min="16133" max="16133" width="9.42578125" style="102" customWidth="1"/>
    <col min="16134" max="16134" width="15.85546875" style="102" customWidth="1"/>
    <col min="16135" max="16135" width="12" style="102" customWidth="1"/>
    <col min="16136" max="16139" width="9.140625" style="102"/>
    <col min="16140" max="16140" width="9.5703125" style="102" customWidth="1"/>
    <col min="16141" max="16384" width="9.140625" style="102"/>
  </cols>
  <sheetData>
    <row r="1" spans="1:15" s="79" customFormat="1" ht="15.75" thickBot="1">
      <c r="A1" s="119"/>
      <c r="C1" s="124"/>
      <c r="D1" s="124"/>
      <c r="E1" s="124"/>
      <c r="F1" s="124"/>
      <c r="G1" s="124"/>
      <c r="H1" s="124"/>
      <c r="I1" s="124"/>
    </row>
    <row r="2" spans="1:15" s="79" customFormat="1" ht="42.75" customHeight="1">
      <c r="A2" s="170" t="s">
        <v>221</v>
      </c>
      <c r="B2" s="172" t="s">
        <v>89</v>
      </c>
      <c r="C2" s="174" t="s">
        <v>222</v>
      </c>
      <c r="D2" s="174"/>
      <c r="E2" s="174"/>
      <c r="F2" s="175" t="s">
        <v>223</v>
      </c>
      <c r="G2" s="175"/>
      <c r="H2" s="175"/>
      <c r="I2" s="101" t="s">
        <v>224</v>
      </c>
      <c r="J2" s="168" t="s">
        <v>225</v>
      </c>
      <c r="K2" s="168"/>
      <c r="L2" s="168"/>
      <c r="M2" s="168"/>
      <c r="N2" s="168"/>
      <c r="O2" s="169"/>
    </row>
    <row r="3" spans="1:15" s="79" customFormat="1" ht="75">
      <c r="A3" s="171"/>
      <c r="B3" s="173"/>
      <c r="C3" s="93" t="s">
        <v>226</v>
      </c>
      <c r="D3" s="93" t="s">
        <v>227</v>
      </c>
      <c r="E3" s="94" t="s">
        <v>228</v>
      </c>
      <c r="F3" s="93" t="s">
        <v>226</v>
      </c>
      <c r="G3" s="93" t="s">
        <v>227</v>
      </c>
      <c r="H3" s="94" t="s">
        <v>228</v>
      </c>
      <c r="I3" s="101"/>
      <c r="J3" s="95" t="s">
        <v>229</v>
      </c>
      <c r="K3" s="95" t="s">
        <v>230</v>
      </c>
      <c r="L3" s="96" t="s">
        <v>231</v>
      </c>
      <c r="M3" s="95" t="s">
        <v>232</v>
      </c>
      <c r="N3" s="96" t="s">
        <v>233</v>
      </c>
      <c r="O3" s="96" t="s">
        <v>234</v>
      </c>
    </row>
    <row r="4" spans="1:15" s="79" customFormat="1">
      <c r="A4" s="120"/>
      <c r="B4" s="88" t="s">
        <v>235</v>
      </c>
      <c r="C4" s="97"/>
      <c r="D4" s="97"/>
      <c r="E4" s="101"/>
      <c r="F4" s="84"/>
      <c r="G4" s="84"/>
      <c r="H4" s="88"/>
      <c r="I4" s="101"/>
      <c r="J4" s="84"/>
      <c r="K4" s="84"/>
      <c r="L4" s="84"/>
      <c r="M4" s="84"/>
      <c r="N4" s="84"/>
      <c r="O4" s="84"/>
    </row>
    <row r="5" spans="1:15" s="79" customFormat="1">
      <c r="A5" s="120">
        <v>1</v>
      </c>
      <c r="B5" s="84" t="s">
        <v>124</v>
      </c>
      <c r="C5" s="97">
        <v>1</v>
      </c>
      <c r="D5" s="97"/>
      <c r="E5" s="101">
        <f>+D5+C5</f>
        <v>1</v>
      </c>
      <c r="F5" s="84"/>
      <c r="G5" s="84"/>
      <c r="H5" s="88">
        <f>+G5+F5</f>
        <v>0</v>
      </c>
      <c r="I5" s="101">
        <f>SUM(E5)</f>
        <v>1</v>
      </c>
      <c r="J5" s="84"/>
      <c r="K5" s="84"/>
      <c r="L5" s="84"/>
      <c r="M5" s="84"/>
      <c r="N5" s="84"/>
      <c r="O5" s="84"/>
    </row>
    <row r="6" spans="1:15" s="79" customFormat="1" ht="30">
      <c r="A6" s="120">
        <v>2</v>
      </c>
      <c r="B6" s="83" t="s">
        <v>240</v>
      </c>
      <c r="C6" s="97">
        <v>1</v>
      </c>
      <c r="D6" s="97"/>
      <c r="E6" s="101">
        <f t="shared" ref="E6:E11" si="0">+D6+C6</f>
        <v>1</v>
      </c>
      <c r="F6" s="84"/>
      <c r="G6" s="84">
        <v>2</v>
      </c>
      <c r="H6" s="88">
        <f t="shared" ref="H6:H8" si="1">+G6+F6</f>
        <v>2</v>
      </c>
      <c r="I6" s="101">
        <f>+H6+E6</f>
        <v>3</v>
      </c>
      <c r="J6" s="84"/>
      <c r="K6" s="84"/>
      <c r="L6" s="84"/>
      <c r="M6" s="84"/>
      <c r="N6" s="84"/>
      <c r="O6" s="84"/>
    </row>
    <row r="7" spans="1:15" s="98" customFormat="1">
      <c r="A7" s="120">
        <v>3</v>
      </c>
      <c r="B7" s="83" t="s">
        <v>241</v>
      </c>
      <c r="C7" s="97"/>
      <c r="D7" s="97">
        <v>14</v>
      </c>
      <c r="E7" s="101">
        <f t="shared" si="0"/>
        <v>14</v>
      </c>
      <c r="F7" s="84"/>
      <c r="G7" s="84"/>
      <c r="H7" s="88">
        <f t="shared" si="1"/>
        <v>0</v>
      </c>
      <c r="I7" s="101">
        <f>SUM(E7)</f>
        <v>14</v>
      </c>
      <c r="J7" s="84"/>
      <c r="K7" s="84"/>
      <c r="L7" s="84"/>
      <c r="M7" s="84"/>
      <c r="N7" s="84"/>
      <c r="O7" s="84"/>
    </row>
    <row r="8" spans="1:15" s="79" customFormat="1">
      <c r="A8" s="120">
        <v>4</v>
      </c>
      <c r="B8" s="84" t="s">
        <v>243</v>
      </c>
      <c r="C8" s="97">
        <v>0</v>
      </c>
      <c r="D8" s="97"/>
      <c r="E8" s="101">
        <f t="shared" si="0"/>
        <v>0</v>
      </c>
      <c r="F8" s="84"/>
      <c r="G8" s="84"/>
      <c r="H8" s="88">
        <f t="shared" si="1"/>
        <v>0</v>
      </c>
      <c r="I8" s="101">
        <v>0</v>
      </c>
      <c r="J8" s="84"/>
      <c r="K8" s="84"/>
      <c r="L8" s="84">
        <v>120</v>
      </c>
      <c r="M8" s="84">
        <v>3</v>
      </c>
      <c r="N8" s="84"/>
      <c r="O8" s="84"/>
    </row>
    <row r="9" spans="1:15" s="89" customFormat="1" ht="14.25">
      <c r="A9" s="121"/>
      <c r="B9" s="99" t="s">
        <v>244</v>
      </c>
      <c r="C9" s="100">
        <f>SUM(C5:C8)</f>
        <v>2</v>
      </c>
      <c r="D9" s="100">
        <f>SUM(D5:D8)</f>
        <v>14</v>
      </c>
      <c r="E9" s="100">
        <f>SUM(E5:E8)</f>
        <v>16</v>
      </c>
      <c r="F9" s="100"/>
      <c r="G9" s="100">
        <f t="shared" ref="F9:G9" si="2">SUM(G5:G8)</f>
        <v>2</v>
      </c>
      <c r="H9" s="100">
        <f>SUM(H5:H8)</f>
        <v>2</v>
      </c>
      <c r="I9" s="100">
        <f t="shared" ref="I9" si="3">SUM(I5:I8)</f>
        <v>18</v>
      </c>
      <c r="J9" s="88"/>
      <c r="K9" s="88"/>
      <c r="L9" s="88"/>
      <c r="M9" s="88"/>
      <c r="N9" s="88"/>
      <c r="O9" s="88"/>
    </row>
    <row r="10" spans="1:15" s="79" customFormat="1">
      <c r="A10" s="120">
        <v>1</v>
      </c>
      <c r="B10" s="84" t="s">
        <v>245</v>
      </c>
      <c r="C10" s="100">
        <v>22</v>
      </c>
      <c r="D10" s="100">
        <v>1</v>
      </c>
      <c r="E10" s="101">
        <f t="shared" si="0"/>
        <v>23</v>
      </c>
      <c r="F10" s="88"/>
      <c r="G10" s="88"/>
      <c r="H10" s="88"/>
      <c r="I10" s="101">
        <f>SUM(E10+H10)</f>
        <v>23</v>
      </c>
      <c r="J10" s="88"/>
      <c r="K10" s="88"/>
      <c r="L10" s="88"/>
      <c r="M10" s="88"/>
      <c r="N10" s="84"/>
      <c r="O10" s="84"/>
    </row>
    <row r="11" spans="1:15" s="79" customFormat="1">
      <c r="A11" s="120">
        <v>2</v>
      </c>
      <c r="B11" s="84" t="s">
        <v>246</v>
      </c>
      <c r="C11" s="100">
        <v>18</v>
      </c>
      <c r="D11" s="100">
        <v>8</v>
      </c>
      <c r="E11" s="101">
        <f t="shared" si="0"/>
        <v>26</v>
      </c>
      <c r="F11" s="88"/>
      <c r="G11" s="88"/>
      <c r="H11" s="88"/>
      <c r="I11" s="101">
        <f>SUM(E11)</f>
        <v>26</v>
      </c>
      <c r="J11" s="88"/>
      <c r="K11" s="88"/>
      <c r="L11" s="88"/>
      <c r="M11" s="88"/>
      <c r="N11" s="84"/>
      <c r="O11" s="84"/>
    </row>
    <row r="12" spans="1:15" s="79" customFormat="1">
      <c r="A12" s="120"/>
      <c r="B12" s="84" t="s">
        <v>116</v>
      </c>
      <c r="C12" s="100">
        <v>3</v>
      </c>
      <c r="D12" s="100"/>
      <c r="E12" s="101">
        <f>+D12+C12</f>
        <v>3</v>
      </c>
      <c r="F12" s="88"/>
      <c r="G12" s="88"/>
      <c r="H12" s="88"/>
      <c r="I12" s="101">
        <f>SUM(E12)</f>
        <v>3</v>
      </c>
      <c r="J12" s="88"/>
      <c r="K12" s="88"/>
      <c r="L12" s="88"/>
      <c r="M12" s="88"/>
      <c r="N12" s="84"/>
      <c r="O12" s="84"/>
    </row>
    <row r="13" spans="1:15" s="79" customFormat="1">
      <c r="A13" s="122"/>
      <c r="B13" s="116" t="s">
        <v>247</v>
      </c>
      <c r="C13" s="117">
        <f>SUM(C9:C12)</f>
        <v>45</v>
      </c>
      <c r="D13" s="117">
        <f t="shared" ref="D13:E13" si="4">SUM(D9:D12)</f>
        <v>23</v>
      </c>
      <c r="E13" s="117">
        <f t="shared" si="4"/>
        <v>68</v>
      </c>
      <c r="F13" s="116">
        <f>SUM(F9:F12)</f>
        <v>0</v>
      </c>
      <c r="G13" s="116">
        <f>SUM(G9:G12)</f>
        <v>2</v>
      </c>
      <c r="H13" s="116">
        <f>SUM(F13:G13)</f>
        <v>2</v>
      </c>
      <c r="I13" s="116">
        <f>SUM(I9:I12)</f>
        <v>70</v>
      </c>
      <c r="J13" s="116">
        <f>SUM(J9)</f>
        <v>0</v>
      </c>
      <c r="K13" s="118"/>
      <c r="L13" s="116">
        <f>SUM(L8)</f>
        <v>120</v>
      </c>
      <c r="M13" s="118">
        <f>SUM(M8)</f>
        <v>3</v>
      </c>
      <c r="N13" s="118">
        <f>SUM(N9)</f>
        <v>0</v>
      </c>
      <c r="O13" s="118"/>
    </row>
  </sheetData>
  <mergeCells count="5">
    <mergeCell ref="J2:O2"/>
    <mergeCell ref="A2:A3"/>
    <mergeCell ref="B2:B3"/>
    <mergeCell ref="C2:E2"/>
    <mergeCell ref="F2:H2"/>
  </mergeCells>
  <pageMargins left="0.70866141732283472" right="0.70866141732283472" top="1.5354330708661419" bottom="0.74803149606299213" header="0.31496062992125984" footer="0.31496062992125984"/>
  <pageSetup paperSize="9" scale="74" orientation="landscape" horizontalDpi="4294967293" r:id="rId1"/>
  <headerFooter>
    <oddHeader>&amp;CCsákvár Nagyközség Önkormányzata és intézményei 2014. évi Létszámkerete&amp;R8.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3"/>
  <sheetViews>
    <sheetView view="pageLayout" workbookViewId="0">
      <selection activeCell="D10" sqref="D10"/>
    </sheetView>
  </sheetViews>
  <sheetFormatPr defaultRowHeight="15"/>
  <cols>
    <col min="1" max="1" width="9" style="102" customWidth="1"/>
    <col min="2" max="2" width="9.140625" style="102" hidden="1" customWidth="1"/>
    <col min="3" max="3" width="40" style="102" customWidth="1"/>
    <col min="4" max="4" width="20.7109375" style="102" customWidth="1"/>
    <col min="5" max="256" width="9.140625" style="102"/>
    <col min="257" max="257" width="9" style="102" customWidth="1"/>
    <col min="258" max="258" width="0" style="102" hidden="1" customWidth="1"/>
    <col min="259" max="259" width="40" style="102" customWidth="1"/>
    <col min="260" max="260" width="20.7109375" style="102" customWidth="1"/>
    <col min="261" max="512" width="9.140625" style="102"/>
    <col min="513" max="513" width="9" style="102" customWidth="1"/>
    <col min="514" max="514" width="0" style="102" hidden="1" customWidth="1"/>
    <col min="515" max="515" width="40" style="102" customWidth="1"/>
    <col min="516" max="516" width="20.7109375" style="102" customWidth="1"/>
    <col min="517" max="768" width="9.140625" style="102"/>
    <col min="769" max="769" width="9" style="102" customWidth="1"/>
    <col min="770" max="770" width="0" style="102" hidden="1" customWidth="1"/>
    <col min="771" max="771" width="40" style="102" customWidth="1"/>
    <col min="772" max="772" width="20.7109375" style="102" customWidth="1"/>
    <col min="773" max="1024" width="9.140625" style="102"/>
    <col min="1025" max="1025" width="9" style="102" customWidth="1"/>
    <col min="1026" max="1026" width="0" style="102" hidden="1" customWidth="1"/>
    <col min="1027" max="1027" width="40" style="102" customWidth="1"/>
    <col min="1028" max="1028" width="20.7109375" style="102" customWidth="1"/>
    <col min="1029" max="1280" width="9.140625" style="102"/>
    <col min="1281" max="1281" width="9" style="102" customWidth="1"/>
    <col min="1282" max="1282" width="0" style="102" hidden="1" customWidth="1"/>
    <col min="1283" max="1283" width="40" style="102" customWidth="1"/>
    <col min="1284" max="1284" width="20.7109375" style="102" customWidth="1"/>
    <col min="1285" max="1536" width="9.140625" style="102"/>
    <col min="1537" max="1537" width="9" style="102" customWidth="1"/>
    <col min="1538" max="1538" width="0" style="102" hidden="1" customWidth="1"/>
    <col min="1539" max="1539" width="40" style="102" customWidth="1"/>
    <col min="1540" max="1540" width="20.7109375" style="102" customWidth="1"/>
    <col min="1541" max="1792" width="9.140625" style="102"/>
    <col min="1793" max="1793" width="9" style="102" customWidth="1"/>
    <col min="1794" max="1794" width="0" style="102" hidden="1" customWidth="1"/>
    <col min="1795" max="1795" width="40" style="102" customWidth="1"/>
    <col min="1796" max="1796" width="20.7109375" style="102" customWidth="1"/>
    <col min="1797" max="2048" width="9.140625" style="102"/>
    <col min="2049" max="2049" width="9" style="102" customWidth="1"/>
    <col min="2050" max="2050" width="0" style="102" hidden="1" customWidth="1"/>
    <col min="2051" max="2051" width="40" style="102" customWidth="1"/>
    <col min="2052" max="2052" width="20.7109375" style="102" customWidth="1"/>
    <col min="2053" max="2304" width="9.140625" style="102"/>
    <col min="2305" max="2305" width="9" style="102" customWidth="1"/>
    <col min="2306" max="2306" width="0" style="102" hidden="1" customWidth="1"/>
    <col min="2307" max="2307" width="40" style="102" customWidth="1"/>
    <col min="2308" max="2308" width="20.7109375" style="102" customWidth="1"/>
    <col min="2309" max="2560" width="9.140625" style="102"/>
    <col min="2561" max="2561" width="9" style="102" customWidth="1"/>
    <col min="2562" max="2562" width="0" style="102" hidden="1" customWidth="1"/>
    <col min="2563" max="2563" width="40" style="102" customWidth="1"/>
    <col min="2564" max="2564" width="20.7109375" style="102" customWidth="1"/>
    <col min="2565" max="2816" width="9.140625" style="102"/>
    <col min="2817" max="2817" width="9" style="102" customWidth="1"/>
    <col min="2818" max="2818" width="0" style="102" hidden="1" customWidth="1"/>
    <col min="2819" max="2819" width="40" style="102" customWidth="1"/>
    <col min="2820" max="2820" width="20.7109375" style="102" customWidth="1"/>
    <col min="2821" max="3072" width="9.140625" style="102"/>
    <col min="3073" max="3073" width="9" style="102" customWidth="1"/>
    <col min="3074" max="3074" width="0" style="102" hidden="1" customWidth="1"/>
    <col min="3075" max="3075" width="40" style="102" customWidth="1"/>
    <col min="3076" max="3076" width="20.7109375" style="102" customWidth="1"/>
    <col min="3077" max="3328" width="9.140625" style="102"/>
    <col min="3329" max="3329" width="9" style="102" customWidth="1"/>
    <col min="3330" max="3330" width="0" style="102" hidden="1" customWidth="1"/>
    <col min="3331" max="3331" width="40" style="102" customWidth="1"/>
    <col min="3332" max="3332" width="20.7109375" style="102" customWidth="1"/>
    <col min="3333" max="3584" width="9.140625" style="102"/>
    <col min="3585" max="3585" width="9" style="102" customWidth="1"/>
    <col min="3586" max="3586" width="0" style="102" hidden="1" customWidth="1"/>
    <col min="3587" max="3587" width="40" style="102" customWidth="1"/>
    <col min="3588" max="3588" width="20.7109375" style="102" customWidth="1"/>
    <col min="3589" max="3840" width="9.140625" style="102"/>
    <col min="3841" max="3841" width="9" style="102" customWidth="1"/>
    <col min="3842" max="3842" width="0" style="102" hidden="1" customWidth="1"/>
    <col min="3843" max="3843" width="40" style="102" customWidth="1"/>
    <col min="3844" max="3844" width="20.7109375" style="102" customWidth="1"/>
    <col min="3845" max="4096" width="9.140625" style="102"/>
    <col min="4097" max="4097" width="9" style="102" customWidth="1"/>
    <col min="4098" max="4098" width="0" style="102" hidden="1" customWidth="1"/>
    <col min="4099" max="4099" width="40" style="102" customWidth="1"/>
    <col min="4100" max="4100" width="20.7109375" style="102" customWidth="1"/>
    <col min="4101" max="4352" width="9.140625" style="102"/>
    <col min="4353" max="4353" width="9" style="102" customWidth="1"/>
    <col min="4354" max="4354" width="0" style="102" hidden="1" customWidth="1"/>
    <col min="4355" max="4355" width="40" style="102" customWidth="1"/>
    <col min="4356" max="4356" width="20.7109375" style="102" customWidth="1"/>
    <col min="4357" max="4608" width="9.140625" style="102"/>
    <col min="4609" max="4609" width="9" style="102" customWidth="1"/>
    <col min="4610" max="4610" width="0" style="102" hidden="1" customWidth="1"/>
    <col min="4611" max="4611" width="40" style="102" customWidth="1"/>
    <col min="4612" max="4612" width="20.7109375" style="102" customWidth="1"/>
    <col min="4613" max="4864" width="9.140625" style="102"/>
    <col min="4865" max="4865" width="9" style="102" customWidth="1"/>
    <col min="4866" max="4866" width="0" style="102" hidden="1" customWidth="1"/>
    <col min="4867" max="4867" width="40" style="102" customWidth="1"/>
    <col min="4868" max="4868" width="20.7109375" style="102" customWidth="1"/>
    <col min="4869" max="5120" width="9.140625" style="102"/>
    <col min="5121" max="5121" width="9" style="102" customWidth="1"/>
    <col min="5122" max="5122" width="0" style="102" hidden="1" customWidth="1"/>
    <col min="5123" max="5123" width="40" style="102" customWidth="1"/>
    <col min="5124" max="5124" width="20.7109375" style="102" customWidth="1"/>
    <col min="5125" max="5376" width="9.140625" style="102"/>
    <col min="5377" max="5377" width="9" style="102" customWidth="1"/>
    <col min="5378" max="5378" width="0" style="102" hidden="1" customWidth="1"/>
    <col min="5379" max="5379" width="40" style="102" customWidth="1"/>
    <col min="5380" max="5380" width="20.7109375" style="102" customWidth="1"/>
    <col min="5381" max="5632" width="9.140625" style="102"/>
    <col min="5633" max="5633" width="9" style="102" customWidth="1"/>
    <col min="5634" max="5634" width="0" style="102" hidden="1" customWidth="1"/>
    <col min="5635" max="5635" width="40" style="102" customWidth="1"/>
    <col min="5636" max="5636" width="20.7109375" style="102" customWidth="1"/>
    <col min="5637" max="5888" width="9.140625" style="102"/>
    <col min="5889" max="5889" width="9" style="102" customWidth="1"/>
    <col min="5890" max="5890" width="0" style="102" hidden="1" customWidth="1"/>
    <col min="5891" max="5891" width="40" style="102" customWidth="1"/>
    <col min="5892" max="5892" width="20.7109375" style="102" customWidth="1"/>
    <col min="5893" max="6144" width="9.140625" style="102"/>
    <col min="6145" max="6145" width="9" style="102" customWidth="1"/>
    <col min="6146" max="6146" width="0" style="102" hidden="1" customWidth="1"/>
    <col min="6147" max="6147" width="40" style="102" customWidth="1"/>
    <col min="6148" max="6148" width="20.7109375" style="102" customWidth="1"/>
    <col min="6149" max="6400" width="9.140625" style="102"/>
    <col min="6401" max="6401" width="9" style="102" customWidth="1"/>
    <col min="6402" max="6402" width="0" style="102" hidden="1" customWidth="1"/>
    <col min="6403" max="6403" width="40" style="102" customWidth="1"/>
    <col min="6404" max="6404" width="20.7109375" style="102" customWidth="1"/>
    <col min="6405" max="6656" width="9.140625" style="102"/>
    <col min="6657" max="6657" width="9" style="102" customWidth="1"/>
    <col min="6658" max="6658" width="0" style="102" hidden="1" customWidth="1"/>
    <col min="6659" max="6659" width="40" style="102" customWidth="1"/>
    <col min="6660" max="6660" width="20.7109375" style="102" customWidth="1"/>
    <col min="6661" max="6912" width="9.140625" style="102"/>
    <col min="6913" max="6913" width="9" style="102" customWidth="1"/>
    <col min="6914" max="6914" width="0" style="102" hidden="1" customWidth="1"/>
    <col min="6915" max="6915" width="40" style="102" customWidth="1"/>
    <col min="6916" max="6916" width="20.7109375" style="102" customWidth="1"/>
    <col min="6917" max="7168" width="9.140625" style="102"/>
    <col min="7169" max="7169" width="9" style="102" customWidth="1"/>
    <col min="7170" max="7170" width="0" style="102" hidden="1" customWidth="1"/>
    <col min="7171" max="7171" width="40" style="102" customWidth="1"/>
    <col min="7172" max="7172" width="20.7109375" style="102" customWidth="1"/>
    <col min="7173" max="7424" width="9.140625" style="102"/>
    <col min="7425" max="7425" width="9" style="102" customWidth="1"/>
    <col min="7426" max="7426" width="0" style="102" hidden="1" customWidth="1"/>
    <col min="7427" max="7427" width="40" style="102" customWidth="1"/>
    <col min="7428" max="7428" width="20.7109375" style="102" customWidth="1"/>
    <col min="7429" max="7680" width="9.140625" style="102"/>
    <col min="7681" max="7681" width="9" style="102" customWidth="1"/>
    <col min="7682" max="7682" width="0" style="102" hidden="1" customWidth="1"/>
    <col min="7683" max="7683" width="40" style="102" customWidth="1"/>
    <col min="7684" max="7684" width="20.7109375" style="102" customWidth="1"/>
    <col min="7685" max="7936" width="9.140625" style="102"/>
    <col min="7937" max="7937" width="9" style="102" customWidth="1"/>
    <col min="7938" max="7938" width="0" style="102" hidden="1" customWidth="1"/>
    <col min="7939" max="7939" width="40" style="102" customWidth="1"/>
    <col min="7940" max="7940" width="20.7109375" style="102" customWidth="1"/>
    <col min="7941" max="8192" width="9.140625" style="102"/>
    <col min="8193" max="8193" width="9" style="102" customWidth="1"/>
    <col min="8194" max="8194" width="0" style="102" hidden="1" customWidth="1"/>
    <col min="8195" max="8195" width="40" style="102" customWidth="1"/>
    <col min="8196" max="8196" width="20.7109375" style="102" customWidth="1"/>
    <col min="8197" max="8448" width="9.140625" style="102"/>
    <col min="8449" max="8449" width="9" style="102" customWidth="1"/>
    <col min="8450" max="8450" width="0" style="102" hidden="1" customWidth="1"/>
    <col min="8451" max="8451" width="40" style="102" customWidth="1"/>
    <col min="8452" max="8452" width="20.7109375" style="102" customWidth="1"/>
    <col min="8453" max="8704" width="9.140625" style="102"/>
    <col min="8705" max="8705" width="9" style="102" customWidth="1"/>
    <col min="8706" max="8706" width="0" style="102" hidden="1" customWidth="1"/>
    <col min="8707" max="8707" width="40" style="102" customWidth="1"/>
    <col min="8708" max="8708" width="20.7109375" style="102" customWidth="1"/>
    <col min="8709" max="8960" width="9.140625" style="102"/>
    <col min="8961" max="8961" width="9" style="102" customWidth="1"/>
    <col min="8962" max="8962" width="0" style="102" hidden="1" customWidth="1"/>
    <col min="8963" max="8963" width="40" style="102" customWidth="1"/>
    <col min="8964" max="8964" width="20.7109375" style="102" customWidth="1"/>
    <col min="8965" max="9216" width="9.140625" style="102"/>
    <col min="9217" max="9217" width="9" style="102" customWidth="1"/>
    <col min="9218" max="9218" width="0" style="102" hidden="1" customWidth="1"/>
    <col min="9219" max="9219" width="40" style="102" customWidth="1"/>
    <col min="9220" max="9220" width="20.7109375" style="102" customWidth="1"/>
    <col min="9221" max="9472" width="9.140625" style="102"/>
    <col min="9473" max="9473" width="9" style="102" customWidth="1"/>
    <col min="9474" max="9474" width="0" style="102" hidden="1" customWidth="1"/>
    <col min="9475" max="9475" width="40" style="102" customWidth="1"/>
    <col min="9476" max="9476" width="20.7109375" style="102" customWidth="1"/>
    <col min="9477" max="9728" width="9.140625" style="102"/>
    <col min="9729" max="9729" width="9" style="102" customWidth="1"/>
    <col min="9730" max="9730" width="0" style="102" hidden="1" customWidth="1"/>
    <col min="9731" max="9731" width="40" style="102" customWidth="1"/>
    <col min="9732" max="9732" width="20.7109375" style="102" customWidth="1"/>
    <col min="9733" max="9984" width="9.140625" style="102"/>
    <col min="9985" max="9985" width="9" style="102" customWidth="1"/>
    <col min="9986" max="9986" width="0" style="102" hidden="1" customWidth="1"/>
    <col min="9987" max="9987" width="40" style="102" customWidth="1"/>
    <col min="9988" max="9988" width="20.7109375" style="102" customWidth="1"/>
    <col min="9989" max="10240" width="9.140625" style="102"/>
    <col min="10241" max="10241" width="9" style="102" customWidth="1"/>
    <col min="10242" max="10242" width="0" style="102" hidden="1" customWidth="1"/>
    <col min="10243" max="10243" width="40" style="102" customWidth="1"/>
    <col min="10244" max="10244" width="20.7109375" style="102" customWidth="1"/>
    <col min="10245" max="10496" width="9.140625" style="102"/>
    <col min="10497" max="10497" width="9" style="102" customWidth="1"/>
    <col min="10498" max="10498" width="0" style="102" hidden="1" customWidth="1"/>
    <col min="10499" max="10499" width="40" style="102" customWidth="1"/>
    <col min="10500" max="10500" width="20.7109375" style="102" customWidth="1"/>
    <col min="10501" max="10752" width="9.140625" style="102"/>
    <col min="10753" max="10753" width="9" style="102" customWidth="1"/>
    <col min="10754" max="10754" width="0" style="102" hidden="1" customWidth="1"/>
    <col min="10755" max="10755" width="40" style="102" customWidth="1"/>
    <col min="10756" max="10756" width="20.7109375" style="102" customWidth="1"/>
    <col min="10757" max="11008" width="9.140625" style="102"/>
    <col min="11009" max="11009" width="9" style="102" customWidth="1"/>
    <col min="11010" max="11010" width="0" style="102" hidden="1" customWidth="1"/>
    <col min="11011" max="11011" width="40" style="102" customWidth="1"/>
    <col min="11012" max="11012" width="20.7109375" style="102" customWidth="1"/>
    <col min="11013" max="11264" width="9.140625" style="102"/>
    <col min="11265" max="11265" width="9" style="102" customWidth="1"/>
    <col min="11266" max="11266" width="0" style="102" hidden="1" customWidth="1"/>
    <col min="11267" max="11267" width="40" style="102" customWidth="1"/>
    <col min="11268" max="11268" width="20.7109375" style="102" customWidth="1"/>
    <col min="11269" max="11520" width="9.140625" style="102"/>
    <col min="11521" max="11521" width="9" style="102" customWidth="1"/>
    <col min="11522" max="11522" width="0" style="102" hidden="1" customWidth="1"/>
    <col min="11523" max="11523" width="40" style="102" customWidth="1"/>
    <col min="11524" max="11524" width="20.7109375" style="102" customWidth="1"/>
    <col min="11525" max="11776" width="9.140625" style="102"/>
    <col min="11777" max="11777" width="9" style="102" customWidth="1"/>
    <col min="11778" max="11778" width="0" style="102" hidden="1" customWidth="1"/>
    <col min="11779" max="11779" width="40" style="102" customWidth="1"/>
    <col min="11780" max="11780" width="20.7109375" style="102" customWidth="1"/>
    <col min="11781" max="12032" width="9.140625" style="102"/>
    <col min="12033" max="12033" width="9" style="102" customWidth="1"/>
    <col min="12034" max="12034" width="0" style="102" hidden="1" customWidth="1"/>
    <col min="12035" max="12035" width="40" style="102" customWidth="1"/>
    <col min="12036" max="12036" width="20.7109375" style="102" customWidth="1"/>
    <col min="12037" max="12288" width="9.140625" style="102"/>
    <col min="12289" max="12289" width="9" style="102" customWidth="1"/>
    <col min="12290" max="12290" width="0" style="102" hidden="1" customWidth="1"/>
    <col min="12291" max="12291" width="40" style="102" customWidth="1"/>
    <col min="12292" max="12292" width="20.7109375" style="102" customWidth="1"/>
    <col min="12293" max="12544" width="9.140625" style="102"/>
    <col min="12545" max="12545" width="9" style="102" customWidth="1"/>
    <col min="12546" max="12546" width="0" style="102" hidden="1" customWidth="1"/>
    <col min="12547" max="12547" width="40" style="102" customWidth="1"/>
    <col min="12548" max="12548" width="20.7109375" style="102" customWidth="1"/>
    <col min="12549" max="12800" width="9.140625" style="102"/>
    <col min="12801" max="12801" width="9" style="102" customWidth="1"/>
    <col min="12802" max="12802" width="0" style="102" hidden="1" customWidth="1"/>
    <col min="12803" max="12803" width="40" style="102" customWidth="1"/>
    <col min="12804" max="12804" width="20.7109375" style="102" customWidth="1"/>
    <col min="12805" max="13056" width="9.140625" style="102"/>
    <col min="13057" max="13057" width="9" style="102" customWidth="1"/>
    <col min="13058" max="13058" width="0" style="102" hidden="1" customWidth="1"/>
    <col min="13059" max="13059" width="40" style="102" customWidth="1"/>
    <col min="13060" max="13060" width="20.7109375" style="102" customWidth="1"/>
    <col min="13061" max="13312" width="9.140625" style="102"/>
    <col min="13313" max="13313" width="9" style="102" customWidth="1"/>
    <col min="13314" max="13314" width="0" style="102" hidden="1" customWidth="1"/>
    <col min="13315" max="13315" width="40" style="102" customWidth="1"/>
    <col min="13316" max="13316" width="20.7109375" style="102" customWidth="1"/>
    <col min="13317" max="13568" width="9.140625" style="102"/>
    <col min="13569" max="13569" width="9" style="102" customWidth="1"/>
    <col min="13570" max="13570" width="0" style="102" hidden="1" customWidth="1"/>
    <col min="13571" max="13571" width="40" style="102" customWidth="1"/>
    <col min="13572" max="13572" width="20.7109375" style="102" customWidth="1"/>
    <col min="13573" max="13824" width="9.140625" style="102"/>
    <col min="13825" max="13825" width="9" style="102" customWidth="1"/>
    <col min="13826" max="13826" width="0" style="102" hidden="1" customWidth="1"/>
    <col min="13827" max="13827" width="40" style="102" customWidth="1"/>
    <col min="13828" max="13828" width="20.7109375" style="102" customWidth="1"/>
    <col min="13829" max="14080" width="9.140625" style="102"/>
    <col min="14081" max="14081" width="9" style="102" customWidth="1"/>
    <col min="14082" max="14082" width="0" style="102" hidden="1" customWidth="1"/>
    <col min="14083" max="14083" width="40" style="102" customWidth="1"/>
    <col min="14084" max="14084" width="20.7109375" style="102" customWidth="1"/>
    <col min="14085" max="14336" width="9.140625" style="102"/>
    <col min="14337" max="14337" width="9" style="102" customWidth="1"/>
    <col min="14338" max="14338" width="0" style="102" hidden="1" customWidth="1"/>
    <col min="14339" max="14339" width="40" style="102" customWidth="1"/>
    <col min="14340" max="14340" width="20.7109375" style="102" customWidth="1"/>
    <col min="14341" max="14592" width="9.140625" style="102"/>
    <col min="14593" max="14593" width="9" style="102" customWidth="1"/>
    <col min="14594" max="14594" width="0" style="102" hidden="1" customWidth="1"/>
    <col min="14595" max="14595" width="40" style="102" customWidth="1"/>
    <col min="14596" max="14596" width="20.7109375" style="102" customWidth="1"/>
    <col min="14597" max="14848" width="9.140625" style="102"/>
    <col min="14849" max="14849" width="9" style="102" customWidth="1"/>
    <col min="14850" max="14850" width="0" style="102" hidden="1" customWidth="1"/>
    <col min="14851" max="14851" width="40" style="102" customWidth="1"/>
    <col min="14852" max="14852" width="20.7109375" style="102" customWidth="1"/>
    <col min="14853" max="15104" width="9.140625" style="102"/>
    <col min="15105" max="15105" width="9" style="102" customWidth="1"/>
    <col min="15106" max="15106" width="0" style="102" hidden="1" customWidth="1"/>
    <col min="15107" max="15107" width="40" style="102" customWidth="1"/>
    <col min="15108" max="15108" width="20.7109375" style="102" customWidth="1"/>
    <col min="15109" max="15360" width="9.140625" style="102"/>
    <col min="15361" max="15361" width="9" style="102" customWidth="1"/>
    <col min="15362" max="15362" width="0" style="102" hidden="1" customWidth="1"/>
    <col min="15363" max="15363" width="40" style="102" customWidth="1"/>
    <col min="15364" max="15364" width="20.7109375" style="102" customWidth="1"/>
    <col min="15365" max="15616" width="9.140625" style="102"/>
    <col min="15617" max="15617" width="9" style="102" customWidth="1"/>
    <col min="15618" max="15618" width="0" style="102" hidden="1" customWidth="1"/>
    <col min="15619" max="15619" width="40" style="102" customWidth="1"/>
    <col min="15620" max="15620" width="20.7109375" style="102" customWidth="1"/>
    <col min="15621" max="15872" width="9.140625" style="102"/>
    <col min="15873" max="15873" width="9" style="102" customWidth="1"/>
    <col min="15874" max="15874" width="0" style="102" hidden="1" customWidth="1"/>
    <col min="15875" max="15875" width="40" style="102" customWidth="1"/>
    <col min="15876" max="15876" width="20.7109375" style="102" customWidth="1"/>
    <col min="15877" max="16128" width="9.140625" style="102"/>
    <col min="16129" max="16129" width="9" style="102" customWidth="1"/>
    <col min="16130" max="16130" width="0" style="102" hidden="1" customWidth="1"/>
    <col min="16131" max="16131" width="40" style="102" customWidth="1"/>
    <col min="16132" max="16132" width="20.7109375" style="102" customWidth="1"/>
    <col min="16133" max="16384" width="9.140625" style="102"/>
  </cols>
  <sheetData>
    <row r="1" spans="1:4">
      <c r="A1" s="105" t="s">
        <v>248</v>
      </c>
      <c r="B1" s="105"/>
      <c r="C1" s="105" t="s">
        <v>89</v>
      </c>
      <c r="D1" s="105" t="s">
        <v>249</v>
      </c>
    </row>
    <row r="2" spans="1:4">
      <c r="A2" s="106" t="s">
        <v>236</v>
      </c>
      <c r="B2" s="106">
        <v>1</v>
      </c>
      <c r="C2" s="106" t="s">
        <v>250</v>
      </c>
      <c r="D2" s="107">
        <v>5540</v>
      </c>
    </row>
    <row r="3" spans="1:4">
      <c r="A3" s="106" t="s">
        <v>237</v>
      </c>
      <c r="B3" s="106">
        <v>3</v>
      </c>
      <c r="C3" s="106" t="s">
        <v>251</v>
      </c>
      <c r="D3" s="107">
        <v>923</v>
      </c>
    </row>
    <row r="4" spans="1:4">
      <c r="A4" s="106" t="s">
        <v>238</v>
      </c>
      <c r="B4" s="106">
        <v>5</v>
      </c>
      <c r="C4" s="106" t="s">
        <v>252</v>
      </c>
      <c r="D4" s="107">
        <v>13680</v>
      </c>
    </row>
    <row r="5" spans="1:4">
      <c r="A5" s="106" t="s">
        <v>239</v>
      </c>
      <c r="B5" s="106">
        <v>8</v>
      </c>
      <c r="C5" s="106" t="s">
        <v>253</v>
      </c>
      <c r="D5" s="107">
        <v>7598</v>
      </c>
    </row>
    <row r="6" spans="1:4">
      <c r="A6" s="106" t="s">
        <v>242</v>
      </c>
      <c r="B6" s="106">
        <v>14</v>
      </c>
      <c r="C6" s="106" t="s">
        <v>254</v>
      </c>
      <c r="D6" s="107">
        <v>1150</v>
      </c>
    </row>
    <row r="7" spans="1:4">
      <c r="A7" s="106" t="s">
        <v>255</v>
      </c>
      <c r="B7" s="106">
        <v>15</v>
      </c>
      <c r="C7" s="106" t="s">
        <v>256</v>
      </c>
      <c r="D7" s="107">
        <v>300</v>
      </c>
    </row>
    <row r="8" spans="1:4">
      <c r="A8" s="106" t="s">
        <v>257</v>
      </c>
      <c r="B8" s="106">
        <v>19</v>
      </c>
      <c r="C8" s="106" t="s">
        <v>258</v>
      </c>
      <c r="D8" s="107">
        <v>700</v>
      </c>
    </row>
    <row r="9" spans="1:4" ht="29.25">
      <c r="A9" s="106" t="s">
        <v>259</v>
      </c>
      <c r="B9" s="106">
        <v>20</v>
      </c>
      <c r="C9" s="108" t="s">
        <v>260</v>
      </c>
      <c r="D9" s="107">
        <v>12100</v>
      </c>
    </row>
    <row r="10" spans="1:4">
      <c r="A10" s="106" t="s">
        <v>261</v>
      </c>
      <c r="B10" s="106">
        <v>27</v>
      </c>
      <c r="C10" s="106" t="s">
        <v>262</v>
      </c>
      <c r="D10" s="107">
        <v>500</v>
      </c>
    </row>
    <row r="11" spans="1:4">
      <c r="A11" s="106" t="s">
        <v>263</v>
      </c>
      <c r="B11" s="106">
        <v>28</v>
      </c>
      <c r="C11" s="106" t="s">
        <v>264</v>
      </c>
      <c r="D11" s="107">
        <v>100</v>
      </c>
    </row>
    <row r="12" spans="1:4">
      <c r="A12" s="106" t="s">
        <v>265</v>
      </c>
      <c r="B12" s="109">
        <v>29</v>
      </c>
      <c r="C12" s="109" t="s">
        <v>274</v>
      </c>
      <c r="D12" s="110">
        <v>820</v>
      </c>
    </row>
    <row r="13" spans="1:4">
      <c r="A13" s="176" t="s">
        <v>220</v>
      </c>
      <c r="B13" s="177"/>
      <c r="C13" s="178"/>
      <c r="D13" s="111">
        <f>SUM(D2:D12)</f>
        <v>43411</v>
      </c>
    </row>
  </sheetData>
  <mergeCells count="1">
    <mergeCell ref="A13:C13"/>
  </mergeCells>
  <pageMargins left="0.70866141732283472" right="0.70866141732283472" top="1.9291338582677167" bottom="0.74803149606299213" header="0.31496062992125984" footer="0.31496062992125984"/>
  <pageSetup paperSize="9" orientation="portrait" r:id="rId1"/>
  <headerFooter>
    <oddHeader>&amp;CA lakosságnak juttatott támogatások, szociális, rászorultsági jellegű ellátások részletezése &amp;R
9.melléklet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5</vt:i4>
      </vt:variant>
    </vt:vector>
  </HeadingPairs>
  <TitlesOfParts>
    <vt:vector size="15" baseType="lpstr">
      <vt:lpstr>1 mell_önk és int</vt:lpstr>
      <vt:lpstr>2 mell_önk</vt:lpstr>
      <vt:lpstr>3 mell hivatal</vt:lpstr>
      <vt:lpstr>4 mell_ovi</vt:lpstr>
      <vt:lpstr>5 mell_könyvtár</vt:lpstr>
      <vt:lpstr>6. melléklet</vt:lpstr>
      <vt:lpstr>7.melléklet</vt:lpstr>
      <vt:lpstr>8.melléklet</vt:lpstr>
      <vt:lpstr>9.melléklet </vt:lpstr>
      <vt:lpstr>Munka1</vt:lpstr>
      <vt:lpstr>'6. melléklet'!Nyomtatási_cím</vt:lpstr>
      <vt:lpstr>'1 mell_önk és int'!Nyomtatási_terület</vt:lpstr>
      <vt:lpstr>'2 mell_önk'!Nyomtatási_terület</vt:lpstr>
      <vt:lpstr>'3 mell hivatal'!Nyomtatási_terület</vt:lpstr>
      <vt:lpstr>'6.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CSPH</cp:lastModifiedBy>
  <cp:lastPrinted>2014-01-31T08:11:58Z</cp:lastPrinted>
  <dcterms:created xsi:type="dcterms:W3CDTF">2014-01-27T22:51:05Z</dcterms:created>
  <dcterms:modified xsi:type="dcterms:W3CDTF">2014-01-31T09:32:16Z</dcterms:modified>
</cp:coreProperties>
</file>