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D0D63A-034C-473B-9705-63C52BC0C1BB}" xr6:coauthVersionLast="45" xr6:coauthVersionMax="45" xr10:uidLastSave="{00000000-0000-0000-0000-000000000000}"/>
  <bookViews>
    <workbookView xWindow="-120" yWindow="-120" windowWidth="20730" windowHeight="11760" tabRatio="876" firstSheet="4" activeTab="18" xr2:uid="{00000000-000D-0000-FFFF-FFFF00000000}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  <sheet name="MÉRLEG " sheetId="52" state="hidden" r:id="rId20"/>
    <sheet name="GÖRDÜLŐ" sheetId="55" state="hidden" r:id="rId21"/>
    <sheet name="TÖBB ÉVES" sheetId="53" state="hidden" r:id="rId22"/>
    <sheet name="KÖZVETETT" sheetId="54" state="hidden" r:id="rId23"/>
    <sheet name="VAGYON" sheetId="56" state="hidden" r:id="rId24"/>
    <sheet name="PÉNZESZKÖZ VÁLTOZÁS" sheetId="57" state="hidden" r:id="rId25"/>
  </sheets>
  <definedNames>
    <definedName name="_pr232" localSheetId="20">GÖRDÜLŐ!#REF!</definedName>
    <definedName name="_pr232" localSheetId="22">KÖZVETETT!$A$11</definedName>
    <definedName name="_pr232" localSheetId="19">'MÉRLEG '!$A$17</definedName>
    <definedName name="_pr232" localSheetId="21">'TÖBB ÉVES'!$A$13</definedName>
    <definedName name="_pr233" localSheetId="20">GÖRDÜLŐ!#REF!</definedName>
    <definedName name="_pr233" localSheetId="22">KÖZVETETT!$A$16</definedName>
    <definedName name="_pr233" localSheetId="19">'MÉRLEG '!$A$18</definedName>
    <definedName name="_pr233" localSheetId="21">'TÖBB ÉVES'!#REF!</definedName>
    <definedName name="_pr234" localSheetId="20">GÖRDÜLŐ!#REF!</definedName>
    <definedName name="_pr234" localSheetId="22">KÖZVETETT!$A$35</definedName>
    <definedName name="_pr234" localSheetId="19">'MÉRLEG '!$A$19</definedName>
    <definedName name="_pr234" localSheetId="21">'TÖBB ÉVES'!#REF!</definedName>
    <definedName name="_pr235" localSheetId="20">GÖRDÜLŐ!#REF!</definedName>
    <definedName name="_pr235" localSheetId="22">KÖZVETETT!$A$40</definedName>
    <definedName name="_pr235" localSheetId="19">'MÉRLEG '!$A$20</definedName>
    <definedName name="_pr235" localSheetId="21">'TÖBB ÉVES'!$A$14</definedName>
    <definedName name="_pr236" localSheetId="20">GÖRDÜLŐ!#REF!</definedName>
    <definedName name="_pr236" localSheetId="22">KÖZVETETT!$A$45</definedName>
    <definedName name="_pr236" localSheetId="19">'MÉRLEG '!$A$21</definedName>
    <definedName name="_pr236" localSheetId="21">'TÖBB ÉVES'!$A$15</definedName>
    <definedName name="_pr312" localSheetId="20">GÖRDÜLŐ!#REF!</definedName>
    <definedName name="_pr312" localSheetId="22">KÖZVETETT!#REF!</definedName>
    <definedName name="_pr312" localSheetId="19">'MÉRLEG '!$A$8</definedName>
    <definedName name="_pr312" localSheetId="21">'TÖBB ÉVES'!#REF!</definedName>
    <definedName name="_pr313" localSheetId="20">GÖRDÜLŐ!#REF!</definedName>
    <definedName name="_pr313" localSheetId="22">KÖZVETETT!#REF!</definedName>
    <definedName name="_pr313" localSheetId="19">'MÉRLEG '!$A$9</definedName>
    <definedName name="_pr313" localSheetId="21">'TÖBB ÉVES'!$A$3</definedName>
    <definedName name="_pr314" localSheetId="20">GÖRDÜLŐ!#REF!</definedName>
    <definedName name="_pr314" localSheetId="22">KÖZVETETT!$A$3</definedName>
    <definedName name="_pr314" localSheetId="19">'MÉRLEG '!$A$10</definedName>
    <definedName name="_pr314" localSheetId="21">'TÖBB ÉVES'!$A$8</definedName>
    <definedName name="_pr315" localSheetId="20">GÖRDÜLŐ!#REF!</definedName>
    <definedName name="_pr315" localSheetId="22">KÖZVETETT!#REF!</definedName>
    <definedName name="_pr315" localSheetId="19">'MÉRLEG '!$A$11</definedName>
    <definedName name="_pr315" localSheetId="21">'TÖBB ÉVES'!$A$9</definedName>
    <definedName name="foot_4_place" localSheetId="9">'10 melléklet'!$A$20</definedName>
    <definedName name="foot_5_place" localSheetId="9">'10 melléklet'!#REF!</definedName>
    <definedName name="foot_53_place" localSheetId="9">'10 melléklet'!$A$65</definedName>
    <definedName name="_xlnm.Print_Area" localSheetId="20">GÖRDÜLŐ!$A$2:$I$56</definedName>
    <definedName name="_xlnm.Print_Area" localSheetId="22">KÖZVETETT!$A$2:$E$46</definedName>
    <definedName name="_xlnm.Print_Area" localSheetId="19">'MÉRLEG '!$A$1:$E$159</definedName>
    <definedName name="_xlnm.Print_Area" localSheetId="24">'PÉNZESZKÖZ VÁLTOZÁS'!$A$2:$B$24</definedName>
    <definedName name="_xlnm.Print_Area" localSheetId="21">'TÖBB ÉVES'!$A$2:$I$20</definedName>
    <definedName name="_xlnm.Print_Area" localSheetId="23">VAGYON!$A$2:$D$177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56" l="1"/>
  <c r="B25" i="51"/>
  <c r="C39" i="52" l="1"/>
  <c r="C64" i="52" s="1"/>
  <c r="C81" i="52" s="1"/>
  <c r="C63" i="52"/>
  <c r="C115" i="52"/>
  <c r="C134" i="52"/>
  <c r="C137" i="52" l="1"/>
  <c r="C40" i="52"/>
  <c r="C136" i="52" s="1"/>
  <c r="C135" i="52"/>
  <c r="D102" i="2" l="1"/>
  <c r="D131" i="2" s="1"/>
  <c r="D77" i="2"/>
  <c r="E77" i="2"/>
  <c r="E102" i="2" s="1"/>
  <c r="E131" i="2" s="1"/>
  <c r="D76" i="2"/>
  <c r="E76" i="2"/>
  <c r="C76" i="2"/>
  <c r="C77" i="2" s="1"/>
  <c r="C102" i="2" s="1"/>
  <c r="C131" i="2" s="1"/>
  <c r="D101" i="15"/>
  <c r="C53" i="43"/>
  <c r="D53" i="43"/>
  <c r="E53" i="43"/>
  <c r="C72" i="43"/>
  <c r="D72" i="43"/>
  <c r="E72" i="43"/>
  <c r="C73" i="43"/>
  <c r="D73" i="43"/>
  <c r="E73" i="43"/>
  <c r="C7" i="55" l="1"/>
  <c r="D33" i="32" l="1"/>
  <c r="D34" i="32" s="1"/>
  <c r="E33" i="32"/>
  <c r="E34" i="32" s="1"/>
  <c r="C33" i="32"/>
  <c r="C34" i="32" s="1"/>
  <c r="D23" i="32"/>
  <c r="E23" i="32"/>
  <c r="C23" i="32"/>
  <c r="D15" i="32"/>
  <c r="E15" i="32"/>
  <c r="C15" i="32"/>
  <c r="D12" i="32"/>
  <c r="E12" i="32"/>
  <c r="C12" i="32"/>
  <c r="D9" i="32"/>
  <c r="D11" i="32" s="1"/>
  <c r="E9" i="32"/>
  <c r="E11" i="32" s="1"/>
  <c r="C9" i="32"/>
  <c r="C11" i="32" s="1"/>
  <c r="D63" i="28"/>
  <c r="F63" i="28"/>
  <c r="H63" i="28"/>
  <c r="C63" i="28"/>
  <c r="D31" i="28"/>
  <c r="F31" i="28"/>
  <c r="H31" i="28"/>
  <c r="D130" i="15"/>
  <c r="E130" i="15"/>
  <c r="C130" i="15"/>
  <c r="C102" i="15"/>
  <c r="C77" i="15"/>
  <c r="D77" i="15"/>
  <c r="E77" i="15"/>
  <c r="C101" i="43"/>
  <c r="C102" i="43" s="1"/>
  <c r="D85" i="43"/>
  <c r="E85" i="43"/>
  <c r="C85" i="43"/>
  <c r="D53" i="55" l="1"/>
  <c r="E53" i="55"/>
  <c r="F53" i="55"/>
  <c r="C53" i="55"/>
  <c r="D52" i="55"/>
  <c r="E52" i="55"/>
  <c r="F52" i="55"/>
  <c r="C52" i="55"/>
  <c r="C51" i="55"/>
  <c r="C46" i="55"/>
  <c r="C50" i="55" s="1"/>
  <c r="C45" i="55"/>
  <c r="C44" i="55"/>
  <c r="C43" i="55"/>
  <c r="C42" i="55"/>
  <c r="C39" i="55"/>
  <c r="C38" i="55"/>
  <c r="C37" i="55"/>
  <c r="C35" i="55"/>
  <c r="C34" i="55"/>
  <c r="C33" i="55"/>
  <c r="C32" i="55"/>
  <c r="D28" i="55"/>
  <c r="E28" i="55"/>
  <c r="F28" i="55"/>
  <c r="D27" i="55"/>
  <c r="E27" i="55"/>
  <c r="F27" i="55"/>
  <c r="C28" i="55"/>
  <c r="C27" i="55"/>
  <c r="C26" i="55"/>
  <c r="C23" i="55"/>
  <c r="C24" i="55"/>
  <c r="C25" i="55"/>
  <c r="C22" i="55"/>
  <c r="C21" i="55"/>
  <c r="C20" i="55"/>
  <c r="C19" i="55"/>
  <c r="C18" i="55"/>
  <c r="C14" i="55"/>
  <c r="C13" i="55"/>
  <c r="C11" i="55"/>
  <c r="C10" i="55"/>
  <c r="C9" i="55"/>
  <c r="C8" i="55"/>
  <c r="E150" i="52"/>
  <c r="E51" i="55" s="1"/>
  <c r="F150" i="52"/>
  <c r="F51" i="55" s="1"/>
  <c r="D150" i="52"/>
  <c r="D51" i="55" s="1"/>
  <c r="D146" i="52"/>
  <c r="E146" i="52"/>
  <c r="F146" i="52"/>
  <c r="D147" i="52"/>
  <c r="E147" i="52"/>
  <c r="F147" i="52"/>
  <c r="D148" i="52"/>
  <c r="E148" i="52"/>
  <c r="F148" i="52"/>
  <c r="D149" i="52"/>
  <c r="E149" i="52"/>
  <c r="F149" i="52"/>
  <c r="E145" i="52"/>
  <c r="F145" i="52"/>
  <c r="D145" i="52"/>
  <c r="E140" i="52"/>
  <c r="E144" i="52" s="1"/>
  <c r="F140" i="52"/>
  <c r="F46" i="55" s="1"/>
  <c r="F50" i="55" s="1"/>
  <c r="D140" i="52"/>
  <c r="D46" i="55" s="1"/>
  <c r="D50" i="55" s="1"/>
  <c r="E139" i="52"/>
  <c r="E45" i="55" s="1"/>
  <c r="F139" i="52"/>
  <c r="F45" i="55" s="1"/>
  <c r="D139" i="52"/>
  <c r="D45" i="55" s="1"/>
  <c r="E138" i="52"/>
  <c r="E44" i="55" s="1"/>
  <c r="F138" i="52"/>
  <c r="F44" i="55" s="1"/>
  <c r="D138" i="52"/>
  <c r="D44" i="55" s="1"/>
  <c r="E133" i="52"/>
  <c r="E39" i="55" s="1"/>
  <c r="F133" i="52"/>
  <c r="F39" i="55" s="1"/>
  <c r="D129" i="52"/>
  <c r="D130" i="52"/>
  <c r="D131" i="52"/>
  <c r="D132" i="52"/>
  <c r="D128" i="52"/>
  <c r="D123" i="52"/>
  <c r="E123" i="52"/>
  <c r="F123" i="52"/>
  <c r="D124" i="52"/>
  <c r="E124" i="52"/>
  <c r="F124" i="52"/>
  <c r="D125" i="52"/>
  <c r="E125" i="52"/>
  <c r="F125" i="52"/>
  <c r="D126" i="52"/>
  <c r="E126" i="52"/>
  <c r="F126" i="52"/>
  <c r="E122" i="52"/>
  <c r="F122" i="52"/>
  <c r="D122" i="52"/>
  <c r="D117" i="52"/>
  <c r="E117" i="52"/>
  <c r="F117" i="52"/>
  <c r="D118" i="52"/>
  <c r="E118" i="52"/>
  <c r="F118" i="52"/>
  <c r="D119" i="52"/>
  <c r="E119" i="52"/>
  <c r="F119" i="52"/>
  <c r="D120" i="52"/>
  <c r="E120" i="52"/>
  <c r="F120" i="52"/>
  <c r="E116" i="52"/>
  <c r="F116" i="52"/>
  <c r="D116" i="52"/>
  <c r="D110" i="52"/>
  <c r="E110" i="52"/>
  <c r="F110" i="52"/>
  <c r="D111" i="52"/>
  <c r="E111" i="52"/>
  <c r="F111" i="52"/>
  <c r="D112" i="52"/>
  <c r="E112" i="52"/>
  <c r="F112" i="52"/>
  <c r="D113" i="52"/>
  <c r="E113" i="52"/>
  <c r="F113" i="52"/>
  <c r="E109" i="52"/>
  <c r="F109" i="52"/>
  <c r="D109" i="52"/>
  <c r="D98" i="52"/>
  <c r="E98" i="52"/>
  <c r="F98" i="52"/>
  <c r="D99" i="52"/>
  <c r="E99" i="52"/>
  <c r="F99" i="52"/>
  <c r="D100" i="52"/>
  <c r="E100" i="52"/>
  <c r="F100" i="52"/>
  <c r="D101" i="52"/>
  <c r="E101" i="52"/>
  <c r="F101" i="52"/>
  <c r="D102" i="52"/>
  <c r="E102" i="52"/>
  <c r="F102" i="52"/>
  <c r="D103" i="52"/>
  <c r="E103" i="52"/>
  <c r="F103" i="52"/>
  <c r="D104" i="52"/>
  <c r="E104" i="52"/>
  <c r="F104" i="52"/>
  <c r="D105" i="52"/>
  <c r="E105" i="52"/>
  <c r="F105" i="52"/>
  <c r="D106" i="52"/>
  <c r="E106" i="52"/>
  <c r="F106" i="52"/>
  <c r="D107" i="52"/>
  <c r="E107" i="52"/>
  <c r="F107" i="52"/>
  <c r="E97" i="52"/>
  <c r="F97" i="52"/>
  <c r="D97" i="52"/>
  <c r="E95" i="52"/>
  <c r="F95" i="52"/>
  <c r="D95" i="52"/>
  <c r="E94" i="52"/>
  <c r="F94" i="52"/>
  <c r="D94" i="52"/>
  <c r="E93" i="52"/>
  <c r="F93" i="52"/>
  <c r="D93" i="52"/>
  <c r="D91" i="52"/>
  <c r="E91" i="52"/>
  <c r="F91" i="52"/>
  <c r="D92" i="52"/>
  <c r="E92" i="52"/>
  <c r="F92" i="52"/>
  <c r="E90" i="52"/>
  <c r="F90" i="52"/>
  <c r="D90" i="52"/>
  <c r="E84" i="52"/>
  <c r="F84" i="52"/>
  <c r="E85" i="52"/>
  <c r="F85" i="52"/>
  <c r="E86" i="52"/>
  <c r="F86" i="52"/>
  <c r="E87" i="52"/>
  <c r="F87" i="52"/>
  <c r="E88" i="52"/>
  <c r="F88" i="52"/>
  <c r="D85" i="52"/>
  <c r="D86" i="52"/>
  <c r="D87" i="52"/>
  <c r="D88" i="52"/>
  <c r="D84" i="52"/>
  <c r="E83" i="52"/>
  <c r="F83" i="52"/>
  <c r="D83" i="52"/>
  <c r="E80" i="52"/>
  <c r="F80" i="52"/>
  <c r="D80" i="52"/>
  <c r="E73" i="52"/>
  <c r="E26" i="55" s="1"/>
  <c r="F73" i="52"/>
  <c r="F26" i="55" s="1"/>
  <c r="D73" i="52"/>
  <c r="D26" i="55" s="1"/>
  <c r="D69" i="52"/>
  <c r="D70" i="52"/>
  <c r="D71" i="52"/>
  <c r="D72" i="52"/>
  <c r="E68" i="52"/>
  <c r="E21" i="55" s="1"/>
  <c r="F68" i="52"/>
  <c r="F21" i="55" s="1"/>
  <c r="D68" i="52"/>
  <c r="D21" i="55" s="1"/>
  <c r="E67" i="52"/>
  <c r="E20" i="55" s="1"/>
  <c r="F67" i="52"/>
  <c r="F20" i="55" s="1"/>
  <c r="D67" i="52"/>
  <c r="D20" i="55" s="1"/>
  <c r="E66" i="52"/>
  <c r="E19" i="55" s="1"/>
  <c r="F66" i="52"/>
  <c r="F19" i="55" s="1"/>
  <c r="D66" i="52"/>
  <c r="D19" i="55" s="1"/>
  <c r="E65" i="52"/>
  <c r="E12" i="53" s="1"/>
  <c r="F65" i="52"/>
  <c r="F12" i="53" s="1"/>
  <c r="D65" i="52"/>
  <c r="D18" i="55" s="1"/>
  <c r="E52" i="52"/>
  <c r="F52" i="52"/>
  <c r="D52" i="52"/>
  <c r="F51" i="52"/>
  <c r="E51" i="52"/>
  <c r="D51" i="52"/>
  <c r="E50" i="52"/>
  <c r="F50" i="52"/>
  <c r="D50" i="52"/>
  <c r="E49" i="52"/>
  <c r="F49" i="52"/>
  <c r="D49" i="52"/>
  <c r="E47" i="52"/>
  <c r="F47" i="52"/>
  <c r="D47" i="52"/>
  <c r="E46" i="52"/>
  <c r="F46" i="52"/>
  <c r="D46" i="52"/>
  <c r="E45" i="52"/>
  <c r="F45" i="52"/>
  <c r="D45" i="52"/>
  <c r="E44" i="52"/>
  <c r="F44" i="52"/>
  <c r="D44" i="52"/>
  <c r="E43" i="52"/>
  <c r="F43" i="52"/>
  <c r="D43" i="52"/>
  <c r="E42" i="52"/>
  <c r="F42" i="52"/>
  <c r="D42" i="52"/>
  <c r="E41" i="52"/>
  <c r="F41" i="52"/>
  <c r="D41" i="52"/>
  <c r="E38" i="52"/>
  <c r="F38" i="52"/>
  <c r="D38" i="52"/>
  <c r="E37" i="52"/>
  <c r="F37" i="52"/>
  <c r="D37" i="52"/>
  <c r="E36" i="52"/>
  <c r="F36" i="52"/>
  <c r="D36" i="52"/>
  <c r="E35" i="52"/>
  <c r="F35" i="52"/>
  <c r="D35" i="52"/>
  <c r="E34" i="52"/>
  <c r="F34" i="52"/>
  <c r="D34" i="52"/>
  <c r="E33" i="52"/>
  <c r="F33" i="52"/>
  <c r="D33" i="52"/>
  <c r="E32" i="52"/>
  <c r="F32" i="52"/>
  <c r="D32" i="52"/>
  <c r="E31" i="52"/>
  <c r="F31" i="52"/>
  <c r="D31" i="52"/>
  <c r="E30" i="52"/>
  <c r="F30" i="52"/>
  <c r="D30" i="52"/>
  <c r="E29" i="52"/>
  <c r="F29" i="52"/>
  <c r="D29" i="52"/>
  <c r="E28" i="52"/>
  <c r="F28" i="52"/>
  <c r="D28" i="52"/>
  <c r="E27" i="52"/>
  <c r="F27" i="52"/>
  <c r="D27" i="52"/>
  <c r="E26" i="52"/>
  <c r="F26" i="52"/>
  <c r="D26" i="52"/>
  <c r="E24" i="52"/>
  <c r="F24" i="52"/>
  <c r="D24" i="52"/>
  <c r="E23" i="52"/>
  <c r="F23" i="52"/>
  <c r="D23" i="52"/>
  <c r="E22" i="52"/>
  <c r="F22" i="52"/>
  <c r="D22" i="52"/>
  <c r="E21" i="52"/>
  <c r="F21" i="52"/>
  <c r="D21" i="52"/>
  <c r="E20" i="52"/>
  <c r="F20" i="52"/>
  <c r="D20" i="52"/>
  <c r="E19" i="52"/>
  <c r="F19" i="52"/>
  <c r="D19" i="52"/>
  <c r="E18" i="52"/>
  <c r="F18" i="52"/>
  <c r="D18" i="52"/>
  <c r="E17" i="52"/>
  <c r="F17" i="52"/>
  <c r="D17" i="52"/>
  <c r="E15" i="52"/>
  <c r="F15" i="52"/>
  <c r="D15" i="52"/>
  <c r="E14" i="52"/>
  <c r="F14" i="52"/>
  <c r="D14" i="52"/>
  <c r="E13" i="52"/>
  <c r="F13" i="52"/>
  <c r="D13" i="52"/>
  <c r="E12" i="52"/>
  <c r="F12" i="52"/>
  <c r="D12" i="52"/>
  <c r="E11" i="52"/>
  <c r="F11" i="52"/>
  <c r="D11" i="52"/>
  <c r="E10" i="52"/>
  <c r="E8" i="55" s="1"/>
  <c r="F10" i="52"/>
  <c r="F8" i="55" s="1"/>
  <c r="D10" i="52"/>
  <c r="D8" i="55" s="1"/>
  <c r="E8" i="52"/>
  <c r="F8" i="52"/>
  <c r="D8" i="52"/>
  <c r="E7" i="52"/>
  <c r="F7" i="52"/>
  <c r="D7" i="52"/>
  <c r="C157" i="52"/>
  <c r="C158" i="52" s="1"/>
  <c r="D73" i="31"/>
  <c r="E73" i="31"/>
  <c r="C73" i="31"/>
  <c r="D40" i="31"/>
  <c r="E40" i="31"/>
  <c r="C40" i="31"/>
  <c r="D63" i="30"/>
  <c r="E63" i="30"/>
  <c r="C63" i="30"/>
  <c r="D40" i="30"/>
  <c r="E40" i="30"/>
  <c r="C40" i="30"/>
  <c r="F29" i="55" l="1"/>
  <c r="C17" i="55"/>
  <c r="D144" i="52"/>
  <c r="F127" i="52"/>
  <c r="F38" i="55" s="1"/>
  <c r="D133" i="52"/>
  <c r="D39" i="55" s="1"/>
  <c r="F144" i="52"/>
  <c r="E29" i="55"/>
  <c r="D114" i="52"/>
  <c r="D35" i="55" s="1"/>
  <c r="F18" i="55"/>
  <c r="D29" i="55"/>
  <c r="C54" i="55"/>
  <c r="C29" i="55"/>
  <c r="C41" i="55"/>
  <c r="E18" i="55"/>
  <c r="D12" i="53"/>
  <c r="E46" i="55"/>
  <c r="E50" i="55" s="1"/>
  <c r="F121" i="52"/>
  <c r="F37" i="55" s="1"/>
  <c r="D121" i="52"/>
  <c r="F114" i="52"/>
  <c r="F35" i="55" s="1"/>
  <c r="E121" i="52"/>
  <c r="E37" i="55" s="1"/>
  <c r="E114" i="52"/>
  <c r="E35" i="55" s="1"/>
  <c r="E127" i="52"/>
  <c r="E38" i="55" s="1"/>
  <c r="D127" i="52"/>
  <c r="D38" i="55" s="1"/>
  <c r="D16" i="52"/>
  <c r="D9" i="55" s="1"/>
  <c r="D25" i="52"/>
  <c r="D10" i="55" s="1"/>
  <c r="F39" i="52"/>
  <c r="F11" i="55" s="1"/>
  <c r="F48" i="52"/>
  <c r="F13" i="55" s="1"/>
  <c r="D48" i="52"/>
  <c r="D13" i="55" s="1"/>
  <c r="D53" i="52"/>
  <c r="D14" i="55" s="1"/>
  <c r="E89" i="52"/>
  <c r="E32" i="55" s="1"/>
  <c r="D89" i="52"/>
  <c r="D96" i="52"/>
  <c r="D33" i="55" s="1"/>
  <c r="E96" i="52"/>
  <c r="E33" i="55" s="1"/>
  <c r="F9" i="52"/>
  <c r="E9" i="52"/>
  <c r="E7" i="55" s="1"/>
  <c r="F25" i="52"/>
  <c r="F10" i="55" s="1"/>
  <c r="F96" i="52"/>
  <c r="F33" i="55" s="1"/>
  <c r="D9" i="52"/>
  <c r="D7" i="55" s="1"/>
  <c r="E16" i="52"/>
  <c r="E9" i="55" s="1"/>
  <c r="E25" i="52"/>
  <c r="E10" i="55" s="1"/>
  <c r="E39" i="52"/>
  <c r="E11" i="55" s="1"/>
  <c r="E53" i="52"/>
  <c r="E14" i="55" s="1"/>
  <c r="F16" i="52"/>
  <c r="F9" i="55" s="1"/>
  <c r="E48" i="52"/>
  <c r="E13" i="55" s="1"/>
  <c r="F53" i="52"/>
  <c r="F14" i="55" s="1"/>
  <c r="D39" i="52"/>
  <c r="D11" i="55" s="1"/>
  <c r="F89" i="52"/>
  <c r="F32" i="55" s="1"/>
  <c r="F108" i="52"/>
  <c r="F34" i="55" s="1"/>
  <c r="E108" i="52"/>
  <c r="E34" i="55" s="1"/>
  <c r="D108" i="52"/>
  <c r="D34" i="55" s="1"/>
  <c r="D48" i="29"/>
  <c r="D49" i="29" s="1"/>
  <c r="E48" i="29"/>
  <c r="E49" i="29" s="1"/>
  <c r="C48" i="29"/>
  <c r="C49" i="29" s="1"/>
  <c r="G58" i="28"/>
  <c r="G63" i="28" s="1"/>
  <c r="E58" i="28"/>
  <c r="E63" i="28" s="1"/>
  <c r="G27" i="28"/>
  <c r="G31" i="28" s="1"/>
  <c r="E27" i="28"/>
  <c r="E31" i="28" s="1"/>
  <c r="C27" i="28"/>
  <c r="C31" i="28" s="1"/>
  <c r="H12" i="28"/>
  <c r="F12" i="28"/>
  <c r="D12" i="28"/>
  <c r="D10" i="12"/>
  <c r="C10" i="12"/>
  <c r="D30" i="11"/>
  <c r="E30" i="11"/>
  <c r="C30" i="11"/>
  <c r="D28" i="11"/>
  <c r="E28" i="11"/>
  <c r="C28" i="11"/>
  <c r="D26" i="11"/>
  <c r="E26" i="11"/>
  <c r="C26" i="11"/>
  <c r="D24" i="11"/>
  <c r="E24" i="11"/>
  <c r="C24" i="11"/>
  <c r="D21" i="11"/>
  <c r="E21" i="11"/>
  <c r="C21" i="11"/>
  <c r="D19" i="11"/>
  <c r="E19" i="11"/>
  <c r="C19" i="11"/>
  <c r="D17" i="11"/>
  <c r="E17" i="11"/>
  <c r="C17" i="11"/>
  <c r="D15" i="11"/>
  <c r="E15" i="11"/>
  <c r="C15" i="11"/>
  <c r="D13" i="11"/>
  <c r="E13" i="11"/>
  <c r="C13" i="11"/>
  <c r="D11" i="11"/>
  <c r="E11" i="11"/>
  <c r="C11" i="11"/>
  <c r="D9" i="11"/>
  <c r="E9" i="11"/>
  <c r="C9" i="11"/>
  <c r="C131" i="15"/>
  <c r="C101" i="15"/>
  <c r="C30" i="55" l="1"/>
  <c r="C55" i="55"/>
  <c r="D17" i="55"/>
  <c r="D30" i="55" s="1"/>
  <c r="F64" i="52"/>
  <c r="F81" i="52" s="1"/>
  <c r="F7" i="55"/>
  <c r="F17" i="55" s="1"/>
  <c r="F30" i="55" s="1"/>
  <c r="E17" i="55"/>
  <c r="E30" i="55" s="1"/>
  <c r="D37" i="55"/>
  <c r="D134" i="52"/>
  <c r="D32" i="55"/>
  <c r="D135" i="52"/>
  <c r="D63" i="52"/>
  <c r="F40" i="52"/>
  <c r="E40" i="52"/>
  <c r="D115" i="52"/>
  <c r="D64" i="52"/>
  <c r="D81" i="52" s="1"/>
  <c r="E64" i="52"/>
  <c r="E81" i="52" s="1"/>
  <c r="D40" i="52"/>
  <c r="D143" i="56"/>
  <c r="D142" i="56"/>
  <c r="D141" i="56"/>
  <c r="D132" i="56"/>
  <c r="D133" i="56"/>
  <c r="D134" i="56"/>
  <c r="D135" i="56"/>
  <c r="D136" i="56"/>
  <c r="D137" i="56"/>
  <c r="D131" i="56"/>
  <c r="D130" i="56"/>
  <c r="D129" i="56"/>
  <c r="D123" i="56"/>
  <c r="D124" i="56"/>
  <c r="D125" i="56"/>
  <c r="D126" i="56"/>
  <c r="D127" i="56"/>
  <c r="D122" i="56"/>
  <c r="E11" i="60"/>
  <c r="D11" i="60"/>
  <c r="C11" i="60"/>
  <c r="H21" i="55" l="1"/>
  <c r="H26" i="55" s="1"/>
  <c r="G17" i="55"/>
  <c r="I21" i="55" l="1"/>
  <c r="I26" i="55" s="1"/>
  <c r="D54" i="55"/>
  <c r="E54" i="55"/>
  <c r="F54" i="55"/>
  <c r="G54" i="55"/>
  <c r="H54" i="55"/>
  <c r="I54" i="55"/>
  <c r="D41" i="55"/>
  <c r="E41" i="55"/>
  <c r="F41" i="55"/>
  <c r="G41" i="55"/>
  <c r="D40" i="55"/>
  <c r="E40" i="55"/>
  <c r="F40" i="55"/>
  <c r="G40" i="55"/>
  <c r="C40" i="55"/>
  <c r="C36" i="55"/>
  <c r="D16" i="55"/>
  <c r="E16" i="55"/>
  <c r="F16" i="55"/>
  <c r="G16" i="55"/>
  <c r="D12" i="55"/>
  <c r="E12" i="55"/>
  <c r="F12" i="55"/>
  <c r="G12" i="55"/>
  <c r="C16" i="55"/>
  <c r="C12" i="55"/>
  <c r="F36" i="55"/>
  <c r="G36" i="55"/>
  <c r="D36" i="55"/>
  <c r="E36" i="55"/>
  <c r="G55" i="55" l="1"/>
  <c r="E55" i="55"/>
  <c r="D55" i="55"/>
  <c r="F55" i="55"/>
  <c r="I12" i="53"/>
  <c r="E157" i="52" l="1"/>
  <c r="F157" i="52"/>
  <c r="D157" i="52"/>
  <c r="D158" i="52" s="1"/>
  <c r="E135" i="52"/>
  <c r="F135" i="52"/>
  <c r="E134" i="52"/>
  <c r="F134" i="52"/>
  <c r="F63" i="51" l="1"/>
  <c r="F62" i="51"/>
  <c r="E61" i="51"/>
  <c r="D61" i="51"/>
  <c r="C61" i="51"/>
  <c r="B61" i="51"/>
  <c r="F60" i="51"/>
  <c r="F59" i="51"/>
  <c r="F58" i="51"/>
  <c r="F57" i="51"/>
  <c r="F56" i="51"/>
  <c r="E54" i="51"/>
  <c r="D54" i="51"/>
  <c r="C54" i="51"/>
  <c r="B54" i="51"/>
  <c r="F53" i="51"/>
  <c r="F52" i="51"/>
  <c r="E51" i="51"/>
  <c r="D51" i="51"/>
  <c r="C51" i="51"/>
  <c r="B51" i="51"/>
  <c r="F50" i="51"/>
  <c r="F49" i="51"/>
  <c r="E48" i="51"/>
  <c r="D48" i="51"/>
  <c r="C48" i="51"/>
  <c r="B48" i="51"/>
  <c r="F47" i="51"/>
  <c r="F46" i="51"/>
  <c r="F45" i="51"/>
  <c r="E44" i="51"/>
  <c r="D44" i="51"/>
  <c r="C44" i="51"/>
  <c r="B44" i="51"/>
  <c r="F43" i="51"/>
  <c r="F42" i="51"/>
  <c r="E40" i="51"/>
  <c r="E41" i="51" s="1"/>
  <c r="D40" i="51"/>
  <c r="D41" i="51" s="1"/>
  <c r="C40" i="51"/>
  <c r="B40" i="51"/>
  <c r="F39" i="51"/>
  <c r="F38" i="51"/>
  <c r="F37" i="51"/>
  <c r="F36" i="51"/>
  <c r="F35" i="51"/>
  <c r="F34" i="51"/>
  <c r="F33" i="51"/>
  <c r="E32" i="51"/>
  <c r="D32" i="51"/>
  <c r="C32" i="51"/>
  <c r="B32" i="51"/>
  <c r="F31" i="51"/>
  <c r="F30" i="51"/>
  <c r="F29" i="51"/>
  <c r="F28" i="51"/>
  <c r="F27" i="51"/>
  <c r="E25" i="51"/>
  <c r="D25" i="51"/>
  <c r="C25" i="51"/>
  <c r="F24" i="51"/>
  <c r="F23" i="51"/>
  <c r="E22" i="51"/>
  <c r="D22" i="51"/>
  <c r="C22" i="51"/>
  <c r="B22" i="5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1" i="51"/>
  <c r="F10" i="51"/>
  <c r="F9" i="51"/>
  <c r="F12" i="51" l="1"/>
  <c r="F22" i="51"/>
  <c r="F44" i="51"/>
  <c r="F61" i="51"/>
  <c r="C55" i="51"/>
  <c r="D55" i="51"/>
  <c r="F25" i="51"/>
  <c r="B41" i="51"/>
  <c r="F41" i="51" s="1"/>
  <c r="E26" i="51"/>
  <c r="F51" i="51"/>
  <c r="C26" i="51"/>
  <c r="C8" i="51" s="1"/>
  <c r="F32" i="51"/>
  <c r="C41" i="51"/>
  <c r="F48" i="51"/>
  <c r="B55" i="51"/>
  <c r="E55" i="51"/>
  <c r="F55" i="51" s="1"/>
  <c r="F18" i="51"/>
  <c r="D26" i="51"/>
  <c r="D8" i="51" s="1"/>
  <c r="B26" i="51"/>
  <c r="F40" i="51"/>
  <c r="F54" i="51"/>
  <c r="E8" i="51" l="1"/>
  <c r="F26" i="51"/>
  <c r="B8" i="51"/>
  <c r="F8" i="51" l="1"/>
  <c r="E101" i="43"/>
  <c r="D101" i="43"/>
  <c r="E102" i="15"/>
  <c r="E131" i="15" s="1"/>
  <c r="D102" i="15"/>
  <c r="D131" i="15" s="1"/>
  <c r="E101" i="15"/>
  <c r="E102" i="43" l="1"/>
  <c r="D102" i="43"/>
  <c r="H29" i="55"/>
  <c r="I29" i="55"/>
  <c r="G29" i="55"/>
  <c r="F158" i="52" l="1"/>
  <c r="E158" i="52"/>
  <c r="F115" i="52"/>
  <c r="F136" i="52" s="1"/>
  <c r="F42" i="55" s="1"/>
  <c r="E115" i="52"/>
  <c r="E136" i="52" s="1"/>
  <c r="E42" i="55" s="1"/>
  <c r="D136" i="52"/>
  <c r="D42" i="55" s="1"/>
  <c r="F63" i="52"/>
  <c r="E63" i="52"/>
  <c r="D137" i="52"/>
  <c r="D43" i="55" s="1"/>
  <c r="F101" i="2"/>
  <c r="G101" i="2"/>
  <c r="H101" i="2"/>
  <c r="I101" i="2"/>
  <c r="J101" i="2"/>
  <c r="K101" i="2"/>
  <c r="F77" i="2"/>
  <c r="F102" i="2" s="1"/>
  <c r="F131" i="2" s="1"/>
  <c r="G77" i="2"/>
  <c r="H77" i="2"/>
  <c r="I77" i="2"/>
  <c r="J77" i="2"/>
  <c r="K77" i="2"/>
  <c r="H102" i="2" l="1"/>
  <c r="H131" i="2" s="1"/>
  <c r="G102" i="2"/>
  <c r="G131" i="2" s="1"/>
  <c r="E137" i="52"/>
  <c r="E43" i="55" s="1"/>
  <c r="F137" i="52"/>
  <c r="F43" i="55" s="1"/>
  <c r="C43" i="56"/>
  <c r="B43" i="56"/>
  <c r="C36" i="56"/>
  <c r="B59" i="56"/>
  <c r="H38" i="55"/>
  <c r="I38" i="55" s="1"/>
  <c r="H39" i="55"/>
  <c r="I39" i="55" s="1"/>
  <c r="H33" i="55"/>
  <c r="I33" i="55" s="1"/>
  <c r="H34" i="55"/>
  <c r="I34" i="55" s="1"/>
  <c r="H35" i="55"/>
  <c r="I35" i="55" s="1"/>
  <c r="H32" i="55"/>
  <c r="I14" i="55"/>
  <c r="H15" i="55"/>
  <c r="I15" i="55" s="1"/>
  <c r="H13" i="55"/>
  <c r="H8" i="55"/>
  <c r="I8" i="55" s="1"/>
  <c r="H9" i="55"/>
  <c r="I9" i="55" s="1"/>
  <c r="H10" i="55"/>
  <c r="I10" i="55" s="1"/>
  <c r="H11" i="55"/>
  <c r="I11" i="55" s="1"/>
  <c r="H7" i="55"/>
  <c r="H40" i="55" l="1"/>
  <c r="H17" i="55"/>
  <c r="I7" i="55"/>
  <c r="I40" i="55"/>
  <c r="H41" i="55"/>
  <c r="H55" i="55" s="1"/>
  <c r="H36" i="55"/>
  <c r="I32" i="55"/>
  <c r="I13" i="55"/>
  <c r="I16" i="55" s="1"/>
  <c r="H16" i="55"/>
  <c r="H12" i="55"/>
  <c r="C31" i="11"/>
  <c r="I17" i="55" l="1"/>
  <c r="I12" i="55"/>
  <c r="I41" i="55"/>
  <c r="I55" i="55" s="1"/>
  <c r="I36" i="55"/>
  <c r="D144" i="56"/>
  <c r="C144" i="56"/>
  <c r="B144" i="56"/>
  <c r="D138" i="56"/>
  <c r="D139" i="56" s="1"/>
  <c r="C138" i="56"/>
  <c r="C139" i="56" s="1"/>
  <c r="B138" i="56"/>
  <c r="B139" i="56" s="1"/>
  <c r="D128" i="56"/>
  <c r="C128" i="56"/>
  <c r="B128" i="56"/>
  <c r="C114" i="56"/>
  <c r="B114" i="56"/>
  <c r="D104" i="56"/>
  <c r="D103" i="56"/>
  <c r="C103" i="56"/>
  <c r="B103" i="56"/>
  <c r="D64" i="56"/>
  <c r="C64" i="56"/>
  <c r="B64" i="56"/>
  <c r="C63" i="56"/>
  <c r="B63" i="56"/>
  <c r="C62" i="56"/>
  <c r="B62" i="56"/>
  <c r="C60" i="56"/>
  <c r="B60" i="56"/>
  <c r="B93" i="56"/>
  <c r="D47" i="56"/>
  <c r="D46" i="56"/>
  <c r="D43" i="56"/>
  <c r="D40" i="56"/>
  <c r="D39" i="56"/>
  <c r="D37" i="56"/>
  <c r="D60" i="56" s="1"/>
  <c r="C59" i="56"/>
  <c r="G30" i="55"/>
  <c r="H30" i="55"/>
  <c r="C145" i="56" l="1"/>
  <c r="C93" i="56"/>
  <c r="C120" i="56" s="1"/>
  <c r="D59" i="56"/>
  <c r="D93" i="56" s="1"/>
  <c r="D145" i="56"/>
  <c r="B145" i="56"/>
  <c r="D114" i="56"/>
  <c r="B120" i="56"/>
  <c r="D63" i="56"/>
  <c r="D62" i="56"/>
  <c r="D36" i="56"/>
  <c r="I30" i="55"/>
  <c r="E31" i="11"/>
  <c r="D31" i="11"/>
  <c r="D22" i="11"/>
  <c r="E22" i="11"/>
  <c r="C22" i="11"/>
  <c r="B34" i="8"/>
  <c r="B28" i="8"/>
  <c r="B24" i="8"/>
  <c r="B20" i="8"/>
  <c r="B12" i="8"/>
  <c r="D120" i="56" l="1"/>
  <c r="B29" i="8"/>
</calcChain>
</file>

<file path=xl/sharedStrings.xml><?xml version="1.0" encoding="utf-8"?>
<sst xmlns="http://schemas.openxmlformats.org/spreadsheetml/2006/main" count="2773" uniqueCount="1083">
  <si>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</si>
  <si>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</si>
  <si>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</si>
  <si>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</si>
  <si>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</si>
  <si>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</si>
  <si>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</si>
  <si>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</si>
  <si>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</si>
  <si>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</si>
  <si>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</si>
  <si>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</si>
  <si>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</si>
  <si>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</si>
  <si>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</si>
  <si>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</si>
  <si>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</si>
  <si>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</si>
  <si>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</si>
  <si>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</si>
  <si>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</si>
  <si>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</si>
  <si>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</si>
  <si>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</si>
  <si>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</si>
  <si>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</si>
  <si>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</si>
  <si>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</si>
  <si>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</si>
  <si>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</si>
  <si>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</si>
  <si>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</si>
  <si>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</si>
  <si>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</si>
  <si>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</si>
  <si>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</si>
  <si>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</si>
  <si>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</si>
  <si>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</si>
  <si>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</si>
  <si>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</si>
  <si>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</si>
  <si>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</si>
  <si>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</si>
  <si>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</si>
  <si>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</si>
  <si>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</si>
  <si>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</si>
  <si>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</si>
  <si>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</si>
  <si>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</si>
  <si>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</si>
  <si>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</si>
  <si>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</si>
  <si>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</si>
  <si>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</si>
  <si>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</si>
  <si>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</si>
  <si>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</si>
  <si>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</si>
  <si>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</si>
  <si>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</si>
  <si>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</si>
  <si>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</si>
  <si>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</si>
  <si>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</si>
  <si>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</si>
  <si>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</si>
  <si>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</si>
  <si>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</si>
  <si>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</si>
  <si>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</si>
  <si>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</si>
  <si>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</si>
  <si>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</si>
  <si>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</si>
  <si>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</si>
  <si>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</si>
  <si>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</si>
  <si>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</si>
  <si>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</si>
  <si>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</si>
  <si>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</si>
  <si>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</si>
  <si>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</si>
  <si>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</si>
  <si>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</si>
  <si>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</si>
  <si>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</si>
  <si>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</si>
  <si>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</si>
  <si>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</si>
  <si>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</si>
  <si>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</si>
  <si>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</si>
  <si>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</si>
  <si>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</si>
  <si>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</si>
  <si>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</si>
  <si>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</si>
  <si>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</si>
  <si>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</si>
  <si>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</si>
  <si>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</si>
  <si>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</si>
  <si>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</si>
  <si>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</si>
  <si>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</si>
  <si>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</si>
  <si>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</si>
  <si>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</si>
  <si>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</si>
  <si>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</si>
  <si>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</si>
  <si>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</si>
  <si>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</si>
  <si>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</si>
  <si>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</si>
  <si>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</si>
  <si>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</si>
  <si>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</si>
  <si>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</si>
  <si>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</si>
  <si>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</si>
  <si>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</si>
  <si>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</si>
  <si>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</si>
  <si>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</si>
  <si>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</si>
  <si>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</si>
  <si>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</si>
  <si>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</si>
  <si>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</si>
  <si>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</si>
  <si>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</si>
  <si>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</si>
  <si>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</si>
  <si>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</si>
  <si>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</si>
  <si>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</si>
  <si>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</si>
  <si>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</si>
  <si>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</si>
  <si>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</si>
  <si>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</si>
  <si>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</si>
  <si>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</si>
  <si>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</si>
  <si>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</si>
  <si>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</si>
  <si>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</si>
  <si>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</si>
  <si>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</si>
  <si>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</si>
  <si>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</si>
  <si>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</si>
  <si>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</si>
  <si>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</si>
  <si>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</si>
  <si>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</si>
  <si>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</si>
  <si>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</si>
  <si>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</si>
  <si>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</si>
  <si>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</si>
  <si>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</si>
  <si>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</si>
  <si>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</si>
  <si>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</si>
  <si>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</si>
  <si>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</si>
  <si>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</si>
  <si>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</si>
  <si>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</si>
  <si>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</si>
  <si>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</si>
  <si>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</si>
  <si>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</si>
  <si>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</si>
  <si>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</si>
  <si>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</si>
  <si>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</si>
  <si>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</si>
  <si>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</si>
  <si>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</si>
  <si>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</si>
  <si>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</si>
  <si>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</si>
  <si>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</si>
  <si>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</si>
  <si>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</si>
  <si>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</si>
  <si>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</si>
  <si>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</si>
  <si>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</si>
  <si>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</si>
  <si>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</si>
  <si>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</si>
  <si>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</si>
  <si>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</si>
  <si>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</si>
  <si>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</si>
  <si>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</si>
  <si>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</si>
  <si>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</si>
  <si>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</si>
  <si>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</si>
  <si>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</si>
  <si>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</si>
  <si>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</si>
  <si>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</si>
  <si>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</si>
  <si>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</si>
  <si>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</si>
  <si>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</si>
  <si>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</si>
  <si>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</si>
  <si>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</si>
  <si>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</si>
  <si>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</si>
  <si>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</si>
  <si>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</si>
  <si>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</si>
  <si>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</si>
  <si>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</si>
  <si>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</si>
  <si>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</si>
  <si>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</si>
  <si>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</si>
  <si>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</si>
  <si>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</si>
  <si>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</si>
  <si>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</si>
  <si>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</si>
  <si>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</si>
  <si>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</si>
  <si>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</si>
  <si>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</si>
  <si>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</si>
  <si>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</si>
  <si>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</si>
  <si>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</si>
  <si>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</si>
  <si>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</si>
  <si>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</si>
  <si>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</si>
  <si>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</si>
  <si>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</si>
  <si>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</si>
  <si>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</si>
  <si>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</si>
  <si>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</si>
  <si>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</si>
  <si>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</si>
  <si>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</si>
  <si>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</si>
  <si>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</si>
  <si>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</si>
  <si>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</si>
  <si>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</si>
  <si>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</si>
  <si>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</si>
  <si>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</si>
  <si>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</si>
  <si>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</si>
  <si>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</si>
  <si>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</si>
  <si>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</si>
  <si>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</si>
  <si>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</si>
  <si>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</si>
  <si>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</si>
  <si>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</si>
  <si>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</si>
  <si>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</si>
  <si>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</si>
  <si>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</si>
  <si>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</si>
  <si>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</si>
  <si>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</si>
  <si>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</si>
  <si>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</si>
  <si>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</si>
  <si>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</si>
  <si>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</si>
  <si>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</si>
  <si>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</si>
  <si>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</si>
  <si>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</si>
  <si>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</si>
  <si>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</si>
  <si>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</si>
  <si>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</si>
  <si>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</si>
  <si>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</si>
  <si>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</si>
  <si>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</si>
  <si>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</si>
  <si>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</si>
  <si>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</si>
  <si>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</si>
  <si>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</si>
  <si>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</si>
  <si>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</si>
  <si>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</si>
  <si>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</si>
  <si>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</si>
  <si>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</si>
  <si>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</si>
  <si>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</si>
  <si>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</si>
  <si>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</si>
  <si>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</si>
  <si>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</si>
  <si>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</si>
  <si>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</si>
  <si>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</si>
  <si>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</si>
  <si>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</si>
  <si>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</si>
  <si>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</si>
  <si>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</si>
  <si>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</si>
  <si>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</si>
  <si>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</si>
  <si>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</si>
  <si>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</si>
  <si>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</si>
  <si>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</si>
  <si>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</si>
  <si>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</si>
  <si>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</si>
  <si>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</si>
  <si>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</si>
  <si>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</si>
  <si>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</si>
  <si>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</si>
  <si>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</si>
  <si>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</si>
  <si>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</si>
  <si>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</si>
  <si>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</si>
  <si>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</si>
  <si>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</si>
  <si>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</si>
  <si>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</si>
  <si>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</si>
  <si>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</si>
  <si>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</si>
  <si>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</si>
  <si>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</si>
  <si>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</si>
  <si>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</si>
  <si>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</si>
  <si>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</si>
  <si>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</si>
  <si>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</si>
  <si>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</si>
  <si>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</si>
  <si>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</si>
  <si>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</si>
  <si>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</si>
  <si>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</si>
  <si>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</si>
  <si>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</si>
  <si>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</si>
  <si>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</si>
  <si>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</si>
  <si>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</si>
  <si>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</si>
  <si>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</si>
  <si>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</si>
  <si>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</si>
  <si>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</si>
  <si>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</si>
  <si>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</si>
  <si>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</si>
  <si>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</si>
  <si>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</si>
  <si>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</si>
  <si>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</si>
  <si>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</si>
  <si>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</si>
  <si>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</si>
  <si>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</si>
  <si>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</si>
  <si>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</si>
  <si>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</si>
  <si>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</si>
  <si>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</si>
  <si>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</si>
  <si>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</si>
  <si>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</si>
  <si>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</si>
  <si>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</si>
  <si>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</si>
  <si>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</si>
  <si>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</si>
  <si>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</si>
  <si>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</si>
  <si>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</si>
  <si>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</si>
  <si>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</si>
  <si>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</si>
  <si>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</si>
  <si>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</si>
  <si>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</si>
  <si>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</si>
  <si>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</si>
  <si>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</si>
  <si>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</si>
  <si>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</si>
  <si>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</si>
  <si>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</si>
  <si>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</si>
  <si>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</si>
  <si>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</si>
  <si>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</si>
  <si>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</si>
  <si>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</si>
  <si>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</si>
  <si>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</si>
  <si>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</si>
  <si>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</si>
  <si>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</si>
  <si>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</si>
  <si>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</si>
  <si>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</si>
  <si>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</si>
  <si>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</si>
  <si>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</si>
  <si>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</si>
  <si>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</si>
  <si>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</si>
  <si>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</si>
  <si>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</si>
  <si>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</si>
  <si>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</si>
  <si>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</si>
  <si>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</si>
  <si>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</si>
  <si>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</si>
  <si>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</si>
  <si>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</si>
  <si>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</si>
  <si>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</si>
  <si>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</si>
  <si>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</si>
  <si>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</si>
  <si>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</si>
  <si>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</si>
  <si>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</si>
  <si>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</si>
  <si>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</si>
  <si>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</si>
  <si>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</si>
  <si>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</si>
  <si>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</si>
  <si>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</si>
  <si>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</si>
  <si>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</si>
  <si>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</si>
  <si>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</si>
  <si>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</si>
  <si>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</si>
  <si>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</si>
  <si>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</si>
  <si>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</si>
  <si>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</si>
  <si>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</si>
  <si>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</si>
  <si>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</si>
  <si>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</si>
  <si>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</si>
  <si>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</si>
  <si>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</si>
  <si>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</si>
  <si>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</si>
  <si>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</si>
  <si>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</si>
  <si>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</si>
  <si>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</si>
  <si>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</si>
  <si>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</si>
  <si>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</si>
  <si>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</si>
  <si>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</si>
  <si>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</si>
  <si>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</si>
  <si>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</si>
  <si>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</si>
  <si>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</si>
  <si>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</si>
  <si>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</si>
  <si>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</si>
  <si>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</si>
  <si>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</si>
  <si>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</si>
  <si>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</si>
  <si>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</si>
  <si>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</si>
  <si>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</si>
  <si>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</si>
  <si>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</si>
  <si>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</si>
  <si>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</si>
  <si>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</si>
  <si>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</si>
  <si>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</si>
  <si>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</si>
  <si>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</si>
  <si>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</si>
  <si>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</si>
  <si>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</si>
  <si>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</si>
  <si>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</si>
  <si>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</si>
  <si>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</si>
  <si>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</si>
  <si>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</si>
  <si>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</si>
  <si>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</si>
  <si>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</si>
  <si>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</si>
  <si>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</si>
  <si>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</si>
  <si>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</si>
  <si>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</si>
  <si>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</si>
  <si>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</si>
  <si>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</si>
  <si>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</si>
  <si>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</si>
  <si>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</si>
  <si>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</si>
  <si>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</si>
  <si>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</si>
  <si>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</si>
  <si>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</si>
  <si>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</si>
  <si>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</si>
  <si>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</si>
  <si>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</si>
  <si>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</si>
  <si>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</si>
  <si>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</si>
  <si>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</si>
  <si>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</si>
  <si>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</si>
  <si>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</si>
  <si>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</si>
  <si>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</si>
  <si>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</si>
  <si>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</si>
  <si>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</si>
  <si>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</si>
  <si>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</si>
  <si>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</si>
  <si>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</si>
  <si>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</si>
  <si>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</si>
  <si>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</si>
  <si>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</si>
  <si>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</si>
  <si>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</si>
  <si>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</si>
  <si>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</si>
  <si>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</si>
  <si>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</si>
  <si>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</si>
  <si>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</si>
  <si>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</si>
  <si>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</si>
  <si>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</si>
  <si>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</si>
  <si>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</si>
  <si>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</si>
  <si>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</si>
  <si>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</si>
  <si>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</si>
  <si>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</si>
  <si>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</si>
  <si>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</si>
  <si>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</si>
  <si>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</si>
  <si>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</si>
  <si>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</si>
  <si>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</si>
  <si>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</si>
  <si>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</si>
  <si>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</si>
  <si>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</si>
  <si>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</si>
  <si>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</si>
  <si>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</si>
  <si>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</si>
  <si>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</si>
  <si>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</si>
  <si>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</si>
  <si>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</si>
  <si>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</si>
  <si>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</si>
  <si>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</si>
  <si>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</si>
  <si>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</si>
  <si>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</si>
  <si>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</si>
  <si>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</si>
  <si>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</si>
  <si>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</si>
  <si>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</si>
  <si>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</si>
  <si>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</si>
  <si>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</si>
  <si>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</si>
  <si>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</si>
  <si>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</si>
  <si>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</si>
  <si>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</si>
  <si>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</si>
  <si>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</si>
  <si>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</si>
  <si>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</si>
  <si>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</si>
  <si>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</si>
  <si>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</si>
  <si>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</si>
  <si>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</si>
  <si>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</si>
  <si>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</si>
  <si>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</si>
  <si>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</si>
  <si>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</si>
  <si>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</si>
  <si>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</si>
  <si>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</si>
  <si>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</si>
  <si>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</si>
  <si>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</si>
  <si>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</si>
  <si>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</si>
  <si>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</si>
  <si>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</si>
  <si>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</si>
  <si>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</si>
  <si>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</si>
  <si>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</si>
  <si>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</si>
  <si>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</si>
  <si>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</si>
  <si>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</si>
  <si>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</si>
  <si>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</si>
  <si>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</si>
  <si>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</si>
  <si>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</si>
  <si>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</si>
  <si>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</si>
  <si>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</si>
  <si>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</si>
  <si>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</si>
  <si>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</si>
  <si>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</si>
  <si>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</si>
  <si>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</si>
  <si>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</si>
  <si>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</si>
  <si>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</si>
  <si>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</si>
  <si>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</si>
  <si>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</si>
  <si>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</si>
  <si>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</si>
  <si>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</si>
  <si>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</si>
  <si>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</si>
  <si>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</si>
  <si>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</si>
  <si>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</si>
  <si>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</si>
  <si>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</si>
  <si>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</si>
  <si>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</si>
  <si>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</si>
  <si>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</si>
  <si>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</si>
  <si>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</si>
  <si>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</si>
  <si>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</si>
  <si>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</si>
  <si>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</si>
  <si>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</si>
  <si>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</si>
  <si>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</si>
  <si>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</si>
  <si>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</si>
  <si>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</si>
  <si>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</si>
  <si>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</si>
  <si>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</si>
  <si>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</si>
  <si>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</si>
  <si>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</si>
  <si>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</si>
  <si>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</si>
  <si>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</si>
  <si>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</si>
  <si>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</si>
  <si>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</si>
  <si>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</si>
  <si>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</si>
  <si>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</si>
  <si>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</si>
  <si>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</si>
  <si>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</si>
  <si>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</si>
  <si>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</si>
  <si>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</si>
  <si>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A zárszámadási rendelettervezet előterjesztésekor a képviselő-testület részére tájékoztatásul az előterjesztlésben kell bemutatni-nem a rendelet része</t>
  </si>
  <si>
    <t>A helyi önkormányzat költségvetési mérlege közgazdasági tagolásban (Ft)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</si>
  <si>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</si>
  <si>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</si>
  <si>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</si>
  <si>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</si>
  <si>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</si>
  <si>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</si>
  <si>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</si>
  <si>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</si>
  <si>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A közvetett támogatások (Ft)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</si>
  <si>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</si>
  <si>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</si>
  <si>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</si>
  <si>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</si>
  <si>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</si>
  <si>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</si>
  <si>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</si>
  <si>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</si>
  <si>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</si>
  <si>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</si>
  <si>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</si>
  <si>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</si>
  <si>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(Ft)</t>
  </si>
  <si>
    <t>ÖNKORMÁNYZAT ÉS KÖLTSÉGVETÉSI SZERVEI ELŐIRÁNYZATA MINDÖSSZESEN</t>
  </si>
  <si>
    <t>2019. évi eredeti ei.</t>
  </si>
  <si>
    <t>2020. évi eredeti ei.</t>
  </si>
  <si>
    <t>ÖNKORMÁNYZAT ÉS KÖLTSÉGVETÉSI SZERVEK ÖSSZESEN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</si>
  <si>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</si>
  <si>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</si>
  <si>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</si>
  <si>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</si>
  <si>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</si>
  <si>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</si>
  <si>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</si>
  <si>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</si>
  <si>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</si>
  <si>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</si>
  <si>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</si>
  <si>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</si>
  <si>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</si>
  <si>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Vasivíz Zrt. 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</si>
  <si>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</si>
  <si>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</si>
  <si>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</si>
  <si>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</si>
  <si>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</si>
  <si>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</si>
  <si>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</si>
  <si>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</si>
  <si>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C/V        Idegen pénzeszközök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</si>
  <si>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</si>
  <si>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</si>
  <si>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</si>
  <si>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</si>
  <si>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</si>
  <si>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</si>
  <si>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</si>
  <si>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</si>
  <si>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</si>
  <si>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</si>
  <si>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D)        KÖVETELÉSEK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</si>
  <si>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</si>
  <si>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</si>
  <si>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</si>
  <si>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</si>
  <si>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</si>
  <si>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</si>
  <si>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</si>
  <si>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</si>
  <si>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</si>
  <si>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</si>
  <si>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</si>
  <si>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</si>
  <si>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</si>
  <si>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</si>
  <si>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</si>
  <si>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</si>
  <si>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</si>
  <si>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</si>
  <si>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</si>
  <si>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</si>
  <si>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</si>
  <si>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</si>
  <si>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</si>
  <si>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</si>
  <si>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 xml:space="preserve">H)        KÖTELEZETTSÉGEK </t>
  </si>
  <si>
    <t>I)        EGYÉB SAJÁTOS FORRÁSOLDALI ELSZÁMOLÁSOK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</si>
  <si>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</si>
  <si>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</si>
  <si>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</si>
  <si>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</si>
  <si>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</si>
  <si>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</si>
  <si>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</si>
  <si>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</si>
  <si>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A pénzeszközök változása (Ft)</t>
  </si>
  <si>
    <t>(E Ft)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</si>
  <si>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</si>
  <si>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</si>
  <si>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</si>
  <si>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</si>
  <si>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</si>
  <si>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</si>
  <si>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</si>
  <si>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</si>
  <si>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</si>
  <si>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</si>
  <si>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</si>
  <si>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</si>
  <si>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</si>
  <si>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</si>
  <si>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</si>
  <si>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</si>
  <si>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</si>
  <si>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</si>
  <si>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</si>
  <si>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</si>
  <si>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</si>
  <si>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</si>
  <si>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</si>
  <si>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</si>
  <si>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</si>
  <si>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</si>
  <si>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</si>
  <si>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</si>
  <si>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</si>
  <si>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</si>
  <si>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</si>
  <si>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</si>
  <si>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</si>
  <si>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</si>
  <si>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</si>
  <si>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</si>
  <si>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</si>
  <si>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</si>
  <si>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</si>
  <si>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</si>
  <si>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</si>
  <si>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</si>
  <si>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</si>
  <si>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</si>
  <si>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</si>
  <si>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</si>
  <si>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</si>
  <si>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</si>
  <si>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</si>
  <si>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</si>
  <si>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</si>
  <si>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</si>
  <si>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</si>
  <si>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</si>
  <si>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</si>
  <si>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</si>
  <si>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</si>
  <si>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</si>
  <si>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</si>
  <si>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</si>
  <si>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</si>
  <si>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</si>
  <si>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</si>
  <si>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</si>
  <si>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</si>
  <si>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</si>
  <si>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</si>
  <si>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</si>
  <si>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</si>
  <si>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</si>
  <si>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</si>
  <si>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</si>
  <si>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</si>
  <si>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</si>
  <si>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</si>
  <si>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</si>
  <si>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</si>
  <si>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</si>
  <si>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</si>
  <si>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</si>
  <si>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</si>
  <si>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</si>
  <si>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</si>
  <si>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</si>
  <si>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</si>
  <si>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</si>
  <si>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</si>
  <si>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</si>
  <si>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</si>
  <si>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</si>
  <si>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</si>
  <si>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</si>
  <si>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</si>
  <si>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</si>
  <si>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</si>
  <si>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</si>
  <si>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</si>
  <si>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</si>
  <si>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</si>
  <si>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</si>
  <si>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</si>
  <si>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</si>
  <si>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</si>
  <si>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</si>
  <si>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</si>
  <si>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</si>
  <si>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</si>
  <si>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</si>
  <si>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</si>
  <si>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</si>
  <si>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</si>
  <si>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</si>
  <si>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</si>
  <si>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</si>
  <si>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</si>
  <si>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</si>
  <si>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</si>
  <si>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</si>
  <si>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</si>
  <si>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</si>
  <si>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</si>
  <si>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</si>
  <si>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</si>
  <si>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</si>
  <si>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</si>
  <si>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</si>
  <si>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</si>
  <si>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</si>
  <si>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</si>
  <si>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</si>
  <si>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</si>
  <si>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</si>
  <si>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</si>
  <si>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</si>
  <si>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</si>
  <si>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</si>
  <si>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</si>
  <si>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</si>
  <si>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</si>
  <si>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</si>
  <si>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</si>
  <si>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</si>
  <si>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</si>
  <si>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</si>
  <si>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</si>
  <si>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</si>
  <si>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</si>
  <si>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</si>
  <si>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</si>
  <si>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</si>
  <si>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</si>
  <si>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</si>
  <si>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</si>
  <si>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</si>
  <si>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</si>
  <si>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</si>
  <si>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</si>
  <si>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</si>
  <si>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</si>
  <si>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</si>
  <si>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</si>
  <si>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</si>
  <si>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</si>
  <si>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</si>
  <si>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</si>
  <si>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</si>
  <si>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</si>
  <si>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</si>
  <si>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</si>
  <si>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</si>
  <si>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</si>
  <si>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</si>
  <si>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2020. évi kifizetés</t>
  </si>
  <si>
    <t>2021. évi eredeti ei.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</si>
  <si>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</si>
  <si>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</si>
  <si>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</si>
  <si>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</si>
  <si>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saját bevételek 2019.</t>
  </si>
  <si>
    <t>Tárgyi időszak (2019. év)</t>
  </si>
  <si>
    <t>2019. évi módosított ei.</t>
  </si>
  <si>
    <t>2019. évi tény (teljesítés)</t>
  </si>
  <si>
    <t>Tárgyévi kifizetés (2019. évi ei.)</t>
  </si>
  <si>
    <t>Tárgyévi kifizetés (2019. évi mód. ei.)</t>
  </si>
  <si>
    <t>Tárgyévi kifizetés (2019. évi teljesítés)</t>
  </si>
  <si>
    <t>Előző időszak (2018. év)</t>
  </si>
  <si>
    <t>2018. évi tény (teljesítés)</t>
  </si>
  <si>
    <t>2021. évi kifizetés</t>
  </si>
  <si>
    <t>2022. évi eredeti ei.</t>
  </si>
  <si>
    <t>I. Az Áhsz. 17. számú melléklet 4. a) pontja szerinti kötelező egyezőség levezetése:</t>
  </si>
  <si>
    <t>A. 32-33. számlák nyitó tárgyidőszaki egyenlege összesen ( =1+2)</t>
  </si>
  <si>
    <t>1. sor: 32. számlák nyitó tárgyidőszaki egyenlege [+32]</t>
  </si>
  <si>
    <t>2. sor: 33. számlák nyitó tárgyidőszaki egyenlege [+(331-3318) + (332-3328)]</t>
  </si>
  <si>
    <t>B. Korrekciós tételek összesen: (2+1+3+4-5-6-….-29. sorok)</t>
  </si>
  <si>
    <t>1. sor: Kiadások nyilvántartási ellenszámla  tárgyidőszaki egyenlege [-003]</t>
  </si>
  <si>
    <t>2. sor: Bevételek nyilvántartási ellenszámla  tárgyidőszaki egyenlege [+005]</t>
  </si>
  <si>
    <t>3. sor: Előző év költségvetési maradványának igénybevétele teljesítése tárgyidőszaki egyenlege [-0981313]</t>
  </si>
  <si>
    <t>4. sor: Előző év vállalkozási maradványának igénybevétele teljesítése  tárgyidőszaki egyenlege [-0981323]</t>
  </si>
  <si>
    <t>5. sor Kincstáron kívüli forintszámlák értékvesztése és annak visszaírása tárgyidőszaki forgalma [+/-3318]</t>
  </si>
  <si>
    <t>6. sor: Kincstáron kívül devizaszámlák értékvesztése és annak visszaírása tárgyidőszaki forgalma [+/-3328]</t>
  </si>
  <si>
    <t>7. sor: Adott előlegek számla  tárgyidőszaki forgalma összesen [+/-3651]</t>
  </si>
  <si>
    <t>7a. sor: Immateriális javakra adott előlegek tárgyidőszaki forgalma [+/-(36511-365181)]</t>
  </si>
  <si>
    <t>7b. sor: Beruházásokra, felújításokra adott előlegek tárgyidőszaki forgalma [+/-(36512-365182)]</t>
  </si>
  <si>
    <t>7c. sor: Készletekre adott előlegek tárgyidőszaki forgalma [+/-(36513-365183)]</t>
  </si>
  <si>
    <t>7d. sor: Igénybevett szolgáltatásokra adott előlegek tárgyidőszaki forgalma [+/-(36514-365184)]</t>
  </si>
  <si>
    <t>7e. sor: Foglalkoztatottaknak adott előlegek tárgyidőszaki forgalma [+/-(36515-365185)]</t>
  </si>
  <si>
    <t>7f. sor: Túlfizetések, téves és visszajáró kifizetések tárgyidőszaki forgalma [+/-(36516-365186)]</t>
  </si>
  <si>
    <t>8. sor: Továbbadási célból folyósított támogatások, ellátások elszámolása számla tárgyidőszaki forgalma [+/-3652]</t>
  </si>
  <si>
    <t>9. sor: Más által beszedett bevételek elszámolása számla tárgyidőszaki forgalma [+/-3653]</t>
  </si>
  <si>
    <t>10. sor: Forgótőke elszámolása számla tárgyidőszaki forgalma  [+/-3654]</t>
  </si>
  <si>
    <t>11. sor: Nem társadalombiztosítás pénzügyi alapjait terhelő kifizetett ellátások és a társadalombiztosítás pénzügyi alapjai egymás közötti elszámolásai megtérítésének elszámolása tárgyidőszaki forgalma  [+/-3656]</t>
  </si>
  <si>
    <t>12. sor: Folyósított, megelőlegezett társadalombiztosítási és családtámogatási ellátások elszámolása számla tárgyidőszaki forgalma  [+/-3657]</t>
  </si>
  <si>
    <t>13. sor: Letétre, megőrzésre, fedezetkezelésre átadott pénzeszközök, biztosítékok számla tárgyidőszaki forgalma  [+/-3659]</t>
  </si>
  <si>
    <t>14. sor: Adott előleghez kapcsolódó előzetesen felszámított levonható általános forgalmi adó tárgyidőszaki forgalma  [+/-36411]</t>
  </si>
  <si>
    <t>15. sor: Adott előleghez kapcsolódó előzetesen felszámított nem levonható általános forgalmi adó tárgyidőszaki forgalma  [+/-36413]</t>
  </si>
  <si>
    <t>16. sor: Kapott előleghez kapcsolódó fizetendő általános forgalmi adó tárgyidőszaki forgalma  [+/-36421]</t>
  </si>
  <si>
    <t>17. sor: Egyéb sajátos eszközoldali elszámolások tárgyidőszaki forgalma összesen [+/- 361/363/366]</t>
  </si>
  <si>
    <t>17a. sor: December havi illetmények, munkabérek elszámolása számla tárgyidőszaki forgalma  [+/-3661]</t>
  </si>
  <si>
    <t>17b. sor: Utalványok, bérletek és más hasonló, készpénz-helyettesítő fizetési eszköznek nem minősülő eszközök elszámolásai tárgyidőszaki forgalma [+/-3662]</t>
  </si>
  <si>
    <t>17c. sor: Pénzeszközök átvezetési számla forgalma [+/-361]</t>
  </si>
  <si>
    <t>17d. sor: Azonosítás alatt álló tételek forgalma [+/-363]</t>
  </si>
  <si>
    <t>18. sor: Kapott előlegek tárgyidőszaki forgalma [+/-3671]</t>
  </si>
  <si>
    <t>19. sor: Továbbadási célból folyósított támogatások, ellátások elszámolása számla tárgyidőszaki forgalma [+/-3672]</t>
  </si>
  <si>
    <t>20. sor: Más szervezetet megillető bevételek elszámolása számla tárgyidőszaki forgalma [+/-3673]</t>
  </si>
  <si>
    <t>21. sor: Forgótőke elszámolása (Kincstár) tárgyidőszaki forgalma [+/-3674]</t>
  </si>
  <si>
    <t>22. sor: Nem társadalombiztosítás pénzügyi alapjait terhelő kifizetett ellátások és a társadalombiztosítás pénzügyi alapjai egymás közötti elszámolásai megtérítésének elszámolása tárgyidőszaki forgalma [+/-3676]</t>
  </si>
  <si>
    <t>23. sor: Letétre, megőrzésre, fedezetkezelésre átvett pénzeszközök, biztosítékok tárgyidőszaki forgalma [+/-3678]</t>
  </si>
  <si>
    <t>24. sor: Nemzetközi támogatási programok pénzeszközei tárgyidőszaki forgalma [+/-36791]</t>
  </si>
  <si>
    <t>25. sor: Államadósság Kezelő Központ Zrt.-nél elhelyezett fedezeti betétek forgalma [+/-36792]</t>
  </si>
  <si>
    <t>26. sor: Egyéb pénzeszközök és sajátos elszámolások mérlegfordulónapi értékelése során megállapított (nem realizált) árfolyamvesztesége tárgyidőszaki egyenlege [+/-8552]</t>
  </si>
  <si>
    <t>27. sor: Egyéb pénzeszközök és sajátos elszámolások mérlegfordulónapi értékelése során megállapított (nem realizált) árfolyamnyeresége tárgyidőszaki egyenlege [+/- 9352]</t>
  </si>
  <si>
    <t>28. sor: Az Áhsz. 14. § (4a) bekezdés c) pontja által előírt számlák év végi egyenlegének összevezetéséből származó összeg (a Kincstár nyilvántartása alapján)</t>
  </si>
  <si>
    <t>29. sor: Az Áhsz. 56. § (2) bekezdése szerinti általános forgalmi adó rendezésének összevont egyenlege [=17/a űrlap 85.- (83+84.) sorok]</t>
  </si>
  <si>
    <t>C. 32-33. számlák számított tárgyidőszaki záró egyenlege (A + B)</t>
  </si>
  <si>
    <t>D. 32-33. számlák főkönyvi kivonat szerinti záró tárgyidőszaki egyenlege [+32 + (331-3318) + (332-3328)]</t>
  </si>
  <si>
    <t>E. Eltérés (C - D)</t>
  </si>
  <si>
    <t>II. A lekötött bankbetétek pénzforgalmának egyeztetése az Áhsz. 17. számú melléklet 4. b) pontja szerinti kötelező egyezőség alapján:</t>
  </si>
  <si>
    <t>A. 31. számla nyitó tárgyidőszaki egyenlege [+ (311-3181)+ (312-3182)]</t>
  </si>
  <si>
    <t>B. Korrekciós tételek összesen: (+1+2-3-4-5)</t>
  </si>
  <si>
    <t>1. sor: Pénzeszközök lekötött bankbetétként elhelyezése teljesítése tárgyidőszaki egyenlege [+059163]</t>
  </si>
  <si>
    <t>2. sor: Lekötött bankbetétek megszüntetése teljesítése tárgyidőszaki egyenlege [- 098173]</t>
  </si>
  <si>
    <t>3. sor: Lekötött bankbetétek értékvesztése és annak visszaírása tárgyidőszaki forgalma [+/-318]</t>
  </si>
  <si>
    <t>4. sor: Lekötött bankbetétek mérlegfordulónapi értékelése során megállapított (nem realizált) árfolyamvesztesége tárgyidőszaki egyenlege [+/-8551]</t>
  </si>
  <si>
    <t>5. sor: Lekötött bankbetétek mérlegfordulónapi értékelése során megállapított (nem realizált) árfolyamnyeresége tárgyidőszaki egyenlege [+/-9351]</t>
  </si>
  <si>
    <t>C. 31. számla számított tárgyidőszaki záróegyenlege (A + B)</t>
  </si>
  <si>
    <t>D. 31. számla főkönyvi kivonat szerinti záró tárgyidőszaki egyenlege [+ (311-3181) + (312-3182)]</t>
  </si>
  <si>
    <t>Gyanógeregye Község Önkormányzat 2019. évi zárszámadása</t>
  </si>
  <si>
    <t>Gyanógeregye Község Önkormányzata 2019. évi zárszámadása</t>
  </si>
  <si>
    <t>1. melléklet a 7/2020. (VI.30.) önkormányzati rendelethez</t>
  </si>
  <si>
    <t>2. melléklet a 7/2020. (VI.30.) önkormányzati rendelethez</t>
  </si>
  <si>
    <t>3. melléklet a 7/2020. (VI.30.) önkormányzati rendelethez</t>
  </si>
  <si>
    <t>4. melléklet a 7/2020. (VI.30.) önkormányzati rendelethez</t>
  </si>
  <si>
    <t>5. melléklet a 7/2020. (VI.30.) önkormányzati rendelethez</t>
  </si>
  <si>
    <t>6. melléklet a 7/2020. (VI.30.) önkormányzati rendelethez</t>
  </si>
  <si>
    <t>7. melléklet a 7/2020. (VI.30.) önkormányzati rendelethez</t>
  </si>
  <si>
    <t>8. melléklet a 7/2020. (VI.30.) önkormányzati rendelethez</t>
  </si>
  <si>
    <t>9. melléklet a 7/2020. (VI.30.) önkormányzati rendelethez</t>
  </si>
  <si>
    <t>10. melléklet a 7/2020. (VI.30.) önkormányzati rendelethez</t>
  </si>
  <si>
    <t>11. melléklet a 7/2020. (VI.30.) önkormányzati rendelethez</t>
  </si>
  <si>
    <t>12 melléklet a 7/2020. (VI.30.) önkormányzati rendelethez</t>
  </si>
  <si>
    <t>13A. melléklet a 7/2020. (VI.30.) önkormányzati rendelethez</t>
  </si>
  <si>
    <t>13B. melléklet a 7/2020. (VI.30.) önkormányzati rendelethez</t>
  </si>
  <si>
    <t>14. melléklet a 7/2020. (VI.30.) önkormányzati rendelethez</t>
  </si>
  <si>
    <t>15. melléklet a 7/2020. (VI.30.) önkormányzati rendelethez</t>
  </si>
  <si>
    <t>16. melléklet a 7/2020. (VI.30.) önkormányzati rendelethez</t>
  </si>
  <si>
    <t>17. melléklet a 7/2020. (VI.30.) önkormányzati rendelethez</t>
  </si>
  <si>
    <t>18. melléklet a 7/2020.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</si>
</sst>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indexed="10"/>
      <name val="Tahoma"/>
      <family val="2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name val="Bookman Old Style"/>
      <family val="1"/>
      <charset val="238"/>
    </font>
    <font>
      <sz val="11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i/>
      <sz val="10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42" fillId="10" borderId="0" applyNumberFormat="0" applyBorder="0" applyAlignment="0" applyProtection="0"/>
  </cellStyleXfs>
  <cellXfs count="39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1" applyFont="1" applyAlignment="1" applyProtection="1"/>
    <xf numFmtId="0" fontId="29" fillId="0" borderId="0" xfId="0" applyFont="1"/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1" fillId="0" borderId="1" xfId="0" applyFont="1" applyBorder="1" applyAlignment="1">
      <alignment horizontal="center" wrapText="1"/>
    </xf>
    <xf numFmtId="0" fontId="20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7" fillId="0" borderId="0" xfId="0" applyFont="1" applyAlignment="1">
      <alignment wrapText="1"/>
    </xf>
    <xf numFmtId="0" fontId="38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0" fontId="40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40" fillId="0" borderId="1" xfId="0" applyNumberFormat="1" applyFont="1" applyBorder="1"/>
    <xf numFmtId="3" fontId="14" fillId="0" borderId="1" xfId="0" applyNumberFormat="1" applyFont="1" applyBorder="1"/>
    <xf numFmtId="0" fontId="3" fillId="0" borderId="9" xfId="0" applyFont="1" applyBorder="1"/>
    <xf numFmtId="0" fontId="14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4" fillId="0" borderId="0" xfId="0" applyFont="1"/>
    <xf numFmtId="3" fontId="0" fillId="0" borderId="1" xfId="0" applyNumberFormat="1" applyBorder="1"/>
    <xf numFmtId="0" fontId="5" fillId="9" borderId="1" xfId="0" applyFont="1" applyFill="1" applyBorder="1" applyAlignment="1">
      <alignment horizontal="left" vertical="center"/>
    </xf>
    <xf numFmtId="3" fontId="40" fillId="2" borderId="1" xfId="0" applyNumberFormat="1" applyFont="1" applyFill="1" applyBorder="1"/>
    <xf numFmtId="3" fontId="0" fillId="2" borderId="1" xfId="0" applyNumberFormat="1" applyFont="1" applyFill="1" applyBorder="1"/>
    <xf numFmtId="3" fontId="40" fillId="5" borderId="1" xfId="0" applyNumberFormat="1" applyFont="1" applyFill="1" applyBorder="1"/>
    <xf numFmtId="3" fontId="41" fillId="5" borderId="1" xfId="0" applyNumberFormat="1" applyFont="1" applyFill="1" applyBorder="1"/>
    <xf numFmtId="3" fontId="0" fillId="5" borderId="1" xfId="0" applyNumberFormat="1" applyFill="1" applyBorder="1"/>
    <xf numFmtId="3" fontId="41" fillId="7" borderId="1" xfId="0" applyNumberFormat="1" applyFont="1" applyFill="1" applyBorder="1"/>
    <xf numFmtId="3" fontId="0" fillId="7" borderId="1" xfId="0" applyNumberFormat="1" applyFill="1" applyBorder="1"/>
    <xf numFmtId="0" fontId="3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3" fillId="0" borderId="0" xfId="0" applyFont="1" applyFill="1"/>
    <xf numFmtId="0" fontId="0" fillId="0" borderId="0" xfId="0" applyFill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vertical="center"/>
    </xf>
    <xf numFmtId="0" fontId="5" fillId="9" borderId="1" xfId="0" applyFont="1" applyFill="1" applyBorder="1"/>
    <xf numFmtId="0" fontId="46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46" fillId="0" borderId="1" xfId="0" applyFont="1" applyFill="1" applyBorder="1"/>
    <xf numFmtId="3" fontId="46" fillId="0" borderId="1" xfId="0" applyNumberFormat="1" applyFont="1" applyFill="1" applyBorder="1"/>
    <xf numFmtId="0" fontId="1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9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50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3" fontId="45" fillId="0" borderId="1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3" fontId="44" fillId="0" borderId="1" xfId="0" applyNumberFormat="1" applyFont="1" applyBorder="1"/>
    <xf numFmtId="0" fontId="43" fillId="0" borderId="0" xfId="0" applyFont="1"/>
    <xf numFmtId="0" fontId="10" fillId="5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50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50" fillId="0" borderId="1" xfId="0" applyFont="1" applyFill="1" applyBorder="1"/>
    <xf numFmtId="3" fontId="7" fillId="0" borderId="1" xfId="0" applyNumberFormat="1" applyFont="1" applyFill="1" applyBorder="1" applyAlignment="1">
      <alignment horizontal="right" vertical="top" wrapText="1"/>
    </xf>
    <xf numFmtId="0" fontId="52" fillId="0" borderId="0" xfId="0" applyFont="1"/>
    <xf numFmtId="0" fontId="53" fillId="0" borderId="0" xfId="0" applyFont="1"/>
    <xf numFmtId="0" fontId="54" fillId="0" borderId="1" xfId="0" applyFont="1" applyBorder="1"/>
    <xf numFmtId="3" fontId="46" fillId="0" borderId="1" xfId="0" applyNumberFormat="1" applyFont="1" applyBorder="1" applyAlignment="1">
      <alignment horizontal="right" vertical="top" wrapText="1"/>
    </xf>
    <xf numFmtId="0" fontId="8" fillId="11" borderId="1" xfId="0" applyFont="1" applyFill="1" applyBorder="1" applyAlignment="1">
      <alignment horizontal="left" vertical="top" wrapText="1"/>
    </xf>
    <xf numFmtId="3" fontId="6" fillId="11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0" fontId="55" fillId="0" borderId="1" xfId="0" applyFont="1" applyBorder="1" applyAlignment="1">
      <alignment wrapText="1"/>
    </xf>
    <xf numFmtId="0" fontId="49" fillId="0" borderId="1" xfId="0" applyFont="1" applyBorder="1"/>
    <xf numFmtId="0" fontId="49" fillId="0" borderId="1" xfId="0" applyFont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Border="1" applyAlignment="1">
      <alignment horizontal="right" vertical="center"/>
    </xf>
    <xf numFmtId="0" fontId="46" fillId="0" borderId="1" xfId="0" applyFont="1" applyFill="1" applyBorder="1" applyAlignment="1">
      <alignment horizontal="left" vertical="top" wrapText="1"/>
    </xf>
    <xf numFmtId="3" fontId="46" fillId="0" borderId="1" xfId="0" applyNumberFormat="1" applyFont="1" applyFill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top" wrapText="1"/>
    </xf>
    <xf numFmtId="0" fontId="4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8" fillId="0" borderId="1" xfId="0" applyFont="1" applyBorder="1" applyAlignment="1">
      <alignment horizontal="left" vertical="top" wrapText="1"/>
    </xf>
    <xf numFmtId="165" fontId="59" fillId="0" borderId="1" xfId="0" applyNumberFormat="1" applyFont="1" applyFill="1" applyBorder="1" applyAlignment="1">
      <alignment vertical="center"/>
    </xf>
    <xf numFmtId="0" fontId="60" fillId="0" borderId="0" xfId="0" applyFont="1"/>
    <xf numFmtId="0" fontId="46" fillId="8" borderId="1" xfId="0" applyFont="1" applyFill="1" applyBorder="1" applyAlignment="1">
      <alignment horizontal="left" vertical="top" wrapText="1"/>
    </xf>
    <xf numFmtId="0" fontId="61" fillId="0" borderId="0" xfId="0" applyFont="1"/>
    <xf numFmtId="0" fontId="58" fillId="0" borderId="1" xfId="0" applyFont="1" applyFill="1" applyBorder="1" applyAlignment="1">
      <alignment horizontal="left" vertical="top" wrapText="1"/>
    </xf>
    <xf numFmtId="0" fontId="60" fillId="0" borderId="0" xfId="0" applyFont="1" applyFill="1"/>
    <xf numFmtId="0" fontId="4" fillId="8" borderId="1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57" fillId="8" borderId="1" xfId="0" applyFont="1" applyFill="1" applyBorder="1"/>
    <xf numFmtId="0" fontId="40" fillId="0" borderId="0" xfId="0" applyFont="1" applyBorder="1"/>
    <xf numFmtId="0" fontId="9" fillId="13" borderId="1" xfId="0" applyFont="1" applyFill="1" applyBorder="1" applyAlignment="1">
      <alignment horizontal="left" vertical="top" wrapText="1"/>
    </xf>
    <xf numFmtId="0" fontId="63" fillId="13" borderId="1" xfId="0" applyFont="1" applyFill="1" applyBorder="1"/>
    <xf numFmtId="0" fontId="45" fillId="0" borderId="1" xfId="0" applyFont="1" applyFill="1" applyBorder="1"/>
    <xf numFmtId="0" fontId="45" fillId="0" borderId="1" xfId="0" applyFont="1" applyBorder="1"/>
    <xf numFmtId="0" fontId="64" fillId="0" borderId="0" xfId="0" applyFont="1" applyBorder="1"/>
    <xf numFmtId="0" fontId="64" fillId="0" borderId="0" xfId="0" applyFont="1"/>
    <xf numFmtId="0" fontId="44" fillId="0" borderId="1" xfId="0" applyFont="1" applyFill="1" applyBorder="1"/>
    <xf numFmtId="0" fontId="44" fillId="0" borderId="1" xfId="0" applyFont="1" applyBorder="1"/>
    <xf numFmtId="0" fontId="65" fillId="0" borderId="0" xfId="0" applyFont="1" applyBorder="1"/>
    <xf numFmtId="0" fontId="65" fillId="0" borderId="0" xfId="0" applyFont="1"/>
    <xf numFmtId="0" fontId="63" fillId="0" borderId="0" xfId="0" applyFont="1" applyBorder="1"/>
    <xf numFmtId="0" fontId="63" fillId="0" borderId="0" xfId="0" applyFont="1"/>
    <xf numFmtId="0" fontId="60" fillId="0" borderId="0" xfId="0" applyFont="1" applyBorder="1"/>
    <xf numFmtId="3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3" fillId="13" borderId="1" xfId="0" applyNumberFormat="1" applyFont="1" applyFill="1" applyBorder="1" applyAlignment="1">
      <alignment horizontal="center" vertical="center"/>
    </xf>
    <xf numFmtId="165" fontId="68" fillId="8" borderId="1" xfId="0" applyNumberFormat="1" applyFont="1" applyFill="1" applyBorder="1" applyAlignment="1">
      <alignment vertical="center"/>
    </xf>
    <xf numFmtId="3" fontId="46" fillId="8" borderId="1" xfId="0" applyNumberFormat="1" applyFont="1" applyFill="1" applyBorder="1" applyAlignment="1">
      <alignment horizontal="center" vertical="center" wrapText="1"/>
    </xf>
    <xf numFmtId="0" fontId="69" fillId="0" borderId="0" xfId="0" applyFont="1"/>
    <xf numFmtId="0" fontId="57" fillId="0" borderId="0" xfId="0" applyFont="1"/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67" fillId="0" borderId="0" xfId="0" applyFont="1"/>
    <xf numFmtId="0" fontId="44" fillId="0" borderId="5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58" fillId="14" borderId="1" xfId="0" applyFont="1" applyFill="1" applyBorder="1" applyAlignment="1">
      <alignment horizontal="left" vertical="center" wrapText="1"/>
    </xf>
    <xf numFmtId="0" fontId="66" fillId="14" borderId="1" xfId="0" applyFont="1" applyFill="1" applyBorder="1" applyAlignment="1">
      <alignment horizontal="center" vertical="center"/>
    </xf>
    <xf numFmtId="3" fontId="58" fillId="14" borderId="1" xfId="0" applyNumberFormat="1" applyFont="1" applyFill="1" applyBorder="1" applyAlignment="1">
      <alignment horizontal="center" vertical="center" wrapText="1"/>
    </xf>
    <xf numFmtId="0" fontId="67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top" wrapText="1"/>
    </xf>
    <xf numFmtId="0" fontId="45" fillId="14" borderId="1" xfId="0" applyFont="1" applyFill="1" applyBorder="1" applyAlignment="1">
      <alignment horizontal="center" vertical="center"/>
    </xf>
    <xf numFmtId="3" fontId="6" fillId="14" borderId="1" xfId="0" applyNumberFormat="1" applyFont="1" applyFill="1" applyBorder="1" applyAlignment="1">
      <alignment horizontal="center" vertical="center" wrapText="1"/>
    </xf>
    <xf numFmtId="0" fontId="44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63" fillId="13" borderId="1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center" wrapText="1"/>
    </xf>
    <xf numFmtId="0" fontId="58" fillId="14" borderId="1" xfId="0" applyFont="1" applyFill="1" applyBorder="1" applyAlignment="1">
      <alignment horizontal="left" vertical="top" wrapText="1"/>
    </xf>
    <xf numFmtId="0" fontId="66" fillId="14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5" fillId="0" borderId="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0" fontId="38" fillId="15" borderId="1" xfId="0" applyFont="1" applyFill="1" applyBorder="1"/>
    <xf numFmtId="165" fontId="10" fillId="15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left" vertical="center"/>
    </xf>
    <xf numFmtId="165" fontId="5" fillId="12" borderId="1" xfId="0" applyNumberFormat="1" applyFont="1" applyFill="1" applyBorder="1" applyAlignment="1">
      <alignment vertical="center"/>
    </xf>
    <xf numFmtId="3" fontId="6" fillId="12" borderId="1" xfId="0" applyNumberFormat="1" applyFont="1" applyFill="1" applyBorder="1" applyAlignment="1">
      <alignment horizontal="right" vertical="center" wrapText="1"/>
    </xf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 wrapText="1"/>
    </xf>
    <xf numFmtId="0" fontId="5" fillId="13" borderId="1" xfId="0" applyFont="1" applyFill="1" applyBorder="1"/>
    <xf numFmtId="0" fontId="11" fillId="13" borderId="1" xfId="0" applyFont="1" applyFill="1" applyBorder="1"/>
    <xf numFmtId="0" fontId="10" fillId="15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3" fontId="46" fillId="15" borderId="1" xfId="0" applyNumberFormat="1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left" vertical="center"/>
    </xf>
    <xf numFmtId="165" fontId="5" fillId="11" borderId="1" xfId="0" applyNumberFormat="1" applyFont="1" applyFill="1" applyBorder="1" applyAlignment="1">
      <alignment vertical="center"/>
    </xf>
    <xf numFmtId="3" fontId="45" fillId="11" borderId="1" xfId="0" applyNumberFormat="1" applyFont="1" applyFill="1" applyBorder="1"/>
    <xf numFmtId="0" fontId="8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3" fontId="6" fillId="11" borderId="1" xfId="0" applyNumberFormat="1" applyFont="1" applyFill="1" applyBorder="1" applyAlignment="1">
      <alignment horizontal="right" vertical="center"/>
    </xf>
    <xf numFmtId="0" fontId="8" fillId="11" borderId="1" xfId="0" applyFont="1" applyFill="1" applyBorder="1" applyAlignment="1">
      <alignment horizontal="left" vertical="center" wrapText="1"/>
    </xf>
    <xf numFmtId="3" fontId="45" fillId="13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/>
    <xf numFmtId="3" fontId="6" fillId="7" borderId="1" xfId="0" applyNumberFormat="1" applyFont="1" applyFill="1" applyBorder="1"/>
    <xf numFmtId="3" fontId="7" fillId="0" borderId="1" xfId="0" applyNumberFormat="1" applyFont="1" applyBorder="1"/>
    <xf numFmtId="3" fontId="4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3" fontId="46" fillId="8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 wrapText="1"/>
    </xf>
    <xf numFmtId="3" fontId="9" fillId="14" borderId="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14" borderId="5" xfId="0" applyNumberFormat="1" applyFont="1" applyFill="1" applyBorder="1" applyAlignment="1">
      <alignment horizontal="right" vertical="center" wrapText="1"/>
    </xf>
    <xf numFmtId="3" fontId="63" fillId="13" borderId="1" xfId="0" applyNumberFormat="1" applyFont="1" applyFill="1" applyBorder="1" applyAlignment="1">
      <alignment horizontal="right" vertical="center"/>
    </xf>
    <xf numFmtId="3" fontId="6" fillId="14" borderId="1" xfId="0" applyNumberFormat="1" applyFont="1" applyFill="1" applyBorder="1" applyAlignment="1">
      <alignment horizontal="right" vertical="center" wrapText="1"/>
    </xf>
    <xf numFmtId="0" fontId="14" fillId="0" borderId="8" xfId="0" applyFont="1" applyBorder="1"/>
    <xf numFmtId="3" fontId="6" fillId="8" borderId="1" xfId="0" applyNumberFormat="1" applyFont="1" applyFill="1" applyBorder="1" applyAlignment="1">
      <alignment horizontal="right" vertical="center" wrapText="1"/>
    </xf>
    <xf numFmtId="3" fontId="45" fillId="13" borderId="1" xfId="0" applyNumberFormat="1" applyFont="1" applyFill="1" applyBorder="1" applyAlignment="1">
      <alignment horizontal="right" vertical="center"/>
    </xf>
    <xf numFmtId="3" fontId="44" fillId="9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horizontal="right"/>
    </xf>
    <xf numFmtId="3" fontId="4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 wrapText="1"/>
    </xf>
    <xf numFmtId="3" fontId="45" fillId="11" borderId="1" xfId="0" applyNumberFormat="1" applyFont="1" applyFill="1" applyBorder="1" applyAlignment="1">
      <alignment vertical="center"/>
    </xf>
    <xf numFmtId="3" fontId="3" fillId="13" borderId="1" xfId="0" applyNumberFormat="1" applyFont="1" applyFill="1" applyBorder="1" applyAlignment="1">
      <alignment vertical="center"/>
    </xf>
    <xf numFmtId="3" fontId="6" fillId="13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165" fontId="10" fillId="16" borderId="1" xfId="0" applyNumberFormat="1" applyFont="1" applyFill="1" applyBorder="1" applyAlignment="1">
      <alignment vertical="center"/>
    </xf>
    <xf numFmtId="3" fontId="70" fillId="6" borderId="1" xfId="0" applyNumberFormat="1" applyFont="1" applyFill="1" applyBorder="1"/>
    <xf numFmtId="3" fontId="70" fillId="16" borderId="1" xfId="0" applyNumberFormat="1" applyFont="1" applyFill="1" applyBorder="1" applyAlignment="1">
      <alignment horizontal="right" vertical="center"/>
    </xf>
    <xf numFmtId="3" fontId="68" fillId="6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4" fillId="7" borderId="1" xfId="0" applyNumberFormat="1" applyFont="1" applyFill="1" applyBorder="1"/>
    <xf numFmtId="0" fontId="0" fillId="0" borderId="0" xfId="0" applyAlignment="1">
      <alignment horizontal="center" wrapText="1"/>
    </xf>
    <xf numFmtId="0" fontId="52" fillId="0" borderId="1" xfId="0" applyFont="1" applyFill="1" applyBorder="1" applyAlignment="1">
      <alignment horizontal="left" vertical="center" wrapText="1"/>
    </xf>
    <xf numFmtId="3" fontId="71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4" fillId="0" borderId="3" xfId="0" applyFont="1" applyFill="1" applyBorder="1" applyAlignment="1">
      <alignment horizontal="left" vertical="center"/>
    </xf>
    <xf numFmtId="0" fontId="73" fillId="0" borderId="1" xfId="0" applyFont="1" applyBorder="1" applyAlignment="1">
      <alignment horizontal="center" vertical="center" wrapText="1"/>
    </xf>
    <xf numFmtId="0" fontId="72" fillId="0" borderId="0" xfId="0" applyFont="1"/>
    <xf numFmtId="3" fontId="74" fillId="0" borderId="1" xfId="0" applyNumberFormat="1" applyFont="1" applyBorder="1" applyAlignment="1">
      <alignment vertical="center"/>
    </xf>
    <xf numFmtId="3" fontId="75" fillId="16" borderId="1" xfId="0" applyNumberFormat="1" applyFont="1" applyFill="1" applyBorder="1" applyAlignment="1">
      <alignment horizontal="right" vertical="center"/>
    </xf>
    <xf numFmtId="3" fontId="75" fillId="6" borderId="1" xfId="0" applyNumberFormat="1" applyFont="1" applyFill="1" applyBorder="1" applyAlignment="1">
      <alignment vertical="center"/>
    </xf>
    <xf numFmtId="3" fontId="74" fillId="11" borderId="1" xfId="0" applyNumberFormat="1" applyFont="1" applyFill="1" applyBorder="1" applyAlignment="1">
      <alignment vertical="center"/>
    </xf>
    <xf numFmtId="3" fontId="74" fillId="0" borderId="1" xfId="0" applyNumberFormat="1" applyFont="1" applyFill="1" applyBorder="1" applyAlignment="1">
      <alignment horizontal="right" vertical="center" wrapText="1"/>
    </xf>
    <xf numFmtId="3" fontId="73" fillId="0" borderId="1" xfId="0" applyNumberFormat="1" applyFont="1" applyFill="1" applyBorder="1" applyAlignment="1">
      <alignment horizontal="right" vertical="center"/>
    </xf>
    <xf numFmtId="3" fontId="74" fillId="0" borderId="1" xfId="0" applyNumberFormat="1" applyFont="1" applyFill="1" applyBorder="1" applyAlignment="1">
      <alignment horizontal="right" vertical="center"/>
    </xf>
    <xf numFmtId="3" fontId="73" fillId="0" borderId="1" xfId="0" applyNumberFormat="1" applyFont="1" applyFill="1" applyBorder="1" applyAlignment="1">
      <alignment horizontal="right" vertical="center" wrapText="1"/>
    </xf>
    <xf numFmtId="3" fontId="74" fillId="11" borderId="1" xfId="0" applyNumberFormat="1" applyFont="1" applyFill="1" applyBorder="1" applyAlignment="1">
      <alignment horizontal="right" vertical="center"/>
    </xf>
    <xf numFmtId="3" fontId="74" fillId="13" borderId="1" xfId="0" applyNumberFormat="1" applyFont="1" applyFill="1" applyBorder="1" applyAlignment="1">
      <alignment vertical="center"/>
    </xf>
    <xf numFmtId="3" fontId="74" fillId="0" borderId="1" xfId="0" applyNumberFormat="1" applyFont="1" applyBorder="1"/>
    <xf numFmtId="3" fontId="75" fillId="6" borderId="1" xfId="0" applyNumberFormat="1" applyFont="1" applyFill="1" applyBorder="1"/>
    <xf numFmtId="3" fontId="74" fillId="0" borderId="1" xfId="0" applyNumberFormat="1" applyFont="1" applyBorder="1" applyAlignment="1">
      <alignment horizontal="right" vertical="center"/>
    </xf>
    <xf numFmtId="3" fontId="74" fillId="11" borderId="1" xfId="0" applyNumberFormat="1" applyFont="1" applyFill="1" applyBorder="1"/>
    <xf numFmtId="3" fontId="74" fillId="7" borderId="1" xfId="0" applyNumberFormat="1" applyFont="1" applyFill="1" applyBorder="1"/>
    <xf numFmtId="3" fontId="73" fillId="0" borderId="1" xfId="0" applyNumberFormat="1" applyFont="1" applyBorder="1"/>
    <xf numFmtId="3" fontId="74" fillId="13" borderId="1" xfId="0" applyNumberFormat="1" applyFont="1" applyFill="1" applyBorder="1"/>
    <xf numFmtId="0" fontId="7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3" fontId="58" fillId="12" borderId="1" xfId="0" applyNumberFormat="1" applyFont="1" applyFill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right" vertical="center" wrapText="1"/>
    </xf>
    <xf numFmtId="3" fontId="74" fillId="0" borderId="1" xfId="0" applyNumberFormat="1" applyFont="1" applyBorder="1" applyAlignment="1">
      <alignment horizontal="right" vertical="top" wrapText="1"/>
    </xf>
    <xf numFmtId="3" fontId="76" fillId="0" borderId="1" xfId="4" applyNumberFormat="1" applyFont="1" applyFill="1" applyBorder="1" applyAlignment="1">
      <alignment horizontal="right" vertical="top" wrapText="1"/>
    </xf>
    <xf numFmtId="0" fontId="2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1" fillId="0" borderId="3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Fill="1" applyAlignment="1">
      <alignment horizontal="center" wrapText="1"/>
    </xf>
    <xf numFmtId="0" fontId="5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Hivatkozás" xfId="1" builtinId="8"/>
    <cellStyle name="Normál" xfId="0" builtinId="0"/>
    <cellStyle name="Normál 2" xfId="3" xr:uid="{00000000-0005-0000-0000-000002000000}"/>
    <cellStyle name="Normal_KTRSZJ" xfId="2" xr:uid="{00000000-0005-0000-0000-000003000000}"/>
    <cellStyle name="Rossz" xfId="4" builtinId="27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24" t="s">
        <v>1064</v>
      </c>
    </row>
    <row r="3" spans="1:9" ht="18" x14ac:dyDescent="0.25">
      <c r="A3" s="63" t="s">
        <v>1062</v>
      </c>
    </row>
    <row r="4" spans="1:9" ht="50.25" customHeight="1" x14ac:dyDescent="0.25">
      <c r="A4" s="56" t="s">
        <v>477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5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5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5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5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5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5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5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5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6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6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475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5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5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5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5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5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5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5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6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6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476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1073</v>
      </c>
    </row>
    <row r="3" spans="1:9" ht="25.5" customHeight="1" x14ac:dyDescent="0.25">
      <c r="A3" s="345" t="s">
        <v>1063</v>
      </c>
      <c r="B3" s="346"/>
      <c r="C3" s="346"/>
      <c r="D3" s="346"/>
      <c r="E3" s="346"/>
      <c r="F3" s="346"/>
      <c r="G3" s="346"/>
      <c r="H3" s="346"/>
    </row>
    <row r="4" spans="1:9" ht="82.5" customHeight="1" x14ac:dyDescent="0.25">
      <c r="A4" s="347" t="s">
        <v>664</v>
      </c>
      <c r="B4" s="373"/>
      <c r="C4" s="373"/>
      <c r="D4" s="373"/>
      <c r="E4" s="373"/>
      <c r="F4" s="373"/>
      <c r="G4" s="373"/>
      <c r="H4" s="373"/>
    </row>
    <row r="5" spans="1:9" ht="20.25" customHeight="1" x14ac:dyDescent="0.25">
      <c r="A5" s="54"/>
      <c r="B5" s="55"/>
      <c r="C5" s="55"/>
      <c r="D5" s="55"/>
      <c r="E5" s="55"/>
      <c r="F5" s="55"/>
      <c r="G5" s="55"/>
      <c r="H5" s="55"/>
    </row>
    <row r="6" spans="1:9" x14ac:dyDescent="0.25">
      <c r="A6" s="4" t="s">
        <v>630</v>
      </c>
    </row>
    <row r="7" spans="1:9" ht="86.25" customHeight="1" x14ac:dyDescent="0.3">
      <c r="A7" s="2" t="s">
        <v>107</v>
      </c>
      <c r="B7" s="3" t="s">
        <v>108</v>
      </c>
      <c r="C7" s="49" t="s">
        <v>606</v>
      </c>
      <c r="D7" s="49" t="s">
        <v>607</v>
      </c>
      <c r="E7" s="49" t="s">
        <v>610</v>
      </c>
      <c r="F7" s="251" t="s">
        <v>611</v>
      </c>
      <c r="G7" s="251" t="s">
        <v>612</v>
      </c>
      <c r="H7" s="251" t="s">
        <v>16</v>
      </c>
      <c r="I7" s="251" t="s">
        <v>994</v>
      </c>
    </row>
    <row r="8" spans="1:9" x14ac:dyDescent="0.25">
      <c r="A8" s="18" t="s">
        <v>472</v>
      </c>
      <c r="B8" s="5" t="s">
        <v>348</v>
      </c>
      <c r="C8" s="35"/>
      <c r="D8" s="35"/>
      <c r="E8" s="50"/>
      <c r="F8" s="35"/>
      <c r="G8" s="35"/>
      <c r="H8" s="35"/>
      <c r="I8" s="35"/>
    </row>
    <row r="9" spans="1:9" x14ac:dyDescent="0.25">
      <c r="A9" s="42" t="s">
        <v>228</v>
      </c>
      <c r="B9" s="42" t="s">
        <v>348</v>
      </c>
      <c r="C9" s="35"/>
      <c r="D9" s="35"/>
      <c r="E9" s="35"/>
      <c r="F9" s="35"/>
      <c r="G9" s="35"/>
      <c r="H9" s="35"/>
      <c r="I9" s="35"/>
    </row>
    <row r="10" spans="1:9" ht="30" x14ac:dyDescent="0.25">
      <c r="A10" s="11" t="s">
        <v>349</v>
      </c>
      <c r="B10" s="5" t="s">
        <v>350</v>
      </c>
      <c r="C10" s="35"/>
      <c r="D10" s="35"/>
      <c r="E10" s="35"/>
      <c r="F10" s="35"/>
      <c r="G10" s="35"/>
      <c r="H10" s="35"/>
      <c r="I10" s="35"/>
    </row>
    <row r="11" spans="1:9" x14ac:dyDescent="0.25">
      <c r="A11" s="18" t="s">
        <v>517</v>
      </c>
      <c r="B11" s="5" t="s">
        <v>351</v>
      </c>
      <c r="C11" s="35"/>
      <c r="D11" s="35"/>
      <c r="E11" s="35"/>
      <c r="F11" s="35"/>
      <c r="G11" s="35"/>
      <c r="H11" s="35"/>
      <c r="I11" s="35"/>
    </row>
    <row r="12" spans="1:9" x14ac:dyDescent="0.25">
      <c r="A12" s="42" t="s">
        <v>228</v>
      </c>
      <c r="B12" s="42" t="s">
        <v>351</v>
      </c>
      <c r="C12" s="35"/>
      <c r="D12" s="35"/>
      <c r="E12" s="35"/>
      <c r="F12" s="35"/>
      <c r="G12" s="35"/>
      <c r="H12" s="35"/>
      <c r="I12" s="35"/>
    </row>
    <row r="13" spans="1:9" x14ac:dyDescent="0.25">
      <c r="A13" s="10" t="s">
        <v>489</v>
      </c>
      <c r="B13" s="7" t="s">
        <v>352</v>
      </c>
      <c r="C13" s="35"/>
      <c r="D13" s="35"/>
      <c r="E13" s="35"/>
      <c r="F13" s="35"/>
      <c r="G13" s="35"/>
      <c r="H13" s="35"/>
      <c r="I13" s="35"/>
    </row>
    <row r="14" spans="1:9" x14ac:dyDescent="0.25">
      <c r="A14" s="11" t="s">
        <v>518</v>
      </c>
      <c r="B14" s="5" t="s">
        <v>353</v>
      </c>
      <c r="C14" s="35"/>
      <c r="D14" s="35"/>
      <c r="E14" s="35"/>
      <c r="F14" s="35"/>
      <c r="G14" s="35"/>
      <c r="H14" s="35"/>
      <c r="I14" s="35"/>
    </row>
    <row r="15" spans="1:9" x14ac:dyDescent="0.25">
      <c r="A15" s="42" t="s">
        <v>236</v>
      </c>
      <c r="B15" s="42" t="s">
        <v>353</v>
      </c>
      <c r="C15" s="35"/>
      <c r="D15" s="35"/>
      <c r="E15" s="35"/>
      <c r="F15" s="35"/>
      <c r="G15" s="35"/>
      <c r="H15" s="35"/>
      <c r="I15" s="35"/>
    </row>
    <row r="16" spans="1:9" x14ac:dyDescent="0.25">
      <c r="A16" s="18" t="s">
        <v>354</v>
      </c>
      <c r="B16" s="5" t="s">
        <v>355</v>
      </c>
      <c r="C16" s="35"/>
      <c r="D16" s="35"/>
      <c r="E16" s="35"/>
      <c r="F16" s="35"/>
      <c r="G16" s="35"/>
      <c r="H16" s="35"/>
      <c r="I16" s="35"/>
    </row>
    <row r="17" spans="1:9" x14ac:dyDescent="0.25">
      <c r="A17" s="12" t="s">
        <v>519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2" t="s">
        <v>237</v>
      </c>
      <c r="B18" s="42" t="s">
        <v>356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8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19" t="s">
        <v>490</v>
      </c>
      <c r="B20" s="7" t="s">
        <v>359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1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2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18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18" t="s">
        <v>474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2" t="s">
        <v>262</v>
      </c>
      <c r="B25" s="42" t="s">
        <v>380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2" t="s">
        <v>263</v>
      </c>
      <c r="B26" s="42" t="s">
        <v>380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3" t="s">
        <v>264</v>
      </c>
      <c r="B27" s="43" t="s">
        <v>380</v>
      </c>
      <c r="C27" s="26"/>
      <c r="D27" s="26"/>
      <c r="E27" s="26"/>
      <c r="F27" s="26"/>
      <c r="G27" s="26"/>
      <c r="H27" s="26"/>
      <c r="I27" s="26"/>
    </row>
    <row r="28" spans="1:9" x14ac:dyDescent="0.25">
      <c r="A28" s="44" t="s">
        <v>493</v>
      </c>
      <c r="B28" s="34" t="s">
        <v>381</v>
      </c>
      <c r="C28" s="26"/>
      <c r="D28" s="26"/>
      <c r="E28" s="26"/>
      <c r="F28" s="26"/>
      <c r="G28" s="26"/>
      <c r="H28" s="26"/>
      <c r="I28" s="26"/>
    </row>
    <row r="29" spans="1:9" x14ac:dyDescent="0.25">
      <c r="A29" s="67"/>
      <c r="B29" s="68"/>
    </row>
    <row r="30" spans="1:9" ht="24.75" customHeight="1" x14ac:dyDescent="0.25">
      <c r="A30" s="2" t="s">
        <v>107</v>
      </c>
      <c r="B30" s="3" t="s">
        <v>108</v>
      </c>
      <c r="C30" s="26"/>
      <c r="D30" s="26"/>
      <c r="E30" s="26"/>
    </row>
    <row r="31" spans="1:9" ht="31.5" x14ac:dyDescent="0.25">
      <c r="A31" s="69" t="s">
        <v>15</v>
      </c>
      <c r="B31" s="34"/>
      <c r="C31" s="26"/>
      <c r="D31" s="26"/>
      <c r="E31" s="26"/>
    </row>
    <row r="32" spans="1:9" ht="15.75" x14ac:dyDescent="0.25">
      <c r="A32" s="70" t="s">
        <v>9</v>
      </c>
      <c r="B32" s="34"/>
      <c r="C32" s="26"/>
      <c r="D32" s="26"/>
      <c r="E32" s="26"/>
    </row>
    <row r="33" spans="1:5" ht="31.5" x14ac:dyDescent="0.25">
      <c r="A33" s="70" t="s">
        <v>10</v>
      </c>
      <c r="B33" s="34"/>
      <c r="C33" s="26"/>
      <c r="D33" s="26"/>
      <c r="E33" s="26"/>
    </row>
    <row r="34" spans="1:5" ht="15.75" x14ac:dyDescent="0.25">
      <c r="A34" s="70" t="s">
        <v>11</v>
      </c>
      <c r="B34" s="34"/>
      <c r="C34" s="26"/>
      <c r="D34" s="26"/>
      <c r="E34" s="26"/>
    </row>
    <row r="35" spans="1:5" ht="31.5" x14ac:dyDescent="0.25">
      <c r="A35" s="70" t="s">
        <v>12</v>
      </c>
      <c r="B35" s="34"/>
      <c r="C35" s="26"/>
      <c r="D35" s="26"/>
      <c r="E35" s="26"/>
    </row>
    <row r="36" spans="1:5" ht="15.75" x14ac:dyDescent="0.25">
      <c r="A36" s="70" t="s">
        <v>13</v>
      </c>
      <c r="B36" s="34"/>
      <c r="C36" s="26"/>
      <c r="D36" s="26"/>
      <c r="E36" s="26"/>
    </row>
    <row r="37" spans="1:5" ht="15.75" x14ac:dyDescent="0.25">
      <c r="A37" s="70" t="s">
        <v>14</v>
      </c>
      <c r="B37" s="34"/>
      <c r="C37" s="26"/>
      <c r="D37" s="26"/>
      <c r="E37" s="26"/>
    </row>
    <row r="38" spans="1:5" x14ac:dyDescent="0.25">
      <c r="A38" s="44" t="s">
        <v>632</v>
      </c>
      <c r="B38" s="34"/>
      <c r="C38" s="26"/>
      <c r="D38" s="26"/>
      <c r="E38" s="26"/>
    </row>
    <row r="39" spans="1:5" x14ac:dyDescent="0.25">
      <c r="A39" s="67"/>
      <c r="B39" s="68"/>
    </row>
    <row r="40" spans="1:5" x14ac:dyDescent="0.25">
      <c r="A40" s="67"/>
      <c r="B40" s="68"/>
    </row>
    <row r="41" spans="1:5" x14ac:dyDescent="0.25">
      <c r="A41" s="67"/>
      <c r="B41" s="68"/>
    </row>
    <row r="42" spans="1:5" x14ac:dyDescent="0.25">
      <c r="A42" s="67"/>
      <c r="B42" s="68"/>
    </row>
    <row r="43" spans="1:5" x14ac:dyDescent="0.25">
      <c r="A43" s="67"/>
      <c r="B43" s="68"/>
    </row>
    <row r="44" spans="1:5" x14ac:dyDescent="0.25">
      <c r="A44" s="67"/>
      <c r="B44" s="68"/>
    </row>
    <row r="45" spans="1:5" x14ac:dyDescent="0.25">
      <c r="A45" s="67"/>
      <c r="B45" s="68"/>
    </row>
    <row r="46" spans="1:5" x14ac:dyDescent="0.25">
      <c r="A46" s="67"/>
      <c r="B46" s="68"/>
    </row>
    <row r="47" spans="1:5" x14ac:dyDescent="0.25">
      <c r="A47" s="67"/>
      <c r="B47" s="68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2" t="s">
        <v>613</v>
      </c>
      <c r="B50" s="4"/>
      <c r="C50" s="4"/>
      <c r="D50" s="4"/>
      <c r="E50" s="4"/>
      <c r="F50" s="4"/>
      <c r="G50" s="4"/>
    </row>
    <row r="51" spans="1:8" ht="15.75" x14ac:dyDescent="0.25">
      <c r="A51" s="53" t="s">
        <v>617</v>
      </c>
      <c r="B51" s="4"/>
      <c r="C51" s="4"/>
      <c r="D51" s="4"/>
      <c r="E51" s="4"/>
      <c r="F51" s="4"/>
      <c r="G51" s="4"/>
    </row>
    <row r="52" spans="1:8" ht="15.75" x14ac:dyDescent="0.25">
      <c r="A52" s="53" t="s">
        <v>618</v>
      </c>
      <c r="B52" s="4"/>
      <c r="C52" s="4"/>
      <c r="D52" s="4"/>
      <c r="E52" s="4"/>
      <c r="F52" s="4"/>
      <c r="G52" s="4"/>
    </row>
    <row r="53" spans="1:8" ht="15.75" x14ac:dyDescent="0.25">
      <c r="A53" s="53" t="s">
        <v>619</v>
      </c>
      <c r="B53" s="4"/>
      <c r="C53" s="4"/>
      <c r="D53" s="4"/>
      <c r="E53" s="4"/>
      <c r="F53" s="4"/>
      <c r="G53" s="4"/>
    </row>
    <row r="54" spans="1:8" ht="15.75" x14ac:dyDescent="0.25">
      <c r="A54" s="53" t="s">
        <v>620</v>
      </c>
      <c r="B54" s="4"/>
      <c r="C54" s="4"/>
      <c r="D54" s="4"/>
      <c r="E54" s="4"/>
      <c r="F54" s="4"/>
      <c r="G54" s="4"/>
    </row>
    <row r="55" spans="1:8" ht="15.75" x14ac:dyDescent="0.25">
      <c r="A55" s="53" t="s">
        <v>621</v>
      </c>
      <c r="B55" s="4"/>
      <c r="C55" s="4"/>
      <c r="D55" s="4"/>
      <c r="E55" s="4"/>
      <c r="F55" s="4"/>
      <c r="G55" s="4"/>
    </row>
    <row r="56" spans="1:8" x14ac:dyDescent="0.25">
      <c r="A56" s="52" t="s">
        <v>614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378" t="s">
        <v>622</v>
      </c>
      <c r="B58" s="379"/>
      <c r="C58" s="379"/>
      <c r="D58" s="379"/>
      <c r="E58" s="379"/>
      <c r="F58" s="379"/>
      <c r="G58" s="379"/>
      <c r="H58" s="379"/>
    </row>
    <row r="61" spans="1:8" ht="15.75" x14ac:dyDescent="0.25">
      <c r="A61" s="45" t="s">
        <v>624</v>
      </c>
    </row>
    <row r="62" spans="1:8" ht="15.75" x14ac:dyDescent="0.25">
      <c r="A62" s="53" t="s">
        <v>625</v>
      </c>
    </row>
    <row r="63" spans="1:8" ht="15.75" x14ac:dyDescent="0.25">
      <c r="A63" s="53" t="s">
        <v>626</v>
      </c>
    </row>
    <row r="64" spans="1:8" ht="15.75" x14ac:dyDescent="0.25">
      <c r="A64" s="53" t="s">
        <v>627</v>
      </c>
    </row>
    <row r="65" spans="1:1" x14ac:dyDescent="0.25">
      <c r="A65" s="52" t="s">
        <v>623</v>
      </c>
    </row>
    <row r="66" spans="1:1" ht="15.75" x14ac:dyDescent="0.25">
      <c r="A66" s="53" t="s">
        <v>628</v>
      </c>
    </row>
    <row r="68" spans="1:1" ht="15.75" x14ac:dyDescent="0.25">
      <c r="A68" s="65" t="s">
        <v>7</v>
      </c>
    </row>
    <row r="69" spans="1:1" ht="15.75" x14ac:dyDescent="0.25">
      <c r="A69" s="65" t="s">
        <v>8</v>
      </c>
    </row>
    <row r="70" spans="1:1" ht="15.75" x14ac:dyDescent="0.25">
      <c r="A70" s="66" t="s">
        <v>9</v>
      </c>
    </row>
    <row r="71" spans="1:1" ht="15.75" x14ac:dyDescent="0.25">
      <c r="A71" s="66" t="s">
        <v>10</v>
      </c>
    </row>
    <row r="72" spans="1:1" ht="15.75" x14ac:dyDescent="0.25">
      <c r="A72" s="66" t="s">
        <v>11</v>
      </c>
    </row>
    <row r="73" spans="1:1" ht="15.75" x14ac:dyDescent="0.25">
      <c r="A73" s="66" t="s">
        <v>12</v>
      </c>
    </row>
    <row r="74" spans="1:1" ht="15.75" x14ac:dyDescent="0.25">
      <c r="A74" s="66" t="s">
        <v>13</v>
      </c>
    </row>
    <row r="75" spans="1:1" ht="15.75" x14ac:dyDescent="0.25">
      <c r="A75" s="66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 xr:uid="{00000000-0004-0000-0900-000000000000}"/>
    <hyperlink ref="A50" r:id="rId2" location="foot4" display="http://njt.hu/cgi_bin/njt_doc.cgi?docid=142896.245143 - foot4" xr:uid="{00000000-0004-0000-0900-000001000000}"/>
    <hyperlink ref="A56" r:id="rId3" location="foot5" display="http://njt.hu/cgi_bin/njt_doc.cgi?docid=142896.245143 - foot5" xr:uid="{00000000-0004-0000-0900-000002000000}"/>
    <hyperlink ref="A65" r:id="rId4" location="foot53" display="http://njt.hu/cgi_bin/njt_doc.cgi?docid=139876.243471 - foot53" xr:uid="{00000000-0004-0000-09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1074</v>
      </c>
    </row>
    <row r="3" spans="1:8" ht="22.5" customHeight="1" x14ac:dyDescent="0.25">
      <c r="A3" s="345" t="s">
        <v>1063</v>
      </c>
      <c r="B3" s="348"/>
      <c r="C3" s="348"/>
      <c r="D3" s="348"/>
      <c r="E3" s="352"/>
      <c r="F3" s="352"/>
      <c r="G3" s="352"/>
      <c r="H3" s="352"/>
    </row>
    <row r="4" spans="1:8" ht="48.75" customHeight="1" x14ac:dyDescent="0.25">
      <c r="A4" s="347" t="s">
        <v>665</v>
      </c>
      <c r="B4" s="348"/>
      <c r="C4" s="348"/>
      <c r="D4" s="351"/>
      <c r="E4" s="352"/>
      <c r="F4" s="352"/>
      <c r="G4" s="352"/>
      <c r="H4" s="352"/>
    </row>
    <row r="5" spans="1:8" ht="21" customHeight="1" x14ac:dyDescent="0.25">
      <c r="A5" s="56"/>
      <c r="B5" s="57"/>
      <c r="C5" s="57"/>
    </row>
    <row r="6" spans="1:8" x14ac:dyDescent="0.25">
      <c r="A6" s="4" t="s">
        <v>630</v>
      </c>
    </row>
    <row r="7" spans="1:8" ht="51.75" x14ac:dyDescent="0.25">
      <c r="A7" s="36" t="s">
        <v>604</v>
      </c>
      <c r="B7" s="3" t="s">
        <v>108</v>
      </c>
      <c r="C7" s="72" t="s">
        <v>0</v>
      </c>
      <c r="D7" s="72" t="s">
        <v>1</v>
      </c>
      <c r="E7" s="72" t="s">
        <v>60</v>
      </c>
      <c r="F7" s="72" t="s">
        <v>61</v>
      </c>
      <c r="G7" s="72" t="s">
        <v>62</v>
      </c>
      <c r="H7" s="72" t="s">
        <v>63</v>
      </c>
    </row>
    <row r="8" spans="1:8" x14ac:dyDescent="0.25">
      <c r="A8" s="11" t="s">
        <v>411</v>
      </c>
      <c r="B8" s="5" t="s">
        <v>227</v>
      </c>
      <c r="C8" s="106"/>
      <c r="D8" s="106"/>
      <c r="E8" s="106"/>
      <c r="F8" s="106"/>
      <c r="G8" s="106"/>
      <c r="H8" s="106"/>
    </row>
    <row r="9" spans="1:8" x14ac:dyDescent="0.25">
      <c r="A9" s="16" t="s">
        <v>228</v>
      </c>
      <c r="B9" s="16" t="s">
        <v>227</v>
      </c>
      <c r="C9" s="106"/>
      <c r="D9" s="106"/>
      <c r="E9" s="106"/>
      <c r="F9" s="106"/>
      <c r="G9" s="106"/>
      <c r="H9" s="106"/>
    </row>
    <row r="10" spans="1:8" x14ac:dyDescent="0.25">
      <c r="A10" s="16" t="s">
        <v>229</v>
      </c>
      <c r="B10" s="16" t="s">
        <v>227</v>
      </c>
      <c r="C10" s="106"/>
      <c r="D10" s="106"/>
      <c r="E10" s="106"/>
      <c r="F10" s="106"/>
      <c r="G10" s="106"/>
      <c r="H10" s="106"/>
    </row>
    <row r="11" spans="1:8" ht="30" x14ac:dyDescent="0.25">
      <c r="A11" s="11" t="s">
        <v>230</v>
      </c>
      <c r="B11" s="5" t="s">
        <v>231</v>
      </c>
      <c r="C11" s="106"/>
      <c r="D11" s="106"/>
      <c r="E11" s="106"/>
      <c r="F11" s="106"/>
      <c r="G11" s="106"/>
      <c r="H11" s="106"/>
    </row>
    <row r="12" spans="1:8" x14ac:dyDescent="0.25">
      <c r="A12" s="11" t="s">
        <v>410</v>
      </c>
      <c r="B12" s="5" t="s">
        <v>232</v>
      </c>
      <c r="C12" s="106"/>
      <c r="D12" s="106">
        <f>'4. melléklet'!C105</f>
        <v>0</v>
      </c>
      <c r="E12" s="106"/>
      <c r="F12" s="106">
        <f>'4. melléklet'!D105</f>
        <v>0</v>
      </c>
      <c r="G12" s="106"/>
      <c r="H12" s="106">
        <f>'4. melléklet'!E105</f>
        <v>0</v>
      </c>
    </row>
    <row r="13" spans="1:8" x14ac:dyDescent="0.25">
      <c r="A13" s="16" t="s">
        <v>228</v>
      </c>
      <c r="B13" s="16" t="s">
        <v>232</v>
      </c>
      <c r="C13" s="106"/>
      <c r="D13" s="106"/>
      <c r="E13" s="106"/>
      <c r="F13" s="106"/>
      <c r="G13" s="106"/>
      <c r="H13" s="106"/>
    </row>
    <row r="14" spans="1:8" x14ac:dyDescent="0.25">
      <c r="A14" s="16" t="s">
        <v>229</v>
      </c>
      <c r="B14" s="16" t="s">
        <v>233</v>
      </c>
      <c r="C14" s="106"/>
      <c r="D14" s="106"/>
      <c r="E14" s="106"/>
      <c r="F14" s="106"/>
      <c r="G14" s="106"/>
      <c r="H14" s="106"/>
    </row>
    <row r="15" spans="1:8" x14ac:dyDescent="0.25">
      <c r="A15" s="10" t="s">
        <v>409</v>
      </c>
      <c r="B15" s="7" t="s">
        <v>234</v>
      </c>
      <c r="C15" s="94"/>
      <c r="D15" s="94">
        <v>0</v>
      </c>
      <c r="E15" s="94"/>
      <c r="F15" s="94">
        <v>0</v>
      </c>
      <c r="G15" s="94"/>
      <c r="H15" s="94">
        <v>0</v>
      </c>
    </row>
    <row r="16" spans="1:8" x14ac:dyDescent="0.25">
      <c r="A16" s="18" t="s">
        <v>414</v>
      </c>
      <c r="B16" s="5" t="s">
        <v>235</v>
      </c>
      <c r="C16" s="106"/>
      <c r="D16" s="106"/>
      <c r="E16" s="106"/>
      <c r="F16" s="106"/>
      <c r="G16" s="106"/>
      <c r="H16" s="106"/>
    </row>
    <row r="17" spans="1:8" x14ac:dyDescent="0.25">
      <c r="A17" s="16" t="s">
        <v>236</v>
      </c>
      <c r="B17" s="16" t="s">
        <v>235</v>
      </c>
      <c r="C17" s="106"/>
      <c r="D17" s="106"/>
      <c r="E17" s="106"/>
      <c r="F17" s="106"/>
      <c r="G17" s="106"/>
      <c r="H17" s="106"/>
    </row>
    <row r="18" spans="1:8" x14ac:dyDescent="0.25">
      <c r="A18" s="16" t="s">
        <v>237</v>
      </c>
      <c r="B18" s="16" t="s">
        <v>235</v>
      </c>
      <c r="C18" s="106"/>
      <c r="D18" s="106"/>
      <c r="E18" s="106"/>
      <c r="F18" s="106"/>
      <c r="G18" s="106"/>
      <c r="H18" s="106"/>
    </row>
    <row r="19" spans="1:8" x14ac:dyDescent="0.25">
      <c r="A19" s="18" t="s">
        <v>415</v>
      </c>
      <c r="B19" s="5" t="s">
        <v>238</v>
      </c>
      <c r="C19" s="106"/>
      <c r="D19" s="106"/>
      <c r="E19" s="106"/>
      <c r="F19" s="106"/>
      <c r="G19" s="106"/>
      <c r="H19" s="106"/>
    </row>
    <row r="20" spans="1:8" x14ac:dyDescent="0.25">
      <c r="A20" s="16" t="s">
        <v>229</v>
      </c>
      <c r="B20" s="16" t="s">
        <v>238</v>
      </c>
      <c r="C20" s="106"/>
      <c r="D20" s="106"/>
      <c r="E20" s="106"/>
      <c r="F20" s="106"/>
      <c r="G20" s="106"/>
      <c r="H20" s="106"/>
    </row>
    <row r="21" spans="1:8" x14ac:dyDescent="0.25">
      <c r="A21" s="12" t="s">
        <v>239</v>
      </c>
      <c r="B21" s="5" t="s">
        <v>240</v>
      </c>
      <c r="C21" s="106"/>
      <c r="D21" s="106"/>
      <c r="E21" s="106"/>
      <c r="F21" s="106"/>
      <c r="G21" s="106"/>
      <c r="H21" s="106"/>
    </row>
    <row r="22" spans="1:8" x14ac:dyDescent="0.25">
      <c r="A22" s="12" t="s">
        <v>416</v>
      </c>
      <c r="B22" s="5" t="s">
        <v>241</v>
      </c>
      <c r="C22" s="106"/>
      <c r="D22" s="106"/>
      <c r="E22" s="106"/>
      <c r="F22" s="106"/>
      <c r="G22" s="106"/>
      <c r="H22" s="106"/>
    </row>
    <row r="23" spans="1:8" x14ac:dyDescent="0.25">
      <c r="A23" s="16" t="s">
        <v>237</v>
      </c>
      <c r="B23" s="16" t="s">
        <v>241</v>
      </c>
      <c r="C23" s="106"/>
      <c r="D23" s="106"/>
      <c r="E23" s="106"/>
      <c r="F23" s="106"/>
      <c r="G23" s="106"/>
      <c r="H23" s="106"/>
    </row>
    <row r="24" spans="1:8" x14ac:dyDescent="0.25">
      <c r="A24" s="16" t="s">
        <v>229</v>
      </c>
      <c r="B24" s="16" t="s">
        <v>241</v>
      </c>
      <c r="C24" s="106"/>
      <c r="D24" s="106"/>
      <c r="E24" s="106"/>
      <c r="F24" s="106"/>
      <c r="G24" s="106"/>
      <c r="H24" s="106"/>
    </row>
    <row r="25" spans="1:8" x14ac:dyDescent="0.25">
      <c r="A25" s="19" t="s">
        <v>412</v>
      </c>
      <c r="B25" s="7" t="s">
        <v>242</v>
      </c>
      <c r="C25" s="106"/>
      <c r="D25" s="106"/>
      <c r="E25" s="106"/>
      <c r="F25" s="106"/>
      <c r="G25" s="106"/>
      <c r="H25" s="106"/>
    </row>
    <row r="26" spans="1:8" x14ac:dyDescent="0.25">
      <c r="A26" s="18" t="s">
        <v>243</v>
      </c>
      <c r="B26" s="5" t="s">
        <v>244</v>
      </c>
      <c r="C26" s="106"/>
      <c r="D26" s="106"/>
      <c r="E26" s="106"/>
      <c r="F26" s="106"/>
      <c r="G26" s="106"/>
      <c r="H26" s="106"/>
    </row>
    <row r="27" spans="1:8" x14ac:dyDescent="0.25">
      <c r="A27" s="19" t="s">
        <v>245</v>
      </c>
      <c r="B27" s="7" t="s">
        <v>246</v>
      </c>
      <c r="C27" s="94">
        <f>'4. melléklet'!C115</f>
        <v>518259</v>
      </c>
      <c r="D27" s="94">
        <v>0</v>
      </c>
      <c r="E27" s="94">
        <f>'4. melléklet'!D115</f>
        <v>518259</v>
      </c>
      <c r="F27" s="94">
        <v>0</v>
      </c>
      <c r="G27" s="94">
        <f>'4. melléklet'!E115</f>
        <v>518259</v>
      </c>
      <c r="H27" s="94">
        <v>0</v>
      </c>
    </row>
    <row r="28" spans="1:8" x14ac:dyDescent="0.25">
      <c r="A28" s="18" t="s">
        <v>249</v>
      </c>
      <c r="B28" s="5" t="s">
        <v>250</v>
      </c>
      <c r="C28" s="106"/>
      <c r="D28" s="106"/>
      <c r="E28" s="106"/>
      <c r="F28" s="106"/>
      <c r="G28" s="106"/>
      <c r="H28" s="106"/>
    </row>
    <row r="29" spans="1:8" x14ac:dyDescent="0.25">
      <c r="A29" s="18" t="s">
        <v>251</v>
      </c>
      <c r="B29" s="5" t="s">
        <v>252</v>
      </c>
      <c r="C29" s="106"/>
      <c r="D29" s="106"/>
      <c r="E29" s="106"/>
      <c r="F29" s="106"/>
      <c r="G29" s="106"/>
      <c r="H29" s="106"/>
    </row>
    <row r="30" spans="1:8" x14ac:dyDescent="0.25">
      <c r="A30" s="18" t="s">
        <v>253</v>
      </c>
      <c r="B30" s="5" t="s">
        <v>254</v>
      </c>
      <c r="C30" s="106"/>
      <c r="D30" s="106"/>
      <c r="E30" s="106"/>
      <c r="F30" s="106"/>
      <c r="G30" s="106"/>
      <c r="H30" s="106"/>
    </row>
    <row r="31" spans="1:8" ht="15.75" x14ac:dyDescent="0.25">
      <c r="A31" s="83" t="s">
        <v>413</v>
      </c>
      <c r="B31" s="84" t="s">
        <v>255</v>
      </c>
      <c r="C31" s="111">
        <f>C15+C25+C26+C27+C28+C29+C30</f>
        <v>518259</v>
      </c>
      <c r="D31" s="111">
        <f t="shared" ref="D31:H31" si="0">D15+D25+D26+D27+D28+D29+D30</f>
        <v>0</v>
      </c>
      <c r="E31" s="111">
        <f t="shared" si="0"/>
        <v>518259</v>
      </c>
      <c r="F31" s="111">
        <f t="shared" si="0"/>
        <v>0</v>
      </c>
      <c r="G31" s="111">
        <f t="shared" si="0"/>
        <v>518259</v>
      </c>
      <c r="H31" s="111">
        <f t="shared" si="0"/>
        <v>0</v>
      </c>
    </row>
    <row r="32" spans="1:8" x14ac:dyDescent="0.25">
      <c r="A32" s="18" t="s">
        <v>256</v>
      </c>
      <c r="B32" s="5" t="s">
        <v>257</v>
      </c>
      <c r="C32" s="106"/>
      <c r="D32" s="106"/>
      <c r="E32" s="106"/>
      <c r="F32" s="106"/>
      <c r="G32" s="106"/>
      <c r="H32" s="106"/>
    </row>
    <row r="33" spans="1:8" x14ac:dyDescent="0.25">
      <c r="A33" s="11" t="s">
        <v>258</v>
      </c>
      <c r="B33" s="5" t="s">
        <v>259</v>
      </c>
      <c r="C33" s="106"/>
      <c r="D33" s="106"/>
      <c r="E33" s="106"/>
      <c r="F33" s="106"/>
      <c r="G33" s="106"/>
      <c r="H33" s="106"/>
    </row>
    <row r="34" spans="1:8" x14ac:dyDescent="0.25">
      <c r="A34" s="18" t="s">
        <v>417</v>
      </c>
      <c r="B34" s="5" t="s">
        <v>260</v>
      </c>
      <c r="C34" s="106"/>
      <c r="D34" s="106"/>
      <c r="E34" s="106"/>
      <c r="F34" s="106"/>
      <c r="G34" s="106"/>
      <c r="H34" s="106"/>
    </row>
    <row r="35" spans="1:8" x14ac:dyDescent="0.25">
      <c r="A35" s="16" t="s">
        <v>229</v>
      </c>
      <c r="B35" s="16" t="s">
        <v>260</v>
      </c>
      <c r="C35" s="106"/>
      <c r="D35" s="106"/>
      <c r="E35" s="106"/>
      <c r="F35" s="106"/>
      <c r="G35" s="106"/>
      <c r="H35" s="106"/>
    </row>
    <row r="36" spans="1:8" x14ac:dyDescent="0.25">
      <c r="A36" s="18" t="s">
        <v>418</v>
      </c>
      <c r="B36" s="5" t="s">
        <v>261</v>
      </c>
      <c r="C36" s="106"/>
      <c r="D36" s="106"/>
      <c r="E36" s="106"/>
      <c r="F36" s="106"/>
      <c r="G36" s="106"/>
      <c r="H36" s="106"/>
    </row>
    <row r="37" spans="1:8" x14ac:dyDescent="0.25">
      <c r="A37" s="16" t="s">
        <v>262</v>
      </c>
      <c r="B37" s="16" t="s">
        <v>261</v>
      </c>
      <c r="C37" s="106"/>
      <c r="D37" s="106"/>
      <c r="E37" s="106"/>
      <c r="F37" s="106"/>
      <c r="G37" s="106"/>
      <c r="H37" s="106"/>
    </row>
    <row r="38" spans="1:8" x14ac:dyDescent="0.25">
      <c r="A38" s="16" t="s">
        <v>263</v>
      </c>
      <c r="B38" s="16" t="s">
        <v>261</v>
      </c>
      <c r="C38" s="106"/>
      <c r="D38" s="106"/>
      <c r="E38" s="106"/>
      <c r="F38" s="106"/>
      <c r="G38" s="106"/>
      <c r="H38" s="106"/>
    </row>
    <row r="39" spans="1:8" x14ac:dyDescent="0.25">
      <c r="A39" s="16" t="s">
        <v>264</v>
      </c>
      <c r="B39" s="16" t="s">
        <v>261</v>
      </c>
      <c r="C39" s="106"/>
      <c r="D39" s="106"/>
      <c r="E39" s="106"/>
      <c r="F39" s="106"/>
      <c r="G39" s="106"/>
      <c r="H39" s="106"/>
    </row>
    <row r="40" spans="1:8" x14ac:dyDescent="0.25">
      <c r="A40" s="16" t="s">
        <v>229</v>
      </c>
      <c r="B40" s="16" t="s">
        <v>261</v>
      </c>
      <c r="C40" s="106"/>
      <c r="D40" s="106"/>
      <c r="E40" s="106"/>
      <c r="F40" s="106"/>
      <c r="G40" s="106"/>
      <c r="H40" s="106"/>
    </row>
    <row r="41" spans="1:8" x14ac:dyDescent="0.25">
      <c r="A41" s="83" t="s">
        <v>419</v>
      </c>
      <c r="B41" s="84" t="s">
        <v>265</v>
      </c>
      <c r="C41" s="112"/>
      <c r="D41" s="112"/>
      <c r="E41" s="112"/>
      <c r="F41" s="112"/>
      <c r="G41" s="112"/>
      <c r="H41" s="112"/>
    </row>
    <row r="44" spans="1:8" ht="51.75" x14ac:dyDescent="0.25">
      <c r="A44" s="36" t="s">
        <v>604</v>
      </c>
      <c r="B44" s="3" t="s">
        <v>108</v>
      </c>
      <c r="C44" s="72" t="s">
        <v>0</v>
      </c>
      <c r="D44" s="72" t="s">
        <v>1</v>
      </c>
      <c r="E44" s="72" t="s">
        <v>60</v>
      </c>
      <c r="F44" s="72" t="s">
        <v>61</v>
      </c>
      <c r="G44" s="72" t="s">
        <v>62</v>
      </c>
      <c r="H44" s="72" t="s">
        <v>63</v>
      </c>
    </row>
    <row r="45" spans="1:8" x14ac:dyDescent="0.25">
      <c r="A45" s="18" t="s">
        <v>472</v>
      </c>
      <c r="B45" s="5" t="s">
        <v>348</v>
      </c>
      <c r="C45" s="106"/>
      <c r="D45" s="106"/>
      <c r="E45" s="106"/>
      <c r="F45" s="106"/>
      <c r="G45" s="106"/>
      <c r="H45" s="106"/>
    </row>
    <row r="46" spans="1:8" x14ac:dyDescent="0.25">
      <c r="A46" s="42" t="s">
        <v>228</v>
      </c>
      <c r="B46" s="42" t="s">
        <v>348</v>
      </c>
      <c r="C46" s="106"/>
      <c r="D46" s="106"/>
      <c r="E46" s="106"/>
      <c r="F46" s="106"/>
      <c r="G46" s="106"/>
      <c r="H46" s="106"/>
    </row>
    <row r="47" spans="1:8" ht="30" x14ac:dyDescent="0.25">
      <c r="A47" s="11" t="s">
        <v>349</v>
      </c>
      <c r="B47" s="5" t="s">
        <v>350</v>
      </c>
      <c r="C47" s="106"/>
      <c r="D47" s="106"/>
      <c r="E47" s="106"/>
      <c r="F47" s="106"/>
      <c r="G47" s="106"/>
      <c r="H47" s="106"/>
    </row>
    <row r="48" spans="1:8" x14ac:dyDescent="0.25">
      <c r="A48" s="18" t="s">
        <v>517</v>
      </c>
      <c r="B48" s="5" t="s">
        <v>351</v>
      </c>
      <c r="C48" s="106"/>
      <c r="D48" s="106"/>
      <c r="E48" s="106"/>
      <c r="F48" s="106"/>
      <c r="G48" s="106"/>
      <c r="H48" s="106"/>
    </row>
    <row r="49" spans="1:9" x14ac:dyDescent="0.25">
      <c r="A49" s="42" t="s">
        <v>228</v>
      </c>
      <c r="B49" s="42" t="s">
        <v>351</v>
      </c>
      <c r="C49" s="106"/>
      <c r="D49" s="106"/>
      <c r="E49" s="106"/>
      <c r="F49" s="106"/>
      <c r="G49" s="106"/>
      <c r="H49" s="106"/>
    </row>
    <row r="50" spans="1:9" x14ac:dyDescent="0.25">
      <c r="A50" s="10" t="s">
        <v>489</v>
      </c>
      <c r="B50" s="7" t="s">
        <v>352</v>
      </c>
      <c r="C50" s="94"/>
      <c r="D50" s="94"/>
      <c r="E50" s="94"/>
      <c r="F50" s="94"/>
      <c r="G50" s="94"/>
      <c r="H50" s="94"/>
      <c r="I50" s="92"/>
    </row>
    <row r="51" spans="1:9" x14ac:dyDescent="0.25">
      <c r="A51" s="11" t="s">
        <v>518</v>
      </c>
      <c r="B51" s="5" t="s">
        <v>353</v>
      </c>
      <c r="C51" s="106"/>
      <c r="D51" s="106"/>
      <c r="E51" s="106"/>
      <c r="F51" s="106"/>
      <c r="G51" s="106"/>
      <c r="H51" s="106"/>
    </row>
    <row r="52" spans="1:9" x14ac:dyDescent="0.25">
      <c r="A52" s="42" t="s">
        <v>236</v>
      </c>
      <c r="B52" s="42" t="s">
        <v>353</v>
      </c>
      <c r="C52" s="106"/>
      <c r="D52" s="106"/>
      <c r="E52" s="106"/>
      <c r="F52" s="106"/>
      <c r="G52" s="106"/>
      <c r="H52" s="106"/>
    </row>
    <row r="53" spans="1:9" x14ac:dyDescent="0.25">
      <c r="A53" s="18" t="s">
        <v>354</v>
      </c>
      <c r="B53" s="5" t="s">
        <v>355</v>
      </c>
      <c r="C53" s="106"/>
      <c r="D53" s="106"/>
      <c r="E53" s="106"/>
      <c r="F53" s="106"/>
      <c r="G53" s="106"/>
      <c r="H53" s="106"/>
    </row>
    <row r="54" spans="1:9" x14ac:dyDescent="0.25">
      <c r="A54" s="12" t="s">
        <v>519</v>
      </c>
      <c r="B54" s="5" t="s">
        <v>356</v>
      </c>
      <c r="C54" s="106"/>
      <c r="D54" s="106"/>
      <c r="E54" s="106"/>
      <c r="F54" s="106"/>
      <c r="G54" s="106"/>
      <c r="H54" s="106"/>
    </row>
    <row r="55" spans="1:9" x14ac:dyDescent="0.25">
      <c r="A55" s="42" t="s">
        <v>237</v>
      </c>
      <c r="B55" s="42" t="s">
        <v>356</v>
      </c>
      <c r="C55" s="106"/>
      <c r="D55" s="106"/>
      <c r="E55" s="106"/>
      <c r="F55" s="106"/>
      <c r="G55" s="106"/>
      <c r="H55" s="106"/>
    </row>
    <row r="56" spans="1:9" x14ac:dyDescent="0.25">
      <c r="A56" s="18" t="s">
        <v>357</v>
      </c>
      <c r="B56" s="5" t="s">
        <v>358</v>
      </c>
      <c r="C56" s="106"/>
      <c r="D56" s="106"/>
      <c r="E56" s="106"/>
      <c r="F56" s="106"/>
      <c r="G56" s="106"/>
      <c r="H56" s="106"/>
    </row>
    <row r="57" spans="1:9" x14ac:dyDescent="0.25">
      <c r="A57" s="19" t="s">
        <v>490</v>
      </c>
      <c r="B57" s="7" t="s">
        <v>359</v>
      </c>
      <c r="C57" s="106"/>
      <c r="D57" s="106"/>
      <c r="E57" s="106"/>
      <c r="F57" s="106"/>
      <c r="G57" s="106"/>
      <c r="H57" s="106"/>
    </row>
    <row r="58" spans="1:9" x14ac:dyDescent="0.25">
      <c r="A58" s="19" t="s">
        <v>363</v>
      </c>
      <c r="B58" s="7" t="s">
        <v>364</v>
      </c>
      <c r="C58" s="94">
        <v>0</v>
      </c>
      <c r="D58" s="94">
        <v>0</v>
      </c>
      <c r="E58" s="94">
        <f>'2. melléklet'!D86</f>
        <v>657442</v>
      </c>
      <c r="F58" s="94">
        <v>0</v>
      </c>
      <c r="G58" s="94">
        <f>'2. melléklet'!E86</f>
        <v>657442</v>
      </c>
      <c r="H58" s="94">
        <v>0</v>
      </c>
    </row>
    <row r="59" spans="1:9" x14ac:dyDescent="0.25">
      <c r="A59" s="19" t="s">
        <v>365</v>
      </c>
      <c r="B59" s="7" t="s">
        <v>366</v>
      </c>
      <c r="C59" s="106"/>
      <c r="D59" s="106"/>
      <c r="E59" s="106"/>
      <c r="F59" s="106"/>
      <c r="G59" s="106"/>
      <c r="H59" s="106"/>
    </row>
    <row r="60" spans="1:9" x14ac:dyDescent="0.25">
      <c r="A60" s="19" t="s">
        <v>369</v>
      </c>
      <c r="B60" s="7" t="s">
        <v>370</v>
      </c>
      <c r="C60" s="106"/>
      <c r="D60" s="106"/>
      <c r="E60" s="106"/>
      <c r="F60" s="106"/>
      <c r="G60" s="106"/>
      <c r="H60" s="106"/>
    </row>
    <row r="61" spans="1:9" x14ac:dyDescent="0.25">
      <c r="A61" s="10" t="s">
        <v>629</v>
      </c>
      <c r="B61" s="7" t="s">
        <v>371</v>
      </c>
      <c r="C61" s="106"/>
      <c r="D61" s="106"/>
      <c r="E61" s="106"/>
      <c r="F61" s="106"/>
      <c r="G61" s="106"/>
      <c r="H61" s="106"/>
    </row>
    <row r="62" spans="1:9" x14ac:dyDescent="0.25">
      <c r="A62" s="14" t="s">
        <v>372</v>
      </c>
      <c r="B62" s="7" t="s">
        <v>371</v>
      </c>
      <c r="C62" s="106"/>
      <c r="D62" s="106"/>
      <c r="E62" s="106"/>
      <c r="F62" s="106"/>
      <c r="G62" s="106"/>
      <c r="H62" s="106"/>
    </row>
    <row r="63" spans="1:9" ht="15.75" x14ac:dyDescent="0.25">
      <c r="A63" s="85" t="s">
        <v>492</v>
      </c>
      <c r="B63" s="86" t="s">
        <v>373</v>
      </c>
      <c r="C63" s="113">
        <f>SUM(C57:C62)+C50</f>
        <v>0</v>
      </c>
      <c r="D63" s="113">
        <f t="shared" ref="D63:H63" si="1">SUM(D57:D62)+D50</f>
        <v>0</v>
      </c>
      <c r="E63" s="113">
        <f t="shared" si="1"/>
        <v>657442</v>
      </c>
      <c r="F63" s="113">
        <f t="shared" si="1"/>
        <v>0</v>
      </c>
      <c r="G63" s="113">
        <f t="shared" si="1"/>
        <v>657442</v>
      </c>
      <c r="H63" s="113">
        <f t="shared" si="1"/>
        <v>0</v>
      </c>
    </row>
    <row r="64" spans="1:9" x14ac:dyDescent="0.25">
      <c r="A64" s="11" t="s">
        <v>374</v>
      </c>
      <c r="B64" s="5" t="s">
        <v>375</v>
      </c>
      <c r="C64" s="106"/>
      <c r="D64" s="106"/>
      <c r="E64" s="106"/>
      <c r="F64" s="106"/>
      <c r="G64" s="106"/>
      <c r="H64" s="106"/>
    </row>
    <row r="65" spans="1:8" x14ac:dyDescent="0.25">
      <c r="A65" s="12" t="s">
        <v>376</v>
      </c>
      <c r="B65" s="5" t="s">
        <v>377</v>
      </c>
      <c r="C65" s="106"/>
      <c r="D65" s="106"/>
      <c r="E65" s="106"/>
      <c r="F65" s="106"/>
      <c r="G65" s="106"/>
      <c r="H65" s="106"/>
    </row>
    <row r="66" spans="1:8" x14ac:dyDescent="0.25">
      <c r="A66" s="18" t="s">
        <v>378</v>
      </c>
      <c r="B66" s="5" t="s">
        <v>379</v>
      </c>
      <c r="C66" s="106"/>
      <c r="D66" s="106"/>
      <c r="E66" s="106"/>
      <c r="F66" s="106"/>
      <c r="G66" s="106"/>
      <c r="H66" s="106"/>
    </row>
    <row r="67" spans="1:8" x14ac:dyDescent="0.25">
      <c r="A67" s="18" t="s">
        <v>474</v>
      </c>
      <c r="B67" s="5" t="s">
        <v>380</v>
      </c>
      <c r="C67" s="106"/>
      <c r="D67" s="106"/>
      <c r="E67" s="106"/>
      <c r="F67" s="106"/>
      <c r="G67" s="106"/>
      <c r="H67" s="106"/>
    </row>
    <row r="68" spans="1:8" x14ac:dyDescent="0.25">
      <c r="A68" s="42" t="s">
        <v>262</v>
      </c>
      <c r="B68" s="42" t="s">
        <v>380</v>
      </c>
      <c r="C68" s="106"/>
      <c r="D68" s="106"/>
      <c r="E68" s="106"/>
      <c r="F68" s="106"/>
      <c r="G68" s="106"/>
      <c r="H68" s="106"/>
    </row>
    <row r="69" spans="1:8" x14ac:dyDescent="0.25">
      <c r="A69" s="42" t="s">
        <v>263</v>
      </c>
      <c r="B69" s="42" t="s">
        <v>380</v>
      </c>
      <c r="C69" s="106"/>
      <c r="D69" s="106"/>
      <c r="E69" s="106"/>
      <c r="F69" s="106"/>
      <c r="G69" s="106"/>
      <c r="H69" s="106"/>
    </row>
    <row r="70" spans="1:8" x14ac:dyDescent="0.25">
      <c r="A70" s="43" t="s">
        <v>264</v>
      </c>
      <c r="B70" s="43" t="s">
        <v>380</v>
      </c>
      <c r="C70" s="106"/>
      <c r="D70" s="106"/>
      <c r="E70" s="106"/>
      <c r="F70" s="106"/>
      <c r="G70" s="106"/>
      <c r="H70" s="106"/>
    </row>
    <row r="71" spans="1:8" x14ac:dyDescent="0.25">
      <c r="A71" s="87" t="s">
        <v>493</v>
      </c>
      <c r="B71" s="86" t="s">
        <v>381</v>
      </c>
      <c r="C71" s="114"/>
      <c r="D71" s="114"/>
      <c r="E71" s="114"/>
      <c r="F71" s="114"/>
      <c r="G71" s="114"/>
      <c r="H71" s="114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1075</v>
      </c>
    </row>
    <row r="3" spans="1:5" ht="28.5" customHeight="1" x14ac:dyDescent="0.25">
      <c r="A3" s="345" t="s">
        <v>1063</v>
      </c>
      <c r="B3" s="346"/>
      <c r="C3" s="346"/>
      <c r="D3" s="352"/>
      <c r="E3" s="352"/>
    </row>
    <row r="4" spans="1:5" ht="27" customHeight="1" x14ac:dyDescent="0.25">
      <c r="A4" s="347" t="s">
        <v>666</v>
      </c>
      <c r="B4" s="373"/>
      <c r="C4" s="373"/>
      <c r="D4" s="352"/>
      <c r="E4" s="352"/>
    </row>
    <row r="5" spans="1:5" ht="18.75" customHeight="1" x14ac:dyDescent="0.3">
      <c r="A5" s="61"/>
      <c r="B5" s="64"/>
      <c r="C5" s="64"/>
    </row>
    <row r="6" spans="1:5" ht="23.25" customHeight="1" x14ac:dyDescent="0.25">
      <c r="A6" s="4" t="s">
        <v>630</v>
      </c>
    </row>
    <row r="7" spans="1:5" ht="25.5" x14ac:dyDescent="0.25">
      <c r="A7" s="254" t="s">
        <v>604</v>
      </c>
      <c r="B7" s="3" t="s">
        <v>108</v>
      </c>
      <c r="C7" s="252" t="s">
        <v>633</v>
      </c>
      <c r="D7" s="180" t="s">
        <v>17</v>
      </c>
      <c r="E7" s="252" t="s">
        <v>18</v>
      </c>
    </row>
    <row r="8" spans="1:5" ht="15.75" x14ac:dyDescent="0.3">
      <c r="A8" s="157" t="s">
        <v>977</v>
      </c>
      <c r="B8" s="6" t="s">
        <v>170</v>
      </c>
      <c r="C8" s="154"/>
      <c r="D8" s="154"/>
      <c r="E8" s="154"/>
    </row>
    <row r="9" spans="1:5" ht="15.75" x14ac:dyDescent="0.3">
      <c r="A9" s="157" t="s">
        <v>976</v>
      </c>
      <c r="B9" s="6" t="s">
        <v>170</v>
      </c>
      <c r="C9" s="154"/>
      <c r="D9" s="154"/>
      <c r="E9" s="154"/>
    </row>
    <row r="10" spans="1:5" ht="15.75" x14ac:dyDescent="0.3">
      <c r="A10" s="157" t="s">
        <v>975</v>
      </c>
      <c r="B10" s="6" t="s">
        <v>170</v>
      </c>
      <c r="C10" s="154"/>
      <c r="D10" s="154"/>
      <c r="E10" s="154"/>
    </row>
    <row r="11" spans="1:5" ht="15.75" x14ac:dyDescent="0.3">
      <c r="A11" s="157" t="s">
        <v>974</v>
      </c>
      <c r="B11" s="6" t="s">
        <v>170</v>
      </c>
      <c r="C11" s="154"/>
      <c r="D11" s="154"/>
      <c r="E11" s="154"/>
    </row>
    <row r="12" spans="1:5" ht="30" x14ac:dyDescent="0.3">
      <c r="A12" s="157" t="s">
        <v>973</v>
      </c>
      <c r="B12" s="6" t="s">
        <v>170</v>
      </c>
      <c r="C12" s="154"/>
      <c r="D12" s="154"/>
      <c r="E12" s="154"/>
    </row>
    <row r="13" spans="1:5" ht="15.75" x14ac:dyDescent="0.3">
      <c r="A13" s="157" t="s">
        <v>972</v>
      </c>
      <c r="B13" s="6" t="s">
        <v>170</v>
      </c>
      <c r="C13" s="154"/>
      <c r="D13" s="154"/>
      <c r="E13" s="154"/>
    </row>
    <row r="14" spans="1:5" ht="15.75" x14ac:dyDescent="0.3">
      <c r="A14" s="157" t="s">
        <v>971</v>
      </c>
      <c r="B14" s="6" t="s">
        <v>170</v>
      </c>
      <c r="C14" s="154"/>
      <c r="D14" s="154"/>
      <c r="E14" s="154"/>
    </row>
    <row r="15" spans="1:5" ht="30" x14ac:dyDescent="0.3">
      <c r="A15" s="157" t="s">
        <v>970</v>
      </c>
      <c r="B15" s="6" t="s">
        <v>170</v>
      </c>
      <c r="C15" s="154"/>
      <c r="D15" s="154"/>
      <c r="E15" s="154"/>
    </row>
    <row r="16" spans="1:5" ht="15.75" x14ac:dyDescent="0.3">
      <c r="A16" s="159" t="s">
        <v>426</v>
      </c>
      <c r="B16" s="13" t="s">
        <v>170</v>
      </c>
      <c r="C16" s="154"/>
      <c r="D16" s="154"/>
      <c r="E16" s="154"/>
    </row>
    <row r="17" spans="1:5" ht="45" x14ac:dyDescent="0.3">
      <c r="A17" s="157" t="s">
        <v>978</v>
      </c>
      <c r="B17" s="6" t="s">
        <v>171</v>
      </c>
      <c r="C17" s="154"/>
      <c r="D17" s="154"/>
      <c r="E17" s="154"/>
    </row>
    <row r="18" spans="1:5" ht="30" x14ac:dyDescent="0.3">
      <c r="A18" s="157" t="s">
        <v>979</v>
      </c>
      <c r="B18" s="6" t="s">
        <v>171</v>
      </c>
      <c r="C18" s="154"/>
      <c r="D18" s="154"/>
      <c r="E18" s="154"/>
    </row>
    <row r="19" spans="1:5" ht="15.75" x14ac:dyDescent="0.3">
      <c r="A19" s="157" t="s">
        <v>980</v>
      </c>
      <c r="B19" s="6" t="s">
        <v>171</v>
      </c>
      <c r="C19" s="154"/>
      <c r="D19" s="154"/>
      <c r="E19" s="154"/>
    </row>
    <row r="20" spans="1:5" ht="15.75" x14ac:dyDescent="0.3">
      <c r="A20" s="157" t="s">
        <v>981</v>
      </c>
      <c r="B20" s="6" t="s">
        <v>171</v>
      </c>
      <c r="C20" s="154"/>
      <c r="D20" s="154"/>
      <c r="E20" s="154"/>
    </row>
    <row r="21" spans="1:5" ht="15.75" x14ac:dyDescent="0.3">
      <c r="A21" s="157" t="s">
        <v>982</v>
      </c>
      <c r="B21" s="6" t="s">
        <v>171</v>
      </c>
      <c r="C21" s="154"/>
      <c r="D21" s="154"/>
      <c r="E21" s="154"/>
    </row>
    <row r="22" spans="1:5" ht="15.75" x14ac:dyDescent="0.3">
      <c r="A22" s="157" t="s">
        <v>983</v>
      </c>
      <c r="B22" s="6" t="s">
        <v>171</v>
      </c>
      <c r="C22" s="154"/>
      <c r="D22" s="154"/>
      <c r="E22" s="154"/>
    </row>
    <row r="23" spans="1:5" x14ac:dyDescent="0.25">
      <c r="A23" s="157" t="s">
        <v>984</v>
      </c>
      <c r="B23" s="6" t="s">
        <v>171</v>
      </c>
      <c r="C23" s="148"/>
      <c r="D23" s="148"/>
      <c r="E23" s="148"/>
    </row>
    <row r="24" spans="1:5" ht="15.75" x14ac:dyDescent="0.3">
      <c r="A24" s="157" t="s">
        <v>985</v>
      </c>
      <c r="B24" s="6" t="s">
        <v>171</v>
      </c>
      <c r="C24" s="154"/>
      <c r="D24" s="154"/>
      <c r="E24" s="154"/>
    </row>
    <row r="25" spans="1:5" ht="15.75" x14ac:dyDescent="0.3">
      <c r="A25" s="159" t="s">
        <v>4</v>
      </c>
      <c r="B25" s="8" t="s">
        <v>171</v>
      </c>
      <c r="C25" s="154"/>
      <c r="D25" s="154"/>
      <c r="E25" s="154"/>
    </row>
    <row r="26" spans="1:5" s="92" customFormat="1" x14ac:dyDescent="0.25">
      <c r="A26" s="157" t="s">
        <v>987</v>
      </c>
      <c r="B26" s="6" t="s">
        <v>172</v>
      </c>
      <c r="C26" s="148"/>
      <c r="D26" s="148"/>
      <c r="E26" s="148"/>
    </row>
    <row r="27" spans="1:5" ht="15.75" x14ac:dyDescent="0.3">
      <c r="A27" s="157" t="s">
        <v>986</v>
      </c>
      <c r="B27" s="6" t="s">
        <v>172</v>
      </c>
      <c r="C27" s="154"/>
      <c r="D27" s="154"/>
      <c r="E27" s="154"/>
    </row>
    <row r="28" spans="1:5" ht="15.75" x14ac:dyDescent="0.3">
      <c r="A28" s="159" t="s">
        <v>428</v>
      </c>
      <c r="B28" s="8" t="s">
        <v>172</v>
      </c>
      <c r="C28" s="154"/>
      <c r="D28" s="154"/>
      <c r="E28" s="154"/>
    </row>
    <row r="29" spans="1:5" ht="15.75" x14ac:dyDescent="0.3">
      <c r="A29" s="157" t="s">
        <v>820</v>
      </c>
      <c r="B29" s="6" t="s">
        <v>174</v>
      </c>
      <c r="C29" s="154"/>
      <c r="D29" s="154"/>
      <c r="E29" s="154"/>
    </row>
    <row r="30" spans="1:5" ht="15.75" x14ac:dyDescent="0.3">
      <c r="A30" s="157" t="s">
        <v>821</v>
      </c>
      <c r="B30" s="6" t="s">
        <v>174</v>
      </c>
      <c r="C30" s="154"/>
      <c r="D30" s="154"/>
      <c r="E30" s="154"/>
    </row>
    <row r="31" spans="1:5" ht="15.75" x14ac:dyDescent="0.3">
      <c r="A31" s="157" t="s">
        <v>822</v>
      </c>
      <c r="B31" s="6" t="s">
        <v>174</v>
      </c>
      <c r="C31" s="154"/>
      <c r="D31" s="154"/>
      <c r="E31" s="154"/>
    </row>
    <row r="32" spans="1:5" ht="15.75" x14ac:dyDescent="0.3">
      <c r="A32" s="157" t="s">
        <v>967</v>
      </c>
      <c r="B32" s="6" t="s">
        <v>174</v>
      </c>
      <c r="C32" s="154"/>
      <c r="D32" s="154"/>
      <c r="E32" s="154"/>
    </row>
    <row r="33" spans="1:5" ht="15.75" x14ac:dyDescent="0.3">
      <c r="A33" s="157" t="s">
        <v>823</v>
      </c>
      <c r="B33" s="6" t="s">
        <v>174</v>
      </c>
      <c r="C33" s="154"/>
      <c r="D33" s="154"/>
      <c r="E33" s="154"/>
    </row>
    <row r="34" spans="1:5" ht="30" x14ac:dyDescent="0.3">
      <c r="A34" s="157" t="s">
        <v>824</v>
      </c>
      <c r="B34" s="6" t="s">
        <v>174</v>
      </c>
      <c r="C34" s="154"/>
      <c r="D34" s="154"/>
      <c r="E34" s="154"/>
    </row>
    <row r="35" spans="1:5" ht="30" x14ac:dyDescent="0.3">
      <c r="A35" s="157" t="s">
        <v>825</v>
      </c>
      <c r="B35" s="6" t="s">
        <v>174</v>
      </c>
      <c r="C35" s="154"/>
      <c r="D35" s="154"/>
      <c r="E35" s="154"/>
    </row>
    <row r="36" spans="1:5" ht="30" x14ac:dyDescent="0.25">
      <c r="A36" s="157" t="s">
        <v>826</v>
      </c>
      <c r="B36" s="6" t="s">
        <v>174</v>
      </c>
      <c r="C36" s="148"/>
      <c r="D36" s="148"/>
      <c r="E36" s="148"/>
    </row>
    <row r="37" spans="1:5" ht="30" x14ac:dyDescent="0.25">
      <c r="A37" s="157" t="s">
        <v>827</v>
      </c>
      <c r="B37" s="6" t="s">
        <v>174</v>
      </c>
      <c r="C37" s="253"/>
      <c r="D37" s="253"/>
      <c r="E37" s="253"/>
    </row>
    <row r="38" spans="1:5" ht="30" x14ac:dyDescent="0.3">
      <c r="A38" s="157" t="s">
        <v>828</v>
      </c>
      <c r="B38" s="6" t="s">
        <v>174</v>
      </c>
      <c r="C38" s="154"/>
      <c r="D38" s="154"/>
      <c r="E38" s="154"/>
    </row>
    <row r="39" spans="1:5" ht="15.75" x14ac:dyDescent="0.3">
      <c r="A39" s="157" t="s">
        <v>829</v>
      </c>
      <c r="B39" s="6" t="s">
        <v>174</v>
      </c>
      <c r="C39" s="154"/>
      <c r="D39" s="154"/>
      <c r="E39" s="154"/>
    </row>
    <row r="40" spans="1:5" ht="15.75" x14ac:dyDescent="0.3">
      <c r="A40" s="157" t="s">
        <v>830</v>
      </c>
      <c r="B40" s="6" t="s">
        <v>174</v>
      </c>
      <c r="C40" s="154"/>
      <c r="D40" s="154"/>
      <c r="E40" s="154"/>
    </row>
    <row r="41" spans="1:5" ht="15.75" x14ac:dyDescent="0.3">
      <c r="A41" s="157" t="s">
        <v>831</v>
      </c>
      <c r="B41" s="6" t="s">
        <v>174</v>
      </c>
      <c r="C41" s="154"/>
      <c r="D41" s="154"/>
      <c r="E41" s="154"/>
    </row>
    <row r="42" spans="1:5" ht="15.75" x14ac:dyDescent="0.3">
      <c r="A42" s="157" t="s">
        <v>832</v>
      </c>
      <c r="B42" s="6" t="s">
        <v>174</v>
      </c>
      <c r="C42" s="154"/>
      <c r="D42" s="154"/>
      <c r="E42" s="154"/>
    </row>
    <row r="43" spans="1:5" ht="15.75" x14ac:dyDescent="0.3">
      <c r="A43" s="157" t="s">
        <v>833</v>
      </c>
      <c r="B43" s="6" t="s">
        <v>174</v>
      </c>
      <c r="C43" s="154"/>
      <c r="D43" s="154"/>
      <c r="E43" s="154"/>
    </row>
    <row r="44" spans="1:5" ht="15.75" x14ac:dyDescent="0.3">
      <c r="A44" s="157" t="s">
        <v>834</v>
      </c>
      <c r="B44" s="6" t="s">
        <v>174</v>
      </c>
      <c r="C44" s="154">
        <v>0</v>
      </c>
      <c r="D44" s="154">
        <v>0</v>
      </c>
      <c r="E44" s="154">
        <v>0</v>
      </c>
    </row>
    <row r="45" spans="1:5" ht="15.75" x14ac:dyDescent="0.3">
      <c r="A45" s="157" t="s">
        <v>835</v>
      </c>
      <c r="B45" s="6" t="s">
        <v>174</v>
      </c>
      <c r="C45" s="154">
        <v>0</v>
      </c>
      <c r="D45" s="154">
        <v>0</v>
      </c>
      <c r="E45" s="154">
        <v>910000</v>
      </c>
    </row>
    <row r="46" spans="1:5" ht="30" x14ac:dyDescent="0.3">
      <c r="A46" s="157" t="s">
        <v>836</v>
      </c>
      <c r="B46" s="6" t="s">
        <v>174</v>
      </c>
      <c r="C46" s="154"/>
      <c r="D46" s="154"/>
      <c r="E46" s="154"/>
    </row>
    <row r="47" spans="1:5" ht="30" x14ac:dyDescent="0.3">
      <c r="A47" s="157" t="s">
        <v>837</v>
      </c>
      <c r="B47" s="6" t="s">
        <v>174</v>
      </c>
      <c r="C47" s="154">
        <v>0</v>
      </c>
      <c r="D47" s="154">
        <v>0</v>
      </c>
      <c r="E47" s="154">
        <v>0</v>
      </c>
    </row>
    <row r="48" spans="1:5" ht="15.75" x14ac:dyDescent="0.3">
      <c r="A48" s="159" t="s">
        <v>969</v>
      </c>
      <c r="B48" s="202" t="s">
        <v>174</v>
      </c>
      <c r="C48" s="154">
        <f>'4. melléklet'!C61</f>
        <v>986000</v>
      </c>
      <c r="D48" s="154">
        <f>'4. melléklet'!D61</f>
        <v>910000</v>
      </c>
      <c r="E48" s="154">
        <f>'4. melléklet'!E61</f>
        <v>910000</v>
      </c>
    </row>
    <row r="49" spans="1:5" x14ac:dyDescent="0.25">
      <c r="A49" s="159" t="s">
        <v>968</v>
      </c>
      <c r="B49" s="198" t="s">
        <v>175</v>
      </c>
      <c r="C49" s="148">
        <f>SUM(C48)</f>
        <v>986000</v>
      </c>
      <c r="D49" s="148">
        <f t="shared" ref="D49:E49" si="0">SUM(D48)</f>
        <v>910000</v>
      </c>
      <c r="E49" s="148">
        <f t="shared" si="0"/>
        <v>910000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375" t="s">
        <v>1076</v>
      </c>
      <c r="B1" s="375"/>
      <c r="C1" s="375"/>
      <c r="D1" s="375"/>
      <c r="E1" s="375"/>
    </row>
    <row r="3" spans="1:7" ht="27" customHeight="1" x14ac:dyDescent="0.25">
      <c r="A3" s="345" t="s">
        <v>1063</v>
      </c>
      <c r="B3" s="346"/>
      <c r="C3" s="346"/>
      <c r="D3" s="352"/>
      <c r="E3" s="352"/>
    </row>
    <row r="4" spans="1:7" ht="27" customHeight="1" x14ac:dyDescent="0.25">
      <c r="A4" s="347" t="s">
        <v>667</v>
      </c>
      <c r="B4" s="348"/>
      <c r="C4" s="348"/>
      <c r="D4" s="352"/>
      <c r="E4" s="352"/>
    </row>
    <row r="5" spans="1:7" ht="19.5" customHeight="1" x14ac:dyDescent="0.25">
      <c r="A5" s="56"/>
      <c r="B5" s="57"/>
      <c r="C5" s="57"/>
    </row>
    <row r="6" spans="1:7" x14ac:dyDescent="0.25">
      <c r="A6" s="4" t="s">
        <v>630</v>
      </c>
    </row>
    <row r="7" spans="1:7" ht="26.25" x14ac:dyDescent="0.25">
      <c r="A7" s="36" t="s">
        <v>604</v>
      </c>
      <c r="B7" s="3" t="s">
        <v>108</v>
      </c>
      <c r="C7" s="60" t="s">
        <v>633</v>
      </c>
      <c r="D7" s="72" t="s">
        <v>17</v>
      </c>
      <c r="E7" s="60" t="s">
        <v>18</v>
      </c>
    </row>
    <row r="8" spans="1:7" x14ac:dyDescent="0.25">
      <c r="A8" s="12" t="s">
        <v>553</v>
      </c>
      <c r="B8" s="6" t="s">
        <v>181</v>
      </c>
      <c r="C8" s="106"/>
      <c r="D8" s="106"/>
      <c r="E8" s="106"/>
      <c r="G8" s="181"/>
    </row>
    <row r="9" spans="1:7" x14ac:dyDescent="0.25">
      <c r="A9" s="12" t="s">
        <v>554</v>
      </c>
      <c r="B9" s="6" t="s">
        <v>181</v>
      </c>
      <c r="C9" s="106"/>
      <c r="D9" s="106"/>
      <c r="E9" s="106"/>
      <c r="G9" s="181"/>
    </row>
    <row r="10" spans="1:7" ht="30" x14ac:dyDescent="0.25">
      <c r="A10" s="12" t="s">
        <v>555</v>
      </c>
      <c r="B10" s="6" t="s">
        <v>181</v>
      </c>
      <c r="C10" s="106"/>
      <c r="D10" s="106"/>
      <c r="E10" s="106"/>
      <c r="G10" s="181"/>
    </row>
    <row r="11" spans="1:7" x14ac:dyDescent="0.25">
      <c r="A11" s="12" t="s">
        <v>556</v>
      </c>
      <c r="B11" s="6" t="s">
        <v>181</v>
      </c>
      <c r="C11" s="106"/>
      <c r="D11" s="106"/>
      <c r="E11" s="106"/>
      <c r="G11" s="181"/>
    </row>
    <row r="12" spans="1:7" x14ac:dyDescent="0.25">
      <c r="A12" s="12" t="s">
        <v>557</v>
      </c>
      <c r="B12" s="6" t="s">
        <v>181</v>
      </c>
      <c r="C12" s="106"/>
      <c r="D12" s="106"/>
      <c r="E12" s="106"/>
      <c r="G12" s="181"/>
    </row>
    <row r="13" spans="1:7" x14ac:dyDescent="0.25">
      <c r="A13" s="12" t="s">
        <v>558</v>
      </c>
      <c r="B13" s="6" t="s">
        <v>181</v>
      </c>
      <c r="C13" s="106"/>
      <c r="D13" s="106"/>
      <c r="E13" s="106"/>
      <c r="G13" s="181"/>
    </row>
    <row r="14" spans="1:7" x14ac:dyDescent="0.25">
      <c r="A14" s="12" t="s">
        <v>559</v>
      </c>
      <c r="B14" s="6" t="s">
        <v>181</v>
      </c>
      <c r="C14" s="106"/>
      <c r="D14" s="106"/>
      <c r="E14" s="106"/>
      <c r="G14" s="181"/>
    </row>
    <row r="15" spans="1:7" x14ac:dyDescent="0.25">
      <c r="A15" s="12" t="s">
        <v>560</v>
      </c>
      <c r="B15" s="6" t="s">
        <v>181</v>
      </c>
      <c r="C15" s="106"/>
      <c r="D15" s="106"/>
      <c r="E15" s="106"/>
      <c r="G15" s="181"/>
    </row>
    <row r="16" spans="1:7" x14ac:dyDescent="0.25">
      <c r="A16" s="12" t="s">
        <v>561</v>
      </c>
      <c r="B16" s="6" t="s">
        <v>181</v>
      </c>
      <c r="C16" s="106"/>
      <c r="D16" s="106"/>
      <c r="E16" s="106"/>
      <c r="G16" s="181"/>
    </row>
    <row r="17" spans="1:7" x14ac:dyDescent="0.25">
      <c r="A17" s="12" t="s">
        <v>562</v>
      </c>
      <c r="B17" s="6" t="s">
        <v>181</v>
      </c>
      <c r="C17" s="106"/>
      <c r="D17" s="106"/>
      <c r="E17" s="106"/>
      <c r="G17" s="181"/>
    </row>
    <row r="18" spans="1:7" ht="25.5" x14ac:dyDescent="0.25">
      <c r="A18" s="10" t="s">
        <v>395</v>
      </c>
      <c r="B18" s="8" t="s">
        <v>181</v>
      </c>
      <c r="C18" s="106"/>
      <c r="D18" s="106"/>
      <c r="E18" s="106"/>
      <c r="G18" s="181"/>
    </row>
    <row r="19" spans="1:7" x14ac:dyDescent="0.25">
      <c r="A19" s="12" t="s">
        <v>553</v>
      </c>
      <c r="B19" s="6" t="s">
        <v>182</v>
      </c>
      <c r="C19" s="106"/>
      <c r="D19" s="106"/>
      <c r="E19" s="106"/>
      <c r="G19" s="181"/>
    </row>
    <row r="20" spans="1:7" x14ac:dyDescent="0.25">
      <c r="A20" s="12" t="s">
        <v>554</v>
      </c>
      <c r="B20" s="6" t="s">
        <v>182</v>
      </c>
      <c r="C20" s="106"/>
      <c r="D20" s="106"/>
      <c r="E20" s="106"/>
      <c r="G20" s="181"/>
    </row>
    <row r="21" spans="1:7" ht="30" x14ac:dyDescent="0.25">
      <c r="A21" s="12" t="s">
        <v>555</v>
      </c>
      <c r="B21" s="6" t="s">
        <v>182</v>
      </c>
      <c r="C21" s="106"/>
      <c r="D21" s="106"/>
      <c r="E21" s="106"/>
      <c r="G21" s="181"/>
    </row>
    <row r="22" spans="1:7" x14ac:dyDescent="0.25">
      <c r="A22" s="12" t="s">
        <v>556</v>
      </c>
      <c r="B22" s="6" t="s">
        <v>182</v>
      </c>
      <c r="C22" s="106"/>
      <c r="D22" s="106"/>
      <c r="E22" s="106"/>
      <c r="G22" s="181"/>
    </row>
    <row r="23" spans="1:7" x14ac:dyDescent="0.25">
      <c r="A23" s="12" t="s">
        <v>557</v>
      </c>
      <c r="B23" s="6" t="s">
        <v>182</v>
      </c>
      <c r="C23" s="106"/>
      <c r="D23" s="106"/>
      <c r="E23" s="106"/>
      <c r="G23" s="181"/>
    </row>
    <row r="24" spans="1:7" x14ac:dyDescent="0.25">
      <c r="A24" s="12" t="s">
        <v>558</v>
      </c>
      <c r="B24" s="6" t="s">
        <v>182</v>
      </c>
      <c r="C24" s="106"/>
      <c r="D24" s="106"/>
      <c r="E24" s="106"/>
      <c r="G24" s="181"/>
    </row>
    <row r="25" spans="1:7" x14ac:dyDescent="0.25">
      <c r="A25" s="12" t="s">
        <v>559</v>
      </c>
      <c r="B25" s="6" t="s">
        <v>182</v>
      </c>
      <c r="C25" s="106"/>
      <c r="D25" s="106"/>
      <c r="E25" s="106"/>
      <c r="G25" s="181"/>
    </row>
    <row r="26" spans="1:7" x14ac:dyDescent="0.25">
      <c r="A26" s="12" t="s">
        <v>560</v>
      </c>
      <c r="B26" s="6" t="s">
        <v>182</v>
      </c>
      <c r="C26" s="106"/>
      <c r="D26" s="106"/>
      <c r="E26" s="106"/>
      <c r="G26" s="181"/>
    </row>
    <row r="27" spans="1:7" x14ac:dyDescent="0.25">
      <c r="A27" s="12" t="s">
        <v>561</v>
      </c>
      <c r="B27" s="6" t="s">
        <v>182</v>
      </c>
      <c r="C27" s="106"/>
      <c r="D27" s="106"/>
      <c r="E27" s="106"/>
      <c r="G27" s="181"/>
    </row>
    <row r="28" spans="1:7" x14ac:dyDescent="0.25">
      <c r="A28" s="12" t="s">
        <v>562</v>
      </c>
      <c r="B28" s="6" t="s">
        <v>182</v>
      </c>
      <c r="C28" s="106"/>
      <c r="D28" s="106"/>
      <c r="E28" s="106"/>
      <c r="G28" s="181"/>
    </row>
    <row r="29" spans="1:7" ht="25.5" x14ac:dyDescent="0.25">
      <c r="A29" s="10" t="s">
        <v>396</v>
      </c>
      <c r="B29" s="8" t="s">
        <v>182</v>
      </c>
      <c r="C29" s="106"/>
      <c r="D29" s="106"/>
      <c r="E29" s="106"/>
      <c r="G29" s="181"/>
    </row>
    <row r="30" spans="1:7" x14ac:dyDescent="0.25">
      <c r="A30" s="12" t="s">
        <v>553</v>
      </c>
      <c r="B30" s="6" t="s">
        <v>183</v>
      </c>
      <c r="C30" s="106"/>
      <c r="D30" s="106"/>
      <c r="E30" s="106"/>
      <c r="G30" s="181"/>
    </row>
    <row r="31" spans="1:7" x14ac:dyDescent="0.25">
      <c r="A31" s="12" t="s">
        <v>554</v>
      </c>
      <c r="B31" s="6" t="s">
        <v>183</v>
      </c>
      <c r="C31" s="106"/>
      <c r="D31" s="106"/>
      <c r="E31" s="106"/>
      <c r="G31" s="181"/>
    </row>
    <row r="32" spans="1:7" ht="30" x14ac:dyDescent="0.25">
      <c r="A32" s="12" t="s">
        <v>555</v>
      </c>
      <c r="B32" s="6" t="s">
        <v>183</v>
      </c>
      <c r="C32" s="106"/>
      <c r="D32" s="106"/>
      <c r="E32" s="106"/>
      <c r="G32" s="181"/>
    </row>
    <row r="33" spans="1:7" x14ac:dyDescent="0.25">
      <c r="A33" s="12" t="s">
        <v>556</v>
      </c>
      <c r="B33" s="6" t="s">
        <v>183</v>
      </c>
      <c r="C33" s="106"/>
      <c r="D33" s="106"/>
      <c r="E33" s="106"/>
      <c r="G33" s="181"/>
    </row>
    <row r="34" spans="1:7" x14ac:dyDescent="0.25">
      <c r="A34" s="12" t="s">
        <v>557</v>
      </c>
      <c r="B34" s="6" t="s">
        <v>183</v>
      </c>
      <c r="C34" s="106"/>
      <c r="D34" s="106"/>
      <c r="E34" s="106"/>
      <c r="G34" s="181"/>
    </row>
    <row r="35" spans="1:7" x14ac:dyDescent="0.25">
      <c r="A35" s="12" t="s">
        <v>558</v>
      </c>
      <c r="B35" s="6" t="s">
        <v>183</v>
      </c>
      <c r="C35" s="106">
        <v>0</v>
      </c>
      <c r="D35" s="106">
        <v>0</v>
      </c>
      <c r="E35" s="318">
        <v>0</v>
      </c>
      <c r="G35" s="181"/>
    </row>
    <row r="36" spans="1:7" x14ac:dyDescent="0.25">
      <c r="A36" s="12" t="s">
        <v>559</v>
      </c>
      <c r="B36" s="6" t="s">
        <v>183</v>
      </c>
      <c r="C36" s="106">
        <v>0</v>
      </c>
      <c r="D36" s="106">
        <v>0</v>
      </c>
      <c r="E36" s="318">
        <v>583976</v>
      </c>
      <c r="G36" s="181"/>
    </row>
    <row r="37" spans="1:7" x14ac:dyDescent="0.25">
      <c r="A37" s="12" t="s">
        <v>560</v>
      </c>
      <c r="B37" s="6" t="s">
        <v>183</v>
      </c>
      <c r="C37" s="106">
        <v>0</v>
      </c>
      <c r="D37" s="106">
        <v>0</v>
      </c>
      <c r="E37" s="318">
        <v>666365</v>
      </c>
      <c r="G37" s="181"/>
    </row>
    <row r="38" spans="1:7" x14ac:dyDescent="0.25">
      <c r="A38" s="12" t="s">
        <v>561</v>
      </c>
      <c r="B38" s="6" t="s">
        <v>183</v>
      </c>
      <c r="C38" s="106"/>
      <c r="D38" s="106"/>
      <c r="E38" s="106"/>
      <c r="G38" s="181"/>
    </row>
    <row r="39" spans="1:7" x14ac:dyDescent="0.25">
      <c r="A39" s="12" t="s">
        <v>562</v>
      </c>
      <c r="B39" s="6" t="s">
        <v>183</v>
      </c>
      <c r="C39" s="106"/>
      <c r="D39" s="106"/>
      <c r="E39" s="106"/>
      <c r="G39" s="181"/>
    </row>
    <row r="40" spans="1:7" x14ac:dyDescent="0.25">
      <c r="A40" s="10" t="s">
        <v>397</v>
      </c>
      <c r="B40" s="8" t="s">
        <v>183</v>
      </c>
      <c r="C40" s="94">
        <f>'4. melléklet'!C68</f>
        <v>1633000</v>
      </c>
      <c r="D40" s="94">
        <f>'4. melléklet'!D68</f>
        <v>1250341</v>
      </c>
      <c r="E40" s="94">
        <f>'4. melléklet'!E68</f>
        <v>1250341</v>
      </c>
      <c r="G40" s="181"/>
    </row>
    <row r="41" spans="1:7" x14ac:dyDescent="0.25">
      <c r="A41" s="12" t="s">
        <v>563</v>
      </c>
      <c r="B41" s="5" t="s">
        <v>185</v>
      </c>
      <c r="C41" s="106"/>
      <c r="D41" s="106"/>
      <c r="E41" s="106"/>
      <c r="G41" s="181"/>
    </row>
    <row r="42" spans="1:7" x14ac:dyDescent="0.25">
      <c r="A42" s="12" t="s">
        <v>818</v>
      </c>
      <c r="B42" s="5" t="s">
        <v>185</v>
      </c>
      <c r="C42" s="106"/>
      <c r="D42" s="106"/>
      <c r="E42" s="106"/>
      <c r="G42" s="181"/>
    </row>
    <row r="43" spans="1:7" x14ac:dyDescent="0.25">
      <c r="A43" s="12" t="s">
        <v>564</v>
      </c>
      <c r="B43" s="5"/>
      <c r="C43" s="106"/>
      <c r="D43" s="106"/>
      <c r="E43" s="106"/>
      <c r="G43" s="181"/>
    </row>
    <row r="44" spans="1:7" x14ac:dyDescent="0.25">
      <c r="A44" s="12" t="s">
        <v>565</v>
      </c>
      <c r="B44" s="5" t="s">
        <v>185</v>
      </c>
      <c r="C44" s="106"/>
      <c r="D44" s="106"/>
      <c r="E44" s="106"/>
      <c r="G44" s="181"/>
    </row>
    <row r="45" spans="1:7" x14ac:dyDescent="0.25">
      <c r="A45" s="5" t="s">
        <v>566</v>
      </c>
      <c r="B45" s="5" t="s">
        <v>185</v>
      </c>
      <c r="C45" s="106"/>
      <c r="D45" s="106"/>
      <c r="E45" s="106"/>
      <c r="G45" s="181"/>
    </row>
    <row r="46" spans="1:7" x14ac:dyDescent="0.25">
      <c r="A46" s="5" t="s">
        <v>567</v>
      </c>
      <c r="B46" s="5" t="s">
        <v>185</v>
      </c>
      <c r="C46" s="106"/>
      <c r="D46" s="106"/>
      <c r="E46" s="106"/>
      <c r="G46" s="181"/>
    </row>
    <row r="47" spans="1:7" x14ac:dyDescent="0.25">
      <c r="A47" s="5" t="s">
        <v>568</v>
      </c>
      <c r="B47" s="5" t="s">
        <v>185</v>
      </c>
      <c r="C47" s="106"/>
      <c r="D47" s="106"/>
      <c r="E47" s="106"/>
      <c r="G47" s="181"/>
    </row>
    <row r="48" spans="1:7" x14ac:dyDescent="0.25">
      <c r="A48" s="12" t="s">
        <v>569</v>
      </c>
      <c r="B48" s="5" t="s">
        <v>185</v>
      </c>
      <c r="C48" s="106"/>
      <c r="D48" s="106"/>
      <c r="E48" s="106"/>
      <c r="G48" s="181"/>
    </row>
    <row r="49" spans="1:7" x14ac:dyDescent="0.25">
      <c r="A49" s="12" t="s">
        <v>570</v>
      </c>
      <c r="B49" s="5" t="s">
        <v>185</v>
      </c>
      <c r="C49" s="106"/>
      <c r="D49" s="106"/>
      <c r="E49" s="106"/>
      <c r="G49" s="181"/>
    </row>
    <row r="50" spans="1:7" x14ac:dyDescent="0.25">
      <c r="A50" s="12" t="s">
        <v>571</v>
      </c>
      <c r="B50" s="5" t="s">
        <v>185</v>
      </c>
      <c r="C50" s="106"/>
      <c r="D50" s="106"/>
      <c r="E50" s="106"/>
      <c r="G50" s="181"/>
    </row>
    <row r="51" spans="1:7" x14ac:dyDescent="0.25">
      <c r="A51" s="12" t="s">
        <v>572</v>
      </c>
      <c r="B51" s="5" t="s">
        <v>185</v>
      </c>
      <c r="C51" s="106"/>
      <c r="D51" s="106"/>
      <c r="E51" s="106"/>
      <c r="G51" s="181"/>
    </row>
    <row r="52" spans="1:7" ht="25.5" x14ac:dyDescent="0.25">
      <c r="A52" s="10" t="s">
        <v>398</v>
      </c>
      <c r="B52" s="8" t="s">
        <v>185</v>
      </c>
      <c r="C52" s="106"/>
      <c r="D52" s="106"/>
      <c r="E52" s="106"/>
      <c r="G52" s="181"/>
    </row>
    <row r="53" spans="1:7" x14ac:dyDescent="0.25">
      <c r="A53" s="12" t="s">
        <v>563</v>
      </c>
      <c r="B53" s="5" t="s">
        <v>190</v>
      </c>
      <c r="C53" s="106"/>
      <c r="D53" s="106"/>
      <c r="E53" s="106"/>
      <c r="G53" s="181"/>
    </row>
    <row r="54" spans="1:7" x14ac:dyDescent="0.25">
      <c r="A54" s="12" t="s">
        <v>818</v>
      </c>
      <c r="B54" s="5" t="s">
        <v>190</v>
      </c>
      <c r="C54" s="106"/>
      <c r="D54" s="106"/>
      <c r="E54" s="106"/>
      <c r="G54" s="181"/>
    </row>
    <row r="55" spans="1:7" x14ac:dyDescent="0.25">
      <c r="A55" s="12" t="s">
        <v>564</v>
      </c>
      <c r="B55" s="5" t="s">
        <v>190</v>
      </c>
      <c r="C55" s="106">
        <v>0</v>
      </c>
      <c r="D55" s="106">
        <v>0</v>
      </c>
      <c r="E55" s="106">
        <v>270000</v>
      </c>
      <c r="G55" s="181"/>
    </row>
    <row r="56" spans="1:7" x14ac:dyDescent="0.25">
      <c r="A56" s="12" t="s">
        <v>565</v>
      </c>
      <c r="B56" s="5" t="s">
        <v>190</v>
      </c>
      <c r="C56" s="106">
        <v>0</v>
      </c>
      <c r="D56" s="106">
        <v>0</v>
      </c>
      <c r="E56" s="106">
        <v>150000</v>
      </c>
      <c r="G56" s="181"/>
    </row>
    <row r="57" spans="1:7" x14ac:dyDescent="0.25">
      <c r="A57" s="5" t="s">
        <v>566</v>
      </c>
      <c r="B57" s="5" t="s">
        <v>190</v>
      </c>
      <c r="C57" s="106"/>
      <c r="D57" s="106"/>
      <c r="E57" s="106"/>
      <c r="G57" s="181"/>
    </row>
    <row r="58" spans="1:7" x14ac:dyDescent="0.25">
      <c r="A58" s="5" t="s">
        <v>567</v>
      </c>
      <c r="B58" s="5" t="s">
        <v>190</v>
      </c>
      <c r="C58" s="106"/>
      <c r="D58" s="106"/>
      <c r="E58" s="106"/>
      <c r="G58" s="181"/>
    </row>
    <row r="59" spans="1:7" x14ac:dyDescent="0.25">
      <c r="A59" s="5" t="s">
        <v>568</v>
      </c>
      <c r="B59" s="5" t="s">
        <v>190</v>
      </c>
      <c r="C59" s="106"/>
      <c r="D59" s="106"/>
      <c r="E59" s="106"/>
      <c r="G59" s="181"/>
    </row>
    <row r="60" spans="1:7" x14ac:dyDescent="0.25">
      <c r="A60" s="12" t="s">
        <v>569</v>
      </c>
      <c r="B60" s="5" t="s">
        <v>190</v>
      </c>
      <c r="C60" s="106"/>
      <c r="D60" s="106"/>
      <c r="E60" s="106"/>
      <c r="G60" s="181"/>
    </row>
    <row r="61" spans="1:7" x14ac:dyDescent="0.25">
      <c r="A61" s="12" t="s">
        <v>571</v>
      </c>
      <c r="B61" s="5" t="s">
        <v>190</v>
      </c>
      <c r="C61" s="106"/>
      <c r="D61" s="106"/>
      <c r="E61" s="106"/>
      <c r="G61" s="181"/>
    </row>
    <row r="62" spans="1:7" x14ac:dyDescent="0.25">
      <c r="A62" s="12" t="s">
        <v>572</v>
      </c>
      <c r="B62" s="5" t="s">
        <v>190</v>
      </c>
      <c r="C62" s="106"/>
      <c r="D62" s="106"/>
      <c r="E62" s="106"/>
      <c r="G62" s="181"/>
    </row>
    <row r="63" spans="1:7" x14ac:dyDescent="0.25">
      <c r="A63" s="14" t="s">
        <v>399</v>
      </c>
      <c r="B63" s="7" t="s">
        <v>190</v>
      </c>
      <c r="C63" s="94">
        <f>'4. melléklet'!C74</f>
        <v>420000</v>
      </c>
      <c r="D63" s="94">
        <f>'4. melléklet'!D74</f>
        <v>420000</v>
      </c>
      <c r="E63" s="94">
        <f>'4. melléklet'!E74</f>
        <v>420000</v>
      </c>
    </row>
    <row r="64" spans="1:7" x14ac:dyDescent="0.25">
      <c r="A64" s="12" t="s">
        <v>553</v>
      </c>
      <c r="B64" s="6" t="s">
        <v>217</v>
      </c>
      <c r="C64" s="106"/>
      <c r="D64" s="106"/>
      <c r="E64" s="106"/>
    </row>
    <row r="65" spans="1:5" x14ac:dyDescent="0.25">
      <c r="A65" s="12" t="s">
        <v>554</v>
      </c>
      <c r="B65" s="6" t="s">
        <v>217</v>
      </c>
      <c r="C65" s="106"/>
      <c r="D65" s="106"/>
      <c r="E65" s="106"/>
    </row>
    <row r="66" spans="1:5" ht="30" x14ac:dyDescent="0.25">
      <c r="A66" s="12" t="s">
        <v>555</v>
      </c>
      <c r="B66" s="6" t="s">
        <v>217</v>
      </c>
      <c r="C66" s="106"/>
      <c r="D66" s="106"/>
      <c r="E66" s="106"/>
    </row>
    <row r="67" spans="1:5" x14ac:dyDescent="0.25">
      <c r="A67" s="12" t="s">
        <v>556</v>
      </c>
      <c r="B67" s="6" t="s">
        <v>217</v>
      </c>
      <c r="C67" s="106"/>
      <c r="D67" s="106"/>
      <c r="E67" s="106"/>
    </row>
    <row r="68" spans="1:5" x14ac:dyDescent="0.25">
      <c r="A68" s="12" t="s">
        <v>557</v>
      </c>
      <c r="B68" s="6" t="s">
        <v>217</v>
      </c>
      <c r="C68" s="106"/>
      <c r="D68" s="106"/>
      <c r="E68" s="106"/>
    </row>
    <row r="69" spans="1:5" x14ac:dyDescent="0.25">
      <c r="A69" s="12" t="s">
        <v>558</v>
      </c>
      <c r="B69" s="6" t="s">
        <v>217</v>
      </c>
      <c r="C69" s="106"/>
      <c r="D69" s="106"/>
      <c r="E69" s="106"/>
    </row>
    <row r="70" spans="1:5" x14ac:dyDescent="0.25">
      <c r="A70" s="12" t="s">
        <v>559</v>
      </c>
      <c r="B70" s="6" t="s">
        <v>217</v>
      </c>
      <c r="C70" s="106"/>
      <c r="D70" s="106"/>
      <c r="E70" s="106"/>
    </row>
    <row r="71" spans="1:5" x14ac:dyDescent="0.25">
      <c r="A71" s="12" t="s">
        <v>560</v>
      </c>
      <c r="B71" s="6" t="s">
        <v>217</v>
      </c>
      <c r="C71" s="106"/>
      <c r="D71" s="106"/>
      <c r="E71" s="106"/>
    </row>
    <row r="72" spans="1:5" x14ac:dyDescent="0.25">
      <c r="A72" s="12" t="s">
        <v>561</v>
      </c>
      <c r="B72" s="6" t="s">
        <v>217</v>
      </c>
      <c r="C72" s="106"/>
      <c r="D72" s="106"/>
      <c r="E72" s="106"/>
    </row>
    <row r="73" spans="1:5" x14ac:dyDescent="0.25">
      <c r="A73" s="12" t="s">
        <v>562</v>
      </c>
      <c r="B73" s="6" t="s">
        <v>217</v>
      </c>
      <c r="C73" s="106"/>
      <c r="D73" s="106"/>
      <c r="E73" s="106"/>
    </row>
    <row r="74" spans="1:5" ht="25.5" x14ac:dyDescent="0.25">
      <c r="A74" s="10" t="s">
        <v>408</v>
      </c>
      <c r="B74" s="8" t="s">
        <v>217</v>
      </c>
      <c r="C74" s="106"/>
      <c r="D74" s="106"/>
      <c r="E74" s="106"/>
    </row>
    <row r="75" spans="1:5" x14ac:dyDescent="0.25">
      <c r="A75" s="12" t="s">
        <v>553</v>
      </c>
      <c r="B75" s="6" t="s">
        <v>218</v>
      </c>
      <c r="C75" s="106"/>
      <c r="D75" s="106"/>
      <c r="E75" s="106"/>
    </row>
    <row r="76" spans="1:5" x14ac:dyDescent="0.25">
      <c r="A76" s="12" t="s">
        <v>554</v>
      </c>
      <c r="B76" s="6" t="s">
        <v>218</v>
      </c>
      <c r="C76" s="106"/>
      <c r="D76" s="106"/>
      <c r="E76" s="106"/>
    </row>
    <row r="77" spans="1:5" ht="30" x14ac:dyDescent="0.25">
      <c r="A77" s="12" t="s">
        <v>555</v>
      </c>
      <c r="B77" s="6" t="s">
        <v>218</v>
      </c>
      <c r="C77" s="106"/>
      <c r="D77" s="106"/>
      <c r="E77" s="106"/>
    </row>
    <row r="78" spans="1:5" x14ac:dyDescent="0.25">
      <c r="A78" s="12" t="s">
        <v>556</v>
      </c>
      <c r="B78" s="6" t="s">
        <v>218</v>
      </c>
      <c r="C78" s="106"/>
      <c r="D78" s="106"/>
      <c r="E78" s="106"/>
    </row>
    <row r="79" spans="1:5" x14ac:dyDescent="0.25">
      <c r="A79" s="12" t="s">
        <v>557</v>
      </c>
      <c r="B79" s="6" t="s">
        <v>218</v>
      </c>
      <c r="C79" s="106"/>
      <c r="D79" s="106"/>
      <c r="E79" s="106"/>
    </row>
    <row r="80" spans="1:5" x14ac:dyDescent="0.25">
      <c r="A80" s="12" t="s">
        <v>558</v>
      </c>
      <c r="B80" s="6" t="s">
        <v>218</v>
      </c>
      <c r="C80" s="106"/>
      <c r="D80" s="106"/>
      <c r="E80" s="106"/>
    </row>
    <row r="81" spans="1:5" x14ac:dyDescent="0.25">
      <c r="A81" s="12" t="s">
        <v>559</v>
      </c>
      <c r="B81" s="6" t="s">
        <v>218</v>
      </c>
      <c r="C81" s="106"/>
      <c r="D81" s="106"/>
      <c r="E81" s="106"/>
    </row>
    <row r="82" spans="1:5" x14ac:dyDescent="0.25">
      <c r="A82" s="12" t="s">
        <v>560</v>
      </c>
      <c r="B82" s="6" t="s">
        <v>218</v>
      </c>
      <c r="C82" s="106"/>
      <c r="D82" s="106"/>
      <c r="E82" s="106"/>
    </row>
    <row r="83" spans="1:5" x14ac:dyDescent="0.25">
      <c r="A83" s="12" t="s">
        <v>561</v>
      </c>
      <c r="B83" s="6" t="s">
        <v>218</v>
      </c>
      <c r="C83" s="106"/>
      <c r="D83" s="106"/>
      <c r="E83" s="106"/>
    </row>
    <row r="84" spans="1:5" x14ac:dyDescent="0.25">
      <c r="A84" s="12" t="s">
        <v>562</v>
      </c>
      <c r="B84" s="6" t="s">
        <v>218</v>
      </c>
      <c r="C84" s="106"/>
      <c r="D84" s="106"/>
      <c r="E84" s="106"/>
    </row>
    <row r="85" spans="1:5" ht="25.5" x14ac:dyDescent="0.25">
      <c r="A85" s="10" t="s">
        <v>407</v>
      </c>
      <c r="B85" s="8" t="s">
        <v>218</v>
      </c>
      <c r="C85" s="106"/>
      <c r="D85" s="106"/>
      <c r="E85" s="106"/>
    </row>
    <row r="86" spans="1:5" x14ac:dyDescent="0.25">
      <c r="A86" s="12" t="s">
        <v>553</v>
      </c>
      <c r="B86" s="6" t="s">
        <v>219</v>
      </c>
      <c r="C86" s="106"/>
      <c r="D86" s="106"/>
      <c r="E86" s="106"/>
    </row>
    <row r="87" spans="1:5" x14ac:dyDescent="0.25">
      <c r="A87" s="12" t="s">
        <v>554</v>
      </c>
      <c r="B87" s="6" t="s">
        <v>219</v>
      </c>
      <c r="C87" s="106"/>
      <c r="D87" s="106"/>
      <c r="E87" s="106"/>
    </row>
    <row r="88" spans="1:5" ht="30" x14ac:dyDescent="0.25">
      <c r="A88" s="12" t="s">
        <v>555</v>
      </c>
      <c r="B88" s="6" t="s">
        <v>219</v>
      </c>
      <c r="C88" s="106"/>
      <c r="D88" s="106"/>
      <c r="E88" s="106"/>
    </row>
    <row r="89" spans="1:5" x14ac:dyDescent="0.25">
      <c r="A89" s="12" t="s">
        <v>556</v>
      </c>
      <c r="B89" s="6" t="s">
        <v>219</v>
      </c>
      <c r="C89" s="106"/>
      <c r="D89" s="106"/>
      <c r="E89" s="106"/>
    </row>
    <row r="90" spans="1:5" x14ac:dyDescent="0.25">
      <c r="A90" s="12" t="s">
        <v>557</v>
      </c>
      <c r="B90" s="6" t="s">
        <v>219</v>
      </c>
      <c r="C90" s="106"/>
      <c r="D90" s="106"/>
      <c r="E90" s="106"/>
    </row>
    <row r="91" spans="1:5" x14ac:dyDescent="0.25">
      <c r="A91" s="12" t="s">
        <v>558</v>
      </c>
      <c r="B91" s="6" t="s">
        <v>219</v>
      </c>
      <c r="C91" s="106"/>
      <c r="D91" s="106"/>
      <c r="E91" s="106"/>
    </row>
    <row r="92" spans="1:5" x14ac:dyDescent="0.25">
      <c r="A92" s="12" t="s">
        <v>559</v>
      </c>
      <c r="B92" s="6" t="s">
        <v>219</v>
      </c>
      <c r="C92" s="106"/>
      <c r="D92" s="106"/>
      <c r="E92" s="106"/>
    </row>
    <row r="93" spans="1:5" x14ac:dyDescent="0.25">
      <c r="A93" s="12" t="s">
        <v>560</v>
      </c>
      <c r="B93" s="6" t="s">
        <v>219</v>
      </c>
      <c r="C93" s="106"/>
      <c r="D93" s="106"/>
      <c r="E93" s="106"/>
    </row>
    <row r="94" spans="1:5" x14ac:dyDescent="0.25">
      <c r="A94" s="12" t="s">
        <v>561</v>
      </c>
      <c r="B94" s="6" t="s">
        <v>219</v>
      </c>
      <c r="C94" s="106"/>
      <c r="D94" s="106"/>
      <c r="E94" s="106"/>
    </row>
    <row r="95" spans="1:5" x14ac:dyDescent="0.25">
      <c r="A95" s="12" t="s">
        <v>562</v>
      </c>
      <c r="B95" s="6" t="s">
        <v>219</v>
      </c>
      <c r="C95" s="106"/>
      <c r="D95" s="106"/>
      <c r="E95" s="106"/>
    </row>
    <row r="96" spans="1:5" x14ac:dyDescent="0.25">
      <c r="A96" s="10" t="s">
        <v>406</v>
      </c>
      <c r="B96" s="8" t="s">
        <v>219</v>
      </c>
      <c r="C96" s="106"/>
      <c r="D96" s="106"/>
      <c r="E96" s="106"/>
    </row>
    <row r="97" spans="1:5" x14ac:dyDescent="0.25">
      <c r="A97" s="12" t="s">
        <v>563</v>
      </c>
      <c r="B97" s="5" t="s">
        <v>221</v>
      </c>
      <c r="C97" s="106"/>
      <c r="D97" s="106"/>
      <c r="E97" s="106"/>
    </row>
    <row r="98" spans="1:5" x14ac:dyDescent="0.25">
      <c r="A98" s="12" t="s">
        <v>564</v>
      </c>
      <c r="B98" s="6" t="s">
        <v>221</v>
      </c>
      <c r="C98" s="106"/>
      <c r="D98" s="106"/>
      <c r="E98" s="106"/>
    </row>
    <row r="99" spans="1:5" x14ac:dyDescent="0.25">
      <c r="A99" s="12" t="s">
        <v>565</v>
      </c>
      <c r="B99" s="5" t="s">
        <v>221</v>
      </c>
      <c r="C99" s="106"/>
      <c r="D99" s="106"/>
      <c r="E99" s="106"/>
    </row>
    <row r="100" spans="1:5" x14ac:dyDescent="0.25">
      <c r="A100" s="5" t="s">
        <v>566</v>
      </c>
      <c r="B100" s="6" t="s">
        <v>221</v>
      </c>
      <c r="C100" s="106"/>
      <c r="D100" s="106"/>
      <c r="E100" s="106"/>
    </row>
    <row r="101" spans="1:5" x14ac:dyDescent="0.25">
      <c r="A101" s="5" t="s">
        <v>567</v>
      </c>
      <c r="B101" s="5" t="s">
        <v>221</v>
      </c>
      <c r="C101" s="106"/>
      <c r="D101" s="106"/>
      <c r="E101" s="106"/>
    </row>
    <row r="102" spans="1:5" x14ac:dyDescent="0.25">
      <c r="A102" s="5" t="s">
        <v>568</v>
      </c>
      <c r="B102" s="6" t="s">
        <v>221</v>
      </c>
      <c r="C102" s="106"/>
      <c r="D102" s="106"/>
      <c r="E102" s="106"/>
    </row>
    <row r="103" spans="1:5" x14ac:dyDescent="0.25">
      <c r="A103" s="12" t="s">
        <v>569</v>
      </c>
      <c r="B103" s="5" t="s">
        <v>221</v>
      </c>
      <c r="C103" s="106"/>
      <c r="D103" s="106"/>
      <c r="E103" s="106"/>
    </row>
    <row r="104" spans="1:5" x14ac:dyDescent="0.25">
      <c r="A104" s="12" t="s">
        <v>573</v>
      </c>
      <c r="B104" s="6" t="s">
        <v>221</v>
      </c>
      <c r="C104" s="106"/>
      <c r="D104" s="106"/>
      <c r="E104" s="106"/>
    </row>
    <row r="105" spans="1:5" x14ac:dyDescent="0.25">
      <c r="A105" s="12" t="s">
        <v>571</v>
      </c>
      <c r="B105" s="5" t="s">
        <v>221</v>
      </c>
      <c r="C105" s="106"/>
      <c r="D105" s="106"/>
      <c r="E105" s="106"/>
    </row>
    <row r="106" spans="1:5" x14ac:dyDescent="0.25">
      <c r="A106" s="12" t="s">
        <v>572</v>
      </c>
      <c r="B106" s="6" t="s">
        <v>221</v>
      </c>
      <c r="C106" s="106"/>
      <c r="D106" s="106"/>
      <c r="E106" s="106"/>
    </row>
    <row r="107" spans="1:5" ht="25.5" x14ac:dyDescent="0.25">
      <c r="A107" s="10" t="s">
        <v>405</v>
      </c>
      <c r="B107" s="8" t="s">
        <v>221</v>
      </c>
      <c r="C107" s="106"/>
      <c r="D107" s="106"/>
      <c r="E107" s="106"/>
    </row>
    <row r="108" spans="1:5" x14ac:dyDescent="0.25">
      <c r="A108" s="12" t="s">
        <v>563</v>
      </c>
      <c r="B108" s="5" t="s">
        <v>224</v>
      </c>
      <c r="C108" s="106"/>
      <c r="D108" s="106"/>
      <c r="E108" s="106"/>
    </row>
    <row r="109" spans="1:5" x14ac:dyDescent="0.25">
      <c r="A109" s="12" t="s">
        <v>564</v>
      </c>
      <c r="B109" s="5" t="s">
        <v>224</v>
      </c>
      <c r="C109" s="106"/>
      <c r="D109" s="106"/>
      <c r="E109" s="106"/>
    </row>
    <row r="110" spans="1:5" x14ac:dyDescent="0.25">
      <c r="A110" s="12" t="s">
        <v>565</v>
      </c>
      <c r="B110" s="5" t="s">
        <v>224</v>
      </c>
      <c r="C110" s="106"/>
      <c r="D110" s="106"/>
      <c r="E110" s="106"/>
    </row>
    <row r="111" spans="1:5" x14ac:dyDescent="0.25">
      <c r="A111" s="5" t="s">
        <v>566</v>
      </c>
      <c r="B111" s="5" t="s">
        <v>224</v>
      </c>
      <c r="C111" s="106"/>
      <c r="D111" s="106"/>
      <c r="E111" s="106"/>
    </row>
    <row r="112" spans="1:5" x14ac:dyDescent="0.25">
      <c r="A112" s="5" t="s">
        <v>567</v>
      </c>
      <c r="B112" s="5" t="s">
        <v>224</v>
      </c>
      <c r="C112" s="106"/>
      <c r="D112" s="106"/>
      <c r="E112" s="106"/>
    </row>
    <row r="113" spans="1:5" x14ac:dyDescent="0.25">
      <c r="A113" s="5" t="s">
        <v>568</v>
      </c>
      <c r="B113" s="5" t="s">
        <v>224</v>
      </c>
      <c r="C113" s="106"/>
      <c r="D113" s="106"/>
      <c r="E113" s="106"/>
    </row>
    <row r="114" spans="1:5" x14ac:dyDescent="0.25">
      <c r="A114" s="12" t="s">
        <v>569</v>
      </c>
      <c r="B114" s="5" t="s">
        <v>224</v>
      </c>
      <c r="C114" s="106"/>
      <c r="D114" s="106"/>
      <c r="E114" s="106"/>
    </row>
    <row r="115" spans="1:5" x14ac:dyDescent="0.25">
      <c r="A115" s="12" t="s">
        <v>573</v>
      </c>
      <c r="B115" s="5" t="s">
        <v>224</v>
      </c>
      <c r="C115" s="106"/>
      <c r="D115" s="106"/>
      <c r="E115" s="106"/>
    </row>
    <row r="116" spans="1:5" x14ac:dyDescent="0.25">
      <c r="A116" s="12" t="s">
        <v>571</v>
      </c>
      <c r="B116" s="5" t="s">
        <v>224</v>
      </c>
      <c r="C116" s="106"/>
      <c r="D116" s="106"/>
      <c r="E116" s="106"/>
    </row>
    <row r="117" spans="1:5" x14ac:dyDescent="0.25">
      <c r="A117" s="12" t="s">
        <v>572</v>
      </c>
      <c r="B117" s="5" t="s">
        <v>224</v>
      </c>
      <c r="C117" s="106"/>
      <c r="D117" s="106"/>
      <c r="E117" s="106"/>
    </row>
    <row r="118" spans="1:5" x14ac:dyDescent="0.25">
      <c r="A118" s="14" t="s">
        <v>442</v>
      </c>
      <c r="B118" s="8" t="s">
        <v>224</v>
      </c>
      <c r="C118" s="106"/>
      <c r="D118" s="106"/>
      <c r="E118" s="106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  <pageSetUpPr fitToPage="1"/>
  </sheetPr>
  <dimension ref="A1:E117"/>
  <sheetViews>
    <sheetView topLeftCell="A4" workbookViewId="0">
      <selection activeCell="O32" sqref="O32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375" t="s">
        <v>1077</v>
      </c>
      <c r="B1" s="375"/>
      <c r="C1" s="375"/>
      <c r="D1" s="375"/>
      <c r="E1" s="375"/>
    </row>
    <row r="3" spans="1:5" ht="27" customHeight="1" x14ac:dyDescent="0.25">
      <c r="A3" s="345" t="s">
        <v>1063</v>
      </c>
      <c r="B3" s="346"/>
      <c r="C3" s="346"/>
      <c r="D3" s="352"/>
      <c r="E3" s="352"/>
    </row>
    <row r="4" spans="1:5" ht="25.5" customHeight="1" x14ac:dyDescent="0.25">
      <c r="A4" s="347" t="s">
        <v>668</v>
      </c>
      <c r="B4" s="348"/>
      <c r="C4" s="348"/>
    </row>
    <row r="5" spans="1:5" ht="15.75" customHeight="1" x14ac:dyDescent="0.25">
      <c r="A5" s="56"/>
      <c r="B5" s="57"/>
      <c r="C5" s="57"/>
    </row>
    <row r="6" spans="1:5" ht="21" customHeight="1" x14ac:dyDescent="0.25">
      <c r="A6" s="4" t="s">
        <v>630</v>
      </c>
    </row>
    <row r="7" spans="1:5" ht="26.25" x14ac:dyDescent="0.25">
      <c r="A7" s="36" t="s">
        <v>604</v>
      </c>
      <c r="B7" s="3" t="s">
        <v>108</v>
      </c>
      <c r="C7" s="60" t="s">
        <v>633</v>
      </c>
      <c r="D7" s="72" t="s">
        <v>17</v>
      </c>
      <c r="E7" s="60" t="s">
        <v>18</v>
      </c>
    </row>
    <row r="8" spans="1:5" x14ac:dyDescent="0.25">
      <c r="A8" s="12" t="s">
        <v>574</v>
      </c>
      <c r="B8" s="6" t="s">
        <v>280</v>
      </c>
      <c r="C8" s="106"/>
      <c r="D8" s="106"/>
      <c r="E8" s="106"/>
    </row>
    <row r="9" spans="1:5" x14ac:dyDescent="0.25">
      <c r="A9" s="12" t="s">
        <v>583</v>
      </c>
      <c r="B9" s="6" t="s">
        <v>280</v>
      </c>
      <c r="C9" s="106"/>
      <c r="D9" s="106"/>
      <c r="E9" s="106"/>
    </row>
    <row r="10" spans="1:5" ht="30" x14ac:dyDescent="0.25">
      <c r="A10" s="12" t="s">
        <v>584</v>
      </c>
      <c r="B10" s="6" t="s">
        <v>280</v>
      </c>
      <c r="C10" s="106"/>
      <c r="D10" s="106"/>
      <c r="E10" s="106"/>
    </row>
    <row r="11" spans="1:5" x14ac:dyDescent="0.25">
      <c r="A11" s="12" t="s">
        <v>582</v>
      </c>
      <c r="B11" s="6" t="s">
        <v>280</v>
      </c>
      <c r="C11" s="106"/>
      <c r="D11" s="106"/>
      <c r="E11" s="106"/>
    </row>
    <row r="12" spans="1:5" x14ac:dyDescent="0.25">
      <c r="A12" s="12" t="s">
        <v>581</v>
      </c>
      <c r="B12" s="6" t="s">
        <v>280</v>
      </c>
      <c r="C12" s="106"/>
      <c r="D12" s="106"/>
      <c r="E12" s="106"/>
    </row>
    <row r="13" spans="1:5" x14ac:dyDescent="0.25">
      <c r="A13" s="12" t="s">
        <v>580</v>
      </c>
      <c r="B13" s="6" t="s">
        <v>280</v>
      </c>
      <c r="C13" s="106"/>
      <c r="D13" s="106"/>
      <c r="E13" s="106"/>
    </row>
    <row r="14" spans="1:5" x14ac:dyDescent="0.25">
      <c r="A14" s="12" t="s">
        <v>575</v>
      </c>
      <c r="B14" s="6" t="s">
        <v>280</v>
      </c>
      <c r="C14" s="106"/>
      <c r="D14" s="106"/>
      <c r="E14" s="106"/>
    </row>
    <row r="15" spans="1:5" x14ac:dyDescent="0.25">
      <c r="A15" s="12" t="s">
        <v>576</v>
      </c>
      <c r="B15" s="6" t="s">
        <v>280</v>
      </c>
      <c r="C15" s="106"/>
      <c r="D15" s="106"/>
      <c r="E15" s="106"/>
    </row>
    <row r="16" spans="1:5" x14ac:dyDescent="0.25">
      <c r="A16" s="12" t="s">
        <v>577</v>
      </c>
      <c r="B16" s="6" t="s">
        <v>280</v>
      </c>
      <c r="C16" s="106"/>
      <c r="D16" s="106"/>
      <c r="E16" s="106"/>
    </row>
    <row r="17" spans="1:5" x14ac:dyDescent="0.25">
      <c r="A17" s="12" t="s">
        <v>578</v>
      </c>
      <c r="B17" s="6" t="s">
        <v>280</v>
      </c>
      <c r="C17" s="106"/>
      <c r="D17" s="106"/>
      <c r="E17" s="106"/>
    </row>
    <row r="18" spans="1:5" ht="25.5" x14ac:dyDescent="0.25">
      <c r="A18" s="7" t="s">
        <v>448</v>
      </c>
      <c r="B18" s="8" t="s">
        <v>280</v>
      </c>
      <c r="C18" s="106"/>
      <c r="D18" s="106"/>
      <c r="E18" s="106"/>
    </row>
    <row r="19" spans="1:5" x14ac:dyDescent="0.25">
      <c r="A19" s="12" t="s">
        <v>574</v>
      </c>
      <c r="B19" s="6" t="s">
        <v>281</v>
      </c>
      <c r="C19" s="106"/>
      <c r="D19" s="106"/>
      <c r="E19" s="106"/>
    </row>
    <row r="20" spans="1:5" x14ac:dyDescent="0.25">
      <c r="A20" s="12" t="s">
        <v>583</v>
      </c>
      <c r="B20" s="6" t="s">
        <v>281</v>
      </c>
      <c r="C20" s="106"/>
      <c r="D20" s="106"/>
      <c r="E20" s="106"/>
    </row>
    <row r="21" spans="1:5" ht="30" x14ac:dyDescent="0.25">
      <c r="A21" s="12" t="s">
        <v>584</v>
      </c>
      <c r="B21" s="6" t="s">
        <v>281</v>
      </c>
      <c r="C21" s="106"/>
      <c r="D21" s="106"/>
      <c r="E21" s="106"/>
    </row>
    <row r="22" spans="1:5" x14ac:dyDescent="0.25">
      <c r="A22" s="12" t="s">
        <v>582</v>
      </c>
      <c r="B22" s="6" t="s">
        <v>281</v>
      </c>
      <c r="C22" s="106"/>
      <c r="D22" s="106"/>
      <c r="E22" s="106"/>
    </row>
    <row r="23" spans="1:5" x14ac:dyDescent="0.25">
      <c r="A23" s="12" t="s">
        <v>581</v>
      </c>
      <c r="B23" s="6" t="s">
        <v>281</v>
      </c>
      <c r="C23" s="106"/>
      <c r="D23" s="106"/>
      <c r="E23" s="106"/>
    </row>
    <row r="24" spans="1:5" x14ac:dyDescent="0.25">
      <c r="A24" s="12" t="s">
        <v>580</v>
      </c>
      <c r="B24" s="6" t="s">
        <v>281</v>
      </c>
      <c r="C24" s="106"/>
      <c r="D24" s="106"/>
      <c r="E24" s="106"/>
    </row>
    <row r="25" spans="1:5" x14ac:dyDescent="0.25">
      <c r="A25" s="12" t="s">
        <v>575</v>
      </c>
      <c r="B25" s="6" t="s">
        <v>281</v>
      </c>
      <c r="C25" s="106"/>
      <c r="D25" s="106"/>
      <c r="E25" s="106"/>
    </row>
    <row r="26" spans="1:5" x14ac:dyDescent="0.25">
      <c r="A26" s="12" t="s">
        <v>576</v>
      </c>
      <c r="B26" s="6" t="s">
        <v>281</v>
      </c>
      <c r="C26" s="106"/>
      <c r="D26" s="106"/>
      <c r="E26" s="106"/>
    </row>
    <row r="27" spans="1:5" x14ac:dyDescent="0.25">
      <c r="A27" s="12" t="s">
        <v>577</v>
      </c>
      <c r="B27" s="6" t="s">
        <v>281</v>
      </c>
      <c r="C27" s="106"/>
      <c r="D27" s="106"/>
      <c r="E27" s="106"/>
    </row>
    <row r="28" spans="1:5" x14ac:dyDescent="0.25">
      <c r="A28" s="12" t="s">
        <v>578</v>
      </c>
      <c r="B28" s="6" t="s">
        <v>281</v>
      </c>
      <c r="C28" s="106"/>
      <c r="D28" s="106"/>
      <c r="E28" s="106"/>
    </row>
    <row r="29" spans="1:5" ht="25.5" x14ac:dyDescent="0.25">
      <c r="A29" s="7" t="s">
        <v>497</v>
      </c>
      <c r="B29" s="8" t="s">
        <v>281</v>
      </c>
      <c r="C29" s="106"/>
      <c r="D29" s="106"/>
      <c r="E29" s="106"/>
    </row>
    <row r="30" spans="1:5" x14ac:dyDescent="0.25">
      <c r="A30" s="12" t="s">
        <v>574</v>
      </c>
      <c r="B30" s="6" t="s">
        <v>282</v>
      </c>
      <c r="C30" s="106"/>
      <c r="D30" s="106"/>
      <c r="E30" s="106"/>
    </row>
    <row r="31" spans="1:5" x14ac:dyDescent="0.25">
      <c r="A31" s="12" t="s">
        <v>583</v>
      </c>
      <c r="B31" s="6" t="s">
        <v>282</v>
      </c>
      <c r="C31" s="106"/>
      <c r="D31" s="106"/>
      <c r="E31" s="106"/>
    </row>
    <row r="32" spans="1:5" ht="30" x14ac:dyDescent="0.25">
      <c r="A32" s="12" t="s">
        <v>584</v>
      </c>
      <c r="B32" s="6" t="s">
        <v>282</v>
      </c>
      <c r="C32" s="106"/>
      <c r="D32" s="106"/>
      <c r="E32" s="106"/>
    </row>
    <row r="33" spans="1:5" x14ac:dyDescent="0.25">
      <c r="A33" s="12" t="s">
        <v>582</v>
      </c>
      <c r="B33" s="6" t="s">
        <v>282</v>
      </c>
      <c r="C33" s="106"/>
      <c r="D33" s="106"/>
      <c r="E33" s="106"/>
    </row>
    <row r="34" spans="1:5" x14ac:dyDescent="0.25">
      <c r="A34" s="12" t="s">
        <v>581</v>
      </c>
      <c r="B34" s="6" t="s">
        <v>282</v>
      </c>
      <c r="C34" s="106"/>
      <c r="D34" s="106"/>
      <c r="E34" s="318"/>
    </row>
    <row r="35" spans="1:5" x14ac:dyDescent="0.25">
      <c r="A35" s="12" t="s">
        <v>580</v>
      </c>
      <c r="B35" s="6" t="s">
        <v>282</v>
      </c>
      <c r="C35" s="106">
        <v>540000</v>
      </c>
      <c r="D35" s="106">
        <v>1071005</v>
      </c>
      <c r="E35" s="106">
        <v>1071005</v>
      </c>
    </row>
    <row r="36" spans="1:5" x14ac:dyDescent="0.25">
      <c r="A36" s="12" t="s">
        <v>575</v>
      </c>
      <c r="B36" s="6" t="s">
        <v>282</v>
      </c>
      <c r="C36" s="106">
        <v>0</v>
      </c>
      <c r="D36" s="106">
        <v>0</v>
      </c>
      <c r="E36" s="318">
        <v>0</v>
      </c>
    </row>
    <row r="37" spans="1:5" x14ac:dyDescent="0.25">
      <c r="A37" s="12" t="s">
        <v>576</v>
      </c>
      <c r="B37" s="6" t="s">
        <v>282</v>
      </c>
      <c r="C37" s="106"/>
      <c r="D37" s="106"/>
      <c r="E37" s="106"/>
    </row>
    <row r="38" spans="1:5" x14ac:dyDescent="0.25">
      <c r="A38" s="12" t="s">
        <v>577</v>
      </c>
      <c r="B38" s="6" t="s">
        <v>282</v>
      </c>
      <c r="C38" s="106"/>
      <c r="D38" s="106"/>
      <c r="E38" s="106"/>
    </row>
    <row r="39" spans="1:5" x14ac:dyDescent="0.25">
      <c r="A39" s="12" t="s">
        <v>578</v>
      </c>
      <c r="B39" s="6" t="s">
        <v>282</v>
      </c>
      <c r="C39" s="106"/>
      <c r="D39" s="106"/>
      <c r="E39" s="106"/>
    </row>
    <row r="40" spans="1:5" x14ac:dyDescent="0.25">
      <c r="A40" s="7" t="s">
        <v>496</v>
      </c>
      <c r="B40" s="8" t="s">
        <v>282</v>
      </c>
      <c r="C40" s="94">
        <f>'2. melléklet'!C19</f>
        <v>540000</v>
      </c>
      <c r="D40" s="94">
        <f>'2. melléklet'!D19</f>
        <v>1071005</v>
      </c>
      <c r="E40" s="94">
        <f>'2. melléklet'!E19</f>
        <v>1071005</v>
      </c>
    </row>
    <row r="41" spans="1:5" x14ac:dyDescent="0.25">
      <c r="A41" s="12" t="s">
        <v>574</v>
      </c>
      <c r="B41" s="6" t="s">
        <v>288</v>
      </c>
      <c r="C41" s="106"/>
      <c r="D41" s="106"/>
      <c r="E41" s="106"/>
    </row>
    <row r="42" spans="1:5" x14ac:dyDescent="0.25">
      <c r="A42" s="12" t="s">
        <v>583</v>
      </c>
      <c r="B42" s="6" t="s">
        <v>288</v>
      </c>
      <c r="C42" s="106"/>
      <c r="D42" s="106"/>
      <c r="E42" s="106"/>
    </row>
    <row r="43" spans="1:5" ht="30" x14ac:dyDescent="0.25">
      <c r="A43" s="12" t="s">
        <v>584</v>
      </c>
      <c r="B43" s="6" t="s">
        <v>288</v>
      </c>
      <c r="C43" s="106"/>
      <c r="D43" s="106"/>
      <c r="E43" s="106"/>
    </row>
    <row r="44" spans="1:5" x14ac:dyDescent="0.25">
      <c r="A44" s="12" t="s">
        <v>582</v>
      </c>
      <c r="B44" s="6" t="s">
        <v>288</v>
      </c>
      <c r="C44" s="106"/>
      <c r="D44" s="106"/>
      <c r="E44" s="106"/>
    </row>
    <row r="45" spans="1:5" x14ac:dyDescent="0.25">
      <c r="A45" s="12" t="s">
        <v>581</v>
      </c>
      <c r="B45" s="6" t="s">
        <v>288</v>
      </c>
      <c r="C45" s="106"/>
      <c r="D45" s="106"/>
      <c r="E45" s="106"/>
    </row>
    <row r="46" spans="1:5" x14ac:dyDescent="0.25">
      <c r="A46" s="12" t="s">
        <v>580</v>
      </c>
      <c r="B46" s="6" t="s">
        <v>288</v>
      </c>
      <c r="C46" s="106"/>
      <c r="D46" s="106"/>
      <c r="E46" s="106"/>
    </row>
    <row r="47" spans="1:5" x14ac:dyDescent="0.25">
      <c r="A47" s="12" t="s">
        <v>575</v>
      </c>
      <c r="B47" s="6" t="s">
        <v>288</v>
      </c>
      <c r="C47" s="106"/>
      <c r="D47" s="106"/>
      <c r="E47" s="106"/>
    </row>
    <row r="48" spans="1:5" x14ac:dyDescent="0.25">
      <c r="A48" s="12" t="s">
        <v>576</v>
      </c>
      <c r="B48" s="6" t="s">
        <v>288</v>
      </c>
      <c r="C48" s="106"/>
      <c r="D48" s="106"/>
      <c r="E48" s="106"/>
    </row>
    <row r="49" spans="1:5" x14ac:dyDescent="0.25">
      <c r="A49" s="12" t="s">
        <v>577</v>
      </c>
      <c r="B49" s="6" t="s">
        <v>288</v>
      </c>
      <c r="C49" s="106"/>
      <c r="D49" s="106"/>
      <c r="E49" s="106"/>
    </row>
    <row r="50" spans="1:5" x14ac:dyDescent="0.25">
      <c r="A50" s="12" t="s">
        <v>578</v>
      </c>
      <c r="B50" s="6" t="s">
        <v>288</v>
      </c>
      <c r="C50" s="106"/>
      <c r="D50" s="106"/>
      <c r="E50" s="106"/>
    </row>
    <row r="51" spans="1:5" ht="25.5" x14ac:dyDescent="0.25">
      <c r="A51" s="7" t="s">
        <v>495</v>
      </c>
      <c r="B51" s="8" t="s">
        <v>288</v>
      </c>
      <c r="C51" s="106"/>
      <c r="D51" s="106"/>
      <c r="E51" s="106"/>
    </row>
    <row r="52" spans="1:5" x14ac:dyDescent="0.25">
      <c r="A52" s="12" t="s">
        <v>579</v>
      </c>
      <c r="B52" s="6" t="s">
        <v>289</v>
      </c>
      <c r="C52" s="106"/>
      <c r="D52" s="106"/>
      <c r="E52" s="106"/>
    </row>
    <row r="53" spans="1:5" x14ac:dyDescent="0.25">
      <c r="A53" s="12" t="s">
        <v>583</v>
      </c>
      <c r="B53" s="6" t="s">
        <v>289</v>
      </c>
      <c r="C53" s="106"/>
      <c r="D53" s="106"/>
      <c r="E53" s="106"/>
    </row>
    <row r="54" spans="1:5" ht="30" x14ac:dyDescent="0.25">
      <c r="A54" s="12" t="s">
        <v>584</v>
      </c>
      <c r="B54" s="6" t="s">
        <v>289</v>
      </c>
      <c r="C54" s="106"/>
      <c r="D54" s="106"/>
      <c r="E54" s="106"/>
    </row>
    <row r="55" spans="1:5" x14ac:dyDescent="0.25">
      <c r="A55" s="12" t="s">
        <v>582</v>
      </c>
      <c r="B55" s="6" t="s">
        <v>289</v>
      </c>
      <c r="C55" s="106"/>
      <c r="D55" s="106"/>
      <c r="E55" s="106"/>
    </row>
    <row r="56" spans="1:5" x14ac:dyDescent="0.25">
      <c r="A56" s="12" t="s">
        <v>581</v>
      </c>
      <c r="B56" s="6" t="s">
        <v>289</v>
      </c>
      <c r="C56" s="106"/>
      <c r="D56" s="106"/>
      <c r="E56" s="106"/>
    </row>
    <row r="57" spans="1:5" x14ac:dyDescent="0.25">
      <c r="A57" s="12" t="s">
        <v>580</v>
      </c>
      <c r="B57" s="6" t="s">
        <v>289</v>
      </c>
      <c r="C57" s="106"/>
      <c r="D57" s="106"/>
      <c r="E57" s="106"/>
    </row>
    <row r="58" spans="1:5" x14ac:dyDescent="0.25">
      <c r="A58" s="12" t="s">
        <v>575</v>
      </c>
      <c r="B58" s="6" t="s">
        <v>289</v>
      </c>
      <c r="C58" s="106"/>
      <c r="D58" s="106"/>
      <c r="E58" s="106"/>
    </row>
    <row r="59" spans="1:5" x14ac:dyDescent="0.25">
      <c r="A59" s="12" t="s">
        <v>576</v>
      </c>
      <c r="B59" s="6" t="s">
        <v>289</v>
      </c>
      <c r="C59" s="106"/>
      <c r="D59" s="106"/>
      <c r="E59" s="106"/>
    </row>
    <row r="60" spans="1:5" x14ac:dyDescent="0.25">
      <c r="A60" s="12" t="s">
        <v>577</v>
      </c>
      <c r="B60" s="6" t="s">
        <v>289</v>
      </c>
      <c r="C60" s="106"/>
      <c r="D60" s="106"/>
      <c r="E60" s="106"/>
    </row>
    <row r="61" spans="1:5" x14ac:dyDescent="0.25">
      <c r="A61" s="12" t="s">
        <v>578</v>
      </c>
      <c r="B61" s="6" t="s">
        <v>289</v>
      </c>
      <c r="C61" s="106"/>
      <c r="D61" s="106"/>
      <c r="E61" s="106"/>
    </row>
    <row r="62" spans="1:5" ht="25.5" x14ac:dyDescent="0.25">
      <c r="A62" s="7" t="s">
        <v>498</v>
      </c>
      <c r="B62" s="8" t="s">
        <v>289</v>
      </c>
      <c r="C62" s="106"/>
      <c r="D62" s="106"/>
      <c r="E62" s="106"/>
    </row>
    <row r="63" spans="1:5" x14ac:dyDescent="0.25">
      <c r="A63" s="12" t="s">
        <v>574</v>
      </c>
      <c r="B63" s="6" t="s">
        <v>290</v>
      </c>
      <c r="C63" s="106"/>
      <c r="D63" s="106"/>
      <c r="E63" s="106"/>
    </row>
    <row r="64" spans="1:5" x14ac:dyDescent="0.25">
      <c r="A64" s="12" t="s">
        <v>583</v>
      </c>
      <c r="B64" s="6" t="s">
        <v>290</v>
      </c>
      <c r="C64" s="106"/>
      <c r="D64" s="106"/>
      <c r="E64" s="106"/>
    </row>
    <row r="65" spans="1:5" ht="30" x14ac:dyDescent="0.25">
      <c r="A65" s="12" t="s">
        <v>584</v>
      </c>
      <c r="B65" s="6" t="s">
        <v>290</v>
      </c>
      <c r="C65" s="106">
        <v>0</v>
      </c>
      <c r="D65" s="106">
        <v>14991460</v>
      </c>
      <c r="E65" s="106">
        <v>14991460</v>
      </c>
    </row>
    <row r="66" spans="1:5" x14ac:dyDescent="0.25">
      <c r="A66" s="12" t="s">
        <v>582</v>
      </c>
      <c r="B66" s="6" t="s">
        <v>290</v>
      </c>
      <c r="C66" s="106"/>
      <c r="D66" s="106"/>
      <c r="E66" s="106"/>
    </row>
    <row r="67" spans="1:5" x14ac:dyDescent="0.25">
      <c r="A67" s="12" t="s">
        <v>581</v>
      </c>
      <c r="B67" s="6" t="s">
        <v>290</v>
      </c>
      <c r="C67" s="106"/>
      <c r="D67" s="106"/>
      <c r="E67" s="106"/>
    </row>
    <row r="68" spans="1:5" x14ac:dyDescent="0.25">
      <c r="A68" s="12" t="s">
        <v>580</v>
      </c>
      <c r="B68" s="6" t="s">
        <v>290</v>
      </c>
      <c r="C68" s="106"/>
      <c r="D68" s="106"/>
      <c r="E68" s="106"/>
    </row>
    <row r="69" spans="1:5" x14ac:dyDescent="0.25">
      <c r="A69" s="12" t="s">
        <v>575</v>
      </c>
      <c r="B69" s="6" t="s">
        <v>290</v>
      </c>
      <c r="C69" s="106"/>
      <c r="D69" s="106"/>
      <c r="E69" s="106"/>
    </row>
    <row r="70" spans="1:5" x14ac:dyDescent="0.25">
      <c r="A70" s="12" t="s">
        <v>576</v>
      </c>
      <c r="B70" s="6" t="s">
        <v>290</v>
      </c>
      <c r="C70" s="106"/>
      <c r="D70" s="106"/>
      <c r="E70" s="106"/>
    </row>
    <row r="71" spans="1:5" x14ac:dyDescent="0.25">
      <c r="A71" s="12" t="s">
        <v>577</v>
      </c>
      <c r="B71" s="6" t="s">
        <v>290</v>
      </c>
      <c r="C71" s="106"/>
      <c r="D71" s="106"/>
      <c r="E71" s="106"/>
    </row>
    <row r="72" spans="1:5" x14ac:dyDescent="0.25">
      <c r="A72" s="12" t="s">
        <v>578</v>
      </c>
      <c r="B72" s="6" t="s">
        <v>290</v>
      </c>
      <c r="C72" s="106"/>
      <c r="D72" s="106"/>
      <c r="E72" s="106"/>
    </row>
    <row r="73" spans="1:5" x14ac:dyDescent="0.25">
      <c r="A73" s="7" t="s">
        <v>453</v>
      </c>
      <c r="B73" s="8" t="s">
        <v>290</v>
      </c>
      <c r="C73" s="94">
        <f>'2. melléklet'!C58</f>
        <v>0</v>
      </c>
      <c r="D73" s="94">
        <f>'2. melléklet'!D58</f>
        <v>14991460</v>
      </c>
      <c r="E73" s="94">
        <f>'2. melléklet'!E58</f>
        <v>14991460</v>
      </c>
    </row>
    <row r="74" spans="1:5" x14ac:dyDescent="0.25">
      <c r="A74" s="12" t="s">
        <v>585</v>
      </c>
      <c r="B74" s="5" t="s">
        <v>340</v>
      </c>
      <c r="C74" s="106"/>
      <c r="D74" s="106"/>
      <c r="E74" s="106"/>
    </row>
    <row r="75" spans="1:5" x14ac:dyDescent="0.25">
      <c r="A75" s="12" t="s">
        <v>586</v>
      </c>
      <c r="B75" s="5" t="s">
        <v>340</v>
      </c>
      <c r="C75" s="106"/>
      <c r="D75" s="106"/>
      <c r="E75" s="106"/>
    </row>
    <row r="76" spans="1:5" x14ac:dyDescent="0.25">
      <c r="A76" s="12" t="s">
        <v>594</v>
      </c>
      <c r="B76" s="5" t="s">
        <v>340</v>
      </c>
      <c r="C76" s="106"/>
      <c r="D76" s="106"/>
      <c r="E76" s="106"/>
    </row>
    <row r="77" spans="1:5" x14ac:dyDescent="0.25">
      <c r="A77" s="5" t="s">
        <v>593</v>
      </c>
      <c r="B77" s="5" t="s">
        <v>340</v>
      </c>
      <c r="C77" s="106"/>
      <c r="D77" s="106"/>
      <c r="E77" s="106"/>
    </row>
    <row r="78" spans="1:5" x14ac:dyDescent="0.25">
      <c r="A78" s="5" t="s">
        <v>592</v>
      </c>
      <c r="B78" s="5" t="s">
        <v>340</v>
      </c>
      <c r="C78" s="106"/>
      <c r="D78" s="106"/>
      <c r="E78" s="106"/>
    </row>
    <row r="79" spans="1:5" x14ac:dyDescent="0.25">
      <c r="A79" s="5" t="s">
        <v>591</v>
      </c>
      <c r="B79" s="5" t="s">
        <v>340</v>
      </c>
      <c r="C79" s="106"/>
      <c r="D79" s="106"/>
      <c r="E79" s="106"/>
    </row>
    <row r="80" spans="1:5" x14ac:dyDescent="0.25">
      <c r="A80" s="12" t="s">
        <v>590</v>
      </c>
      <c r="B80" s="5" t="s">
        <v>340</v>
      </c>
      <c r="C80" s="106"/>
      <c r="D80" s="106"/>
      <c r="E80" s="106"/>
    </row>
    <row r="81" spans="1:5" x14ac:dyDescent="0.25">
      <c r="A81" s="12" t="s">
        <v>595</v>
      </c>
      <c r="B81" s="5" t="s">
        <v>340</v>
      </c>
      <c r="C81" s="106"/>
      <c r="D81" s="106"/>
      <c r="E81" s="106"/>
    </row>
    <row r="82" spans="1:5" x14ac:dyDescent="0.25">
      <c r="A82" s="12" t="s">
        <v>587</v>
      </c>
      <c r="B82" s="5" t="s">
        <v>340</v>
      </c>
      <c r="C82" s="106"/>
      <c r="D82" s="106"/>
      <c r="E82" s="106"/>
    </row>
    <row r="83" spans="1:5" x14ac:dyDescent="0.25">
      <c r="A83" s="12" t="s">
        <v>588</v>
      </c>
      <c r="B83" s="5" t="s">
        <v>340</v>
      </c>
      <c r="C83" s="106"/>
      <c r="D83" s="106"/>
      <c r="E83" s="106"/>
    </row>
    <row r="84" spans="1:5" ht="25.5" x14ac:dyDescent="0.25">
      <c r="A84" s="7" t="s">
        <v>513</v>
      </c>
      <c r="B84" s="8" t="s">
        <v>340</v>
      </c>
      <c r="C84" s="106"/>
      <c r="D84" s="106"/>
      <c r="E84" s="106"/>
    </row>
    <row r="85" spans="1:5" x14ac:dyDescent="0.25">
      <c r="A85" s="12" t="s">
        <v>585</v>
      </c>
      <c r="B85" s="5" t="s">
        <v>634</v>
      </c>
      <c r="C85" s="106"/>
      <c r="D85" s="106"/>
      <c r="E85" s="106"/>
    </row>
    <row r="86" spans="1:5" x14ac:dyDescent="0.25">
      <c r="A86" s="12" t="s">
        <v>586</v>
      </c>
      <c r="B86" s="5" t="s">
        <v>634</v>
      </c>
      <c r="C86" s="106"/>
      <c r="D86" s="106"/>
      <c r="E86" s="106"/>
    </row>
    <row r="87" spans="1:5" x14ac:dyDescent="0.25">
      <c r="A87" s="12" t="s">
        <v>594</v>
      </c>
      <c r="B87" s="5" t="s">
        <v>634</v>
      </c>
      <c r="C87" s="106"/>
      <c r="D87" s="106"/>
      <c r="E87" s="106"/>
    </row>
    <row r="88" spans="1:5" x14ac:dyDescent="0.25">
      <c r="A88" s="5" t="s">
        <v>593</v>
      </c>
      <c r="B88" s="5" t="s">
        <v>634</v>
      </c>
      <c r="C88" s="106"/>
      <c r="D88" s="106"/>
      <c r="E88" s="106"/>
    </row>
    <row r="89" spans="1:5" x14ac:dyDescent="0.25">
      <c r="A89" s="5" t="s">
        <v>592</v>
      </c>
      <c r="B89" s="5" t="s">
        <v>634</v>
      </c>
      <c r="C89" s="106"/>
      <c r="D89" s="106"/>
      <c r="E89" s="106"/>
    </row>
    <row r="90" spans="1:5" x14ac:dyDescent="0.25">
      <c r="A90" s="5" t="s">
        <v>591</v>
      </c>
      <c r="B90" s="5" t="s">
        <v>634</v>
      </c>
      <c r="C90" s="106"/>
      <c r="D90" s="106"/>
      <c r="E90" s="106"/>
    </row>
    <row r="91" spans="1:5" x14ac:dyDescent="0.25">
      <c r="A91" s="12" t="s">
        <v>590</v>
      </c>
      <c r="B91" s="5" t="s">
        <v>634</v>
      </c>
      <c r="C91" s="106"/>
      <c r="D91" s="106"/>
      <c r="E91" s="106"/>
    </row>
    <row r="92" spans="1:5" x14ac:dyDescent="0.25">
      <c r="A92" s="12" t="s">
        <v>589</v>
      </c>
      <c r="B92" s="5" t="s">
        <v>634</v>
      </c>
      <c r="C92" s="106"/>
      <c r="D92" s="106"/>
      <c r="E92" s="106"/>
    </row>
    <row r="93" spans="1:5" x14ac:dyDescent="0.25">
      <c r="A93" s="12" t="s">
        <v>587</v>
      </c>
      <c r="B93" s="5" t="s">
        <v>634</v>
      </c>
      <c r="C93" s="106"/>
      <c r="D93" s="106"/>
      <c r="E93" s="106"/>
    </row>
    <row r="94" spans="1:5" x14ac:dyDescent="0.25">
      <c r="A94" s="12" t="s">
        <v>588</v>
      </c>
      <c r="B94" s="5" t="s">
        <v>634</v>
      </c>
      <c r="C94" s="106"/>
      <c r="D94" s="106"/>
      <c r="E94" s="106"/>
    </row>
    <row r="95" spans="1:5" x14ac:dyDescent="0.25">
      <c r="A95" s="14" t="s">
        <v>514</v>
      </c>
      <c r="B95" s="8" t="s">
        <v>634</v>
      </c>
      <c r="C95" s="94"/>
      <c r="D95" s="94"/>
      <c r="E95" s="94"/>
    </row>
    <row r="96" spans="1:5" x14ac:dyDescent="0.25">
      <c r="A96" s="12" t="s">
        <v>585</v>
      </c>
      <c r="B96" s="5" t="s">
        <v>344</v>
      </c>
      <c r="C96" s="106"/>
      <c r="D96" s="106"/>
      <c r="E96" s="106"/>
    </row>
    <row r="97" spans="1:5" x14ac:dyDescent="0.25">
      <c r="A97" s="12" t="s">
        <v>586</v>
      </c>
      <c r="B97" s="5" t="s">
        <v>344</v>
      </c>
      <c r="C97" s="106"/>
      <c r="D97" s="106"/>
      <c r="E97" s="106"/>
    </row>
    <row r="98" spans="1:5" x14ac:dyDescent="0.25">
      <c r="A98" s="12" t="s">
        <v>594</v>
      </c>
      <c r="B98" s="5" t="s">
        <v>344</v>
      </c>
      <c r="C98" s="106"/>
      <c r="D98" s="106"/>
      <c r="E98" s="106"/>
    </row>
    <row r="99" spans="1:5" x14ac:dyDescent="0.25">
      <c r="A99" s="5" t="s">
        <v>593</v>
      </c>
      <c r="B99" s="5" t="s">
        <v>344</v>
      </c>
      <c r="C99" s="106"/>
      <c r="D99" s="106"/>
      <c r="E99" s="106"/>
    </row>
    <row r="100" spans="1:5" x14ac:dyDescent="0.25">
      <c r="A100" s="5" t="s">
        <v>592</v>
      </c>
      <c r="B100" s="5" t="s">
        <v>344</v>
      </c>
      <c r="C100" s="106"/>
      <c r="D100" s="106"/>
      <c r="E100" s="106"/>
    </row>
    <row r="101" spans="1:5" x14ac:dyDescent="0.25">
      <c r="A101" s="5" t="s">
        <v>591</v>
      </c>
      <c r="B101" s="5" t="s">
        <v>344</v>
      </c>
      <c r="C101" s="106"/>
      <c r="D101" s="106"/>
      <c r="E101" s="106"/>
    </row>
    <row r="102" spans="1:5" x14ac:dyDescent="0.25">
      <c r="A102" s="12" t="s">
        <v>590</v>
      </c>
      <c r="B102" s="5" t="s">
        <v>344</v>
      </c>
      <c r="C102" s="106"/>
      <c r="D102" s="106"/>
      <c r="E102" s="106"/>
    </row>
    <row r="103" spans="1:5" x14ac:dyDescent="0.25">
      <c r="A103" s="12" t="s">
        <v>595</v>
      </c>
      <c r="B103" s="5" t="s">
        <v>344</v>
      </c>
      <c r="C103" s="106"/>
      <c r="D103" s="106"/>
      <c r="E103" s="106"/>
    </row>
    <row r="104" spans="1:5" x14ac:dyDescent="0.25">
      <c r="A104" s="12" t="s">
        <v>587</v>
      </c>
      <c r="B104" s="5" t="s">
        <v>344</v>
      </c>
      <c r="C104" s="106"/>
      <c r="D104" s="106"/>
      <c r="E104" s="106"/>
    </row>
    <row r="105" spans="1:5" x14ac:dyDescent="0.25">
      <c r="A105" s="12" t="s">
        <v>588</v>
      </c>
      <c r="B105" s="5" t="s">
        <v>344</v>
      </c>
      <c r="C105" s="106"/>
      <c r="D105" s="106"/>
      <c r="E105" s="106"/>
    </row>
    <row r="106" spans="1:5" ht="25.5" x14ac:dyDescent="0.25">
      <c r="A106" s="7" t="s">
        <v>515</v>
      </c>
      <c r="B106" s="8" t="s">
        <v>344</v>
      </c>
      <c r="C106" s="106"/>
      <c r="D106" s="106"/>
      <c r="E106" s="106"/>
    </row>
    <row r="107" spans="1:5" x14ac:dyDescent="0.25">
      <c r="A107" s="12" t="s">
        <v>585</v>
      </c>
      <c r="B107" s="5" t="s">
        <v>345</v>
      </c>
      <c r="C107" s="106"/>
      <c r="D107" s="106"/>
      <c r="E107" s="106"/>
    </row>
    <row r="108" spans="1:5" x14ac:dyDescent="0.25">
      <c r="A108" s="12" t="s">
        <v>586</v>
      </c>
      <c r="B108" s="5" t="s">
        <v>345</v>
      </c>
      <c r="C108" s="106"/>
      <c r="D108" s="106"/>
      <c r="E108" s="106"/>
    </row>
    <row r="109" spans="1:5" x14ac:dyDescent="0.25">
      <c r="A109" s="12" t="s">
        <v>594</v>
      </c>
      <c r="B109" s="5" t="s">
        <v>345</v>
      </c>
      <c r="C109" s="106"/>
      <c r="D109" s="106"/>
      <c r="E109" s="106"/>
    </row>
    <row r="110" spans="1:5" x14ac:dyDescent="0.25">
      <c r="A110" s="5" t="s">
        <v>593</v>
      </c>
      <c r="B110" s="5" t="s">
        <v>345</v>
      </c>
      <c r="C110" s="106"/>
      <c r="D110" s="106"/>
      <c r="E110" s="106"/>
    </row>
    <row r="111" spans="1:5" x14ac:dyDescent="0.25">
      <c r="A111" s="5" t="s">
        <v>592</v>
      </c>
      <c r="B111" s="5" t="s">
        <v>345</v>
      </c>
      <c r="C111" s="106"/>
      <c r="D111" s="106"/>
      <c r="E111" s="106"/>
    </row>
    <row r="112" spans="1:5" x14ac:dyDescent="0.25">
      <c r="A112" s="5" t="s">
        <v>591</v>
      </c>
      <c r="B112" s="5" t="s">
        <v>345</v>
      </c>
      <c r="C112" s="106"/>
      <c r="D112" s="106"/>
      <c r="E112" s="106"/>
    </row>
    <row r="113" spans="1:5" x14ac:dyDescent="0.25">
      <c r="A113" s="12" t="s">
        <v>590</v>
      </c>
      <c r="B113" s="5" t="s">
        <v>345</v>
      </c>
      <c r="C113" s="106"/>
      <c r="D113" s="106"/>
      <c r="E113" s="106"/>
    </row>
    <row r="114" spans="1:5" x14ac:dyDescent="0.25">
      <c r="A114" s="12" t="s">
        <v>589</v>
      </c>
      <c r="B114" s="5" t="s">
        <v>345</v>
      </c>
      <c r="C114" s="106"/>
      <c r="D114" s="106"/>
      <c r="E114" s="106"/>
    </row>
    <row r="115" spans="1:5" x14ac:dyDescent="0.25">
      <c r="A115" s="12" t="s">
        <v>587</v>
      </c>
      <c r="B115" s="5" t="s">
        <v>345</v>
      </c>
      <c r="C115" s="106"/>
      <c r="D115" s="106"/>
      <c r="E115" s="106"/>
    </row>
    <row r="116" spans="1:5" x14ac:dyDescent="0.25">
      <c r="A116" s="12" t="s">
        <v>588</v>
      </c>
      <c r="B116" s="5" t="s">
        <v>345</v>
      </c>
      <c r="C116" s="106"/>
      <c r="D116" s="106"/>
      <c r="E116" s="106"/>
    </row>
    <row r="117" spans="1:5" x14ac:dyDescent="0.25">
      <c r="A117" s="14" t="s">
        <v>516</v>
      </c>
      <c r="B117" s="8" t="s">
        <v>345</v>
      </c>
      <c r="C117" s="106"/>
      <c r="D117" s="106"/>
      <c r="E117" s="106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375" t="s">
        <v>1078</v>
      </c>
      <c r="B1" s="375"/>
      <c r="C1" s="375"/>
      <c r="D1" s="375"/>
      <c r="E1" s="375"/>
    </row>
    <row r="3" spans="1:5" ht="24" customHeight="1" x14ac:dyDescent="0.25">
      <c r="A3" s="345" t="s">
        <v>1063</v>
      </c>
      <c r="B3" s="346"/>
      <c r="C3" s="346"/>
      <c r="D3" s="352"/>
      <c r="E3" s="352"/>
    </row>
    <row r="4" spans="1:5" ht="26.25" customHeight="1" x14ac:dyDescent="0.25">
      <c r="A4" s="347" t="s">
        <v>669</v>
      </c>
      <c r="B4" s="348"/>
      <c r="C4" s="348"/>
      <c r="D4" s="352"/>
      <c r="E4" s="352"/>
    </row>
    <row r="6" spans="1:5" ht="25.5" x14ac:dyDescent="0.25">
      <c r="A6" s="116" t="s">
        <v>604</v>
      </c>
      <c r="B6" s="3" t="s">
        <v>108</v>
      </c>
      <c r="C6" s="117" t="s">
        <v>633</v>
      </c>
      <c r="D6" s="115" t="s">
        <v>17</v>
      </c>
      <c r="E6" s="117" t="s">
        <v>18</v>
      </c>
    </row>
    <row r="7" spans="1:5" x14ac:dyDescent="0.25">
      <c r="A7" s="5" t="s">
        <v>499</v>
      </c>
      <c r="B7" s="5" t="s">
        <v>297</v>
      </c>
      <c r="C7" s="26"/>
      <c r="D7" s="26"/>
      <c r="E7" s="26"/>
    </row>
    <row r="8" spans="1:5" x14ac:dyDescent="0.25">
      <c r="A8" s="5" t="s">
        <v>500</v>
      </c>
      <c r="B8" s="5" t="s">
        <v>297</v>
      </c>
      <c r="C8" s="26"/>
      <c r="D8" s="26"/>
      <c r="E8" s="26"/>
    </row>
    <row r="9" spans="1:5" x14ac:dyDescent="0.25">
      <c r="A9" s="5" t="s">
        <v>501</v>
      </c>
      <c r="B9" s="5" t="s">
        <v>297</v>
      </c>
      <c r="C9" s="76">
        <f>'2. melléklet'!C26</f>
        <v>255000</v>
      </c>
      <c r="D9" s="76">
        <f>'2. melléklet'!D26</f>
        <v>301497</v>
      </c>
      <c r="E9" s="76">
        <f>'2. melléklet'!E26</f>
        <v>301497</v>
      </c>
    </row>
    <row r="10" spans="1:5" x14ac:dyDescent="0.25">
      <c r="A10" s="5" t="s">
        <v>502</v>
      </c>
      <c r="B10" s="5" t="s">
        <v>297</v>
      </c>
      <c r="C10" s="26"/>
      <c r="D10" s="26"/>
      <c r="E10" s="26"/>
    </row>
    <row r="11" spans="1:5" x14ac:dyDescent="0.25">
      <c r="A11" s="7" t="s">
        <v>456</v>
      </c>
      <c r="B11" s="8" t="s">
        <v>297</v>
      </c>
      <c r="C11" s="77">
        <f>SUM(C7:C10)</f>
        <v>255000</v>
      </c>
      <c r="D11" s="77">
        <f t="shared" ref="D11:E11" si="0">SUM(D7:D10)</f>
        <v>301497</v>
      </c>
      <c r="E11" s="77">
        <f t="shared" si="0"/>
        <v>301497</v>
      </c>
    </row>
    <row r="12" spans="1:5" x14ac:dyDescent="0.25">
      <c r="A12" s="5" t="s">
        <v>457</v>
      </c>
      <c r="B12" s="6" t="s">
        <v>298</v>
      </c>
      <c r="C12" s="76">
        <f>'2. melléklet'!C27</f>
        <v>2440000</v>
      </c>
      <c r="D12" s="76">
        <f>'2. melléklet'!D27</f>
        <v>1479266</v>
      </c>
      <c r="E12" s="76">
        <f>'2. melléklet'!E27</f>
        <v>1479266</v>
      </c>
    </row>
    <row r="13" spans="1:5" ht="27" x14ac:dyDescent="0.25">
      <c r="A13" s="42" t="s">
        <v>299</v>
      </c>
      <c r="B13" s="42" t="s">
        <v>298</v>
      </c>
      <c r="C13" s="76">
        <v>2440000</v>
      </c>
      <c r="D13" s="76">
        <v>1479266</v>
      </c>
      <c r="E13" s="76">
        <v>1479266</v>
      </c>
    </row>
    <row r="14" spans="1:5" ht="27" x14ac:dyDescent="0.25">
      <c r="A14" s="42" t="s">
        <v>300</v>
      </c>
      <c r="B14" s="42" t="s">
        <v>298</v>
      </c>
      <c r="C14" s="91">
        <v>0</v>
      </c>
      <c r="D14" s="91">
        <v>0</v>
      </c>
      <c r="E14" s="91">
        <v>0</v>
      </c>
    </row>
    <row r="15" spans="1:5" x14ac:dyDescent="0.25">
      <c r="A15" s="5" t="s">
        <v>459</v>
      </c>
      <c r="B15" s="6" t="s">
        <v>304</v>
      </c>
      <c r="C15" s="76">
        <f>'2. melléklet'!C30</f>
        <v>320000</v>
      </c>
      <c r="D15" s="76">
        <f>'2. melléklet'!D30</f>
        <v>322459</v>
      </c>
      <c r="E15" s="76">
        <f>'2. melléklet'!E30</f>
        <v>322459</v>
      </c>
    </row>
    <row r="16" spans="1:5" ht="27" x14ac:dyDescent="0.25">
      <c r="A16" s="42" t="s">
        <v>305</v>
      </c>
      <c r="B16" s="42" t="s">
        <v>304</v>
      </c>
      <c r="C16" s="91"/>
      <c r="D16" s="91"/>
      <c r="E16" s="91"/>
    </row>
    <row r="17" spans="1:5" ht="27" x14ac:dyDescent="0.25">
      <c r="A17" s="42" t="s">
        <v>306</v>
      </c>
      <c r="B17" s="42" t="s">
        <v>304</v>
      </c>
      <c r="C17" s="76">
        <v>320000</v>
      </c>
      <c r="D17" s="76">
        <v>322459</v>
      </c>
      <c r="E17" s="76">
        <v>322459</v>
      </c>
    </row>
    <row r="18" spans="1:5" x14ac:dyDescent="0.25">
      <c r="A18" s="42" t="s">
        <v>307</v>
      </c>
      <c r="B18" s="42" t="s">
        <v>304</v>
      </c>
      <c r="C18" s="91"/>
      <c r="D18" s="91"/>
      <c r="E18" s="91"/>
    </row>
    <row r="19" spans="1:5" x14ac:dyDescent="0.25">
      <c r="A19" s="42" t="s">
        <v>308</v>
      </c>
      <c r="B19" s="42" t="s">
        <v>304</v>
      </c>
      <c r="C19" s="91"/>
      <c r="D19" s="91"/>
      <c r="E19" s="91"/>
    </row>
    <row r="20" spans="1:5" x14ac:dyDescent="0.25">
      <c r="A20" s="5" t="s">
        <v>503</v>
      </c>
      <c r="B20" s="6" t="s">
        <v>309</v>
      </c>
      <c r="C20" s="91"/>
      <c r="D20" s="91"/>
      <c r="E20" s="91"/>
    </row>
    <row r="21" spans="1:5" x14ac:dyDescent="0.25">
      <c r="A21" s="42" t="s">
        <v>310</v>
      </c>
      <c r="B21" s="42" t="s">
        <v>309</v>
      </c>
      <c r="C21" s="91"/>
      <c r="D21" s="91"/>
      <c r="E21" s="91"/>
    </row>
    <row r="22" spans="1:5" x14ac:dyDescent="0.25">
      <c r="A22" s="42" t="s">
        <v>311</v>
      </c>
      <c r="B22" s="42" t="s">
        <v>309</v>
      </c>
      <c r="C22" s="91"/>
      <c r="D22" s="91"/>
      <c r="E22" s="91"/>
    </row>
    <row r="23" spans="1:5" x14ac:dyDescent="0.25">
      <c r="A23" s="7" t="s">
        <v>482</v>
      </c>
      <c r="B23" s="8" t="s">
        <v>312</v>
      </c>
      <c r="C23" s="77">
        <f>'2. melléklet'!C32</f>
        <v>2760000</v>
      </c>
      <c r="D23" s="77">
        <f>'2. melléklet'!D32</f>
        <v>1801725</v>
      </c>
      <c r="E23" s="77">
        <f>'2. melléklet'!E32</f>
        <v>1801725</v>
      </c>
    </row>
    <row r="24" spans="1:5" x14ac:dyDescent="0.25">
      <c r="A24" s="5" t="s">
        <v>504</v>
      </c>
      <c r="B24" s="5" t="s">
        <v>313</v>
      </c>
      <c r="C24" s="91"/>
      <c r="D24" s="91"/>
      <c r="E24" s="91"/>
    </row>
    <row r="25" spans="1:5" x14ac:dyDescent="0.25">
      <c r="A25" s="5" t="s">
        <v>505</v>
      </c>
      <c r="B25" s="5" t="s">
        <v>313</v>
      </c>
      <c r="C25" s="91"/>
      <c r="D25" s="91"/>
      <c r="E25" s="91"/>
    </row>
    <row r="26" spans="1:5" x14ac:dyDescent="0.25">
      <c r="A26" s="5" t="s">
        <v>506</v>
      </c>
      <c r="B26" s="5" t="s">
        <v>313</v>
      </c>
      <c r="C26" s="91"/>
      <c r="D26" s="91"/>
      <c r="E26" s="91"/>
    </row>
    <row r="27" spans="1:5" x14ac:dyDescent="0.25">
      <c r="A27" s="5" t="s">
        <v>507</v>
      </c>
      <c r="B27" s="5" t="s">
        <v>313</v>
      </c>
      <c r="C27" s="91"/>
      <c r="D27" s="91"/>
      <c r="E27" s="91"/>
    </row>
    <row r="28" spans="1:5" x14ac:dyDescent="0.25">
      <c r="A28" s="5" t="s">
        <v>508</v>
      </c>
      <c r="B28" s="5" t="s">
        <v>313</v>
      </c>
      <c r="C28" s="91"/>
      <c r="D28" s="91"/>
      <c r="E28" s="91"/>
    </row>
    <row r="29" spans="1:5" x14ac:dyDescent="0.25">
      <c r="A29" s="5" t="s">
        <v>509</v>
      </c>
      <c r="B29" s="5" t="s">
        <v>313</v>
      </c>
      <c r="C29" s="91"/>
      <c r="D29" s="91"/>
      <c r="E29" s="91"/>
    </row>
    <row r="30" spans="1:5" x14ac:dyDescent="0.25">
      <c r="A30" s="5" t="s">
        <v>510</v>
      </c>
      <c r="B30" s="5" t="s">
        <v>313</v>
      </c>
      <c r="C30" s="91"/>
      <c r="D30" s="91"/>
      <c r="E30" s="91"/>
    </row>
    <row r="31" spans="1:5" x14ac:dyDescent="0.25">
      <c r="A31" s="5" t="s">
        <v>511</v>
      </c>
      <c r="B31" s="5" t="s">
        <v>313</v>
      </c>
      <c r="C31" s="91"/>
      <c r="D31" s="91"/>
      <c r="E31" s="91"/>
    </row>
    <row r="32" spans="1:5" ht="45" x14ac:dyDescent="0.25">
      <c r="A32" s="5" t="s">
        <v>512</v>
      </c>
      <c r="B32" s="5" t="s">
        <v>313</v>
      </c>
      <c r="C32" s="91"/>
      <c r="D32" s="91"/>
      <c r="E32" s="91"/>
    </row>
    <row r="33" spans="1:5" x14ac:dyDescent="0.25">
      <c r="A33" s="5" t="s">
        <v>635</v>
      </c>
      <c r="B33" s="5" t="s">
        <v>313</v>
      </c>
      <c r="C33" s="76">
        <f>'2. melléklet'!C33</f>
        <v>75000</v>
      </c>
      <c r="D33" s="76">
        <f>'2. melléklet'!D33</f>
        <v>7043</v>
      </c>
      <c r="E33" s="76">
        <f>'2. melléklet'!E33</f>
        <v>7043</v>
      </c>
    </row>
    <row r="34" spans="1:5" x14ac:dyDescent="0.25">
      <c r="A34" s="7" t="s">
        <v>460</v>
      </c>
      <c r="B34" s="8" t="s">
        <v>313</v>
      </c>
      <c r="C34" s="77">
        <f>SUM(C24:C33)</f>
        <v>75000</v>
      </c>
      <c r="D34" s="77">
        <f t="shared" ref="D34:E34" si="1">SUM(D24:D33)</f>
        <v>7043</v>
      </c>
      <c r="E34" s="77">
        <f t="shared" si="1"/>
        <v>7043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92" customWidth="1"/>
    <col min="8" max="9" width="13.5703125" bestFit="1" customWidth="1"/>
    <col min="10" max="10" width="11.42578125" bestFit="1" customWidth="1"/>
  </cols>
  <sheetData>
    <row r="1" spans="1:6" x14ac:dyDescent="0.25">
      <c r="B1" s="381" t="s">
        <v>1079</v>
      </c>
      <c r="C1" s="381"/>
      <c r="D1" s="381"/>
      <c r="E1" s="381"/>
      <c r="F1" s="381"/>
    </row>
    <row r="3" spans="1:6" ht="27" customHeight="1" x14ac:dyDescent="0.25">
      <c r="A3" s="380" t="s">
        <v>1063</v>
      </c>
      <c r="B3" s="380"/>
      <c r="C3" s="380"/>
      <c r="D3" s="380"/>
      <c r="E3" s="380"/>
      <c r="F3" s="380"/>
    </row>
    <row r="4" spans="1:6" ht="25.5" customHeight="1" x14ac:dyDescent="0.25">
      <c r="A4" s="347" t="s">
        <v>672</v>
      </c>
      <c r="B4" s="347"/>
      <c r="C4" s="347"/>
      <c r="D4" s="347"/>
      <c r="E4" s="347"/>
      <c r="F4" s="347"/>
    </row>
    <row r="6" spans="1:6" ht="15.75" thickBot="1" x14ac:dyDescent="0.3">
      <c r="A6" s="105" t="s">
        <v>69</v>
      </c>
      <c r="B6" s="105"/>
      <c r="C6" s="105"/>
      <c r="D6" s="105"/>
      <c r="E6" s="105"/>
      <c r="F6" s="127"/>
    </row>
    <row r="7" spans="1:6" ht="76.5" x14ac:dyDescent="0.25">
      <c r="A7" s="104" t="s">
        <v>604</v>
      </c>
      <c r="B7" s="103" t="s">
        <v>657</v>
      </c>
      <c r="C7" s="103" t="s">
        <v>656</v>
      </c>
      <c r="D7" s="103" t="s">
        <v>655</v>
      </c>
      <c r="E7" s="103" t="s">
        <v>654</v>
      </c>
      <c r="F7" s="102" t="s">
        <v>653</v>
      </c>
    </row>
    <row r="8" spans="1:6" x14ac:dyDescent="0.25">
      <c r="A8" s="100" t="s">
        <v>64</v>
      </c>
      <c r="B8" s="95">
        <f>SUM(B26+B41+B55+B56+B61+B62+B63)</f>
        <v>49277366</v>
      </c>
      <c r="C8" s="95">
        <f>SUM(C26+C41+C55+C56+C61+C62+C63)</f>
        <v>0</v>
      </c>
      <c r="D8" s="95">
        <f>SUM(D26+D41+D55+D56+D61+D62+D63)</f>
        <v>144655239</v>
      </c>
      <c r="E8" s="95">
        <f>SUM(E26+E41+E55+E56+E61+E62+E63)</f>
        <v>33866287</v>
      </c>
      <c r="F8" s="95">
        <f t="shared" ref="F8:F39" si="0">SUM(B8:E8)</f>
        <v>227798892</v>
      </c>
    </row>
    <row r="9" spans="1:6" x14ac:dyDescent="0.25">
      <c r="A9" s="101" t="s">
        <v>20</v>
      </c>
      <c r="B9" s="76"/>
      <c r="C9" s="76"/>
      <c r="D9" s="76"/>
      <c r="E9" s="76"/>
      <c r="F9" s="95">
        <f t="shared" si="0"/>
        <v>0</v>
      </c>
    </row>
    <row r="10" spans="1:6" x14ac:dyDescent="0.25">
      <c r="A10" s="101" t="s">
        <v>21</v>
      </c>
      <c r="B10" s="76"/>
      <c r="C10" s="76"/>
      <c r="D10" s="76"/>
      <c r="E10" s="76"/>
      <c r="F10" s="95">
        <f t="shared" si="0"/>
        <v>0</v>
      </c>
    </row>
    <row r="11" spans="1:6" x14ac:dyDescent="0.25">
      <c r="A11" s="101" t="s">
        <v>22</v>
      </c>
      <c r="B11" s="76"/>
      <c r="C11" s="76"/>
      <c r="D11" s="76"/>
      <c r="E11" s="76"/>
      <c r="F11" s="95">
        <f t="shared" si="0"/>
        <v>0</v>
      </c>
    </row>
    <row r="12" spans="1:6" s="92" customFormat="1" x14ac:dyDescent="0.25">
      <c r="A12" s="100" t="s">
        <v>49</v>
      </c>
      <c r="B12" s="77">
        <f>SUM(B9:B11)</f>
        <v>0</v>
      </c>
      <c r="C12" s="77">
        <f>SUM(C9:C11)</f>
        <v>0</v>
      </c>
      <c r="D12" s="77">
        <f>SUM(D9:D11)</f>
        <v>0</v>
      </c>
      <c r="E12" s="77">
        <f>SUM(E9:E11)</f>
        <v>0</v>
      </c>
      <c r="F12" s="95">
        <f t="shared" si="0"/>
        <v>0</v>
      </c>
    </row>
    <row r="13" spans="1:6" x14ac:dyDescent="0.25">
      <c r="A13" s="101" t="s">
        <v>23</v>
      </c>
      <c r="B13" s="76">
        <v>47508871</v>
      </c>
      <c r="C13" s="76"/>
      <c r="D13" s="76">
        <v>59671393</v>
      </c>
      <c r="E13" s="76">
        <v>14001113</v>
      </c>
      <c r="F13" s="95">
        <f t="shared" si="0"/>
        <v>121181377</v>
      </c>
    </row>
    <row r="14" spans="1:6" x14ac:dyDescent="0.25">
      <c r="A14" s="101" t="s">
        <v>24</v>
      </c>
      <c r="B14" s="76"/>
      <c r="C14" s="76"/>
      <c r="D14" s="76">
        <v>393940</v>
      </c>
      <c r="E14" s="76">
        <v>1352020</v>
      </c>
      <c r="F14" s="95">
        <f t="shared" si="0"/>
        <v>1745960</v>
      </c>
    </row>
    <row r="15" spans="1:6" x14ac:dyDescent="0.25">
      <c r="A15" s="101" t="s">
        <v>25</v>
      </c>
      <c r="B15" s="76"/>
      <c r="C15" s="76"/>
      <c r="D15" s="76"/>
      <c r="E15" s="76"/>
      <c r="F15" s="95">
        <f t="shared" si="0"/>
        <v>0</v>
      </c>
    </row>
    <row r="16" spans="1:6" x14ac:dyDescent="0.25">
      <c r="A16" s="101" t="s">
        <v>26</v>
      </c>
      <c r="B16" s="76"/>
      <c r="C16" s="76"/>
      <c r="D16" s="76">
        <v>0</v>
      </c>
      <c r="E16" s="76"/>
      <c r="F16" s="95">
        <f t="shared" si="0"/>
        <v>0</v>
      </c>
    </row>
    <row r="17" spans="1:6" s="182" customFormat="1" x14ac:dyDescent="0.25">
      <c r="A17" s="101" t="s">
        <v>27</v>
      </c>
      <c r="B17" s="76"/>
      <c r="C17" s="76"/>
      <c r="D17" s="76"/>
      <c r="E17" s="76"/>
      <c r="F17" s="95">
        <f t="shared" si="0"/>
        <v>0</v>
      </c>
    </row>
    <row r="18" spans="1:6" s="92" customFormat="1" x14ac:dyDescent="0.25">
      <c r="A18" s="100" t="s">
        <v>50</v>
      </c>
      <c r="B18" s="77">
        <f>SUM(B13:B17)</f>
        <v>47508871</v>
      </c>
      <c r="C18" s="77">
        <f>SUM(C13:C17)</f>
        <v>0</v>
      </c>
      <c r="D18" s="77">
        <f>SUM(D13:D17)</f>
        <v>60065333</v>
      </c>
      <c r="E18" s="77">
        <f>SUM(E13:E17)</f>
        <v>15353133</v>
      </c>
      <c r="F18" s="315">
        <f t="shared" si="0"/>
        <v>122927337</v>
      </c>
    </row>
    <row r="19" spans="1:6" x14ac:dyDescent="0.25">
      <c r="A19" s="101" t="s">
        <v>46</v>
      </c>
      <c r="B19" s="76">
        <v>0</v>
      </c>
      <c r="C19" s="76"/>
      <c r="D19" s="76">
        <v>311600</v>
      </c>
      <c r="E19" s="76">
        <v>0</v>
      </c>
      <c r="F19" s="95">
        <f t="shared" si="0"/>
        <v>311600</v>
      </c>
    </row>
    <row r="20" spans="1:6" x14ac:dyDescent="0.25">
      <c r="A20" s="101" t="s">
        <v>47</v>
      </c>
      <c r="B20" s="76"/>
      <c r="C20" s="76"/>
      <c r="D20" s="76"/>
      <c r="E20" s="76"/>
      <c r="F20" s="95">
        <f t="shared" si="0"/>
        <v>0</v>
      </c>
    </row>
    <row r="21" spans="1:6" s="182" customFormat="1" x14ac:dyDescent="0.25">
      <c r="A21" s="101" t="s">
        <v>28</v>
      </c>
      <c r="B21" s="76"/>
      <c r="C21" s="76"/>
      <c r="D21" s="76"/>
      <c r="E21" s="76"/>
      <c r="F21" s="95">
        <f t="shared" si="0"/>
        <v>0</v>
      </c>
    </row>
    <row r="22" spans="1:6" s="92" customFormat="1" x14ac:dyDescent="0.25">
      <c r="A22" s="100" t="s">
        <v>48</v>
      </c>
      <c r="B22" s="77">
        <f>SUM(B19:B21)</f>
        <v>0</v>
      </c>
      <c r="C22" s="77">
        <f>SUM(C19:C21)</f>
        <v>0</v>
      </c>
      <c r="D22" s="77">
        <f>SUM(D19:D21)</f>
        <v>311600</v>
      </c>
      <c r="E22" s="77">
        <f>SUM(E19:E21)</f>
        <v>0</v>
      </c>
      <c r="F22" s="95">
        <f t="shared" si="0"/>
        <v>311600</v>
      </c>
    </row>
    <row r="23" spans="1:6" s="182" customFormat="1" x14ac:dyDescent="0.25">
      <c r="A23" s="101" t="s">
        <v>29</v>
      </c>
      <c r="B23" s="76">
        <v>1768495</v>
      </c>
      <c r="C23" s="76"/>
      <c r="D23" s="76">
        <v>84278306</v>
      </c>
      <c r="E23" s="76"/>
      <c r="F23" s="95">
        <f t="shared" si="0"/>
        <v>86046801</v>
      </c>
    </row>
    <row r="24" spans="1:6" s="182" customFormat="1" ht="30" x14ac:dyDescent="0.25">
      <c r="A24" s="101" t="s">
        <v>30</v>
      </c>
      <c r="B24" s="76"/>
      <c r="C24" s="76"/>
      <c r="D24" s="76"/>
      <c r="E24" s="76"/>
      <c r="F24" s="95">
        <f t="shared" si="0"/>
        <v>0</v>
      </c>
    </row>
    <row r="25" spans="1:6" s="92" customFormat="1" x14ac:dyDescent="0.25">
      <c r="A25" s="100" t="s">
        <v>66</v>
      </c>
      <c r="B25" s="77">
        <f>SUM(B23:B24)</f>
        <v>1768495</v>
      </c>
      <c r="C25" s="77">
        <f>SUM(C23:C24)</f>
        <v>0</v>
      </c>
      <c r="D25" s="77">
        <f>SUM(D23:D24)</f>
        <v>84278306</v>
      </c>
      <c r="E25" s="77">
        <f>SUM(E23:E24)</f>
        <v>0</v>
      </c>
      <c r="F25" s="95">
        <f t="shared" si="0"/>
        <v>86046801</v>
      </c>
    </row>
    <row r="26" spans="1:6" s="92" customFormat="1" ht="20.25" customHeight="1" x14ac:dyDescent="0.25">
      <c r="A26" s="100" t="s">
        <v>51</v>
      </c>
      <c r="B26" s="77">
        <f>SUM(B25,B22,B18,B12)</f>
        <v>49277366</v>
      </c>
      <c r="C26" s="77">
        <f>SUM(C25,C22,C18,C12)</f>
        <v>0</v>
      </c>
      <c r="D26" s="77">
        <f>SUM(D25,D22,D18,D12)</f>
        <v>144655239</v>
      </c>
      <c r="E26" s="77">
        <f>SUM(E25,E22,E18,E12)</f>
        <v>15353133</v>
      </c>
      <c r="F26" s="316">
        <f t="shared" si="0"/>
        <v>209285738</v>
      </c>
    </row>
    <row r="27" spans="1:6" x14ac:dyDescent="0.25">
      <c r="A27" s="101" t="s">
        <v>31</v>
      </c>
      <c r="B27" s="76"/>
      <c r="C27" s="76"/>
      <c r="D27" s="76"/>
      <c r="E27" s="76"/>
      <c r="F27" s="95">
        <f t="shared" si="0"/>
        <v>0</v>
      </c>
    </row>
    <row r="28" spans="1:6" x14ac:dyDescent="0.25">
      <c r="A28" s="101" t="s">
        <v>32</v>
      </c>
      <c r="B28" s="76"/>
      <c r="C28" s="76"/>
      <c r="D28" s="76"/>
      <c r="E28" s="76"/>
      <c r="F28" s="95">
        <f t="shared" si="0"/>
        <v>0</v>
      </c>
    </row>
    <row r="29" spans="1:6" x14ac:dyDescent="0.25">
      <c r="A29" s="101" t="s">
        <v>33</v>
      </c>
      <c r="B29" s="76"/>
      <c r="C29" s="76"/>
      <c r="D29" s="76"/>
      <c r="E29" s="76"/>
      <c r="F29" s="95">
        <f t="shared" si="0"/>
        <v>0</v>
      </c>
    </row>
    <row r="30" spans="1:6" ht="23.25" customHeight="1" x14ac:dyDescent="0.25">
      <c r="A30" s="101" t="s">
        <v>34</v>
      </c>
      <c r="B30" s="76"/>
      <c r="C30" s="76"/>
      <c r="D30" s="76"/>
      <c r="E30" s="76"/>
      <c r="F30" s="95">
        <f t="shared" si="0"/>
        <v>0</v>
      </c>
    </row>
    <row r="31" spans="1:6" x14ac:dyDescent="0.25">
      <c r="A31" s="101" t="s">
        <v>35</v>
      </c>
      <c r="B31" s="76"/>
      <c r="C31" s="76"/>
      <c r="D31" s="76"/>
      <c r="E31" s="76"/>
      <c r="F31" s="95">
        <f t="shared" si="0"/>
        <v>0</v>
      </c>
    </row>
    <row r="32" spans="1:6" s="92" customFormat="1" x14ac:dyDescent="0.25">
      <c r="A32" s="100" t="s">
        <v>67</v>
      </c>
      <c r="B32" s="77">
        <f>SUM(B27:B31)</f>
        <v>0</v>
      </c>
      <c r="C32" s="77">
        <f>SUM(C27:C31)</f>
        <v>0</v>
      </c>
      <c r="D32" s="77">
        <f>SUM(D27:D31)</f>
        <v>0</v>
      </c>
      <c r="E32" s="77">
        <f>SUM(E27:E31)</f>
        <v>0</v>
      </c>
      <c r="F32" s="95">
        <f t="shared" si="0"/>
        <v>0</v>
      </c>
    </row>
    <row r="33" spans="1:6" x14ac:dyDescent="0.25">
      <c r="A33" s="101" t="s">
        <v>36</v>
      </c>
      <c r="B33" s="76"/>
      <c r="C33" s="76"/>
      <c r="D33" s="76"/>
      <c r="E33" s="76"/>
      <c r="F33" s="95">
        <f t="shared" si="0"/>
        <v>0</v>
      </c>
    </row>
    <row r="34" spans="1:6" x14ac:dyDescent="0.25">
      <c r="A34" s="101" t="s">
        <v>52</v>
      </c>
      <c r="B34" s="76"/>
      <c r="C34" s="76"/>
      <c r="D34" s="76"/>
      <c r="E34" s="76"/>
      <c r="F34" s="95">
        <f t="shared" si="0"/>
        <v>0</v>
      </c>
    </row>
    <row r="35" spans="1:6" x14ac:dyDescent="0.25">
      <c r="A35" s="101" t="s">
        <v>37</v>
      </c>
      <c r="B35" s="76"/>
      <c r="C35" s="76"/>
      <c r="D35" s="76"/>
      <c r="E35" s="76"/>
      <c r="F35" s="95">
        <f t="shared" si="0"/>
        <v>0</v>
      </c>
    </row>
    <row r="36" spans="1:6" x14ac:dyDescent="0.25">
      <c r="A36" s="101" t="s">
        <v>38</v>
      </c>
      <c r="B36" s="76"/>
      <c r="C36" s="76"/>
      <c r="D36" s="76"/>
      <c r="E36" s="76"/>
      <c r="F36" s="95">
        <f t="shared" si="0"/>
        <v>0</v>
      </c>
    </row>
    <row r="37" spans="1:6" x14ac:dyDescent="0.25">
      <c r="A37" s="101" t="s">
        <v>39</v>
      </c>
      <c r="B37" s="76"/>
      <c r="C37" s="76"/>
      <c r="D37" s="76"/>
      <c r="E37" s="76"/>
      <c r="F37" s="95">
        <f t="shared" si="0"/>
        <v>0</v>
      </c>
    </row>
    <row r="38" spans="1:6" x14ac:dyDescent="0.25">
      <c r="A38" s="101" t="s">
        <v>40</v>
      </c>
      <c r="B38" s="76"/>
      <c r="C38" s="76"/>
      <c r="D38" s="76"/>
      <c r="E38" s="76"/>
      <c r="F38" s="95">
        <f t="shared" si="0"/>
        <v>0</v>
      </c>
    </row>
    <row r="39" spans="1:6" x14ac:dyDescent="0.25">
      <c r="A39" s="101" t="s">
        <v>41</v>
      </c>
      <c r="B39" s="76"/>
      <c r="C39" s="76"/>
      <c r="D39" s="76"/>
      <c r="E39" s="76"/>
      <c r="F39" s="95">
        <f t="shared" si="0"/>
        <v>0</v>
      </c>
    </row>
    <row r="40" spans="1:6" s="92" customFormat="1" x14ac:dyDescent="0.25">
      <c r="A40" s="100" t="s">
        <v>53</v>
      </c>
      <c r="B40" s="77">
        <f>SUM(B33:B39)</f>
        <v>0</v>
      </c>
      <c r="C40" s="77">
        <f>SUM(C33:C39)</f>
        <v>0</v>
      </c>
      <c r="D40" s="77">
        <f>SUM(D33:D39)</f>
        <v>0</v>
      </c>
      <c r="E40" s="77">
        <f>SUM(E33:E39)</f>
        <v>0</v>
      </c>
      <c r="F40" s="95">
        <f t="shared" ref="F40:F63" si="1">SUM(B40:E40)</f>
        <v>0</v>
      </c>
    </row>
    <row r="41" spans="1:6" s="92" customFormat="1" x14ac:dyDescent="0.25">
      <c r="A41" s="100" t="s">
        <v>68</v>
      </c>
      <c r="B41" s="77">
        <f>SUM(B40,B32)</f>
        <v>0</v>
      </c>
      <c r="C41" s="77">
        <f>SUM(C40,C32)</f>
        <v>0</v>
      </c>
      <c r="D41" s="77">
        <f>SUM(D40,D32)</f>
        <v>0</v>
      </c>
      <c r="E41" s="77">
        <f>SUM(E40,E32)</f>
        <v>0</v>
      </c>
      <c r="F41" s="95">
        <f t="shared" si="1"/>
        <v>0</v>
      </c>
    </row>
    <row r="42" spans="1:6" x14ac:dyDescent="0.25">
      <c r="A42" s="101" t="s">
        <v>652</v>
      </c>
      <c r="B42" s="77"/>
      <c r="C42" s="77"/>
      <c r="D42" s="77"/>
      <c r="E42" s="77"/>
      <c r="F42" s="95">
        <f t="shared" si="1"/>
        <v>0</v>
      </c>
    </row>
    <row r="43" spans="1:6" x14ac:dyDescent="0.25">
      <c r="A43" s="101" t="s">
        <v>651</v>
      </c>
      <c r="B43" s="77"/>
      <c r="C43" s="77"/>
      <c r="D43" s="77"/>
      <c r="E43" s="77"/>
      <c r="F43" s="95">
        <f t="shared" si="1"/>
        <v>0</v>
      </c>
    </row>
    <row r="44" spans="1:6" s="92" customFormat="1" x14ac:dyDescent="0.25">
      <c r="A44" s="100" t="s">
        <v>42</v>
      </c>
      <c r="B44" s="76">
        <f>SUM(B42:B43)</f>
        <v>0</v>
      </c>
      <c r="C44" s="76">
        <f>SUM(C42:C43)</f>
        <v>0</v>
      </c>
      <c r="D44" s="76">
        <f>SUM(D42:D43)</f>
        <v>0</v>
      </c>
      <c r="E44" s="76">
        <f>SUM(E42:E43)</f>
        <v>0</v>
      </c>
      <c r="F44" s="95">
        <f t="shared" si="1"/>
        <v>0</v>
      </c>
    </row>
    <row r="45" spans="1:6" x14ac:dyDescent="0.25">
      <c r="A45" s="101" t="s">
        <v>650</v>
      </c>
      <c r="B45" s="76"/>
      <c r="C45" s="76"/>
      <c r="D45" s="76"/>
      <c r="E45" s="76">
        <v>51045</v>
      </c>
      <c r="F45" s="95">
        <f t="shared" si="1"/>
        <v>51045</v>
      </c>
    </row>
    <row r="46" spans="1:6" x14ac:dyDescent="0.25">
      <c r="A46" s="101" t="s">
        <v>649</v>
      </c>
      <c r="B46" s="76"/>
      <c r="C46" s="76"/>
      <c r="D46" s="76"/>
      <c r="E46" s="76"/>
      <c r="F46" s="95">
        <f t="shared" si="1"/>
        <v>0</v>
      </c>
    </row>
    <row r="47" spans="1:6" x14ac:dyDescent="0.25">
      <c r="A47" s="101" t="s">
        <v>648</v>
      </c>
      <c r="B47" s="76"/>
      <c r="C47" s="76"/>
      <c r="D47" s="76"/>
      <c r="E47" s="76"/>
      <c r="F47" s="95">
        <f t="shared" si="1"/>
        <v>0</v>
      </c>
    </row>
    <row r="48" spans="1:6" s="92" customFormat="1" x14ac:dyDescent="0.25">
      <c r="A48" s="100" t="s">
        <v>43</v>
      </c>
      <c r="B48" s="76">
        <f>SUM(B45:B47)</f>
        <v>0</v>
      </c>
      <c r="C48" s="76">
        <f>SUM(C45:C47)</f>
        <v>0</v>
      </c>
      <c r="D48" s="76">
        <f>SUM(D45:D47)</f>
        <v>0</v>
      </c>
      <c r="E48" s="76">
        <f>SUM(E45:E47)</f>
        <v>51045</v>
      </c>
      <c r="F48" s="95">
        <f t="shared" si="1"/>
        <v>51045</v>
      </c>
    </row>
    <row r="49" spans="1:6" x14ac:dyDescent="0.25">
      <c r="A49" s="101" t="s">
        <v>647</v>
      </c>
      <c r="B49" s="76"/>
      <c r="C49" s="76"/>
      <c r="D49" s="76"/>
      <c r="E49" s="76">
        <v>18462109</v>
      </c>
      <c r="F49" s="95">
        <f t="shared" si="1"/>
        <v>18462109</v>
      </c>
    </row>
    <row r="50" spans="1:6" x14ac:dyDescent="0.25">
      <c r="A50" s="101" t="s">
        <v>646</v>
      </c>
      <c r="B50" s="76"/>
      <c r="C50" s="76"/>
      <c r="D50" s="76"/>
      <c r="E50" s="76"/>
      <c r="F50" s="95">
        <f t="shared" si="1"/>
        <v>0</v>
      </c>
    </row>
    <row r="51" spans="1:6" s="92" customFormat="1" x14ac:dyDescent="0.25">
      <c r="A51" s="100" t="s">
        <v>44</v>
      </c>
      <c r="B51" s="76">
        <f>SUM(B49:B50)</f>
        <v>0</v>
      </c>
      <c r="C51" s="76">
        <f>SUM(C49:C50)</f>
        <v>0</v>
      </c>
      <c r="D51" s="76">
        <f>SUM(D49:D50)</f>
        <v>0</v>
      </c>
      <c r="E51" s="76">
        <f>SUM(E49:E50)</f>
        <v>18462109</v>
      </c>
      <c r="F51" s="95">
        <f t="shared" si="1"/>
        <v>18462109</v>
      </c>
    </row>
    <row r="52" spans="1:6" x14ac:dyDescent="0.25">
      <c r="A52" s="101" t="s">
        <v>645</v>
      </c>
      <c r="B52" s="76"/>
      <c r="C52" s="76"/>
      <c r="D52" s="76"/>
      <c r="E52" s="76"/>
      <c r="F52" s="95">
        <f t="shared" si="1"/>
        <v>0</v>
      </c>
    </row>
    <row r="53" spans="1:6" x14ac:dyDescent="0.25">
      <c r="A53" s="101" t="s">
        <v>644</v>
      </c>
      <c r="B53" s="76"/>
      <c r="C53" s="76"/>
      <c r="D53" s="76"/>
      <c r="E53" s="76"/>
      <c r="F53" s="95">
        <f t="shared" si="1"/>
        <v>0</v>
      </c>
    </row>
    <row r="54" spans="1:6" s="92" customFormat="1" x14ac:dyDescent="0.25">
      <c r="A54" s="100" t="s">
        <v>45</v>
      </c>
      <c r="B54" s="76">
        <f>SUM(B52:B53)</f>
        <v>0</v>
      </c>
      <c r="C54" s="76">
        <f>SUM(C52:C53)</f>
        <v>0</v>
      </c>
      <c r="D54" s="76">
        <f>SUM(D52:D53)</f>
        <v>0</v>
      </c>
      <c r="E54" s="76">
        <f>SUM(E52:E53)</f>
        <v>0</v>
      </c>
      <c r="F54" s="95">
        <f t="shared" si="1"/>
        <v>0</v>
      </c>
    </row>
    <row r="55" spans="1:6" s="92" customFormat="1" x14ac:dyDescent="0.25">
      <c r="A55" s="100" t="s">
        <v>54</v>
      </c>
      <c r="B55" s="77">
        <f>SUM(B54,B51,B48,B44)</f>
        <v>0</v>
      </c>
      <c r="C55" s="77">
        <f>SUM(C54,C51,C48,C44)</f>
        <v>0</v>
      </c>
      <c r="D55" s="77">
        <f>SUM(D54,D51,D48,D44)</f>
        <v>0</v>
      </c>
      <c r="E55" s="77">
        <f>SUM(E54,E51,E48,E44)</f>
        <v>18513154</v>
      </c>
      <c r="F55" s="315">
        <f t="shared" si="1"/>
        <v>18513154</v>
      </c>
    </row>
    <row r="56" spans="1:6" s="92" customFormat="1" x14ac:dyDescent="0.25">
      <c r="A56" s="98" t="s">
        <v>643</v>
      </c>
      <c r="B56" s="97"/>
      <c r="C56" s="97"/>
      <c r="D56" s="97"/>
      <c r="E56" s="97"/>
      <c r="F56" s="95">
        <f t="shared" si="1"/>
        <v>0</v>
      </c>
    </row>
    <row r="57" spans="1:6" ht="15.75" x14ac:dyDescent="0.3">
      <c r="A57" s="99" t="s">
        <v>642</v>
      </c>
      <c r="B57" s="97"/>
      <c r="C57" s="97"/>
      <c r="D57" s="97"/>
      <c r="E57" s="97"/>
      <c r="F57" s="95">
        <f t="shared" si="1"/>
        <v>0</v>
      </c>
    </row>
    <row r="58" spans="1:6" ht="15.75" x14ac:dyDescent="0.3">
      <c r="A58" s="99" t="s">
        <v>641</v>
      </c>
      <c r="B58" s="97"/>
      <c r="C58" s="97"/>
      <c r="D58" s="97"/>
      <c r="E58" s="97"/>
      <c r="F58" s="95">
        <f t="shared" si="1"/>
        <v>0</v>
      </c>
    </row>
    <row r="59" spans="1:6" ht="15.75" x14ac:dyDescent="0.3">
      <c r="A59" s="99" t="s">
        <v>640</v>
      </c>
      <c r="B59" s="97"/>
      <c r="C59" s="97"/>
      <c r="D59" s="97"/>
      <c r="E59" s="97"/>
      <c r="F59" s="95">
        <f t="shared" si="1"/>
        <v>0</v>
      </c>
    </row>
    <row r="60" spans="1:6" ht="15.75" x14ac:dyDescent="0.3">
      <c r="A60" s="99" t="s">
        <v>639</v>
      </c>
      <c r="B60" s="97"/>
      <c r="C60" s="97"/>
      <c r="D60" s="97"/>
      <c r="E60" s="97"/>
      <c r="F60" s="95">
        <f t="shared" si="1"/>
        <v>0</v>
      </c>
    </row>
    <row r="61" spans="1:6" s="92" customFormat="1" x14ac:dyDescent="0.25">
      <c r="A61" s="98" t="s">
        <v>638</v>
      </c>
      <c r="B61" s="97">
        <f>SUM(B57:B60)</f>
        <v>0</v>
      </c>
      <c r="C61" s="97">
        <f>SUM(C57:C60)</f>
        <v>0</v>
      </c>
      <c r="D61" s="97">
        <f>SUM(D57:D60)</f>
        <v>0</v>
      </c>
      <c r="E61" s="97">
        <f>SUM(E57:E60)</f>
        <v>0</v>
      </c>
      <c r="F61" s="95">
        <f t="shared" si="1"/>
        <v>0</v>
      </c>
    </row>
    <row r="62" spans="1:6" s="92" customFormat="1" x14ac:dyDescent="0.25">
      <c r="A62" s="98" t="s">
        <v>637</v>
      </c>
      <c r="B62" s="97"/>
      <c r="C62" s="97"/>
      <c r="D62" s="97"/>
      <c r="E62" s="97"/>
      <c r="F62" s="95">
        <f t="shared" si="1"/>
        <v>0</v>
      </c>
    </row>
    <row r="63" spans="1:6" s="92" customFormat="1" ht="15.75" thickBot="1" x14ac:dyDescent="0.3">
      <c r="A63" s="96" t="s">
        <v>636</v>
      </c>
      <c r="B63" s="293"/>
      <c r="C63" s="293"/>
      <c r="D63" s="293"/>
      <c r="E63" s="293"/>
      <c r="F63" s="95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375" t="s">
        <v>1080</v>
      </c>
      <c r="B1" s="375"/>
    </row>
    <row r="3" spans="1:3" x14ac:dyDescent="0.25">
      <c r="A3" s="380" t="s">
        <v>1063</v>
      </c>
      <c r="B3" s="352"/>
    </row>
    <row r="4" spans="1:3" x14ac:dyDescent="0.25">
      <c r="A4" s="347" t="s">
        <v>670</v>
      </c>
      <c r="B4" s="352"/>
    </row>
    <row r="7" spans="1:3" ht="15.75" x14ac:dyDescent="0.25">
      <c r="A7" s="60" t="s">
        <v>604</v>
      </c>
      <c r="B7" s="90" t="s">
        <v>6</v>
      </c>
      <c r="C7" s="4"/>
    </row>
    <row r="8" spans="1:3" x14ac:dyDescent="0.25">
      <c r="A8" s="118" t="s">
        <v>70</v>
      </c>
      <c r="B8" s="76">
        <v>34059502</v>
      </c>
    </row>
    <row r="9" spans="1:3" x14ac:dyDescent="0.25">
      <c r="A9" s="118" t="s">
        <v>71</v>
      </c>
      <c r="B9" s="76">
        <v>22140808</v>
      </c>
    </row>
    <row r="10" spans="1:3" x14ac:dyDescent="0.25">
      <c r="A10" s="119" t="s">
        <v>72</v>
      </c>
      <c r="B10" s="77">
        <v>11918694</v>
      </c>
    </row>
    <row r="11" spans="1:3" x14ac:dyDescent="0.25">
      <c r="A11" s="118" t="s">
        <v>73</v>
      </c>
      <c r="B11" s="76">
        <v>6580767</v>
      </c>
    </row>
    <row r="12" spans="1:3" x14ac:dyDescent="0.25">
      <c r="A12" s="118" t="s">
        <v>74</v>
      </c>
      <c r="B12" s="76">
        <v>518259</v>
      </c>
    </row>
    <row r="13" spans="1:3" x14ac:dyDescent="0.25">
      <c r="A13" s="119" t="s">
        <v>75</v>
      </c>
      <c r="B13" s="77">
        <v>6062508</v>
      </c>
    </row>
    <row r="14" spans="1:3" x14ac:dyDescent="0.25">
      <c r="A14" s="119" t="s">
        <v>76</v>
      </c>
      <c r="B14" s="77">
        <v>17981202</v>
      </c>
    </row>
    <row r="15" spans="1:3" x14ac:dyDescent="0.25">
      <c r="A15" s="118" t="s">
        <v>77</v>
      </c>
      <c r="B15" s="76">
        <v>0</v>
      </c>
    </row>
    <row r="16" spans="1:3" x14ac:dyDescent="0.25">
      <c r="A16" s="118" t="s">
        <v>78</v>
      </c>
      <c r="B16" s="76">
        <v>0</v>
      </c>
    </row>
    <row r="17" spans="1:3" x14ac:dyDescent="0.25">
      <c r="A17" s="119" t="s">
        <v>79</v>
      </c>
      <c r="B17" s="77">
        <v>0</v>
      </c>
    </row>
    <row r="18" spans="1:3" x14ac:dyDescent="0.25">
      <c r="A18" s="118" t="s">
        <v>80</v>
      </c>
      <c r="B18" s="76">
        <v>0</v>
      </c>
    </row>
    <row r="19" spans="1:3" x14ac:dyDescent="0.25">
      <c r="A19" s="118" t="s">
        <v>81</v>
      </c>
      <c r="B19" s="76">
        <v>0</v>
      </c>
    </row>
    <row r="20" spans="1:3" x14ac:dyDescent="0.25">
      <c r="A20" s="119" t="s">
        <v>82</v>
      </c>
      <c r="B20" s="77">
        <v>0</v>
      </c>
    </row>
    <row r="21" spans="1:3" x14ac:dyDescent="0.25">
      <c r="A21" s="119" t="s">
        <v>83</v>
      </c>
      <c r="B21" s="77">
        <v>0</v>
      </c>
    </row>
    <row r="22" spans="1:3" x14ac:dyDescent="0.25">
      <c r="A22" s="119" t="s">
        <v>84</v>
      </c>
      <c r="B22" s="77">
        <v>17981202</v>
      </c>
    </row>
    <row r="23" spans="1:3" x14ac:dyDescent="0.25">
      <c r="A23" s="119" t="s">
        <v>85</v>
      </c>
      <c r="B23" s="77">
        <v>0</v>
      </c>
    </row>
    <row r="24" spans="1:3" x14ac:dyDescent="0.25">
      <c r="A24" s="119" t="s">
        <v>86</v>
      </c>
      <c r="B24" s="77">
        <v>17981202</v>
      </c>
    </row>
    <row r="25" spans="1:3" x14ac:dyDescent="0.25">
      <c r="A25" s="119" t="s">
        <v>819</v>
      </c>
      <c r="B25" s="77">
        <v>0</v>
      </c>
    </row>
    <row r="26" spans="1:3" x14ac:dyDescent="0.25">
      <c r="A26" s="119" t="s">
        <v>87</v>
      </c>
      <c r="B26" s="77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" bestFit="1" customWidth="1"/>
    <col min="3" max="3" width="14.42578125" customWidth="1"/>
    <col min="4" max="4" width="14.28515625" customWidth="1"/>
  </cols>
  <sheetData>
    <row r="1" spans="1:4" x14ac:dyDescent="0.25">
      <c r="A1" s="375" t="s">
        <v>1081</v>
      </c>
      <c r="B1" s="375"/>
      <c r="C1" s="375"/>
      <c r="D1" s="375"/>
    </row>
    <row r="3" spans="1:4" ht="21" customHeight="1" x14ac:dyDescent="0.25">
      <c r="A3" s="380" t="s">
        <v>1063</v>
      </c>
      <c r="B3" s="382"/>
      <c r="C3" s="382"/>
      <c r="D3" s="382"/>
    </row>
    <row r="4" spans="1:4" ht="21" customHeight="1" x14ac:dyDescent="0.25">
      <c r="A4" s="347" t="s">
        <v>671</v>
      </c>
      <c r="B4" s="382"/>
      <c r="C4" s="382"/>
      <c r="D4" s="382"/>
    </row>
    <row r="5" spans="1:4" ht="18" x14ac:dyDescent="0.25">
      <c r="A5" s="56"/>
      <c r="B5" s="89"/>
      <c r="C5" s="89"/>
      <c r="D5" s="89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6" t="s">
        <v>604</v>
      </c>
      <c r="B7" s="88" t="s">
        <v>1001</v>
      </c>
      <c r="C7" s="88" t="s">
        <v>65</v>
      </c>
      <c r="D7" s="88" t="s">
        <v>995</v>
      </c>
    </row>
    <row r="8" spans="1:4" x14ac:dyDescent="0.25">
      <c r="A8" s="118" t="s">
        <v>675</v>
      </c>
      <c r="B8" s="91">
        <v>4550290</v>
      </c>
      <c r="C8" s="76">
        <v>0</v>
      </c>
      <c r="D8" s="76">
        <v>1970621</v>
      </c>
    </row>
    <row r="9" spans="1:4" ht="25.5" x14ac:dyDescent="0.25">
      <c r="A9" s="118" t="s">
        <v>676</v>
      </c>
      <c r="B9" s="91">
        <v>0</v>
      </c>
      <c r="C9" s="76">
        <v>0</v>
      </c>
      <c r="D9" s="76">
        <v>172698</v>
      </c>
    </row>
    <row r="10" spans="1:4" x14ac:dyDescent="0.25">
      <c r="A10" s="118" t="s">
        <v>677</v>
      </c>
      <c r="B10" s="91">
        <v>355796</v>
      </c>
      <c r="C10" s="76">
        <v>0</v>
      </c>
      <c r="D10" s="76">
        <v>324514</v>
      </c>
    </row>
    <row r="11" spans="1:4" x14ac:dyDescent="0.25">
      <c r="A11" s="119" t="s">
        <v>678</v>
      </c>
      <c r="B11" s="340">
        <v>4906086</v>
      </c>
      <c r="C11" s="77">
        <v>0</v>
      </c>
      <c r="D11" s="77">
        <v>2467833</v>
      </c>
    </row>
    <row r="12" spans="1:4" x14ac:dyDescent="0.25">
      <c r="A12" s="118" t="s">
        <v>679</v>
      </c>
      <c r="B12" s="91">
        <v>0</v>
      </c>
      <c r="C12" s="76">
        <v>0</v>
      </c>
      <c r="D12" s="76">
        <v>0</v>
      </c>
    </row>
    <row r="13" spans="1:4" x14ac:dyDescent="0.25">
      <c r="A13" s="118" t="s">
        <v>680</v>
      </c>
      <c r="B13" s="91">
        <v>0</v>
      </c>
      <c r="C13" s="76">
        <v>0</v>
      </c>
      <c r="D13" s="76">
        <v>0</v>
      </c>
    </row>
    <row r="14" spans="1:4" x14ac:dyDescent="0.25">
      <c r="A14" s="119" t="s">
        <v>681</v>
      </c>
      <c r="B14" s="340">
        <v>0</v>
      </c>
      <c r="C14" s="77">
        <v>0</v>
      </c>
      <c r="D14" s="77">
        <v>0</v>
      </c>
    </row>
    <row r="15" spans="1:4" x14ac:dyDescent="0.25">
      <c r="A15" s="118" t="s">
        <v>682</v>
      </c>
      <c r="B15" s="91">
        <v>13605700</v>
      </c>
      <c r="C15" s="76">
        <v>0</v>
      </c>
      <c r="D15" s="76">
        <v>14349879</v>
      </c>
    </row>
    <row r="16" spans="1:4" x14ac:dyDescent="0.25">
      <c r="A16" s="118" t="s">
        <v>683</v>
      </c>
      <c r="B16" s="91">
        <v>2694291</v>
      </c>
      <c r="C16" s="76">
        <v>0</v>
      </c>
      <c r="D16" s="76">
        <v>1071005</v>
      </c>
    </row>
    <row r="17" spans="1:4" x14ac:dyDescent="0.25">
      <c r="A17" s="118" t="s">
        <v>674</v>
      </c>
      <c r="B17" s="91">
        <v>93688</v>
      </c>
      <c r="C17" s="76">
        <v>0</v>
      </c>
      <c r="D17" s="76">
        <v>14991460</v>
      </c>
    </row>
    <row r="18" spans="1:4" x14ac:dyDescent="0.25">
      <c r="A18" s="118" t="s">
        <v>684</v>
      </c>
      <c r="B18" s="91">
        <v>2891823</v>
      </c>
      <c r="C18" s="76">
        <v>0</v>
      </c>
      <c r="D18" s="76">
        <v>1251256</v>
      </c>
    </row>
    <row r="19" spans="1:4" x14ac:dyDescent="0.25">
      <c r="A19" s="119" t="s">
        <v>685</v>
      </c>
      <c r="B19" s="340">
        <v>19285502</v>
      </c>
      <c r="C19" s="77">
        <v>0</v>
      </c>
      <c r="D19" s="77">
        <v>31663600</v>
      </c>
    </row>
    <row r="20" spans="1:4" x14ac:dyDescent="0.25">
      <c r="A20" s="118" t="s">
        <v>686</v>
      </c>
      <c r="B20" s="91">
        <v>1092933</v>
      </c>
      <c r="C20" s="76">
        <v>0</v>
      </c>
      <c r="D20" s="76">
        <v>914872</v>
      </c>
    </row>
    <row r="21" spans="1:4" x14ac:dyDescent="0.25">
      <c r="A21" s="118" t="s">
        <v>687</v>
      </c>
      <c r="B21" s="91">
        <v>4483448</v>
      </c>
      <c r="C21" s="76">
        <v>0</v>
      </c>
      <c r="D21" s="76">
        <v>3150763</v>
      </c>
    </row>
    <row r="22" spans="1:4" x14ac:dyDescent="0.25">
      <c r="A22" s="118" t="s">
        <v>688</v>
      </c>
      <c r="B22" s="91">
        <v>0</v>
      </c>
      <c r="C22" s="76">
        <v>0</v>
      </c>
      <c r="D22" s="76">
        <v>0</v>
      </c>
    </row>
    <row r="23" spans="1:4" x14ac:dyDescent="0.25">
      <c r="A23" s="118" t="s">
        <v>689</v>
      </c>
      <c r="B23" s="91">
        <v>0</v>
      </c>
      <c r="C23" s="76">
        <v>0</v>
      </c>
      <c r="D23" s="76">
        <v>0</v>
      </c>
    </row>
    <row r="24" spans="1:4" x14ac:dyDescent="0.25">
      <c r="A24" s="119" t="s">
        <v>690</v>
      </c>
      <c r="B24" s="340">
        <v>5576381</v>
      </c>
      <c r="C24" s="77">
        <v>0</v>
      </c>
      <c r="D24" s="77">
        <v>4065635</v>
      </c>
    </row>
    <row r="25" spans="1:4" x14ac:dyDescent="0.25">
      <c r="A25" s="118" t="s">
        <v>691</v>
      </c>
      <c r="B25" s="91">
        <v>4561502</v>
      </c>
      <c r="C25" s="76">
        <v>0</v>
      </c>
      <c r="D25" s="76">
        <v>5140433</v>
      </c>
    </row>
    <row r="26" spans="1:4" x14ac:dyDescent="0.25">
      <c r="A26" s="118" t="s">
        <v>692</v>
      </c>
      <c r="B26" s="91">
        <v>3589925</v>
      </c>
      <c r="C26" s="76">
        <v>0</v>
      </c>
      <c r="D26" s="76">
        <v>3943201</v>
      </c>
    </row>
    <row r="27" spans="1:4" x14ac:dyDescent="0.25">
      <c r="A27" s="118" t="s">
        <v>693</v>
      </c>
      <c r="B27" s="91">
        <v>1801472</v>
      </c>
      <c r="C27" s="76">
        <v>0</v>
      </c>
      <c r="D27" s="76">
        <v>1646687</v>
      </c>
    </row>
    <row r="28" spans="1:4" x14ac:dyDescent="0.25">
      <c r="A28" s="119" t="s">
        <v>694</v>
      </c>
      <c r="B28" s="340">
        <v>9952899</v>
      </c>
      <c r="C28" s="77">
        <v>0</v>
      </c>
      <c r="D28" s="77">
        <v>10730321</v>
      </c>
    </row>
    <row r="29" spans="1:4" x14ac:dyDescent="0.25">
      <c r="A29" s="119" t="s">
        <v>695</v>
      </c>
      <c r="B29" s="340">
        <v>8508808</v>
      </c>
      <c r="C29" s="77">
        <v>0</v>
      </c>
      <c r="D29" s="77">
        <v>8482787</v>
      </c>
    </row>
    <row r="30" spans="1:4" x14ac:dyDescent="0.25">
      <c r="A30" s="119" t="s">
        <v>696</v>
      </c>
      <c r="B30" s="340">
        <v>7696578</v>
      </c>
      <c r="C30" s="77">
        <v>0</v>
      </c>
      <c r="D30" s="77">
        <v>4515471</v>
      </c>
    </row>
    <row r="31" spans="1:4" x14ac:dyDescent="0.25">
      <c r="A31" s="119" t="s">
        <v>697</v>
      </c>
      <c r="B31" s="340">
        <v>-7543078</v>
      </c>
      <c r="C31" s="77">
        <v>0</v>
      </c>
      <c r="D31" s="77">
        <v>6337219</v>
      </c>
    </row>
    <row r="32" spans="1:4" x14ac:dyDescent="0.25">
      <c r="A32" s="118" t="s">
        <v>698</v>
      </c>
      <c r="B32" s="91">
        <v>0</v>
      </c>
      <c r="C32" s="76">
        <v>0</v>
      </c>
      <c r="D32" s="76">
        <v>0</v>
      </c>
    </row>
    <row r="33" spans="1:4" ht="25.5" x14ac:dyDescent="0.25">
      <c r="A33" s="118" t="s">
        <v>699</v>
      </c>
      <c r="B33" s="91">
        <v>0</v>
      </c>
      <c r="C33" s="76">
        <v>0</v>
      </c>
      <c r="D33" s="76">
        <v>0</v>
      </c>
    </row>
    <row r="34" spans="1:4" ht="25.5" x14ac:dyDescent="0.25">
      <c r="A34" s="118" t="s">
        <v>700</v>
      </c>
      <c r="B34" s="91">
        <v>0</v>
      </c>
      <c r="C34" s="76">
        <v>0</v>
      </c>
      <c r="D34" s="76">
        <v>0</v>
      </c>
    </row>
    <row r="35" spans="1:4" ht="25.5" x14ac:dyDescent="0.25">
      <c r="A35" s="118" t="s">
        <v>701</v>
      </c>
      <c r="B35" s="91">
        <v>16</v>
      </c>
      <c r="C35" s="76">
        <v>0</v>
      </c>
      <c r="D35" s="76">
        <v>13</v>
      </c>
    </row>
    <row r="36" spans="1:4" x14ac:dyDescent="0.25">
      <c r="A36" s="118" t="s">
        <v>702</v>
      </c>
      <c r="B36" s="91">
        <v>0</v>
      </c>
      <c r="C36" s="76">
        <v>0</v>
      </c>
      <c r="D36" s="76">
        <v>0</v>
      </c>
    </row>
    <row r="37" spans="1:4" ht="25.5" x14ac:dyDescent="0.25">
      <c r="A37" s="118" t="s">
        <v>703</v>
      </c>
      <c r="B37" s="91">
        <v>0</v>
      </c>
      <c r="C37" s="76">
        <v>0</v>
      </c>
      <c r="D37" s="76">
        <v>0</v>
      </c>
    </row>
    <row r="38" spans="1:4" ht="38.25" x14ac:dyDescent="0.25">
      <c r="A38" s="118" t="s">
        <v>704</v>
      </c>
      <c r="B38" s="91">
        <v>0</v>
      </c>
      <c r="C38" s="76">
        <v>0</v>
      </c>
      <c r="D38" s="76">
        <v>0</v>
      </c>
    </row>
    <row r="39" spans="1:4" ht="25.5" x14ac:dyDescent="0.25">
      <c r="A39" s="119" t="s">
        <v>705</v>
      </c>
      <c r="B39" s="340">
        <v>16</v>
      </c>
      <c r="C39" s="77">
        <v>0</v>
      </c>
      <c r="D39" s="77">
        <v>13</v>
      </c>
    </row>
    <row r="40" spans="1:4" x14ac:dyDescent="0.25">
      <c r="A40" s="118" t="s">
        <v>706</v>
      </c>
      <c r="B40" s="91">
        <v>0</v>
      </c>
      <c r="C40" s="76">
        <v>0</v>
      </c>
      <c r="D40" s="76">
        <v>0</v>
      </c>
    </row>
    <row r="41" spans="1:4" ht="25.5" x14ac:dyDescent="0.25">
      <c r="A41" s="118" t="s">
        <v>707</v>
      </c>
      <c r="B41" s="91">
        <v>0</v>
      </c>
      <c r="C41" s="76">
        <v>0</v>
      </c>
      <c r="D41" s="76">
        <v>0</v>
      </c>
    </row>
    <row r="42" spans="1:4" x14ac:dyDescent="0.25">
      <c r="A42" s="118" t="s">
        <v>708</v>
      </c>
      <c r="B42" s="91">
        <v>0</v>
      </c>
      <c r="C42" s="76">
        <v>0</v>
      </c>
      <c r="D42" s="76">
        <v>0</v>
      </c>
    </row>
    <row r="43" spans="1:4" ht="25.5" x14ac:dyDescent="0.25">
      <c r="A43" s="118" t="s">
        <v>709</v>
      </c>
      <c r="B43" s="91">
        <v>0</v>
      </c>
      <c r="C43" s="76">
        <v>0</v>
      </c>
      <c r="D43" s="76">
        <v>0</v>
      </c>
    </row>
    <row r="44" spans="1:4" x14ac:dyDescent="0.25">
      <c r="A44" s="118" t="s">
        <v>710</v>
      </c>
      <c r="B44" s="91">
        <v>0</v>
      </c>
      <c r="C44" s="76">
        <v>0</v>
      </c>
      <c r="D44" s="76">
        <v>0</v>
      </c>
    </row>
    <row r="45" spans="1:4" x14ac:dyDescent="0.25">
      <c r="A45" s="118" t="s">
        <v>711</v>
      </c>
      <c r="B45" s="91">
        <v>0</v>
      </c>
      <c r="C45" s="76">
        <v>0</v>
      </c>
      <c r="D45" s="76">
        <v>0</v>
      </c>
    </row>
    <row r="46" spans="1:4" x14ac:dyDescent="0.25">
      <c r="A46" s="118" t="s">
        <v>712</v>
      </c>
      <c r="B46" s="91">
        <v>0</v>
      </c>
      <c r="C46" s="76">
        <v>0</v>
      </c>
      <c r="D46" s="76">
        <v>0</v>
      </c>
    </row>
    <row r="47" spans="1:4" ht="25.5" x14ac:dyDescent="0.25">
      <c r="A47" s="118" t="s">
        <v>713</v>
      </c>
      <c r="B47" s="91">
        <v>0</v>
      </c>
      <c r="C47" s="76">
        <v>0</v>
      </c>
      <c r="D47" s="76">
        <v>0</v>
      </c>
    </row>
    <row r="48" spans="1:4" ht="38.25" x14ac:dyDescent="0.25">
      <c r="A48" s="118" t="s">
        <v>714</v>
      </c>
      <c r="B48" s="91">
        <v>0</v>
      </c>
      <c r="C48" s="76">
        <v>0</v>
      </c>
      <c r="D48" s="76">
        <v>0</v>
      </c>
    </row>
    <row r="49" spans="1:4" x14ac:dyDescent="0.25">
      <c r="A49" s="119" t="s">
        <v>715</v>
      </c>
      <c r="B49" s="340">
        <v>0</v>
      </c>
      <c r="C49" s="77">
        <v>0</v>
      </c>
      <c r="D49" s="77">
        <v>0</v>
      </c>
    </row>
    <row r="50" spans="1:4" x14ac:dyDescent="0.25">
      <c r="A50" s="119" t="s">
        <v>716</v>
      </c>
      <c r="B50" s="340">
        <v>16</v>
      </c>
      <c r="C50" s="77">
        <v>0</v>
      </c>
      <c r="D50" s="77">
        <v>13</v>
      </c>
    </row>
    <row r="51" spans="1:4" x14ac:dyDescent="0.25">
      <c r="A51" s="119" t="s">
        <v>717</v>
      </c>
      <c r="B51" s="340">
        <v>-7543062</v>
      </c>
      <c r="C51" s="77">
        <v>0</v>
      </c>
      <c r="D51" s="77">
        <v>6337232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E11"/>
  <sheetViews>
    <sheetView tabSelected="1" workbookViewId="0">
      <selection activeCell="B1" sqref="B1"/>
    </sheetView>
  </sheetViews>
  <sheetFormatPr defaultRowHeight="15" x14ac:dyDescent="0.25"/>
  <cols>
    <col min="1" max="1" width="56.140625" customWidth="1"/>
    <col min="3" max="3" width="11.28515625" bestFit="1" customWidth="1"/>
    <col min="4" max="4" width="12.85546875" customWidth="1"/>
    <col min="5" max="5" width="17.42578125" customWidth="1"/>
  </cols>
  <sheetData>
    <row r="1" spans="1:5" x14ac:dyDescent="0.25">
      <c r="B1" t="s">
        <v>1082</v>
      </c>
    </row>
    <row r="3" spans="1:5" x14ac:dyDescent="0.25">
      <c r="A3" s="345" t="s">
        <v>1063</v>
      </c>
      <c r="B3" s="348"/>
      <c r="C3" s="348"/>
      <c r="D3" s="348"/>
      <c r="E3" s="348"/>
    </row>
    <row r="4" spans="1:5" ht="18.75" customHeight="1" x14ac:dyDescent="0.25">
      <c r="A4" s="383" t="s">
        <v>990</v>
      </c>
      <c r="B4" s="348"/>
      <c r="C4" s="348"/>
      <c r="D4" s="348"/>
      <c r="E4" s="348"/>
    </row>
    <row r="5" spans="1:5" ht="18" x14ac:dyDescent="0.25">
      <c r="A5" s="61"/>
      <c r="B5" s="312"/>
      <c r="C5" s="312"/>
      <c r="D5" s="312"/>
      <c r="E5" s="312"/>
    </row>
    <row r="6" spans="1:5" x14ac:dyDescent="0.25">
      <c r="A6" s="105" t="s">
        <v>630</v>
      </c>
    </row>
    <row r="7" spans="1:5" x14ac:dyDescent="0.25">
      <c r="A7" s="384" t="s">
        <v>604</v>
      </c>
      <c r="B7" s="355" t="s">
        <v>108</v>
      </c>
      <c r="C7" s="386" t="s">
        <v>991</v>
      </c>
      <c r="D7" s="387"/>
      <c r="E7" s="388"/>
    </row>
    <row r="8" spans="1:5" ht="26.25" x14ac:dyDescent="0.25">
      <c r="A8" s="369"/>
      <c r="B8" s="385"/>
      <c r="C8" s="252" t="s">
        <v>633</v>
      </c>
      <c r="D8" s="180" t="s">
        <v>17</v>
      </c>
      <c r="E8" s="252" t="s">
        <v>18</v>
      </c>
    </row>
    <row r="9" spans="1:5" ht="30" x14ac:dyDescent="0.25">
      <c r="A9" s="313" t="s">
        <v>992</v>
      </c>
      <c r="B9" s="5" t="s">
        <v>248</v>
      </c>
      <c r="C9" s="106">
        <v>0</v>
      </c>
      <c r="D9" s="106">
        <v>0</v>
      </c>
      <c r="E9" s="106">
        <v>0</v>
      </c>
    </row>
    <row r="10" spans="1:5" ht="30" x14ac:dyDescent="0.25">
      <c r="A10" s="313" t="s">
        <v>993</v>
      </c>
      <c r="B10" s="5" t="s">
        <v>248</v>
      </c>
      <c r="C10" s="106">
        <v>0</v>
      </c>
      <c r="D10" s="106">
        <v>0</v>
      </c>
      <c r="E10" s="106">
        <v>0</v>
      </c>
    </row>
    <row r="11" spans="1:5" ht="15.75" x14ac:dyDescent="0.25">
      <c r="A11" s="147" t="s">
        <v>632</v>
      </c>
      <c r="B11" s="147"/>
      <c r="C11" s="314">
        <f>SUM(C9:C10)</f>
        <v>0</v>
      </c>
      <c r="D11" s="314">
        <f>SUM(D9:D10)</f>
        <v>0</v>
      </c>
      <c r="E11" s="314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5" width="15.7109375" style="214" bestFit="1" customWidth="1"/>
  </cols>
  <sheetData>
    <row r="1" spans="1:7" x14ac:dyDescent="0.25">
      <c r="B1" t="s">
        <v>1065</v>
      </c>
    </row>
    <row r="3" spans="1:7" ht="24" customHeight="1" x14ac:dyDescent="0.25">
      <c r="A3" s="345" t="s">
        <v>1063</v>
      </c>
      <c r="B3" s="346"/>
      <c r="C3" s="346"/>
      <c r="D3" s="346"/>
      <c r="E3" s="346"/>
    </row>
    <row r="4" spans="1:7" ht="24" customHeight="1" x14ac:dyDescent="0.25">
      <c r="A4" s="347" t="s">
        <v>660</v>
      </c>
      <c r="B4" s="348"/>
      <c r="C4" s="348"/>
      <c r="D4" s="348"/>
      <c r="E4" s="348"/>
      <c r="G4" s="62"/>
    </row>
    <row r="5" spans="1:7" ht="18" x14ac:dyDescent="0.25">
      <c r="A5" s="37"/>
    </row>
    <row r="6" spans="1:7" x14ac:dyDescent="0.25">
      <c r="A6" s="73" t="s">
        <v>630</v>
      </c>
    </row>
    <row r="7" spans="1:7" ht="25.5" x14ac:dyDescent="0.25">
      <c r="A7" s="2" t="s">
        <v>107</v>
      </c>
      <c r="B7" s="3" t="s">
        <v>5</v>
      </c>
      <c r="C7" s="317" t="s">
        <v>633</v>
      </c>
      <c r="D7" s="317" t="s">
        <v>17</v>
      </c>
      <c r="E7" s="180" t="s">
        <v>18</v>
      </c>
    </row>
    <row r="8" spans="1:7" ht="15" customHeight="1" x14ac:dyDescent="0.25">
      <c r="A8" s="220" t="s">
        <v>910</v>
      </c>
      <c r="B8" s="222" t="s">
        <v>269</v>
      </c>
      <c r="C8" s="76">
        <v>7090318</v>
      </c>
      <c r="D8" s="76">
        <v>7221323</v>
      </c>
      <c r="E8" s="76">
        <v>7221323</v>
      </c>
    </row>
    <row r="9" spans="1:7" ht="15" customHeight="1" x14ac:dyDescent="0.25">
      <c r="A9" s="220" t="s">
        <v>911</v>
      </c>
      <c r="B9" s="222" t="s">
        <v>270</v>
      </c>
      <c r="C9" s="76">
        <v>0</v>
      </c>
      <c r="D9" s="76">
        <v>0</v>
      </c>
      <c r="E9" s="76">
        <v>0</v>
      </c>
    </row>
    <row r="10" spans="1:7" ht="15" customHeight="1" x14ac:dyDescent="0.25">
      <c r="A10" s="220" t="s">
        <v>912</v>
      </c>
      <c r="B10" s="222" t="s">
        <v>271</v>
      </c>
      <c r="C10" s="76">
        <v>4086000</v>
      </c>
      <c r="D10" s="76">
        <v>5328556</v>
      </c>
      <c r="E10" s="76">
        <v>5328556</v>
      </c>
    </row>
    <row r="11" spans="1:7" ht="15" customHeight="1" x14ac:dyDescent="0.25">
      <c r="A11" s="220" t="s">
        <v>913</v>
      </c>
      <c r="B11" s="222" t="s">
        <v>272</v>
      </c>
      <c r="C11" s="76">
        <v>1800000</v>
      </c>
      <c r="D11" s="76">
        <v>1800000</v>
      </c>
      <c r="E11" s="76">
        <v>1800000</v>
      </c>
    </row>
    <row r="12" spans="1:7" ht="15" customHeight="1" x14ac:dyDescent="0.25">
      <c r="A12" s="220" t="s">
        <v>914</v>
      </c>
      <c r="B12" s="222" t="s">
        <v>273</v>
      </c>
      <c r="C12" s="76">
        <v>0</v>
      </c>
      <c r="D12" s="76">
        <v>0</v>
      </c>
      <c r="E12" s="76">
        <v>0</v>
      </c>
    </row>
    <row r="13" spans="1:7" ht="15" customHeight="1" x14ac:dyDescent="0.25">
      <c r="A13" s="220" t="s">
        <v>915</v>
      </c>
      <c r="B13" s="222" t="s">
        <v>274</v>
      </c>
      <c r="C13" s="76">
        <v>0</v>
      </c>
      <c r="D13" s="76">
        <v>0</v>
      </c>
      <c r="E13" s="76">
        <v>0</v>
      </c>
    </row>
    <row r="14" spans="1:7" ht="15" customHeight="1" x14ac:dyDescent="0.25">
      <c r="A14" s="221" t="s">
        <v>478</v>
      </c>
      <c r="B14" s="223" t="s">
        <v>275</v>
      </c>
      <c r="C14" s="77">
        <v>12976318</v>
      </c>
      <c r="D14" s="77">
        <v>14349879</v>
      </c>
      <c r="E14" s="77">
        <v>14349879</v>
      </c>
    </row>
    <row r="15" spans="1:7" ht="15" customHeight="1" x14ac:dyDescent="0.25">
      <c r="A15" s="220" t="s">
        <v>916</v>
      </c>
      <c r="B15" s="222" t="s">
        <v>277</v>
      </c>
      <c r="C15" s="76">
        <v>0</v>
      </c>
      <c r="D15" s="76">
        <v>0</v>
      </c>
      <c r="E15" s="76">
        <v>0</v>
      </c>
    </row>
    <row r="16" spans="1:7" ht="15" customHeight="1" x14ac:dyDescent="0.25">
      <c r="A16" s="220" t="s">
        <v>278</v>
      </c>
      <c r="B16" s="222" t="s">
        <v>279</v>
      </c>
      <c r="C16" s="76">
        <v>0</v>
      </c>
      <c r="D16" s="76">
        <v>0</v>
      </c>
      <c r="E16" s="76">
        <v>0</v>
      </c>
    </row>
    <row r="17" spans="1:5" ht="15" customHeight="1" x14ac:dyDescent="0.25">
      <c r="A17" s="220" t="s">
        <v>448</v>
      </c>
      <c r="B17" s="222" t="s">
        <v>280</v>
      </c>
      <c r="C17" s="76">
        <v>0</v>
      </c>
      <c r="D17" s="76">
        <v>0</v>
      </c>
      <c r="E17" s="76">
        <v>0</v>
      </c>
    </row>
    <row r="18" spans="1:5" ht="15" customHeight="1" x14ac:dyDescent="0.25">
      <c r="A18" s="220" t="s">
        <v>497</v>
      </c>
      <c r="B18" s="222" t="s">
        <v>281</v>
      </c>
      <c r="C18" s="76">
        <v>0</v>
      </c>
      <c r="D18" s="76">
        <v>0</v>
      </c>
      <c r="E18" s="76">
        <v>0</v>
      </c>
    </row>
    <row r="19" spans="1:5" ht="15" customHeight="1" x14ac:dyDescent="0.25">
      <c r="A19" s="220" t="s">
        <v>450</v>
      </c>
      <c r="B19" s="222" t="s">
        <v>282</v>
      </c>
      <c r="C19" s="76">
        <v>540000</v>
      </c>
      <c r="D19" s="76">
        <v>1071005</v>
      </c>
      <c r="E19" s="76">
        <v>1071005</v>
      </c>
    </row>
    <row r="20" spans="1:5" ht="15" customHeight="1" x14ac:dyDescent="0.25">
      <c r="A20" s="221" t="s">
        <v>479</v>
      </c>
      <c r="B20" s="223" t="s">
        <v>283</v>
      </c>
      <c r="C20" s="77">
        <v>13516318</v>
      </c>
      <c r="D20" s="77">
        <v>15420884</v>
      </c>
      <c r="E20" s="77">
        <v>15420884</v>
      </c>
    </row>
    <row r="21" spans="1:5" ht="15" customHeight="1" x14ac:dyDescent="0.25">
      <c r="A21" s="220" t="s">
        <v>917</v>
      </c>
      <c r="B21" s="222" t="s">
        <v>292</v>
      </c>
      <c r="C21" s="76">
        <v>0</v>
      </c>
      <c r="D21" s="76">
        <v>0</v>
      </c>
      <c r="E21" s="76">
        <v>0</v>
      </c>
    </row>
    <row r="22" spans="1:5" ht="15" customHeight="1" x14ac:dyDescent="0.25">
      <c r="A22" s="220" t="s">
        <v>918</v>
      </c>
      <c r="B22" s="222" t="s">
        <v>293</v>
      </c>
      <c r="C22" s="76">
        <v>0</v>
      </c>
      <c r="D22" s="76">
        <v>0</v>
      </c>
      <c r="E22" s="76">
        <v>0</v>
      </c>
    </row>
    <row r="23" spans="1:5" ht="15" customHeight="1" x14ac:dyDescent="0.25">
      <c r="A23" s="221" t="s">
        <v>919</v>
      </c>
      <c r="B23" s="223" t="s">
        <v>294</v>
      </c>
      <c r="C23" s="76">
        <v>0</v>
      </c>
      <c r="D23" s="76">
        <v>0</v>
      </c>
      <c r="E23" s="76">
        <v>0</v>
      </c>
    </row>
    <row r="24" spans="1:5" ht="15" customHeight="1" x14ac:dyDescent="0.25">
      <c r="A24" s="220" t="s">
        <v>920</v>
      </c>
      <c r="B24" s="223" t="s">
        <v>295</v>
      </c>
      <c r="C24" s="76">
        <v>0</v>
      </c>
      <c r="D24" s="76">
        <v>0</v>
      </c>
      <c r="E24" s="76">
        <v>0</v>
      </c>
    </row>
    <row r="25" spans="1:5" ht="15" customHeight="1" x14ac:dyDescent="0.25">
      <c r="A25" s="220" t="s">
        <v>455</v>
      </c>
      <c r="B25" s="223" t="s">
        <v>296</v>
      </c>
      <c r="C25" s="76">
        <v>0</v>
      </c>
      <c r="D25" s="76">
        <v>0</v>
      </c>
      <c r="E25" s="76">
        <v>0</v>
      </c>
    </row>
    <row r="26" spans="1:5" ht="15" customHeight="1" x14ac:dyDescent="0.25">
      <c r="A26" s="220" t="s">
        <v>456</v>
      </c>
      <c r="B26" s="223" t="s">
        <v>297</v>
      </c>
      <c r="C26" s="77">
        <v>255000</v>
      </c>
      <c r="D26" s="77">
        <v>301497</v>
      </c>
      <c r="E26" s="77">
        <v>301497</v>
      </c>
    </row>
    <row r="27" spans="1:5" ht="15" customHeight="1" x14ac:dyDescent="0.25">
      <c r="A27" s="220" t="s">
        <v>457</v>
      </c>
      <c r="B27" s="222" t="s">
        <v>298</v>
      </c>
      <c r="C27" s="76">
        <v>2440000</v>
      </c>
      <c r="D27" s="76">
        <v>1479266</v>
      </c>
      <c r="E27" s="76">
        <v>1479266</v>
      </c>
    </row>
    <row r="28" spans="1:5" ht="15" customHeight="1" x14ac:dyDescent="0.25">
      <c r="A28" s="220" t="s">
        <v>458</v>
      </c>
      <c r="B28" s="222" t="s">
        <v>301</v>
      </c>
      <c r="C28" s="76">
        <v>0</v>
      </c>
      <c r="D28" s="76">
        <v>0</v>
      </c>
      <c r="E28" s="76">
        <v>0</v>
      </c>
    </row>
    <row r="29" spans="1:5" ht="15" customHeight="1" x14ac:dyDescent="0.25">
      <c r="A29" s="220" t="s">
        <v>302</v>
      </c>
      <c r="B29" s="222" t="s">
        <v>303</v>
      </c>
      <c r="C29" s="76">
        <v>0</v>
      </c>
      <c r="D29" s="76">
        <v>0</v>
      </c>
      <c r="E29" s="76">
        <v>0</v>
      </c>
    </row>
    <row r="30" spans="1:5" ht="15" customHeight="1" x14ac:dyDescent="0.25">
      <c r="A30" s="220" t="s">
        <v>459</v>
      </c>
      <c r="B30" s="222" t="s">
        <v>304</v>
      </c>
      <c r="C30" s="76">
        <v>320000</v>
      </c>
      <c r="D30" s="76">
        <v>322459</v>
      </c>
      <c r="E30" s="76">
        <v>322459</v>
      </c>
    </row>
    <row r="31" spans="1:5" ht="15" customHeight="1" x14ac:dyDescent="0.25">
      <c r="A31" s="220" t="s">
        <v>503</v>
      </c>
      <c r="B31" s="222" t="s">
        <v>309</v>
      </c>
      <c r="C31" s="76">
        <v>0</v>
      </c>
      <c r="D31" s="76">
        <v>0</v>
      </c>
      <c r="E31" s="76">
        <v>0</v>
      </c>
    </row>
    <row r="32" spans="1:5" ht="15" customHeight="1" x14ac:dyDescent="0.25">
      <c r="A32" s="221" t="s">
        <v>921</v>
      </c>
      <c r="B32" s="223" t="s">
        <v>312</v>
      </c>
      <c r="C32" s="77">
        <v>2760000</v>
      </c>
      <c r="D32" s="77">
        <v>1801725</v>
      </c>
      <c r="E32" s="77">
        <v>1801725</v>
      </c>
    </row>
    <row r="33" spans="1:5" ht="15" customHeight="1" x14ac:dyDescent="0.25">
      <c r="A33" s="220" t="s">
        <v>922</v>
      </c>
      <c r="B33" s="222" t="s">
        <v>313</v>
      </c>
      <c r="C33" s="76">
        <v>75000</v>
      </c>
      <c r="D33" s="76">
        <v>7043</v>
      </c>
      <c r="E33" s="76">
        <v>7043</v>
      </c>
    </row>
    <row r="34" spans="1:5" ht="15" customHeight="1" x14ac:dyDescent="0.25">
      <c r="A34" s="221" t="s">
        <v>923</v>
      </c>
      <c r="B34" s="223" t="s">
        <v>314</v>
      </c>
      <c r="C34" s="77">
        <v>3090000</v>
      </c>
      <c r="D34" s="77">
        <v>2110265</v>
      </c>
      <c r="E34" s="77">
        <v>2110265</v>
      </c>
    </row>
    <row r="35" spans="1:5" ht="15" customHeight="1" x14ac:dyDescent="0.25">
      <c r="A35" s="220" t="s">
        <v>924</v>
      </c>
      <c r="B35" s="222" t="s">
        <v>316</v>
      </c>
      <c r="C35" s="76">
        <v>0</v>
      </c>
      <c r="D35" s="76">
        <v>0</v>
      </c>
      <c r="E35" s="76">
        <v>0</v>
      </c>
    </row>
    <row r="36" spans="1:5" ht="15" customHeight="1" x14ac:dyDescent="0.25">
      <c r="A36" s="220" t="s">
        <v>461</v>
      </c>
      <c r="B36" s="222" t="s">
        <v>317</v>
      </c>
      <c r="C36" s="76">
        <v>0</v>
      </c>
      <c r="D36" s="76">
        <v>168282</v>
      </c>
      <c r="E36" s="76">
        <v>168282</v>
      </c>
    </row>
    <row r="37" spans="1:5" ht="15" customHeight="1" x14ac:dyDescent="0.25">
      <c r="A37" s="220" t="s">
        <v>925</v>
      </c>
      <c r="B37" s="222" t="s">
        <v>318</v>
      </c>
      <c r="C37" s="76">
        <v>0</v>
      </c>
      <c r="D37" s="76">
        <v>0</v>
      </c>
      <c r="E37" s="76">
        <v>0</v>
      </c>
    </row>
    <row r="38" spans="1:5" ht="15" customHeight="1" x14ac:dyDescent="0.25">
      <c r="A38" s="220" t="s">
        <v>463</v>
      </c>
      <c r="B38" s="222" t="s">
        <v>319</v>
      </c>
      <c r="C38" s="76">
        <v>449000</v>
      </c>
      <c r="D38" s="76">
        <v>324514</v>
      </c>
      <c r="E38" s="76">
        <v>324514</v>
      </c>
    </row>
    <row r="39" spans="1:5" ht="15" customHeight="1" x14ac:dyDescent="0.25">
      <c r="A39" s="220" t="s">
        <v>320</v>
      </c>
      <c r="B39" s="222" t="s">
        <v>321</v>
      </c>
      <c r="C39" s="76">
        <v>0</v>
      </c>
      <c r="D39" s="76">
        <v>0</v>
      </c>
      <c r="E39" s="76">
        <v>0</v>
      </c>
    </row>
    <row r="40" spans="1:5" ht="15" customHeight="1" x14ac:dyDescent="0.25">
      <c r="A40" s="220" t="s">
        <v>322</v>
      </c>
      <c r="B40" s="222" t="s">
        <v>323</v>
      </c>
      <c r="C40" s="76">
        <v>0</v>
      </c>
      <c r="D40" s="76">
        <v>0</v>
      </c>
      <c r="E40" s="76">
        <v>0</v>
      </c>
    </row>
    <row r="41" spans="1:5" ht="15" customHeight="1" x14ac:dyDescent="0.25">
      <c r="A41" s="220" t="s">
        <v>926</v>
      </c>
      <c r="B41" s="222" t="s">
        <v>325</v>
      </c>
      <c r="C41" s="76">
        <v>0</v>
      </c>
      <c r="D41" s="76">
        <v>0</v>
      </c>
      <c r="E41" s="76">
        <v>0</v>
      </c>
    </row>
    <row r="42" spans="1:5" ht="15" customHeight="1" x14ac:dyDescent="0.25">
      <c r="A42" s="220" t="s">
        <v>927</v>
      </c>
      <c r="B42" s="222" t="s">
        <v>326</v>
      </c>
      <c r="C42" s="76">
        <v>0</v>
      </c>
      <c r="D42" s="76">
        <v>13</v>
      </c>
      <c r="E42" s="76">
        <v>13</v>
      </c>
    </row>
    <row r="43" spans="1:5" ht="15" customHeight="1" x14ac:dyDescent="0.25">
      <c r="A43" s="220" t="s">
        <v>928</v>
      </c>
      <c r="B43" s="222" t="s">
        <v>327</v>
      </c>
      <c r="C43" s="76">
        <v>0</v>
      </c>
      <c r="D43" s="76">
        <v>0</v>
      </c>
      <c r="E43" s="76">
        <v>0</v>
      </c>
    </row>
    <row r="44" spans="1:5" ht="15" customHeight="1" x14ac:dyDescent="0.25">
      <c r="A44" s="220" t="s">
        <v>817</v>
      </c>
      <c r="B44" s="222" t="s">
        <v>328</v>
      </c>
      <c r="C44" s="76">
        <v>0</v>
      </c>
      <c r="D44" s="76">
        <v>782140</v>
      </c>
      <c r="E44" s="76">
        <v>782140</v>
      </c>
    </row>
    <row r="45" spans="1:5" ht="15" customHeight="1" x14ac:dyDescent="0.25">
      <c r="A45" s="220" t="s">
        <v>466</v>
      </c>
      <c r="B45" s="222" t="s">
        <v>816</v>
      </c>
      <c r="C45" s="76">
        <v>160000</v>
      </c>
      <c r="D45" s="76">
        <v>261944</v>
      </c>
      <c r="E45" s="76">
        <v>261944</v>
      </c>
    </row>
    <row r="46" spans="1:5" ht="15" customHeight="1" x14ac:dyDescent="0.25">
      <c r="A46" s="221" t="s">
        <v>484</v>
      </c>
      <c r="B46" s="223" t="s">
        <v>329</v>
      </c>
      <c r="C46" s="77">
        <v>609000</v>
      </c>
      <c r="D46" s="77">
        <v>1536893</v>
      </c>
      <c r="E46" s="77">
        <v>1536893</v>
      </c>
    </row>
    <row r="47" spans="1:5" ht="15" customHeight="1" x14ac:dyDescent="0.25">
      <c r="A47" s="220" t="s">
        <v>338</v>
      </c>
      <c r="B47" s="222" t="s">
        <v>339</v>
      </c>
      <c r="C47" s="76">
        <v>0</v>
      </c>
      <c r="D47" s="76">
        <v>0</v>
      </c>
      <c r="E47" s="76">
        <v>0</v>
      </c>
    </row>
    <row r="48" spans="1:5" ht="15" customHeight="1" x14ac:dyDescent="0.25">
      <c r="A48" s="220" t="s">
        <v>929</v>
      </c>
      <c r="B48" s="222" t="s">
        <v>340</v>
      </c>
      <c r="C48" s="76">
        <v>0</v>
      </c>
      <c r="D48" s="76">
        <v>0</v>
      </c>
      <c r="E48" s="76">
        <v>0</v>
      </c>
    </row>
    <row r="49" spans="1:5" ht="15" customHeight="1" x14ac:dyDescent="0.25">
      <c r="A49" s="220" t="s">
        <v>930</v>
      </c>
      <c r="B49" s="222" t="s">
        <v>931</v>
      </c>
      <c r="C49" s="76">
        <v>0</v>
      </c>
      <c r="D49" s="76">
        <v>0</v>
      </c>
      <c r="E49" s="76">
        <v>0</v>
      </c>
    </row>
    <row r="50" spans="1:5" ht="15" customHeight="1" x14ac:dyDescent="0.25">
      <c r="A50" s="220" t="s">
        <v>513</v>
      </c>
      <c r="B50" s="222" t="s">
        <v>932</v>
      </c>
      <c r="C50" s="76">
        <v>0</v>
      </c>
      <c r="D50" s="76">
        <v>0</v>
      </c>
      <c r="E50" s="76">
        <v>0</v>
      </c>
    </row>
    <row r="51" spans="1:5" ht="15" customHeight="1" x14ac:dyDescent="0.25">
      <c r="A51" s="220" t="s">
        <v>470</v>
      </c>
      <c r="B51" s="222" t="s">
        <v>634</v>
      </c>
      <c r="C51" s="76">
        <v>0</v>
      </c>
      <c r="D51" s="76">
        <v>0</v>
      </c>
      <c r="E51" s="76">
        <v>0</v>
      </c>
    </row>
    <row r="52" spans="1:5" ht="15" customHeight="1" x14ac:dyDescent="0.25">
      <c r="A52" s="221" t="s">
        <v>933</v>
      </c>
      <c r="B52" s="223" t="s">
        <v>341</v>
      </c>
      <c r="C52" s="77">
        <v>0</v>
      </c>
      <c r="D52" s="77">
        <v>0</v>
      </c>
      <c r="E52" s="77">
        <v>0</v>
      </c>
    </row>
    <row r="53" spans="1:5" ht="15" customHeight="1" x14ac:dyDescent="0.25">
      <c r="A53" s="226" t="s">
        <v>549</v>
      </c>
      <c r="B53" s="227"/>
      <c r="C53" s="284">
        <f>C20+C34+C46+C52</f>
        <v>17215318</v>
      </c>
      <c r="D53" s="284">
        <f t="shared" ref="D53:E53" si="0">D20+D34+D46+D52</f>
        <v>19068042</v>
      </c>
      <c r="E53" s="284">
        <f t="shared" si="0"/>
        <v>19068042</v>
      </c>
    </row>
    <row r="54" spans="1:5" ht="15" customHeight="1" x14ac:dyDescent="0.25">
      <c r="A54" s="220" t="s">
        <v>284</v>
      </c>
      <c r="B54" s="222" t="s">
        <v>285</v>
      </c>
      <c r="C54" s="76">
        <v>0</v>
      </c>
      <c r="D54" s="76">
        <v>0</v>
      </c>
      <c r="E54" s="76">
        <v>0</v>
      </c>
    </row>
    <row r="55" spans="1:5" ht="15" customHeight="1" x14ac:dyDescent="0.25">
      <c r="A55" s="220" t="s">
        <v>286</v>
      </c>
      <c r="B55" s="222" t="s">
        <v>287</v>
      </c>
      <c r="C55" s="76">
        <v>0</v>
      </c>
      <c r="D55" s="76">
        <v>0</v>
      </c>
      <c r="E55" s="76">
        <v>0</v>
      </c>
    </row>
    <row r="56" spans="1:5" ht="15" customHeight="1" x14ac:dyDescent="0.25">
      <c r="A56" s="220" t="s">
        <v>451</v>
      </c>
      <c r="B56" s="222" t="s">
        <v>288</v>
      </c>
      <c r="C56" s="76">
        <v>0</v>
      </c>
      <c r="D56" s="76">
        <v>0</v>
      </c>
      <c r="E56" s="76">
        <v>0</v>
      </c>
    </row>
    <row r="57" spans="1:5" ht="15" customHeight="1" x14ac:dyDescent="0.25">
      <c r="A57" s="220" t="s">
        <v>452</v>
      </c>
      <c r="B57" s="222" t="s">
        <v>289</v>
      </c>
      <c r="C57" s="76">
        <v>0</v>
      </c>
      <c r="D57" s="76">
        <v>0</v>
      </c>
      <c r="E57" s="76">
        <v>0</v>
      </c>
    </row>
    <row r="58" spans="1:5" ht="15" customHeight="1" x14ac:dyDescent="0.25">
      <c r="A58" s="220" t="s">
        <v>453</v>
      </c>
      <c r="B58" s="222" t="s">
        <v>290</v>
      </c>
      <c r="C58" s="76">
        <v>0</v>
      </c>
      <c r="D58" s="76">
        <v>14991460</v>
      </c>
      <c r="E58" s="76">
        <v>14991460</v>
      </c>
    </row>
    <row r="59" spans="1:5" ht="15" customHeight="1" x14ac:dyDescent="0.25">
      <c r="A59" s="221" t="s">
        <v>934</v>
      </c>
      <c r="B59" s="223" t="s">
        <v>291</v>
      </c>
      <c r="C59" s="77">
        <v>0</v>
      </c>
      <c r="D59" s="77">
        <v>14991460</v>
      </c>
      <c r="E59" s="77">
        <v>14991460</v>
      </c>
    </row>
    <row r="60" spans="1:5" ht="15" customHeight="1" x14ac:dyDescent="0.25">
      <c r="A60" s="220" t="s">
        <v>935</v>
      </c>
      <c r="B60" s="222" t="s">
        <v>330</v>
      </c>
      <c r="C60" s="208">
        <v>0</v>
      </c>
      <c r="D60" s="208">
        <v>0</v>
      </c>
      <c r="E60" s="208">
        <v>0</v>
      </c>
    </row>
    <row r="61" spans="1:5" ht="15" customHeight="1" x14ac:dyDescent="0.25">
      <c r="A61" s="220" t="s">
        <v>468</v>
      </c>
      <c r="B61" s="222" t="s">
        <v>331</v>
      </c>
      <c r="C61" s="208">
        <v>0</v>
      </c>
      <c r="D61" s="208">
        <v>0</v>
      </c>
      <c r="E61" s="208">
        <v>0</v>
      </c>
    </row>
    <row r="62" spans="1:5" ht="15" customHeight="1" x14ac:dyDescent="0.25">
      <c r="A62" s="220" t="s">
        <v>936</v>
      </c>
      <c r="B62" s="222" t="s">
        <v>333</v>
      </c>
      <c r="C62" s="208">
        <v>0</v>
      </c>
      <c r="D62" s="208">
        <v>0</v>
      </c>
      <c r="E62" s="208">
        <v>0</v>
      </c>
    </row>
    <row r="63" spans="1:5" ht="15" customHeight="1" x14ac:dyDescent="0.25">
      <c r="A63" s="220" t="s">
        <v>937</v>
      </c>
      <c r="B63" s="222" t="s">
        <v>334</v>
      </c>
      <c r="C63" s="208">
        <v>0</v>
      </c>
      <c r="D63" s="208">
        <v>0</v>
      </c>
      <c r="E63" s="208">
        <v>0</v>
      </c>
    </row>
    <row r="64" spans="1:5" ht="15" customHeight="1" x14ac:dyDescent="0.25">
      <c r="A64" s="220" t="s">
        <v>335</v>
      </c>
      <c r="B64" s="222" t="s">
        <v>336</v>
      </c>
      <c r="C64" s="208">
        <v>0</v>
      </c>
      <c r="D64" s="208">
        <v>0</v>
      </c>
      <c r="E64" s="208">
        <v>0</v>
      </c>
    </row>
    <row r="65" spans="1:5" ht="15" customHeight="1" x14ac:dyDescent="0.25">
      <c r="A65" s="221" t="s">
        <v>485</v>
      </c>
      <c r="B65" s="223" t="s">
        <v>337</v>
      </c>
      <c r="C65" s="209">
        <v>0</v>
      </c>
      <c r="D65" s="209">
        <v>0</v>
      </c>
      <c r="E65" s="209">
        <v>0</v>
      </c>
    </row>
    <row r="66" spans="1:5" ht="15" customHeight="1" x14ac:dyDescent="0.25">
      <c r="A66" s="220" t="s">
        <v>342</v>
      </c>
      <c r="B66" s="222" t="s">
        <v>343</v>
      </c>
      <c r="C66" s="208">
        <v>0</v>
      </c>
      <c r="D66" s="208">
        <v>0</v>
      </c>
      <c r="E66" s="208">
        <v>0</v>
      </c>
    </row>
    <row r="67" spans="1:5" ht="15" customHeight="1" x14ac:dyDescent="0.25">
      <c r="A67" s="220" t="s">
        <v>938</v>
      </c>
      <c r="B67" s="222" t="s">
        <v>344</v>
      </c>
      <c r="C67" s="208">
        <v>0</v>
      </c>
      <c r="D67" s="208">
        <v>0</v>
      </c>
      <c r="E67" s="208">
        <v>0</v>
      </c>
    </row>
    <row r="68" spans="1:5" ht="15" customHeight="1" x14ac:dyDescent="0.25">
      <c r="A68" s="220" t="s">
        <v>939</v>
      </c>
      <c r="B68" s="222" t="s">
        <v>345</v>
      </c>
      <c r="C68" s="208">
        <v>0</v>
      </c>
      <c r="D68" s="208">
        <v>0</v>
      </c>
      <c r="E68" s="208">
        <v>0</v>
      </c>
    </row>
    <row r="69" spans="1:5" ht="30" x14ac:dyDescent="0.25">
      <c r="A69" s="220" t="s">
        <v>471</v>
      </c>
      <c r="B69" s="222" t="s">
        <v>940</v>
      </c>
      <c r="C69" s="208">
        <v>0</v>
      </c>
      <c r="D69" s="208">
        <v>0</v>
      </c>
      <c r="E69" s="208">
        <v>0</v>
      </c>
    </row>
    <row r="70" spans="1:5" x14ac:dyDescent="0.25">
      <c r="A70" s="220" t="s">
        <v>516</v>
      </c>
      <c r="B70" s="222" t="s">
        <v>941</v>
      </c>
      <c r="C70" s="208">
        <v>0</v>
      </c>
      <c r="D70" s="208">
        <v>0</v>
      </c>
      <c r="E70" s="208">
        <v>0</v>
      </c>
    </row>
    <row r="71" spans="1:5" x14ac:dyDescent="0.25">
      <c r="A71" s="221" t="s">
        <v>488</v>
      </c>
      <c r="B71" s="223" t="s">
        <v>346</v>
      </c>
      <c r="C71" s="209">
        <v>0</v>
      </c>
      <c r="D71" s="209">
        <v>0</v>
      </c>
      <c r="E71" s="209">
        <v>0</v>
      </c>
    </row>
    <row r="72" spans="1:5" x14ac:dyDescent="0.25">
      <c r="A72" s="226" t="s">
        <v>884</v>
      </c>
      <c r="B72" s="193"/>
      <c r="C72" s="212">
        <f>C59+C65+C71</f>
        <v>0</v>
      </c>
      <c r="D72" s="212">
        <f t="shared" ref="D72:E72" si="1">D59+D65+D71</f>
        <v>14991460</v>
      </c>
      <c r="E72" s="212">
        <f t="shared" si="1"/>
        <v>14991460</v>
      </c>
    </row>
    <row r="73" spans="1:5" x14ac:dyDescent="0.25">
      <c r="A73" s="236" t="s">
        <v>942</v>
      </c>
      <c r="B73" s="237" t="s">
        <v>347</v>
      </c>
      <c r="C73" s="238">
        <f>C20+C34+C46+C52+C59+C65+C71</f>
        <v>17215318</v>
      </c>
      <c r="D73" s="238">
        <f t="shared" ref="D73:E73" si="2">D20+D34+D46+D52+D59+D65+D71</f>
        <v>34059502</v>
      </c>
      <c r="E73" s="238">
        <f t="shared" si="2"/>
        <v>34059502</v>
      </c>
    </row>
    <row r="74" spans="1:5" x14ac:dyDescent="0.25">
      <c r="A74" s="157" t="s">
        <v>943</v>
      </c>
      <c r="B74" s="233" t="s">
        <v>348</v>
      </c>
      <c r="C74" s="208">
        <v>0</v>
      </c>
      <c r="D74" s="208">
        <v>0</v>
      </c>
      <c r="E74" s="208">
        <v>0</v>
      </c>
    </row>
    <row r="75" spans="1:5" x14ac:dyDescent="0.25">
      <c r="A75" s="157" t="s">
        <v>944</v>
      </c>
      <c r="B75" s="233" t="s">
        <v>350</v>
      </c>
      <c r="C75" s="208">
        <v>0</v>
      </c>
      <c r="D75" s="208">
        <v>0</v>
      </c>
      <c r="E75" s="208">
        <v>0</v>
      </c>
    </row>
    <row r="76" spans="1:5" x14ac:dyDescent="0.25">
      <c r="A76" s="157" t="s">
        <v>945</v>
      </c>
      <c r="B76" s="233" t="s">
        <v>351</v>
      </c>
      <c r="C76" s="208">
        <v>0</v>
      </c>
      <c r="D76" s="208">
        <v>0</v>
      </c>
      <c r="E76" s="208">
        <v>0</v>
      </c>
    </row>
    <row r="77" spans="1:5" x14ac:dyDescent="0.25">
      <c r="A77" s="159" t="s">
        <v>946</v>
      </c>
      <c r="B77" s="234" t="s">
        <v>352</v>
      </c>
      <c r="C77" s="209">
        <v>0</v>
      </c>
      <c r="D77" s="209">
        <v>0</v>
      </c>
      <c r="E77" s="209">
        <v>0</v>
      </c>
    </row>
    <row r="78" spans="1:5" x14ac:dyDescent="0.25">
      <c r="A78" s="157" t="s">
        <v>947</v>
      </c>
      <c r="B78" s="233" t="s">
        <v>353</v>
      </c>
      <c r="C78" s="208">
        <v>0</v>
      </c>
      <c r="D78" s="208">
        <v>0</v>
      </c>
      <c r="E78" s="208">
        <v>0</v>
      </c>
    </row>
    <row r="79" spans="1:5" x14ac:dyDescent="0.25">
      <c r="A79" s="157" t="s">
        <v>948</v>
      </c>
      <c r="B79" s="233" t="s">
        <v>355</v>
      </c>
      <c r="C79" s="208">
        <v>0</v>
      </c>
      <c r="D79" s="208">
        <v>0</v>
      </c>
      <c r="E79" s="208">
        <v>0</v>
      </c>
    </row>
    <row r="80" spans="1:5" x14ac:dyDescent="0.25">
      <c r="A80" s="157" t="s">
        <v>519</v>
      </c>
      <c r="B80" s="224" t="s">
        <v>356</v>
      </c>
      <c r="C80" s="208">
        <v>0</v>
      </c>
      <c r="D80" s="208">
        <v>0</v>
      </c>
      <c r="E80" s="208">
        <v>0</v>
      </c>
    </row>
    <row r="81" spans="1:5" x14ac:dyDescent="0.25">
      <c r="A81" s="157" t="s">
        <v>949</v>
      </c>
      <c r="B81" s="224" t="s">
        <v>358</v>
      </c>
      <c r="C81" s="208">
        <v>0</v>
      </c>
      <c r="D81" s="208">
        <v>0</v>
      </c>
      <c r="E81" s="208">
        <v>0</v>
      </c>
    </row>
    <row r="82" spans="1:5" x14ac:dyDescent="0.25">
      <c r="A82" s="159" t="s">
        <v>490</v>
      </c>
      <c r="B82" s="225" t="s">
        <v>359</v>
      </c>
      <c r="C82" s="209">
        <v>0</v>
      </c>
      <c r="D82" s="209">
        <v>0</v>
      </c>
      <c r="E82" s="209">
        <v>0</v>
      </c>
    </row>
    <row r="83" spans="1:5" x14ac:dyDescent="0.25">
      <c r="A83" s="157" t="s">
        <v>950</v>
      </c>
      <c r="B83" s="224" t="s">
        <v>360</v>
      </c>
      <c r="C83" s="76">
        <v>6538849</v>
      </c>
      <c r="D83" s="76">
        <v>5923325</v>
      </c>
      <c r="E83" s="76">
        <v>5923325</v>
      </c>
    </row>
    <row r="84" spans="1:5" x14ac:dyDescent="0.25">
      <c r="A84" s="157" t="s">
        <v>951</v>
      </c>
      <c r="B84" s="224" t="s">
        <v>361</v>
      </c>
      <c r="C84" s="76">
        <v>0</v>
      </c>
      <c r="D84" s="76">
        <v>0</v>
      </c>
      <c r="E84" s="76">
        <v>0</v>
      </c>
    </row>
    <row r="85" spans="1:5" x14ac:dyDescent="0.25">
      <c r="A85" s="159" t="s">
        <v>491</v>
      </c>
      <c r="B85" s="225" t="s">
        <v>362</v>
      </c>
      <c r="C85" s="77">
        <f>SUM(C83:C84)</f>
        <v>6538849</v>
      </c>
      <c r="D85" s="77">
        <f t="shared" ref="D85:E85" si="3">SUM(D83:D84)</f>
        <v>5923325</v>
      </c>
      <c r="E85" s="77">
        <f t="shared" si="3"/>
        <v>5923325</v>
      </c>
    </row>
    <row r="86" spans="1:5" x14ac:dyDescent="0.25">
      <c r="A86" s="157" t="s">
        <v>953</v>
      </c>
      <c r="B86" s="224" t="s">
        <v>364</v>
      </c>
      <c r="C86" s="76">
        <v>0</v>
      </c>
      <c r="D86" s="76">
        <v>657442</v>
      </c>
      <c r="E86" s="76">
        <v>657442</v>
      </c>
    </row>
    <row r="87" spans="1:5" x14ac:dyDescent="0.25">
      <c r="A87" s="157" t="s">
        <v>365</v>
      </c>
      <c r="B87" s="224" t="s">
        <v>366</v>
      </c>
      <c r="C87" s="208">
        <v>0</v>
      </c>
      <c r="D87" s="208">
        <v>0</v>
      </c>
      <c r="E87" s="208">
        <v>0</v>
      </c>
    </row>
    <row r="88" spans="1:5" x14ac:dyDescent="0.25">
      <c r="A88" s="157" t="s">
        <v>954</v>
      </c>
      <c r="B88" s="224" t="s">
        <v>368</v>
      </c>
      <c r="C88" s="208">
        <v>0</v>
      </c>
      <c r="D88" s="208">
        <v>0</v>
      </c>
      <c r="E88" s="208">
        <v>0</v>
      </c>
    </row>
    <row r="89" spans="1:5" x14ac:dyDescent="0.25">
      <c r="A89" s="157" t="s">
        <v>955</v>
      </c>
      <c r="B89" s="224" t="s">
        <v>370</v>
      </c>
      <c r="C89" s="208">
        <v>0</v>
      </c>
      <c r="D89" s="208">
        <v>0</v>
      </c>
      <c r="E89" s="208">
        <v>0</v>
      </c>
    </row>
    <row r="90" spans="1:5" x14ac:dyDescent="0.25">
      <c r="A90" s="157" t="s">
        <v>629</v>
      </c>
      <c r="B90" s="224" t="s">
        <v>371</v>
      </c>
      <c r="C90" s="208">
        <v>0</v>
      </c>
      <c r="D90" s="208">
        <v>0</v>
      </c>
      <c r="E90" s="208">
        <v>0</v>
      </c>
    </row>
    <row r="91" spans="1:5" x14ac:dyDescent="0.25">
      <c r="A91" s="157" t="s">
        <v>956</v>
      </c>
      <c r="B91" s="224" t="s">
        <v>952</v>
      </c>
      <c r="C91" s="208">
        <v>0</v>
      </c>
      <c r="D91" s="208">
        <v>0</v>
      </c>
      <c r="E91" s="208">
        <v>0</v>
      </c>
    </row>
    <row r="92" spans="1:5" x14ac:dyDescent="0.25">
      <c r="A92" s="159" t="s">
        <v>492</v>
      </c>
      <c r="B92" s="225" t="s">
        <v>373</v>
      </c>
      <c r="C92" s="77">
        <v>6538849</v>
      </c>
      <c r="D92" s="77">
        <v>6580767</v>
      </c>
      <c r="E92" s="77">
        <v>6580767</v>
      </c>
    </row>
    <row r="93" spans="1:5" x14ac:dyDescent="0.25">
      <c r="A93" s="157" t="s">
        <v>374</v>
      </c>
      <c r="B93" s="224" t="s">
        <v>375</v>
      </c>
      <c r="C93" s="208">
        <v>0</v>
      </c>
      <c r="D93" s="208">
        <v>0</v>
      </c>
      <c r="E93" s="208">
        <v>0</v>
      </c>
    </row>
    <row r="94" spans="1:5" x14ac:dyDescent="0.25">
      <c r="A94" s="157" t="s">
        <v>376</v>
      </c>
      <c r="B94" s="224" t="s">
        <v>377</v>
      </c>
      <c r="C94" s="208">
        <v>0</v>
      </c>
      <c r="D94" s="208">
        <v>0</v>
      </c>
      <c r="E94" s="208">
        <v>0</v>
      </c>
    </row>
    <row r="95" spans="1:5" x14ac:dyDescent="0.25">
      <c r="A95" s="157" t="s">
        <v>958</v>
      </c>
      <c r="B95" s="224" t="s">
        <v>379</v>
      </c>
      <c r="C95" s="208">
        <v>0</v>
      </c>
      <c r="D95" s="208">
        <v>0</v>
      </c>
      <c r="E95" s="208">
        <v>0</v>
      </c>
    </row>
    <row r="96" spans="1:5" x14ac:dyDescent="0.25">
      <c r="A96" s="157" t="s">
        <v>959</v>
      </c>
      <c r="B96" s="224" t="s">
        <v>380</v>
      </c>
      <c r="C96" s="208">
        <v>0</v>
      </c>
      <c r="D96" s="208">
        <v>0</v>
      </c>
      <c r="E96" s="208">
        <v>0</v>
      </c>
    </row>
    <row r="97" spans="1:5" x14ac:dyDescent="0.25">
      <c r="A97" s="157" t="s">
        <v>960</v>
      </c>
      <c r="B97" s="224" t="s">
        <v>957</v>
      </c>
      <c r="C97" s="208">
        <v>0</v>
      </c>
      <c r="D97" s="208">
        <v>0</v>
      </c>
      <c r="E97" s="208">
        <v>0</v>
      </c>
    </row>
    <row r="98" spans="1:5" x14ac:dyDescent="0.25">
      <c r="A98" s="159" t="s">
        <v>493</v>
      </c>
      <c r="B98" s="225" t="s">
        <v>381</v>
      </c>
      <c r="C98" s="209">
        <v>0</v>
      </c>
      <c r="D98" s="209">
        <v>0</v>
      </c>
      <c r="E98" s="209">
        <v>0</v>
      </c>
    </row>
    <row r="99" spans="1:5" x14ac:dyDescent="0.25">
      <c r="A99" s="159" t="s">
        <v>961</v>
      </c>
      <c r="B99" s="223" t="s">
        <v>383</v>
      </c>
      <c r="C99" s="208">
        <v>0</v>
      </c>
      <c r="D99" s="208">
        <v>0</v>
      </c>
      <c r="E99" s="208">
        <v>0</v>
      </c>
    </row>
    <row r="100" spans="1:5" x14ac:dyDescent="0.25">
      <c r="A100" s="159" t="s">
        <v>964</v>
      </c>
      <c r="B100" s="216" t="s">
        <v>962</v>
      </c>
      <c r="C100" s="208">
        <v>0</v>
      </c>
      <c r="D100" s="208">
        <v>0</v>
      </c>
      <c r="E100" s="208">
        <v>0</v>
      </c>
    </row>
    <row r="101" spans="1:5" x14ac:dyDescent="0.25">
      <c r="A101" s="240" t="s">
        <v>965</v>
      </c>
      <c r="B101" s="241" t="s">
        <v>384</v>
      </c>
      <c r="C101" s="242">
        <f>C92+C98+C99+C100</f>
        <v>6538849</v>
      </c>
      <c r="D101" s="242">
        <f t="shared" ref="D101:E101" si="4">D92+D98+D99+D100</f>
        <v>6580767</v>
      </c>
      <c r="E101" s="242">
        <f t="shared" si="4"/>
        <v>6580767</v>
      </c>
    </row>
    <row r="102" spans="1:5" x14ac:dyDescent="0.25">
      <c r="A102" s="196" t="s">
        <v>966</v>
      </c>
      <c r="B102" s="245" t="s">
        <v>963</v>
      </c>
      <c r="C102" s="210">
        <f>C73+C101</f>
        <v>23754167</v>
      </c>
      <c r="D102" s="210">
        <f t="shared" ref="D102:E102" si="5">D73+D101</f>
        <v>40640269</v>
      </c>
      <c r="E102" s="210">
        <f t="shared" si="5"/>
        <v>40640269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F158"/>
  <sheetViews>
    <sheetView topLeftCell="A142" workbookViewId="0">
      <selection activeCell="B160" sqref="B160"/>
    </sheetView>
  </sheetViews>
  <sheetFormatPr defaultRowHeight="15" x14ac:dyDescent="0.25"/>
  <cols>
    <col min="1" max="1" width="101.28515625" customWidth="1"/>
    <col min="2" max="2" width="10.7109375" customWidth="1"/>
    <col min="3" max="3" width="16.85546875" bestFit="1" customWidth="1"/>
    <col min="4" max="6" width="15.85546875" bestFit="1" customWidth="1"/>
  </cols>
  <sheetData>
    <row r="1" spans="1:6" x14ac:dyDescent="0.25">
      <c r="A1" s="125" t="s">
        <v>718</v>
      </c>
      <c r="B1" s="126"/>
      <c r="C1" s="126"/>
      <c r="D1" s="126"/>
      <c r="E1" s="126"/>
      <c r="F1" s="126"/>
    </row>
    <row r="2" spans="1:6" ht="26.25" customHeight="1" x14ac:dyDescent="0.25">
      <c r="A2" s="380" t="s">
        <v>1063</v>
      </c>
      <c r="B2" s="389"/>
      <c r="C2" s="389"/>
      <c r="D2" s="389"/>
      <c r="E2" s="389"/>
      <c r="F2" s="351"/>
    </row>
    <row r="3" spans="1:6" ht="30.75" customHeight="1" x14ac:dyDescent="0.25">
      <c r="A3" s="347" t="s">
        <v>719</v>
      </c>
      <c r="B3" s="348"/>
      <c r="C3" s="348"/>
      <c r="D3" s="348"/>
      <c r="E3" s="348"/>
      <c r="F3" s="351"/>
    </row>
    <row r="5" spans="1:6" x14ac:dyDescent="0.25">
      <c r="A5" s="127" t="s">
        <v>630</v>
      </c>
    </row>
    <row r="6" spans="1:6" ht="48.75" customHeight="1" x14ac:dyDescent="0.25">
      <c r="A6" s="2" t="s">
        <v>107</v>
      </c>
      <c r="B6" s="3" t="s">
        <v>108</v>
      </c>
      <c r="C6" s="128" t="s">
        <v>1002</v>
      </c>
      <c r="D6" s="128" t="s">
        <v>743</v>
      </c>
      <c r="E6" s="128" t="s">
        <v>996</v>
      </c>
      <c r="F6" s="128" t="s">
        <v>997</v>
      </c>
    </row>
    <row r="7" spans="1:6" x14ac:dyDescent="0.25">
      <c r="A7" s="29" t="s">
        <v>385</v>
      </c>
      <c r="B7" s="28" t="s">
        <v>125</v>
      </c>
      <c r="C7" s="285">
        <v>4927601</v>
      </c>
      <c r="D7" s="285">
        <f>'4. melléklet'!C22</f>
        <v>4783000</v>
      </c>
      <c r="E7" s="285">
        <f>'4. melléklet'!D22</f>
        <v>5349163</v>
      </c>
      <c r="F7" s="285">
        <f>'4. melléklet'!E22</f>
        <v>5349163</v>
      </c>
    </row>
    <row r="8" spans="1:6" x14ac:dyDescent="0.25">
      <c r="A8" s="5" t="s">
        <v>386</v>
      </c>
      <c r="B8" s="28" t="s">
        <v>130</v>
      </c>
      <c r="C8" s="285">
        <v>3327333</v>
      </c>
      <c r="D8" s="285">
        <f>'4. melléklet'!C26</f>
        <v>3366000</v>
      </c>
      <c r="E8" s="285">
        <f>'4. melléklet'!D26</f>
        <v>3431490</v>
      </c>
      <c r="F8" s="285">
        <f>'4. melléklet'!E26</f>
        <v>3431490</v>
      </c>
    </row>
    <row r="9" spans="1:6" s="92" customFormat="1" x14ac:dyDescent="0.25">
      <c r="A9" s="40" t="s">
        <v>444</v>
      </c>
      <c r="B9" s="41" t="s">
        <v>131</v>
      </c>
      <c r="C9" s="289">
        <v>8254934</v>
      </c>
      <c r="D9" s="289">
        <f>SUM(D7:D8)</f>
        <v>8149000</v>
      </c>
      <c r="E9" s="289">
        <f t="shared" ref="E9:F9" si="0">SUM(E7:E8)</f>
        <v>8780653</v>
      </c>
      <c r="F9" s="289">
        <f t="shared" si="0"/>
        <v>8780653</v>
      </c>
    </row>
    <row r="10" spans="1:6" s="92" customFormat="1" x14ac:dyDescent="0.25">
      <c r="A10" s="34" t="s">
        <v>421</v>
      </c>
      <c r="B10" s="41" t="s">
        <v>132</v>
      </c>
      <c r="C10" s="289">
        <v>1660795</v>
      </c>
      <c r="D10" s="289">
        <f>'4. melléklet'!C28</f>
        <v>1613000</v>
      </c>
      <c r="E10" s="289">
        <f>'4. melléklet'!D28</f>
        <v>1534958</v>
      </c>
      <c r="F10" s="289">
        <f>'4. melléklet'!E28</f>
        <v>1534958</v>
      </c>
    </row>
    <row r="11" spans="1:6" x14ac:dyDescent="0.25">
      <c r="A11" s="5" t="s">
        <v>387</v>
      </c>
      <c r="B11" s="28" t="s">
        <v>136</v>
      </c>
      <c r="C11" s="285">
        <v>1092933</v>
      </c>
      <c r="D11" s="285">
        <f>'4. melléklet'!C32</f>
        <v>1290000</v>
      </c>
      <c r="E11" s="285">
        <f>'4. melléklet'!D32</f>
        <v>914872</v>
      </c>
      <c r="F11" s="285">
        <f>'4. melléklet'!E32</f>
        <v>914872</v>
      </c>
    </row>
    <row r="12" spans="1:6" x14ac:dyDescent="0.25">
      <c r="A12" s="5" t="s">
        <v>445</v>
      </c>
      <c r="B12" s="28" t="s">
        <v>140</v>
      </c>
      <c r="C12" s="285">
        <v>115635</v>
      </c>
      <c r="D12" s="285">
        <f>'4. melléklet'!C35</f>
        <v>118000</v>
      </c>
      <c r="E12" s="285">
        <f>'4. melléklet'!D35</f>
        <v>120436</v>
      </c>
      <c r="F12" s="285">
        <f>'4. melléklet'!E35</f>
        <v>120436</v>
      </c>
    </row>
    <row r="13" spans="1:6" x14ac:dyDescent="0.25">
      <c r="A13" s="5" t="s">
        <v>388</v>
      </c>
      <c r="B13" s="28" t="s">
        <v>150</v>
      </c>
      <c r="C13" s="285">
        <v>4364106</v>
      </c>
      <c r="D13" s="285">
        <f>'4. melléklet'!C43</f>
        <v>2164000</v>
      </c>
      <c r="E13" s="285">
        <f>'4. melléklet'!D43</f>
        <v>3053120</v>
      </c>
      <c r="F13" s="285">
        <f>'4. melléklet'!E43</f>
        <v>3014473</v>
      </c>
    </row>
    <row r="14" spans="1:6" x14ac:dyDescent="0.25">
      <c r="A14" s="5" t="s">
        <v>389</v>
      </c>
      <c r="B14" s="28" t="s">
        <v>155</v>
      </c>
      <c r="C14" s="285">
        <v>31762</v>
      </c>
      <c r="D14" s="285">
        <f>'4. melléklet'!C46</f>
        <v>0</v>
      </c>
      <c r="E14" s="285">
        <f>'4. melléklet'!D46</f>
        <v>0</v>
      </c>
      <c r="F14" s="285">
        <f>'4. melléklet'!E46</f>
        <v>0</v>
      </c>
    </row>
    <row r="15" spans="1:6" x14ac:dyDescent="0.25">
      <c r="A15" s="5" t="s">
        <v>390</v>
      </c>
      <c r="B15" s="28" t="s">
        <v>164</v>
      </c>
      <c r="C15" s="285">
        <v>938988</v>
      </c>
      <c r="D15" s="285">
        <f>'4. melléklet'!C52</f>
        <v>1085000</v>
      </c>
      <c r="E15" s="285">
        <f>'4. melléklet'!D52</f>
        <v>960419</v>
      </c>
      <c r="F15" s="285">
        <f>'4. melléklet'!E52</f>
        <v>949984</v>
      </c>
    </row>
    <row r="16" spans="1:6" s="92" customFormat="1" x14ac:dyDescent="0.25">
      <c r="A16" s="34" t="s">
        <v>391</v>
      </c>
      <c r="B16" s="41" t="s">
        <v>165</v>
      </c>
      <c r="C16" s="289">
        <v>6543424</v>
      </c>
      <c r="D16" s="289">
        <f>SUM(D11:D15)</f>
        <v>4657000</v>
      </c>
      <c r="E16" s="289">
        <f t="shared" ref="E16:F16" si="1">SUM(E11:E15)</f>
        <v>5048847</v>
      </c>
      <c r="F16" s="289">
        <f t="shared" si="1"/>
        <v>4999765</v>
      </c>
    </row>
    <row r="17" spans="1:6" x14ac:dyDescent="0.25">
      <c r="A17" s="12" t="s">
        <v>166</v>
      </c>
      <c r="B17" s="28" t="s">
        <v>167</v>
      </c>
      <c r="C17" s="285">
        <v>0</v>
      </c>
      <c r="D17" s="285">
        <f>'4. melléklet'!C54</f>
        <v>0</v>
      </c>
      <c r="E17" s="285">
        <f>'4. melléklet'!D54</f>
        <v>0</v>
      </c>
      <c r="F17" s="285">
        <f>'4. melléklet'!E54</f>
        <v>0</v>
      </c>
    </row>
    <row r="18" spans="1:6" x14ac:dyDescent="0.25">
      <c r="A18" s="12" t="s">
        <v>392</v>
      </c>
      <c r="B18" s="28" t="s">
        <v>168</v>
      </c>
      <c r="C18" s="285">
        <v>24000</v>
      </c>
      <c r="D18" s="285">
        <f>'4. melléklet'!C55</f>
        <v>0</v>
      </c>
      <c r="E18" s="285">
        <f>'4. melléklet'!D55</f>
        <v>0</v>
      </c>
      <c r="F18" s="285">
        <f>'4. melléklet'!E55</f>
        <v>0</v>
      </c>
    </row>
    <row r="19" spans="1:6" x14ac:dyDescent="0.25">
      <c r="A19" s="15" t="s">
        <v>425</v>
      </c>
      <c r="B19" s="28" t="s">
        <v>169</v>
      </c>
      <c r="C19" s="285">
        <v>0</v>
      </c>
      <c r="D19" s="285">
        <f>'4. melléklet'!C56</f>
        <v>0</v>
      </c>
      <c r="E19" s="285">
        <f>'4. melléklet'!D56</f>
        <v>0</v>
      </c>
      <c r="F19" s="285">
        <f>'4. melléklet'!E56</f>
        <v>0</v>
      </c>
    </row>
    <row r="20" spans="1:6" x14ac:dyDescent="0.25">
      <c r="A20" s="15" t="s">
        <v>426</v>
      </c>
      <c r="B20" s="28" t="s">
        <v>170</v>
      </c>
      <c r="C20" s="285">
        <v>0</v>
      </c>
      <c r="D20" s="285">
        <f>'4. melléklet'!C57</f>
        <v>0</v>
      </c>
      <c r="E20" s="285">
        <f>'4. melléklet'!D57</f>
        <v>0</v>
      </c>
      <c r="F20" s="285">
        <f>'4. melléklet'!E57</f>
        <v>0</v>
      </c>
    </row>
    <row r="21" spans="1:6" x14ac:dyDescent="0.25">
      <c r="A21" s="15" t="s">
        <v>427</v>
      </c>
      <c r="B21" s="28" t="s">
        <v>171</v>
      </c>
      <c r="C21" s="285">
        <v>0</v>
      </c>
      <c r="D21" s="285">
        <f>'4. melléklet'!C58</f>
        <v>0</v>
      </c>
      <c r="E21" s="285">
        <f>'4. melléklet'!D58</f>
        <v>0</v>
      </c>
      <c r="F21" s="285">
        <f>'4. melléklet'!E58</f>
        <v>0</v>
      </c>
    </row>
    <row r="22" spans="1:6" x14ac:dyDescent="0.25">
      <c r="A22" s="12" t="s">
        <v>428</v>
      </c>
      <c r="B22" s="28" t="s">
        <v>172</v>
      </c>
      <c r="C22" s="285">
        <v>0</v>
      </c>
      <c r="D22" s="285">
        <f>'4. melléklet'!C59</f>
        <v>0</v>
      </c>
      <c r="E22" s="285">
        <f>'4. melléklet'!D59</f>
        <v>0</v>
      </c>
      <c r="F22" s="285">
        <f>'4. melléklet'!E59</f>
        <v>0</v>
      </c>
    </row>
    <row r="23" spans="1:6" x14ac:dyDescent="0.25">
      <c r="A23" s="12" t="s">
        <v>429</v>
      </c>
      <c r="B23" s="28" t="s">
        <v>173</v>
      </c>
      <c r="C23" s="285">
        <v>0</v>
      </c>
      <c r="D23" s="285">
        <f>'4. melléklet'!C60</f>
        <v>0</v>
      </c>
      <c r="E23" s="285">
        <f>'4. melléklet'!D60</f>
        <v>0</v>
      </c>
      <c r="F23" s="285">
        <f>'4. melléklet'!E60</f>
        <v>0</v>
      </c>
    </row>
    <row r="24" spans="1:6" x14ac:dyDescent="0.25">
      <c r="A24" s="12" t="s">
        <v>430</v>
      </c>
      <c r="B24" s="28" t="s">
        <v>174</v>
      </c>
      <c r="C24" s="285">
        <v>1095000</v>
      </c>
      <c r="D24" s="285">
        <f>'4. melléklet'!C61</f>
        <v>986000</v>
      </c>
      <c r="E24" s="285">
        <f>'4. melléklet'!D61</f>
        <v>910000</v>
      </c>
      <c r="F24" s="285">
        <f>'4. melléklet'!E61</f>
        <v>910000</v>
      </c>
    </row>
    <row r="25" spans="1:6" s="92" customFormat="1" x14ac:dyDescent="0.25">
      <c r="A25" s="38" t="s">
        <v>394</v>
      </c>
      <c r="B25" s="41" t="s">
        <v>175</v>
      </c>
      <c r="C25" s="289">
        <v>1119000</v>
      </c>
      <c r="D25" s="289">
        <f>SUM(D17:D24)</f>
        <v>986000</v>
      </c>
      <c r="E25" s="289">
        <f t="shared" ref="E25:F25" si="2">SUM(E17:E24)</f>
        <v>910000</v>
      </c>
      <c r="F25" s="289">
        <f t="shared" si="2"/>
        <v>910000</v>
      </c>
    </row>
    <row r="26" spans="1:6" x14ac:dyDescent="0.25">
      <c r="A26" s="11" t="s">
        <v>431</v>
      </c>
      <c r="B26" s="28" t="s">
        <v>176</v>
      </c>
      <c r="C26" s="285">
        <v>0</v>
      </c>
      <c r="D26" s="285">
        <f>'4. melléklet'!C63</f>
        <v>0</v>
      </c>
      <c r="E26" s="285">
        <f>'4. melléklet'!D63</f>
        <v>0</v>
      </c>
      <c r="F26" s="285">
        <f>'4. melléklet'!E63</f>
        <v>0</v>
      </c>
    </row>
    <row r="27" spans="1:6" x14ac:dyDescent="0.25">
      <c r="A27" s="11" t="s">
        <v>177</v>
      </c>
      <c r="B27" s="28" t="s">
        <v>178</v>
      </c>
      <c r="C27" s="285">
        <v>80227</v>
      </c>
      <c r="D27" s="285">
        <f>'4. melléklet'!C64</f>
        <v>0</v>
      </c>
      <c r="E27" s="285">
        <f>'4. melléklet'!D64</f>
        <v>0</v>
      </c>
      <c r="F27" s="285">
        <f>'4. melléklet'!E64</f>
        <v>0</v>
      </c>
    </row>
    <row r="28" spans="1:6" x14ac:dyDescent="0.25">
      <c r="A28" s="11" t="s">
        <v>179</v>
      </c>
      <c r="B28" s="28" t="s">
        <v>180</v>
      </c>
      <c r="C28" s="285">
        <v>0</v>
      </c>
      <c r="D28" s="285">
        <f>'4. melléklet'!C65</f>
        <v>0</v>
      </c>
      <c r="E28" s="285">
        <f>'4. melléklet'!D65</f>
        <v>0</v>
      </c>
      <c r="F28" s="285">
        <f>'4. melléklet'!E65</f>
        <v>0</v>
      </c>
    </row>
    <row r="29" spans="1:6" x14ac:dyDescent="0.25">
      <c r="A29" s="11" t="s">
        <v>395</v>
      </c>
      <c r="B29" s="28" t="s">
        <v>181</v>
      </c>
      <c r="C29" s="285">
        <v>0</v>
      </c>
      <c r="D29" s="285">
        <f>'4. melléklet'!C66</f>
        <v>0</v>
      </c>
      <c r="E29" s="285">
        <f>'4. melléklet'!D66</f>
        <v>0</v>
      </c>
      <c r="F29" s="285">
        <f>'4. melléklet'!E66</f>
        <v>0</v>
      </c>
    </row>
    <row r="30" spans="1:6" x14ac:dyDescent="0.25">
      <c r="A30" s="11" t="s">
        <v>432</v>
      </c>
      <c r="B30" s="28" t="s">
        <v>182</v>
      </c>
      <c r="C30" s="285">
        <v>0</v>
      </c>
      <c r="D30" s="285">
        <f>'4. melléklet'!C67</f>
        <v>0</v>
      </c>
      <c r="E30" s="285">
        <f>'4. melléklet'!D67</f>
        <v>0</v>
      </c>
      <c r="F30" s="285">
        <f>'4. melléklet'!E67</f>
        <v>0</v>
      </c>
    </row>
    <row r="31" spans="1:6" x14ac:dyDescent="0.25">
      <c r="A31" s="11" t="s">
        <v>397</v>
      </c>
      <c r="B31" s="28" t="s">
        <v>183</v>
      </c>
      <c r="C31" s="285">
        <v>824505</v>
      </c>
      <c r="D31" s="285">
        <f>'4. melléklet'!C68</f>
        <v>1633000</v>
      </c>
      <c r="E31" s="285">
        <f>'4. melléklet'!D68</f>
        <v>1250341</v>
      </c>
      <c r="F31" s="285">
        <f>'4. melléklet'!E68</f>
        <v>1250341</v>
      </c>
    </row>
    <row r="32" spans="1:6" x14ac:dyDescent="0.25">
      <c r="A32" s="11" t="s">
        <v>433</v>
      </c>
      <c r="B32" s="28" t="s">
        <v>184</v>
      </c>
      <c r="C32" s="285">
        <v>0</v>
      </c>
      <c r="D32" s="285">
        <f>'4. melléklet'!C69</f>
        <v>0</v>
      </c>
      <c r="E32" s="285">
        <f>'4. melléklet'!D69</f>
        <v>0</v>
      </c>
      <c r="F32" s="285">
        <f>'4. melléklet'!E69</f>
        <v>0</v>
      </c>
    </row>
    <row r="33" spans="1:6" x14ac:dyDescent="0.25">
      <c r="A33" s="11" t="s">
        <v>434</v>
      </c>
      <c r="B33" s="28" t="s">
        <v>185</v>
      </c>
      <c r="C33" s="285">
        <v>0</v>
      </c>
      <c r="D33" s="285">
        <f>'4. melléklet'!C70</f>
        <v>0</v>
      </c>
      <c r="E33" s="285">
        <f>'4. melléklet'!D70</f>
        <v>0</v>
      </c>
      <c r="F33" s="285">
        <f>'4. melléklet'!E70</f>
        <v>0</v>
      </c>
    </row>
    <row r="34" spans="1:6" x14ac:dyDescent="0.25">
      <c r="A34" s="11" t="s">
        <v>186</v>
      </c>
      <c r="B34" s="28" t="s">
        <v>187</v>
      </c>
      <c r="C34" s="285">
        <v>0</v>
      </c>
      <c r="D34" s="285">
        <f>'4. melléklet'!C71</f>
        <v>0</v>
      </c>
      <c r="E34" s="285">
        <f>'4. melléklet'!D71</f>
        <v>0</v>
      </c>
      <c r="F34" s="285">
        <f>'4. melléklet'!E71</f>
        <v>0</v>
      </c>
    </row>
    <row r="35" spans="1:6" x14ac:dyDescent="0.25">
      <c r="A35" s="18" t="s">
        <v>188</v>
      </c>
      <c r="B35" s="28" t="s">
        <v>189</v>
      </c>
      <c r="C35" s="285">
        <v>0</v>
      </c>
      <c r="D35" s="285">
        <f>'4. melléklet'!C72</f>
        <v>0</v>
      </c>
      <c r="E35" s="285">
        <f>'4. melléklet'!D72</f>
        <v>0</v>
      </c>
      <c r="F35" s="285">
        <f>'4. melléklet'!E72</f>
        <v>0</v>
      </c>
    </row>
    <row r="36" spans="1:6" x14ac:dyDescent="0.25">
      <c r="A36" s="18" t="s">
        <v>872</v>
      </c>
      <c r="B36" s="28" t="s">
        <v>873</v>
      </c>
      <c r="C36" s="285">
        <v>0</v>
      </c>
      <c r="D36" s="285">
        <f>'4. melléklet'!C73</f>
        <v>0</v>
      </c>
      <c r="E36" s="285">
        <f>'4. melléklet'!D73</f>
        <v>0</v>
      </c>
      <c r="F36" s="285">
        <f>'4. melléklet'!E73</f>
        <v>0</v>
      </c>
    </row>
    <row r="37" spans="1:6" x14ac:dyDescent="0.25">
      <c r="A37" s="11" t="s">
        <v>435</v>
      </c>
      <c r="B37" s="28" t="s">
        <v>190</v>
      </c>
      <c r="C37" s="285">
        <v>300000</v>
      </c>
      <c r="D37" s="285">
        <f>'4. melléklet'!C74</f>
        <v>420000</v>
      </c>
      <c r="E37" s="285">
        <f>'4. melléklet'!D74</f>
        <v>420000</v>
      </c>
      <c r="F37" s="285">
        <f>'4. melléklet'!E74</f>
        <v>420000</v>
      </c>
    </row>
    <row r="38" spans="1:6" x14ac:dyDescent="0.25">
      <c r="A38" s="18" t="s">
        <v>603</v>
      </c>
      <c r="B38" s="28" t="s">
        <v>673</v>
      </c>
      <c r="C38" s="285">
        <v>0</v>
      </c>
      <c r="D38" s="285">
        <f>'4. melléklet'!C75</f>
        <v>5537908</v>
      </c>
      <c r="E38" s="285">
        <f>'4. melléklet'!D75</f>
        <v>17932120</v>
      </c>
      <c r="F38" s="285">
        <f>'4. melléklet'!E75</f>
        <v>0</v>
      </c>
    </row>
    <row r="39" spans="1:6" s="92" customFormat="1" x14ac:dyDescent="0.25">
      <c r="A39" s="38" t="s">
        <v>400</v>
      </c>
      <c r="B39" s="41" t="s">
        <v>191</v>
      </c>
      <c r="C39" s="342">
        <f>SUM(C26:C38)</f>
        <v>1204732</v>
      </c>
      <c r="D39" s="289">
        <f>SUM(D26:D38)</f>
        <v>7590908</v>
      </c>
      <c r="E39" s="289">
        <f t="shared" ref="E39:F39" si="3">SUM(E26:E38)</f>
        <v>19602461</v>
      </c>
      <c r="F39" s="289">
        <f t="shared" si="3"/>
        <v>1670341</v>
      </c>
    </row>
    <row r="40" spans="1:6" s="92" customFormat="1" ht="15.75" x14ac:dyDescent="0.25">
      <c r="A40" s="255" t="s">
        <v>549</v>
      </c>
      <c r="B40" s="256"/>
      <c r="C40" s="269">
        <f>C9+C10+C16+C25+C39</f>
        <v>18782885</v>
      </c>
      <c r="D40" s="269">
        <f>D9+D10+D16+D25+D39</f>
        <v>22995908</v>
      </c>
      <c r="E40" s="269">
        <f>E9+E10+E16+E25+E39</f>
        <v>35876919</v>
      </c>
      <c r="F40" s="269">
        <f t="shared" ref="F40" si="4">F9+F10+F16+F25+F39</f>
        <v>17895717</v>
      </c>
    </row>
    <row r="41" spans="1:6" x14ac:dyDescent="0.25">
      <c r="A41" s="31" t="s">
        <v>192</v>
      </c>
      <c r="B41" s="28" t="s">
        <v>193</v>
      </c>
      <c r="C41" s="285">
        <v>0</v>
      </c>
      <c r="D41" s="285">
        <f>'4. melléklet'!C78</f>
        <v>0</v>
      </c>
      <c r="E41" s="285">
        <f>'4. melléklet'!D78</f>
        <v>0</v>
      </c>
      <c r="F41" s="285">
        <f>'4. melléklet'!E78</f>
        <v>0</v>
      </c>
    </row>
    <row r="42" spans="1:6" x14ac:dyDescent="0.25">
      <c r="A42" s="31" t="s">
        <v>436</v>
      </c>
      <c r="B42" s="28" t="s">
        <v>194</v>
      </c>
      <c r="C42" s="285">
        <v>0</v>
      </c>
      <c r="D42" s="285">
        <f>'4. melléklet'!C79</f>
        <v>0</v>
      </c>
      <c r="E42" s="285">
        <f>'4. melléklet'!D79</f>
        <v>2464730</v>
      </c>
      <c r="F42" s="285">
        <f>'4. melléklet'!E79</f>
        <v>2464730</v>
      </c>
    </row>
    <row r="43" spans="1:6" x14ac:dyDescent="0.25">
      <c r="A43" s="31" t="s">
        <v>195</v>
      </c>
      <c r="B43" s="28" t="s">
        <v>196</v>
      </c>
      <c r="C43" s="285">
        <v>0</v>
      </c>
      <c r="D43" s="285">
        <f>'4. melléklet'!C80</f>
        <v>0</v>
      </c>
      <c r="E43" s="285">
        <f>'4. melléklet'!D80</f>
        <v>0</v>
      </c>
      <c r="F43" s="285">
        <f>'4. melléklet'!E80</f>
        <v>0</v>
      </c>
    </row>
    <row r="44" spans="1:6" x14ac:dyDescent="0.25">
      <c r="A44" s="31" t="s">
        <v>197</v>
      </c>
      <c r="B44" s="28" t="s">
        <v>198</v>
      </c>
      <c r="C44" s="285">
        <v>744934</v>
      </c>
      <c r="D44" s="285">
        <f>'4. melléklet'!C81</f>
        <v>200000</v>
      </c>
      <c r="E44" s="285">
        <f>'4. melléklet'!D81</f>
        <v>257480</v>
      </c>
      <c r="F44" s="285">
        <f>'4. melléklet'!E81</f>
        <v>257480</v>
      </c>
    </row>
    <row r="45" spans="1:6" x14ac:dyDescent="0.25">
      <c r="A45" s="6" t="s">
        <v>199</v>
      </c>
      <c r="B45" s="28" t="s">
        <v>200</v>
      </c>
      <c r="C45" s="285">
        <v>0</v>
      </c>
      <c r="D45" s="285">
        <f>'4. melléklet'!C82</f>
        <v>0</v>
      </c>
      <c r="E45" s="285">
        <f>'4. melléklet'!D82</f>
        <v>0</v>
      </c>
      <c r="F45" s="285">
        <f>'4. melléklet'!E82</f>
        <v>0</v>
      </c>
    </row>
    <row r="46" spans="1:6" x14ac:dyDescent="0.25">
      <c r="A46" s="6" t="s">
        <v>201</v>
      </c>
      <c r="B46" s="28" t="s">
        <v>202</v>
      </c>
      <c r="C46" s="285">
        <v>0</v>
      </c>
      <c r="D46" s="285">
        <f>'4. melléklet'!C83</f>
        <v>0</v>
      </c>
      <c r="E46" s="285">
        <f>'4. melléklet'!D83</f>
        <v>0</v>
      </c>
      <c r="F46" s="285">
        <f>'4. melléklet'!E83</f>
        <v>0</v>
      </c>
    </row>
    <row r="47" spans="1:6" x14ac:dyDescent="0.25">
      <c r="A47" s="6" t="s">
        <v>203</v>
      </c>
      <c r="B47" s="28" t="s">
        <v>204</v>
      </c>
      <c r="C47" s="285">
        <v>140652</v>
      </c>
      <c r="D47" s="285">
        <f>'4. melléklet'!C84</f>
        <v>40000</v>
      </c>
      <c r="E47" s="285">
        <f>'4. melléklet'!D84</f>
        <v>734996</v>
      </c>
      <c r="F47" s="285">
        <f>'4. melléklet'!E84</f>
        <v>734996</v>
      </c>
    </row>
    <row r="48" spans="1:6" x14ac:dyDescent="0.25">
      <c r="A48" s="39" t="s">
        <v>402</v>
      </c>
      <c r="B48" s="41" t="s">
        <v>205</v>
      </c>
      <c r="C48" s="342">
        <v>885586</v>
      </c>
      <c r="D48" s="289">
        <f>SUM(D41:D47)</f>
        <v>240000</v>
      </c>
      <c r="E48" s="289">
        <f t="shared" ref="E48:F48" si="5">SUM(E41:E47)</f>
        <v>3457206</v>
      </c>
      <c r="F48" s="289">
        <f t="shared" si="5"/>
        <v>3457206</v>
      </c>
    </row>
    <row r="49" spans="1:6" x14ac:dyDescent="0.25">
      <c r="A49" s="12" t="s">
        <v>206</v>
      </c>
      <c r="B49" s="28" t="s">
        <v>207</v>
      </c>
      <c r="C49" s="285">
        <v>14074649</v>
      </c>
      <c r="D49" s="285">
        <f>'4. melléklet'!C86</f>
        <v>0</v>
      </c>
      <c r="E49" s="285">
        <f>'4. melléklet'!D86</f>
        <v>680031</v>
      </c>
      <c r="F49" s="285">
        <f>'4. melléklet'!E86</f>
        <v>680031</v>
      </c>
    </row>
    <row r="50" spans="1:6" x14ac:dyDescent="0.25">
      <c r="A50" s="12" t="s">
        <v>208</v>
      </c>
      <c r="B50" s="28" t="s">
        <v>209</v>
      </c>
      <c r="C50" s="285">
        <v>0</v>
      </c>
      <c r="D50" s="285">
        <f>'4. melléklet'!C87</f>
        <v>0</v>
      </c>
      <c r="E50" s="285">
        <f>'4. melléklet'!D87</f>
        <v>0</v>
      </c>
      <c r="F50" s="285">
        <f>'4. melléklet'!E87</f>
        <v>0</v>
      </c>
    </row>
    <row r="51" spans="1:6" x14ac:dyDescent="0.25">
      <c r="A51" s="12" t="s">
        <v>210</v>
      </c>
      <c r="B51" s="28" t="s">
        <v>211</v>
      </c>
      <c r="C51" s="285">
        <v>0</v>
      </c>
      <c r="D51" s="285">
        <f>'4. melléklet'!C88</f>
        <v>0</v>
      </c>
      <c r="E51" s="285">
        <f>'4. melléklet'!D88</f>
        <v>0</v>
      </c>
      <c r="F51" s="285">
        <f>'4. melléklet'!E88</f>
        <v>0</v>
      </c>
    </row>
    <row r="52" spans="1:6" x14ac:dyDescent="0.25">
      <c r="A52" s="12" t="s">
        <v>212</v>
      </c>
      <c r="B52" s="28" t="s">
        <v>213</v>
      </c>
      <c r="C52" s="285">
        <v>3800155</v>
      </c>
      <c r="D52" s="285">
        <f>'4. melléklet'!C89</f>
        <v>0</v>
      </c>
      <c r="E52" s="285">
        <f>'4. melléklet'!D89</f>
        <v>107854</v>
      </c>
      <c r="F52" s="285">
        <f>'4. melléklet'!E89</f>
        <v>107854</v>
      </c>
    </row>
    <row r="53" spans="1:6" x14ac:dyDescent="0.25">
      <c r="A53" s="38" t="s">
        <v>403</v>
      </c>
      <c r="B53" s="41" t="s">
        <v>214</v>
      </c>
      <c r="C53" s="342">
        <v>17874804</v>
      </c>
      <c r="D53" s="289">
        <f>SUM(D49:D52)</f>
        <v>0</v>
      </c>
      <c r="E53" s="289">
        <f t="shared" ref="E53:F53" si="6">SUM(E49:E52)</f>
        <v>787885</v>
      </c>
      <c r="F53" s="289">
        <f t="shared" si="6"/>
        <v>787885</v>
      </c>
    </row>
    <row r="54" spans="1:6" x14ac:dyDescent="0.25">
      <c r="A54" s="12" t="s">
        <v>215</v>
      </c>
      <c r="B54" s="28" t="s">
        <v>216</v>
      </c>
      <c r="C54" s="285">
        <v>0</v>
      </c>
      <c r="D54" s="285">
        <v>0</v>
      </c>
      <c r="E54" s="285">
        <v>0</v>
      </c>
      <c r="F54" s="285">
        <v>0</v>
      </c>
    </row>
    <row r="55" spans="1:6" x14ac:dyDescent="0.25">
      <c r="A55" s="12" t="s">
        <v>437</v>
      </c>
      <c r="B55" s="28" t="s">
        <v>217</v>
      </c>
      <c r="C55" s="285">
        <v>0</v>
      </c>
      <c r="D55" s="285">
        <v>0</v>
      </c>
      <c r="E55" s="285">
        <v>0</v>
      </c>
      <c r="F55" s="285">
        <v>0</v>
      </c>
    </row>
    <row r="56" spans="1:6" x14ac:dyDescent="0.25">
      <c r="A56" s="12" t="s">
        <v>438</v>
      </c>
      <c r="B56" s="28" t="s">
        <v>218</v>
      </c>
      <c r="C56" s="285">
        <v>0</v>
      </c>
      <c r="D56" s="285">
        <v>0</v>
      </c>
      <c r="E56" s="285">
        <v>0</v>
      </c>
      <c r="F56" s="285">
        <v>0</v>
      </c>
    </row>
    <row r="57" spans="1:6" x14ac:dyDescent="0.25">
      <c r="A57" s="12" t="s">
        <v>439</v>
      </c>
      <c r="B57" s="28" t="s">
        <v>219</v>
      </c>
      <c r="C57" s="285">
        <v>0</v>
      </c>
      <c r="D57" s="285">
        <v>0</v>
      </c>
      <c r="E57" s="285">
        <v>0</v>
      </c>
      <c r="F57" s="285">
        <v>0</v>
      </c>
    </row>
    <row r="58" spans="1:6" x14ac:dyDescent="0.25">
      <c r="A58" s="12" t="s">
        <v>440</v>
      </c>
      <c r="B58" s="28" t="s">
        <v>220</v>
      </c>
      <c r="C58" s="285">
        <v>0</v>
      </c>
      <c r="D58" s="285">
        <v>0</v>
      </c>
      <c r="E58" s="285">
        <v>0</v>
      </c>
      <c r="F58" s="285">
        <v>0</v>
      </c>
    </row>
    <row r="59" spans="1:6" x14ac:dyDescent="0.25">
      <c r="A59" s="12" t="s">
        <v>441</v>
      </c>
      <c r="B59" s="28" t="s">
        <v>221</v>
      </c>
      <c r="C59" s="285">
        <v>0</v>
      </c>
      <c r="D59" s="285">
        <v>0</v>
      </c>
      <c r="E59" s="285">
        <v>0</v>
      </c>
      <c r="F59" s="285">
        <v>0</v>
      </c>
    </row>
    <row r="60" spans="1:6" x14ac:dyDescent="0.25">
      <c r="A60" s="12" t="s">
        <v>222</v>
      </c>
      <c r="B60" s="28" t="s">
        <v>223</v>
      </c>
      <c r="C60" s="285">
        <v>0</v>
      </c>
      <c r="D60" s="285">
        <v>0</v>
      </c>
      <c r="E60" s="285">
        <v>0</v>
      </c>
      <c r="F60" s="285">
        <v>0</v>
      </c>
    </row>
    <row r="61" spans="1:6" x14ac:dyDescent="0.25">
      <c r="A61" s="12" t="s">
        <v>442</v>
      </c>
      <c r="B61" s="28" t="s">
        <v>224</v>
      </c>
      <c r="C61" s="285">
        <v>0</v>
      </c>
      <c r="D61" s="285">
        <v>0</v>
      </c>
      <c r="E61" s="285">
        <v>0</v>
      </c>
      <c r="F61" s="285">
        <v>0</v>
      </c>
    </row>
    <row r="62" spans="1:6" x14ac:dyDescent="0.25">
      <c r="A62" s="38" t="s">
        <v>404</v>
      </c>
      <c r="B62" s="41" t="s">
        <v>225</v>
      </c>
      <c r="C62" s="342">
        <v>0</v>
      </c>
      <c r="D62" s="149">
        <v>0</v>
      </c>
      <c r="E62" s="149">
        <v>0</v>
      </c>
      <c r="F62" s="149">
        <v>0</v>
      </c>
    </row>
    <row r="63" spans="1:6" ht="15.75" x14ac:dyDescent="0.25">
      <c r="A63" s="255" t="s">
        <v>548</v>
      </c>
      <c r="B63" s="256"/>
      <c r="C63" s="269">
        <f>C48+C53+C62</f>
        <v>18760390</v>
      </c>
      <c r="D63" s="269">
        <f>D48+D53+D62</f>
        <v>240000</v>
      </c>
      <c r="E63" s="269">
        <f>E48+E53+E62</f>
        <v>4245091</v>
      </c>
      <c r="F63" s="269">
        <f>F48+F53+F62</f>
        <v>4245091</v>
      </c>
    </row>
    <row r="64" spans="1:6" ht="15.75" x14ac:dyDescent="0.25">
      <c r="A64" s="257" t="s">
        <v>446</v>
      </c>
      <c r="B64" s="258" t="s">
        <v>226</v>
      </c>
      <c r="C64" s="259">
        <f>C9+C10+C16+C25+C39+C48+C53+C62</f>
        <v>37543275</v>
      </c>
      <c r="D64" s="259">
        <f>D9+D10+D16+D25+D39+D48+D53+D62</f>
        <v>23235908</v>
      </c>
      <c r="E64" s="259">
        <f t="shared" ref="E64:F64" si="7">E9+E10+E16+E25+E39+E48+E53+E62</f>
        <v>40122010</v>
      </c>
      <c r="F64" s="259">
        <f t="shared" si="7"/>
        <v>22140808</v>
      </c>
    </row>
    <row r="65" spans="1:6" x14ac:dyDescent="0.25">
      <c r="A65" s="14" t="s">
        <v>409</v>
      </c>
      <c r="B65" s="7" t="s">
        <v>234</v>
      </c>
      <c r="C65" s="208">
        <v>0</v>
      </c>
      <c r="D65" s="289">
        <f>'4. melléklet'!C106</f>
        <v>0</v>
      </c>
      <c r="E65" s="289">
        <f>'4. melléklet'!D106</f>
        <v>0</v>
      </c>
      <c r="F65" s="289">
        <f>'4. melléklet'!E106</f>
        <v>0</v>
      </c>
    </row>
    <row r="66" spans="1:6" x14ac:dyDescent="0.25">
      <c r="A66" s="13" t="s">
        <v>412</v>
      </c>
      <c r="B66" s="7" t="s">
        <v>242</v>
      </c>
      <c r="C66" s="208">
        <v>0</v>
      </c>
      <c r="D66" s="285">
        <f>'4. melléklet'!C113</f>
        <v>0</v>
      </c>
      <c r="E66" s="285">
        <f>'4. melléklet'!D113</f>
        <v>0</v>
      </c>
      <c r="F66" s="285">
        <f>'4. melléklet'!E113</f>
        <v>0</v>
      </c>
    </row>
    <row r="67" spans="1:6" x14ac:dyDescent="0.25">
      <c r="A67" s="32" t="s">
        <v>243</v>
      </c>
      <c r="B67" s="5" t="s">
        <v>244</v>
      </c>
      <c r="C67" s="208">
        <v>0</v>
      </c>
      <c r="D67" s="285">
        <f>'4. melléklet'!C114</f>
        <v>0</v>
      </c>
      <c r="E67" s="285">
        <f>'4. melléklet'!D114</f>
        <v>0</v>
      </c>
      <c r="F67" s="285">
        <f>'4. melléklet'!E114</f>
        <v>0</v>
      </c>
    </row>
    <row r="68" spans="1:6" x14ac:dyDescent="0.25">
      <c r="A68" s="32" t="s">
        <v>245</v>
      </c>
      <c r="B68" s="5" t="s">
        <v>246</v>
      </c>
      <c r="C68" s="208">
        <v>538080</v>
      </c>
      <c r="D68" s="285">
        <f>'4. melléklet'!C115</f>
        <v>518259</v>
      </c>
      <c r="E68" s="285">
        <f>'4. melléklet'!D115</f>
        <v>518259</v>
      </c>
      <c r="F68" s="285">
        <f>'4. melléklet'!E115</f>
        <v>518259</v>
      </c>
    </row>
    <row r="69" spans="1:6" x14ac:dyDescent="0.25">
      <c r="A69" s="13" t="s">
        <v>247</v>
      </c>
      <c r="B69" s="7" t="s">
        <v>248</v>
      </c>
      <c r="C69" s="208">
        <v>0</v>
      </c>
      <c r="D69" s="285">
        <f>'4. melléklet'!C116</f>
        <v>0</v>
      </c>
      <c r="E69" s="285">
        <v>0</v>
      </c>
      <c r="F69" s="285">
        <v>0</v>
      </c>
    </row>
    <row r="70" spans="1:6" x14ac:dyDescent="0.25">
      <c r="A70" s="32" t="s">
        <v>249</v>
      </c>
      <c r="B70" s="5" t="s">
        <v>250</v>
      </c>
      <c r="C70" s="208">
        <v>0</v>
      </c>
      <c r="D70" s="285">
        <f>'4. melléklet'!C117</f>
        <v>0</v>
      </c>
      <c r="E70" s="285">
        <v>0</v>
      </c>
      <c r="F70" s="285">
        <v>0</v>
      </c>
    </row>
    <row r="71" spans="1:6" x14ac:dyDescent="0.25">
      <c r="A71" s="32" t="s">
        <v>251</v>
      </c>
      <c r="B71" s="5" t="s">
        <v>252</v>
      </c>
      <c r="C71" s="208">
        <v>0</v>
      </c>
      <c r="D71" s="285">
        <f>'4. melléklet'!C118</f>
        <v>0</v>
      </c>
      <c r="E71" s="285">
        <v>0</v>
      </c>
      <c r="F71" s="285">
        <v>0</v>
      </c>
    </row>
    <row r="72" spans="1:6" x14ac:dyDescent="0.25">
      <c r="A72" s="32" t="s">
        <v>253</v>
      </c>
      <c r="B72" s="5" t="s">
        <v>254</v>
      </c>
      <c r="C72" s="208">
        <v>0</v>
      </c>
      <c r="D72" s="285">
        <f>'4. melléklet'!C119</f>
        <v>0</v>
      </c>
      <c r="E72" s="285">
        <v>0</v>
      </c>
      <c r="F72" s="285">
        <v>0</v>
      </c>
    </row>
    <row r="73" spans="1:6" x14ac:dyDescent="0.25">
      <c r="A73" s="33" t="s">
        <v>413</v>
      </c>
      <c r="B73" s="34" t="s">
        <v>255</v>
      </c>
      <c r="C73" s="209">
        <v>538080</v>
      </c>
      <c r="D73" s="289">
        <f>'4. melléklet'!C121</f>
        <v>518259</v>
      </c>
      <c r="E73" s="289">
        <f>'4. melléklet'!D121</f>
        <v>518259</v>
      </c>
      <c r="F73" s="289">
        <f>'4. melléklet'!E121</f>
        <v>518259</v>
      </c>
    </row>
    <row r="74" spans="1:6" x14ac:dyDescent="0.25">
      <c r="A74" s="32" t="s">
        <v>256</v>
      </c>
      <c r="B74" s="5" t="s">
        <v>257</v>
      </c>
      <c r="C74" s="208">
        <v>0</v>
      </c>
      <c r="D74" s="285">
        <v>0</v>
      </c>
      <c r="E74" s="285">
        <v>0</v>
      </c>
      <c r="F74" s="285">
        <v>0</v>
      </c>
    </row>
    <row r="75" spans="1:6" x14ac:dyDescent="0.25">
      <c r="A75" s="12" t="s">
        <v>258</v>
      </c>
      <c r="B75" s="5" t="s">
        <v>259</v>
      </c>
      <c r="C75" s="208">
        <v>0</v>
      </c>
      <c r="D75" s="285">
        <v>0</v>
      </c>
      <c r="E75" s="285">
        <v>0</v>
      </c>
      <c r="F75" s="285">
        <v>0</v>
      </c>
    </row>
    <row r="76" spans="1:6" x14ac:dyDescent="0.25">
      <c r="A76" s="32" t="s">
        <v>443</v>
      </c>
      <c r="B76" s="5" t="s">
        <v>260</v>
      </c>
      <c r="C76" s="208">
        <v>0</v>
      </c>
      <c r="D76" s="285">
        <v>0</v>
      </c>
      <c r="E76" s="285">
        <v>0</v>
      </c>
      <c r="F76" s="285">
        <v>0</v>
      </c>
    </row>
    <row r="77" spans="1:6" x14ac:dyDescent="0.25">
      <c r="A77" s="32" t="s">
        <v>418</v>
      </c>
      <c r="B77" s="5" t="s">
        <v>261</v>
      </c>
      <c r="C77" s="209">
        <v>0</v>
      </c>
      <c r="D77" s="289">
        <v>0</v>
      </c>
      <c r="E77" s="289">
        <v>0</v>
      </c>
      <c r="F77" s="289">
        <v>0</v>
      </c>
    </row>
    <row r="78" spans="1:6" x14ac:dyDescent="0.25">
      <c r="A78" s="33" t="s">
        <v>419</v>
      </c>
      <c r="B78" s="34" t="s">
        <v>265</v>
      </c>
      <c r="C78" s="208">
        <v>0</v>
      </c>
      <c r="D78" s="285">
        <v>0</v>
      </c>
      <c r="E78" s="285">
        <v>0</v>
      </c>
      <c r="F78" s="285">
        <v>0</v>
      </c>
    </row>
    <row r="79" spans="1:6" x14ac:dyDescent="0.25">
      <c r="A79" s="12" t="s">
        <v>266</v>
      </c>
      <c r="B79" s="5" t="s">
        <v>267</v>
      </c>
      <c r="C79" s="208">
        <v>0</v>
      </c>
      <c r="D79" s="285">
        <v>0</v>
      </c>
      <c r="E79" s="285">
        <v>0</v>
      </c>
      <c r="F79" s="285">
        <v>0</v>
      </c>
    </row>
    <row r="80" spans="1:6" ht="15.75" x14ac:dyDescent="0.25">
      <c r="A80" s="260" t="s">
        <v>447</v>
      </c>
      <c r="B80" s="261" t="s">
        <v>268</v>
      </c>
      <c r="C80" s="341">
        <v>538080</v>
      </c>
      <c r="D80" s="259">
        <f>'4. melléklet'!C130</f>
        <v>518259</v>
      </c>
      <c r="E80" s="259">
        <f>'4. melléklet'!D130</f>
        <v>518259</v>
      </c>
      <c r="F80" s="259">
        <f>'4. melléklet'!E130</f>
        <v>518259</v>
      </c>
    </row>
    <row r="81" spans="1:6" ht="15.75" x14ac:dyDescent="0.25">
      <c r="A81" s="262" t="s">
        <v>475</v>
      </c>
      <c r="B81" s="263"/>
      <c r="C81" s="210">
        <f>C64+C80</f>
        <v>38081355</v>
      </c>
      <c r="D81" s="295">
        <f>D64+D80</f>
        <v>23754167</v>
      </c>
      <c r="E81" s="295">
        <f t="shared" ref="E81:F81" si="8">E64+E80</f>
        <v>40640269</v>
      </c>
      <c r="F81" s="295">
        <f t="shared" si="8"/>
        <v>22659067</v>
      </c>
    </row>
    <row r="82" spans="1:6" ht="51.75" customHeight="1" x14ac:dyDescent="0.25">
      <c r="A82" s="2" t="s">
        <v>107</v>
      </c>
      <c r="B82" s="3" t="s">
        <v>5</v>
      </c>
      <c r="C82" s="128" t="s">
        <v>1002</v>
      </c>
      <c r="D82" s="128" t="s">
        <v>743</v>
      </c>
      <c r="E82" s="128" t="s">
        <v>996</v>
      </c>
      <c r="F82" s="128" t="s">
        <v>997</v>
      </c>
    </row>
    <row r="83" spans="1:6" x14ac:dyDescent="0.25">
      <c r="A83" s="5" t="s">
        <v>478</v>
      </c>
      <c r="B83" s="6" t="s">
        <v>275</v>
      </c>
      <c r="C83" s="77">
        <v>13892438</v>
      </c>
      <c r="D83" s="77">
        <f>'2. melléklet'!C14</f>
        <v>12976318</v>
      </c>
      <c r="E83" s="77">
        <f>'2. melléklet'!D14</f>
        <v>14349879</v>
      </c>
      <c r="F83" s="77">
        <f>'2. melléklet'!E14</f>
        <v>14349879</v>
      </c>
    </row>
    <row r="84" spans="1:6" x14ac:dyDescent="0.25">
      <c r="A84" s="5" t="s">
        <v>276</v>
      </c>
      <c r="B84" s="6" t="s">
        <v>277</v>
      </c>
      <c r="C84" s="285">
        <v>0</v>
      </c>
      <c r="D84" s="285">
        <f>'2. melléklet'!C15</f>
        <v>0</v>
      </c>
      <c r="E84" s="285">
        <f>'2. melléklet'!D15</f>
        <v>0</v>
      </c>
      <c r="F84" s="285">
        <f>'2. melléklet'!E15</f>
        <v>0</v>
      </c>
    </row>
    <row r="85" spans="1:6" x14ac:dyDescent="0.25">
      <c r="A85" s="5" t="s">
        <v>278</v>
      </c>
      <c r="B85" s="6" t="s">
        <v>279</v>
      </c>
      <c r="C85" s="285">
        <v>0</v>
      </c>
      <c r="D85" s="285">
        <f>'2. melléklet'!C16</f>
        <v>0</v>
      </c>
      <c r="E85" s="285">
        <f>'2. melléklet'!D16</f>
        <v>0</v>
      </c>
      <c r="F85" s="285">
        <f>'2. melléklet'!E16</f>
        <v>0</v>
      </c>
    </row>
    <row r="86" spans="1:6" x14ac:dyDescent="0.25">
      <c r="A86" s="5" t="s">
        <v>448</v>
      </c>
      <c r="B86" s="6" t="s">
        <v>280</v>
      </c>
      <c r="C86" s="285">
        <v>0</v>
      </c>
      <c r="D86" s="285">
        <f>'2. melléklet'!C17</f>
        <v>0</v>
      </c>
      <c r="E86" s="285">
        <f>'2. melléklet'!D17</f>
        <v>0</v>
      </c>
      <c r="F86" s="285">
        <f>'2. melléklet'!E17</f>
        <v>0</v>
      </c>
    </row>
    <row r="87" spans="1:6" x14ac:dyDescent="0.25">
      <c r="A87" s="5" t="s">
        <v>449</v>
      </c>
      <c r="B87" s="6" t="s">
        <v>281</v>
      </c>
      <c r="C87" s="285">
        <v>0</v>
      </c>
      <c r="D87" s="285">
        <f>'2. melléklet'!C18</f>
        <v>0</v>
      </c>
      <c r="E87" s="285">
        <f>'2. melléklet'!D18</f>
        <v>0</v>
      </c>
      <c r="F87" s="285">
        <f>'2. melléklet'!E18</f>
        <v>0</v>
      </c>
    </row>
    <row r="88" spans="1:6" x14ac:dyDescent="0.25">
      <c r="A88" s="5" t="s">
        <v>450</v>
      </c>
      <c r="B88" s="6" t="s">
        <v>282</v>
      </c>
      <c r="C88" s="76">
        <v>2669291</v>
      </c>
      <c r="D88" s="285">
        <f>'2. melléklet'!C19</f>
        <v>540000</v>
      </c>
      <c r="E88" s="285">
        <f>'2. melléklet'!D19</f>
        <v>1071005</v>
      </c>
      <c r="F88" s="285">
        <f>'2. melléklet'!E19</f>
        <v>1071005</v>
      </c>
    </row>
    <row r="89" spans="1:6" x14ac:dyDescent="0.25">
      <c r="A89" s="34" t="s">
        <v>479</v>
      </c>
      <c r="B89" s="39" t="s">
        <v>283</v>
      </c>
      <c r="C89" s="77">
        <v>16561729</v>
      </c>
      <c r="D89" s="77">
        <f>SUM(D83:D88)</f>
        <v>13516318</v>
      </c>
      <c r="E89" s="77">
        <f t="shared" ref="E89:F89" si="9">SUM(E83:E88)</f>
        <v>15420884</v>
      </c>
      <c r="F89" s="77">
        <f t="shared" si="9"/>
        <v>15420884</v>
      </c>
    </row>
    <row r="90" spans="1:6" x14ac:dyDescent="0.25">
      <c r="A90" s="5" t="s">
        <v>481</v>
      </c>
      <c r="B90" s="6" t="s">
        <v>294</v>
      </c>
      <c r="C90" s="285">
        <v>0</v>
      </c>
      <c r="D90" s="285">
        <f>'2. melléklet'!C23</f>
        <v>0</v>
      </c>
      <c r="E90" s="285">
        <f>'2. melléklet'!D23</f>
        <v>0</v>
      </c>
      <c r="F90" s="285">
        <f>'2. melléklet'!E23</f>
        <v>0</v>
      </c>
    </row>
    <row r="91" spans="1:6" x14ac:dyDescent="0.25">
      <c r="A91" s="5" t="s">
        <v>454</v>
      </c>
      <c r="B91" s="6" t="s">
        <v>295</v>
      </c>
      <c r="C91" s="285">
        <v>0</v>
      </c>
      <c r="D91" s="285">
        <f>'2. melléklet'!C24</f>
        <v>0</v>
      </c>
      <c r="E91" s="285">
        <f>'2. melléklet'!D24</f>
        <v>0</v>
      </c>
      <c r="F91" s="285">
        <f>'2. melléklet'!E24</f>
        <v>0</v>
      </c>
    </row>
    <row r="92" spans="1:6" x14ac:dyDescent="0.25">
      <c r="A92" s="5" t="s">
        <v>455</v>
      </c>
      <c r="B92" s="6" t="s">
        <v>296</v>
      </c>
      <c r="C92" s="285">
        <v>0</v>
      </c>
      <c r="D92" s="285">
        <f>'2. melléklet'!C25</f>
        <v>0</v>
      </c>
      <c r="E92" s="285">
        <f>'2. melléklet'!D25</f>
        <v>0</v>
      </c>
      <c r="F92" s="285">
        <f>'2. melléklet'!E25</f>
        <v>0</v>
      </c>
    </row>
    <row r="93" spans="1:6" x14ac:dyDescent="0.25">
      <c r="A93" s="5" t="s">
        <v>456</v>
      </c>
      <c r="B93" s="6" t="s">
        <v>297</v>
      </c>
      <c r="C93" s="76">
        <v>255106</v>
      </c>
      <c r="D93" s="76">
        <f>'2. melléklet'!C26</f>
        <v>255000</v>
      </c>
      <c r="E93" s="76">
        <f>'2. melléklet'!D26</f>
        <v>301497</v>
      </c>
      <c r="F93" s="76">
        <f>'2. melléklet'!E26</f>
        <v>301497</v>
      </c>
    </row>
    <row r="94" spans="1:6" x14ac:dyDescent="0.25">
      <c r="A94" s="5" t="s">
        <v>482</v>
      </c>
      <c r="B94" s="6" t="s">
        <v>312</v>
      </c>
      <c r="C94" s="76">
        <v>2713849</v>
      </c>
      <c r="D94" s="76">
        <f>'2. melléklet'!C32</f>
        <v>2760000</v>
      </c>
      <c r="E94" s="76">
        <f>'2. melléklet'!D32</f>
        <v>1801725</v>
      </c>
      <c r="F94" s="76">
        <f>'2. melléklet'!E32</f>
        <v>1801725</v>
      </c>
    </row>
    <row r="95" spans="1:6" x14ac:dyDescent="0.25">
      <c r="A95" s="5" t="s">
        <v>460</v>
      </c>
      <c r="B95" s="6" t="s">
        <v>313</v>
      </c>
      <c r="C95" s="76">
        <v>65508</v>
      </c>
      <c r="D95" s="76">
        <f>'2. melléklet'!C33</f>
        <v>75000</v>
      </c>
      <c r="E95" s="76">
        <f>'2. melléklet'!D33</f>
        <v>7043</v>
      </c>
      <c r="F95" s="76">
        <f>'2. melléklet'!E33</f>
        <v>7043</v>
      </c>
    </row>
    <row r="96" spans="1:6" x14ac:dyDescent="0.25">
      <c r="A96" s="34" t="s">
        <v>483</v>
      </c>
      <c r="B96" s="39" t="s">
        <v>314</v>
      </c>
      <c r="C96" s="77">
        <v>3034463</v>
      </c>
      <c r="D96" s="77">
        <f>SUM(D90:D95)</f>
        <v>3090000</v>
      </c>
      <c r="E96" s="77">
        <f t="shared" ref="E96:F96" si="10">SUM(E90:E95)</f>
        <v>2110265</v>
      </c>
      <c r="F96" s="77">
        <f t="shared" si="10"/>
        <v>2110265</v>
      </c>
    </row>
    <row r="97" spans="1:6" x14ac:dyDescent="0.25">
      <c r="A97" s="12" t="s">
        <v>315</v>
      </c>
      <c r="B97" s="6" t="s">
        <v>316</v>
      </c>
      <c r="C97" s="285">
        <v>0</v>
      </c>
      <c r="D97" s="285">
        <f>'2. melléklet'!C35</f>
        <v>0</v>
      </c>
      <c r="E97" s="285">
        <f>'2. melléklet'!D35</f>
        <v>0</v>
      </c>
      <c r="F97" s="285">
        <f>'2. melléklet'!E35</f>
        <v>0</v>
      </c>
    </row>
    <row r="98" spans="1:6" x14ac:dyDescent="0.25">
      <c r="A98" s="12" t="s">
        <v>461</v>
      </c>
      <c r="B98" s="6" t="s">
        <v>317</v>
      </c>
      <c r="C98" s="285">
        <v>0</v>
      </c>
      <c r="D98" s="285">
        <f>'2. melléklet'!C36</f>
        <v>0</v>
      </c>
      <c r="E98" s="285">
        <f>'2. melléklet'!D36</f>
        <v>168282</v>
      </c>
      <c r="F98" s="285">
        <f>'2. melléklet'!E36</f>
        <v>168282</v>
      </c>
    </row>
    <row r="99" spans="1:6" x14ac:dyDescent="0.25">
      <c r="A99" s="12" t="s">
        <v>462</v>
      </c>
      <c r="B99" s="6" t="s">
        <v>318</v>
      </c>
      <c r="C99" s="285">
        <v>0</v>
      </c>
      <c r="D99" s="285">
        <f>'2. melléklet'!C37</f>
        <v>0</v>
      </c>
      <c r="E99" s="285">
        <f>'2. melléklet'!D37</f>
        <v>0</v>
      </c>
      <c r="F99" s="285">
        <f>'2. melléklet'!E37</f>
        <v>0</v>
      </c>
    </row>
    <row r="100" spans="1:6" x14ac:dyDescent="0.25">
      <c r="A100" s="12" t="s">
        <v>463</v>
      </c>
      <c r="B100" s="6" t="s">
        <v>319</v>
      </c>
      <c r="C100" s="285">
        <v>595176</v>
      </c>
      <c r="D100" s="285">
        <f>'2. melléklet'!C38</f>
        <v>449000</v>
      </c>
      <c r="E100" s="285">
        <f>'2. melléklet'!D38</f>
        <v>324514</v>
      </c>
      <c r="F100" s="285">
        <f>'2. melléklet'!E38</f>
        <v>324514</v>
      </c>
    </row>
    <row r="101" spans="1:6" x14ac:dyDescent="0.25">
      <c r="A101" s="12" t="s">
        <v>320</v>
      </c>
      <c r="B101" s="6" t="s">
        <v>321</v>
      </c>
      <c r="C101" s="285">
        <v>0</v>
      </c>
      <c r="D101" s="285">
        <f>'2. melléklet'!C39</f>
        <v>0</v>
      </c>
      <c r="E101" s="285">
        <f>'2. melléklet'!D39</f>
        <v>0</v>
      </c>
      <c r="F101" s="285">
        <f>'2. melléklet'!E39</f>
        <v>0</v>
      </c>
    </row>
    <row r="102" spans="1:6" x14ac:dyDescent="0.25">
      <c r="A102" s="12" t="s">
        <v>322</v>
      </c>
      <c r="B102" s="6" t="s">
        <v>323</v>
      </c>
      <c r="C102" s="285">
        <v>0</v>
      </c>
      <c r="D102" s="285">
        <f>'2. melléklet'!C40</f>
        <v>0</v>
      </c>
      <c r="E102" s="285">
        <f>'2. melléklet'!D40</f>
        <v>0</v>
      </c>
      <c r="F102" s="285">
        <f>'2. melléklet'!E40</f>
        <v>0</v>
      </c>
    </row>
    <row r="103" spans="1:6" x14ac:dyDescent="0.25">
      <c r="A103" s="12" t="s">
        <v>324</v>
      </c>
      <c r="B103" s="6" t="s">
        <v>325</v>
      </c>
      <c r="C103" s="285">
        <v>0</v>
      </c>
      <c r="D103" s="285">
        <f>'2. melléklet'!C41</f>
        <v>0</v>
      </c>
      <c r="E103" s="285">
        <f>'2. melléklet'!D41</f>
        <v>0</v>
      </c>
      <c r="F103" s="285">
        <f>'2. melléklet'!E41</f>
        <v>0</v>
      </c>
    </row>
    <row r="104" spans="1:6" x14ac:dyDescent="0.25">
      <c r="A104" s="12" t="s">
        <v>464</v>
      </c>
      <c r="B104" s="6" t="s">
        <v>326</v>
      </c>
      <c r="C104" s="285">
        <v>16</v>
      </c>
      <c r="D104" s="285">
        <f>'2. melléklet'!C42</f>
        <v>0</v>
      </c>
      <c r="E104" s="285">
        <f>'2. melléklet'!D42</f>
        <v>13</v>
      </c>
      <c r="F104" s="285">
        <f>'2. melléklet'!E42</f>
        <v>13</v>
      </c>
    </row>
    <row r="105" spans="1:6" x14ac:dyDescent="0.25">
      <c r="A105" s="12" t="s">
        <v>465</v>
      </c>
      <c r="B105" s="6" t="s">
        <v>327</v>
      </c>
      <c r="C105" s="285">
        <v>0</v>
      </c>
      <c r="D105" s="285">
        <f>'2. melléklet'!C43</f>
        <v>0</v>
      </c>
      <c r="E105" s="285">
        <f>'2. melléklet'!D43</f>
        <v>0</v>
      </c>
      <c r="F105" s="285">
        <f>'2. melléklet'!E43</f>
        <v>0</v>
      </c>
    </row>
    <row r="106" spans="1:6" x14ac:dyDescent="0.25">
      <c r="A106" s="220" t="s">
        <v>817</v>
      </c>
      <c r="B106" s="319" t="s">
        <v>328</v>
      </c>
      <c r="C106" s="285">
        <v>0</v>
      </c>
      <c r="D106" s="285">
        <f>'2. melléklet'!C44</f>
        <v>0</v>
      </c>
      <c r="E106" s="285">
        <f>'2. melléklet'!D44</f>
        <v>782140</v>
      </c>
      <c r="F106" s="285">
        <f>'2. melléklet'!E44</f>
        <v>782140</v>
      </c>
    </row>
    <row r="107" spans="1:6" x14ac:dyDescent="0.25">
      <c r="A107" s="12" t="s">
        <v>466</v>
      </c>
      <c r="B107" s="6" t="s">
        <v>816</v>
      </c>
      <c r="C107" s="285">
        <v>354746</v>
      </c>
      <c r="D107" s="285">
        <f>'2. melléklet'!C45</f>
        <v>160000</v>
      </c>
      <c r="E107" s="285">
        <f>'2. melléklet'!D45</f>
        <v>261944</v>
      </c>
      <c r="F107" s="285">
        <f>'2. melléklet'!E45</f>
        <v>261944</v>
      </c>
    </row>
    <row r="108" spans="1:6" x14ac:dyDescent="0.25">
      <c r="A108" s="38" t="s">
        <v>484</v>
      </c>
      <c r="B108" s="39" t="s">
        <v>329</v>
      </c>
      <c r="C108" s="77">
        <v>949938</v>
      </c>
      <c r="D108" s="77">
        <f>SUM(D97:D107)</f>
        <v>609000</v>
      </c>
      <c r="E108" s="77">
        <f t="shared" ref="E108:F108" si="11">SUM(E97:E107)</f>
        <v>1536893</v>
      </c>
      <c r="F108" s="77">
        <f t="shared" si="11"/>
        <v>1536893</v>
      </c>
    </row>
    <row r="109" spans="1:6" x14ac:dyDescent="0.25">
      <c r="A109" s="220" t="s">
        <v>338</v>
      </c>
      <c r="B109" s="6" t="s">
        <v>339</v>
      </c>
      <c r="C109" s="285">
        <v>0</v>
      </c>
      <c r="D109" s="285">
        <f>'2. melléklet'!C47</f>
        <v>0</v>
      </c>
      <c r="E109" s="285">
        <f>'2. melléklet'!D47</f>
        <v>0</v>
      </c>
      <c r="F109" s="285">
        <f>'2. melléklet'!E47</f>
        <v>0</v>
      </c>
    </row>
    <row r="110" spans="1:6" x14ac:dyDescent="0.25">
      <c r="A110" s="220" t="s">
        <v>929</v>
      </c>
      <c r="B110" s="6" t="s">
        <v>340</v>
      </c>
      <c r="C110" s="285">
        <v>0</v>
      </c>
      <c r="D110" s="285">
        <f>'2. melléklet'!C48</f>
        <v>0</v>
      </c>
      <c r="E110" s="285">
        <f>'2. melléklet'!D48</f>
        <v>0</v>
      </c>
      <c r="F110" s="285">
        <f>'2. melléklet'!E48</f>
        <v>0</v>
      </c>
    </row>
    <row r="111" spans="1:6" ht="30" x14ac:dyDescent="0.25">
      <c r="A111" s="220" t="s">
        <v>930</v>
      </c>
      <c r="B111" s="319" t="s">
        <v>931</v>
      </c>
      <c r="C111" s="285">
        <v>0</v>
      </c>
      <c r="D111" s="285">
        <f>'2. melléklet'!C49</f>
        <v>0</v>
      </c>
      <c r="E111" s="285">
        <f>'2. melléklet'!D49</f>
        <v>0</v>
      </c>
      <c r="F111" s="285">
        <f>'2. melléklet'!E49</f>
        <v>0</v>
      </c>
    </row>
    <row r="112" spans="1:6" x14ac:dyDescent="0.25">
      <c r="A112" s="220" t="s">
        <v>513</v>
      </c>
      <c r="B112" s="319" t="s">
        <v>932</v>
      </c>
      <c r="C112" s="285">
        <v>0</v>
      </c>
      <c r="D112" s="285">
        <f>'2. melléklet'!C50</f>
        <v>0</v>
      </c>
      <c r="E112" s="285">
        <f>'2. melléklet'!D50</f>
        <v>0</v>
      </c>
      <c r="F112" s="285">
        <f>'2. melléklet'!E50</f>
        <v>0</v>
      </c>
    </row>
    <row r="113" spans="1:6" x14ac:dyDescent="0.25">
      <c r="A113" s="220" t="s">
        <v>470</v>
      </c>
      <c r="B113" s="319" t="s">
        <v>634</v>
      </c>
      <c r="C113" s="76">
        <v>25000</v>
      </c>
      <c r="D113" s="285">
        <f>'2. melléklet'!C51</f>
        <v>0</v>
      </c>
      <c r="E113" s="285">
        <f>'2. melléklet'!D51</f>
        <v>0</v>
      </c>
      <c r="F113" s="285">
        <f>'2. melléklet'!E51</f>
        <v>0</v>
      </c>
    </row>
    <row r="114" spans="1:6" x14ac:dyDescent="0.25">
      <c r="A114" s="34" t="s">
        <v>486</v>
      </c>
      <c r="B114" s="39" t="s">
        <v>341</v>
      </c>
      <c r="C114" s="77">
        <v>25000</v>
      </c>
      <c r="D114" s="77">
        <f>SUM(D109:D113)</f>
        <v>0</v>
      </c>
      <c r="E114" s="77">
        <f t="shared" ref="E114:F114" si="12">SUM(E109:E113)</f>
        <v>0</v>
      </c>
      <c r="F114" s="77">
        <f t="shared" si="12"/>
        <v>0</v>
      </c>
    </row>
    <row r="115" spans="1:6" ht="15.75" x14ac:dyDescent="0.25">
      <c r="A115" s="255" t="s">
        <v>549</v>
      </c>
      <c r="B115" s="264"/>
      <c r="C115" s="269">
        <f>C89+C96+C108+C114</f>
        <v>20571130</v>
      </c>
      <c r="D115" s="269">
        <f>D89+D96+D108+D114</f>
        <v>17215318</v>
      </c>
      <c r="E115" s="269">
        <f>E89+E96+E108+E114</f>
        <v>19068042</v>
      </c>
      <c r="F115" s="269">
        <f>F89+F96+F108+F114</f>
        <v>19068042</v>
      </c>
    </row>
    <row r="116" spans="1:6" x14ac:dyDescent="0.25">
      <c r="A116" s="5" t="s">
        <v>284</v>
      </c>
      <c r="B116" s="6" t="s">
        <v>285</v>
      </c>
      <c r="C116" s="285">
        <v>14555917</v>
      </c>
      <c r="D116" s="76">
        <f>'2. melléklet'!C54</f>
        <v>0</v>
      </c>
      <c r="E116" s="76">
        <f>'2. melléklet'!D54</f>
        <v>0</v>
      </c>
      <c r="F116" s="76">
        <f>'2. melléklet'!E54</f>
        <v>0</v>
      </c>
    </row>
    <row r="117" spans="1:6" x14ac:dyDescent="0.25">
      <c r="A117" s="5" t="s">
        <v>286</v>
      </c>
      <c r="B117" s="6" t="s">
        <v>287</v>
      </c>
      <c r="C117" s="285">
        <v>0</v>
      </c>
      <c r="D117" s="76">
        <f>'2. melléklet'!C55</f>
        <v>0</v>
      </c>
      <c r="E117" s="76">
        <f>'2. melléklet'!D55</f>
        <v>0</v>
      </c>
      <c r="F117" s="76">
        <f>'2. melléklet'!E55</f>
        <v>0</v>
      </c>
    </row>
    <row r="118" spans="1:6" x14ac:dyDescent="0.25">
      <c r="A118" s="5" t="s">
        <v>451</v>
      </c>
      <c r="B118" s="6" t="s">
        <v>288</v>
      </c>
      <c r="C118" s="285">
        <v>0</v>
      </c>
      <c r="D118" s="76">
        <f>'2. melléklet'!C56</f>
        <v>0</v>
      </c>
      <c r="E118" s="76">
        <f>'2. melléklet'!D56</f>
        <v>0</v>
      </c>
      <c r="F118" s="76">
        <f>'2. melléklet'!E56</f>
        <v>0</v>
      </c>
    </row>
    <row r="119" spans="1:6" x14ac:dyDescent="0.25">
      <c r="A119" s="5" t="s">
        <v>452</v>
      </c>
      <c r="B119" s="6" t="s">
        <v>289</v>
      </c>
      <c r="C119" s="285">
        <v>0</v>
      </c>
      <c r="D119" s="76">
        <f>'2. melléklet'!C57</f>
        <v>0</v>
      </c>
      <c r="E119" s="76">
        <f>'2. melléklet'!D57</f>
        <v>0</v>
      </c>
      <c r="F119" s="76">
        <f>'2. melléklet'!E57</f>
        <v>0</v>
      </c>
    </row>
    <row r="120" spans="1:6" x14ac:dyDescent="0.25">
      <c r="A120" s="5" t="s">
        <v>453</v>
      </c>
      <c r="B120" s="6" t="s">
        <v>290</v>
      </c>
      <c r="C120" s="285">
        <v>12334</v>
      </c>
      <c r="D120" s="76">
        <f>'2. melléklet'!C58</f>
        <v>0</v>
      </c>
      <c r="E120" s="76">
        <f>'2. melléklet'!D58</f>
        <v>14991460</v>
      </c>
      <c r="F120" s="76">
        <f>'2. melléklet'!E58</f>
        <v>14991460</v>
      </c>
    </row>
    <row r="121" spans="1:6" x14ac:dyDescent="0.25">
      <c r="A121" s="34" t="s">
        <v>480</v>
      </c>
      <c r="B121" s="39" t="s">
        <v>291</v>
      </c>
      <c r="C121" s="289">
        <v>14568251</v>
      </c>
      <c r="D121" s="77">
        <f>SUM(D116:D120)</f>
        <v>0</v>
      </c>
      <c r="E121" s="77">
        <f t="shared" ref="E121:F121" si="13">SUM(E116:E120)</f>
        <v>14991460</v>
      </c>
      <c r="F121" s="77">
        <f t="shared" si="13"/>
        <v>14991460</v>
      </c>
    </row>
    <row r="122" spans="1:6" x14ac:dyDescent="0.25">
      <c r="A122" s="12" t="s">
        <v>467</v>
      </c>
      <c r="B122" s="6" t="s">
        <v>330</v>
      </c>
      <c r="C122" s="285">
        <v>0</v>
      </c>
      <c r="D122" s="285">
        <f>'2. melléklet'!C60</f>
        <v>0</v>
      </c>
      <c r="E122" s="285">
        <f>'2. melléklet'!D60</f>
        <v>0</v>
      </c>
      <c r="F122" s="285">
        <f>'2. melléklet'!E60</f>
        <v>0</v>
      </c>
    </row>
    <row r="123" spans="1:6" x14ac:dyDescent="0.25">
      <c r="A123" s="12" t="s">
        <v>468</v>
      </c>
      <c r="B123" s="6" t="s">
        <v>331</v>
      </c>
      <c r="C123" s="285">
        <v>0</v>
      </c>
      <c r="D123" s="285">
        <f>'2. melléklet'!C61</f>
        <v>0</v>
      </c>
      <c r="E123" s="285">
        <f>'2. melléklet'!D61</f>
        <v>0</v>
      </c>
      <c r="F123" s="285">
        <f>'2. melléklet'!E61</f>
        <v>0</v>
      </c>
    </row>
    <row r="124" spans="1:6" x14ac:dyDescent="0.25">
      <c r="A124" s="12" t="s">
        <v>332</v>
      </c>
      <c r="B124" s="6" t="s">
        <v>333</v>
      </c>
      <c r="C124" s="285">
        <v>0</v>
      </c>
      <c r="D124" s="285">
        <f>'2. melléklet'!C62</f>
        <v>0</v>
      </c>
      <c r="E124" s="285">
        <f>'2. melléklet'!D62</f>
        <v>0</v>
      </c>
      <c r="F124" s="285">
        <f>'2. melléklet'!E62</f>
        <v>0</v>
      </c>
    </row>
    <row r="125" spans="1:6" x14ac:dyDescent="0.25">
      <c r="A125" s="12" t="s">
        <v>469</v>
      </c>
      <c r="B125" s="6" t="s">
        <v>334</v>
      </c>
      <c r="C125" s="285">
        <v>0</v>
      </c>
      <c r="D125" s="285">
        <f>'2. melléklet'!C63</f>
        <v>0</v>
      </c>
      <c r="E125" s="285">
        <f>'2. melléklet'!D63</f>
        <v>0</v>
      </c>
      <c r="F125" s="285">
        <f>'2. melléklet'!E63</f>
        <v>0</v>
      </c>
    </row>
    <row r="126" spans="1:6" x14ac:dyDescent="0.25">
      <c r="A126" s="12" t="s">
        <v>335</v>
      </c>
      <c r="B126" s="6" t="s">
        <v>336</v>
      </c>
      <c r="C126" s="285">
        <v>0</v>
      </c>
      <c r="D126" s="285">
        <f>'2. melléklet'!C64</f>
        <v>0</v>
      </c>
      <c r="E126" s="285">
        <f>'2. melléklet'!D64</f>
        <v>0</v>
      </c>
      <c r="F126" s="285">
        <f>'2. melléklet'!E64</f>
        <v>0</v>
      </c>
    </row>
    <row r="127" spans="1:6" x14ac:dyDescent="0.25">
      <c r="A127" s="34" t="s">
        <v>485</v>
      </c>
      <c r="B127" s="39" t="s">
        <v>337</v>
      </c>
      <c r="C127" s="289">
        <v>0</v>
      </c>
      <c r="D127" s="289">
        <f>SUM(D122:D126)</f>
        <v>0</v>
      </c>
      <c r="E127" s="289">
        <f t="shared" ref="E127:F127" si="14">SUM(E122:E126)</f>
        <v>0</v>
      </c>
      <c r="F127" s="289">
        <f t="shared" si="14"/>
        <v>0</v>
      </c>
    </row>
    <row r="128" spans="1:6" x14ac:dyDescent="0.25">
      <c r="A128" s="12" t="s">
        <v>342</v>
      </c>
      <c r="B128" s="6" t="s">
        <v>343</v>
      </c>
      <c r="C128" s="285">
        <v>0</v>
      </c>
      <c r="D128" s="285">
        <f>'2. melléklet'!C66</f>
        <v>0</v>
      </c>
      <c r="E128" s="285">
        <v>0</v>
      </c>
      <c r="F128" s="285">
        <v>0</v>
      </c>
    </row>
    <row r="129" spans="1:6" x14ac:dyDescent="0.25">
      <c r="A129" s="5" t="s">
        <v>471</v>
      </c>
      <c r="B129" s="6" t="s">
        <v>344</v>
      </c>
      <c r="C129" s="285">
        <v>0</v>
      </c>
      <c r="D129" s="285">
        <f>'2. melléklet'!C67</f>
        <v>0</v>
      </c>
      <c r="E129" s="285">
        <v>0</v>
      </c>
      <c r="F129" s="285">
        <v>0</v>
      </c>
    </row>
    <row r="130" spans="1:6" ht="30" x14ac:dyDescent="0.25">
      <c r="A130" s="220" t="s">
        <v>939</v>
      </c>
      <c r="B130" s="319" t="s">
        <v>345</v>
      </c>
      <c r="C130" s="285">
        <v>0</v>
      </c>
      <c r="D130" s="285">
        <f>'2. melléklet'!C68</f>
        <v>0</v>
      </c>
      <c r="E130" s="285">
        <v>0</v>
      </c>
      <c r="F130" s="285">
        <v>0</v>
      </c>
    </row>
    <row r="131" spans="1:6" x14ac:dyDescent="0.25">
      <c r="A131" s="220" t="s">
        <v>471</v>
      </c>
      <c r="B131" s="319" t="s">
        <v>940</v>
      </c>
      <c r="C131" s="285">
        <v>0</v>
      </c>
      <c r="D131" s="285">
        <f>'2. melléklet'!C69</f>
        <v>0</v>
      </c>
      <c r="E131" s="285">
        <v>0</v>
      </c>
      <c r="F131" s="285">
        <v>0</v>
      </c>
    </row>
    <row r="132" spans="1:6" x14ac:dyDescent="0.25">
      <c r="A132" s="220" t="s">
        <v>516</v>
      </c>
      <c r="B132" s="319" t="s">
        <v>941</v>
      </c>
      <c r="C132" s="285">
        <v>0</v>
      </c>
      <c r="D132" s="285">
        <f>'2. melléklet'!C70</f>
        <v>0</v>
      </c>
      <c r="E132" s="285">
        <v>0</v>
      </c>
      <c r="F132" s="285">
        <v>0</v>
      </c>
    </row>
    <row r="133" spans="1:6" x14ac:dyDescent="0.25">
      <c r="A133" s="34" t="s">
        <v>488</v>
      </c>
      <c r="B133" s="39" t="s">
        <v>346</v>
      </c>
      <c r="C133" s="289">
        <v>0</v>
      </c>
      <c r="D133" s="289">
        <f>SUM(D128:D132)</f>
        <v>0</v>
      </c>
      <c r="E133" s="289">
        <f t="shared" ref="E133:F133" si="15">SUM(E128:E132)</f>
        <v>0</v>
      </c>
      <c r="F133" s="289">
        <f t="shared" si="15"/>
        <v>0</v>
      </c>
    </row>
    <row r="134" spans="1:6" ht="15.75" x14ac:dyDescent="0.25">
      <c r="A134" s="255" t="s">
        <v>548</v>
      </c>
      <c r="B134" s="264"/>
      <c r="C134" s="269">
        <f>C121+C127+C133</f>
        <v>14568251</v>
      </c>
      <c r="D134" s="269">
        <f>D121+D127+D133</f>
        <v>0</v>
      </c>
      <c r="E134" s="269">
        <f>E121+E127+E133</f>
        <v>14991460</v>
      </c>
      <c r="F134" s="269">
        <f>F121+F127+F133</f>
        <v>14991460</v>
      </c>
    </row>
    <row r="135" spans="1:6" ht="15.75" x14ac:dyDescent="0.25">
      <c r="A135" s="265" t="s">
        <v>487</v>
      </c>
      <c r="B135" s="266" t="s">
        <v>347</v>
      </c>
      <c r="C135" s="294">
        <f t="shared" ref="C135" si="16">C89+C96+C108+C114+C121+C127+C133</f>
        <v>35139381</v>
      </c>
      <c r="D135" s="294">
        <f>D89+D96+D108+D114+D121+D127+D133</f>
        <v>17215318</v>
      </c>
      <c r="E135" s="294">
        <f t="shared" ref="E135:F135" si="17">E89+E96+E108+E114+E121+E127+E133</f>
        <v>34059502</v>
      </c>
      <c r="F135" s="294">
        <f t="shared" si="17"/>
        <v>34059502</v>
      </c>
    </row>
    <row r="136" spans="1:6" ht="15.75" x14ac:dyDescent="0.25">
      <c r="A136" s="130" t="s">
        <v>601</v>
      </c>
      <c r="B136" s="107"/>
      <c r="C136" s="296">
        <f>C115-C40</f>
        <v>1788245</v>
      </c>
      <c r="D136" s="296">
        <f>D115-D40</f>
        <v>-5780590</v>
      </c>
      <c r="E136" s="296">
        <f>E115-E40</f>
        <v>-16808877</v>
      </c>
      <c r="F136" s="296">
        <f>F115-F40</f>
        <v>1172325</v>
      </c>
    </row>
    <row r="137" spans="1:6" ht="15.75" x14ac:dyDescent="0.25">
      <c r="A137" s="130" t="s">
        <v>602</v>
      </c>
      <c r="B137" s="107"/>
      <c r="C137" s="296">
        <f t="shared" ref="C137" si="18">C134-C63</f>
        <v>-4192139</v>
      </c>
      <c r="D137" s="296">
        <f t="shared" ref="D137:F137" si="19">D134-D63</f>
        <v>-240000</v>
      </c>
      <c r="E137" s="296">
        <f t="shared" si="19"/>
        <v>10746369</v>
      </c>
      <c r="F137" s="296">
        <f t="shared" si="19"/>
        <v>10746369</v>
      </c>
    </row>
    <row r="138" spans="1:6" x14ac:dyDescent="0.25">
      <c r="A138" s="14" t="s">
        <v>489</v>
      </c>
      <c r="B138" s="7" t="s">
        <v>352</v>
      </c>
      <c r="C138" s="285">
        <v>0</v>
      </c>
      <c r="D138" s="285">
        <f>'2. melléklet'!C77</f>
        <v>0</v>
      </c>
      <c r="E138" s="285">
        <f>'2. melléklet'!D77</f>
        <v>0</v>
      </c>
      <c r="F138" s="285">
        <f>'2. melléklet'!E77</f>
        <v>0</v>
      </c>
    </row>
    <row r="139" spans="1:6" x14ac:dyDescent="0.25">
      <c r="A139" s="13" t="s">
        <v>490</v>
      </c>
      <c r="B139" s="7" t="s">
        <v>359</v>
      </c>
      <c r="C139" s="289">
        <v>0</v>
      </c>
      <c r="D139" s="289">
        <f>'2. melléklet'!C82</f>
        <v>0</v>
      </c>
      <c r="E139" s="289">
        <f>'2. melléklet'!D82</f>
        <v>0</v>
      </c>
      <c r="F139" s="289">
        <f>'2. melléklet'!E82</f>
        <v>0</v>
      </c>
    </row>
    <row r="140" spans="1:6" x14ac:dyDescent="0.25">
      <c r="A140" s="5" t="s">
        <v>599</v>
      </c>
      <c r="B140" s="5" t="s">
        <v>360</v>
      </c>
      <c r="C140" s="285">
        <v>8347040</v>
      </c>
      <c r="D140" s="76">
        <f>'2. melléklet'!C83</f>
        <v>6538849</v>
      </c>
      <c r="E140" s="76">
        <f>'2. melléklet'!D83</f>
        <v>5923325</v>
      </c>
      <c r="F140" s="76">
        <f>'2. melléklet'!E83</f>
        <v>5923325</v>
      </c>
    </row>
    <row r="141" spans="1:6" x14ac:dyDescent="0.25">
      <c r="A141" s="5" t="s">
        <v>600</v>
      </c>
      <c r="B141" s="5" t="s">
        <v>360</v>
      </c>
      <c r="C141" s="285">
        <v>0</v>
      </c>
      <c r="D141" s="285">
        <v>0</v>
      </c>
      <c r="E141" s="285">
        <v>0</v>
      </c>
      <c r="F141" s="285">
        <v>0</v>
      </c>
    </row>
    <row r="142" spans="1:6" x14ac:dyDescent="0.25">
      <c r="A142" s="5" t="s">
        <v>597</v>
      </c>
      <c r="B142" s="5" t="s">
        <v>361</v>
      </c>
      <c r="C142" s="285">
        <v>0</v>
      </c>
      <c r="D142" s="285">
        <v>0</v>
      </c>
      <c r="E142" s="285">
        <v>0</v>
      </c>
      <c r="F142" s="285">
        <v>0</v>
      </c>
    </row>
    <row r="143" spans="1:6" x14ac:dyDescent="0.25">
      <c r="A143" s="5" t="s">
        <v>598</v>
      </c>
      <c r="B143" s="5" t="s">
        <v>361</v>
      </c>
      <c r="C143" s="285">
        <v>0</v>
      </c>
      <c r="D143" s="285">
        <v>0</v>
      </c>
      <c r="E143" s="285">
        <v>0</v>
      </c>
      <c r="F143" s="285">
        <v>0</v>
      </c>
    </row>
    <row r="144" spans="1:6" x14ac:dyDescent="0.25">
      <c r="A144" s="7" t="s">
        <v>491</v>
      </c>
      <c r="B144" s="7" t="s">
        <v>362</v>
      </c>
      <c r="C144" s="289">
        <v>8347040</v>
      </c>
      <c r="D144" s="77">
        <f>SUM(D140:D143)</f>
        <v>6538849</v>
      </c>
      <c r="E144" s="77">
        <f t="shared" ref="E144:F144" si="20">SUM(E140:E143)</f>
        <v>5923325</v>
      </c>
      <c r="F144" s="77">
        <f t="shared" si="20"/>
        <v>5923325</v>
      </c>
    </row>
    <row r="145" spans="1:6" x14ac:dyDescent="0.25">
      <c r="A145" s="32" t="s">
        <v>363</v>
      </c>
      <c r="B145" s="5" t="s">
        <v>364</v>
      </c>
      <c r="C145" s="285">
        <v>518259</v>
      </c>
      <c r="D145" s="76">
        <f>'2. melléklet'!C86</f>
        <v>0</v>
      </c>
      <c r="E145" s="76">
        <f>'2. melléklet'!D86</f>
        <v>657442</v>
      </c>
      <c r="F145" s="76">
        <f>'2. melléklet'!E86</f>
        <v>657442</v>
      </c>
    </row>
    <row r="146" spans="1:6" x14ac:dyDescent="0.25">
      <c r="A146" s="32" t="s">
        <v>365</v>
      </c>
      <c r="B146" s="5" t="s">
        <v>366</v>
      </c>
      <c r="C146" s="285">
        <v>0</v>
      </c>
      <c r="D146" s="76">
        <f>'2. melléklet'!C87</f>
        <v>0</v>
      </c>
      <c r="E146" s="76">
        <f>'2. melléklet'!D87</f>
        <v>0</v>
      </c>
      <c r="F146" s="76">
        <f>'2. melléklet'!E87</f>
        <v>0</v>
      </c>
    </row>
    <row r="147" spans="1:6" x14ac:dyDescent="0.25">
      <c r="A147" s="32" t="s">
        <v>367</v>
      </c>
      <c r="B147" s="5" t="s">
        <v>368</v>
      </c>
      <c r="C147" s="285">
        <v>0</v>
      </c>
      <c r="D147" s="76">
        <f>'2. melléklet'!C88</f>
        <v>0</v>
      </c>
      <c r="E147" s="76">
        <f>'2. melléklet'!D88</f>
        <v>0</v>
      </c>
      <c r="F147" s="76">
        <f>'2. melléklet'!E88</f>
        <v>0</v>
      </c>
    </row>
    <row r="148" spans="1:6" x14ac:dyDescent="0.25">
      <c r="A148" s="32" t="s">
        <v>369</v>
      </c>
      <c r="B148" s="5" t="s">
        <v>370</v>
      </c>
      <c r="C148" s="285">
        <v>0</v>
      </c>
      <c r="D148" s="76">
        <f>'2. melléklet'!C89</f>
        <v>0</v>
      </c>
      <c r="E148" s="76">
        <f>'2. melléklet'!D89</f>
        <v>0</v>
      </c>
      <c r="F148" s="76">
        <f>'2. melléklet'!E89</f>
        <v>0</v>
      </c>
    </row>
    <row r="149" spans="1:6" x14ac:dyDescent="0.25">
      <c r="A149" s="12" t="s">
        <v>473</v>
      </c>
      <c r="B149" s="5" t="s">
        <v>371</v>
      </c>
      <c r="C149" s="285">
        <v>0</v>
      </c>
      <c r="D149" s="76">
        <f>'2. melléklet'!C90</f>
        <v>0</v>
      </c>
      <c r="E149" s="76">
        <f>'2. melléklet'!D90</f>
        <v>0</v>
      </c>
      <c r="F149" s="76">
        <f>'2. melléklet'!E90</f>
        <v>0</v>
      </c>
    </row>
    <row r="150" spans="1:6" x14ac:dyDescent="0.25">
      <c r="A150" s="14" t="s">
        <v>492</v>
      </c>
      <c r="B150" s="7" t="s">
        <v>373</v>
      </c>
      <c r="C150" s="289">
        <v>8865299</v>
      </c>
      <c r="D150" s="77">
        <f>'2. melléklet'!C92</f>
        <v>6538849</v>
      </c>
      <c r="E150" s="77">
        <f>'2. melléklet'!D92</f>
        <v>6580767</v>
      </c>
      <c r="F150" s="77">
        <f>'2. melléklet'!E92</f>
        <v>6580767</v>
      </c>
    </row>
    <row r="151" spans="1:6" x14ac:dyDescent="0.25">
      <c r="A151" s="12" t="s">
        <v>374</v>
      </c>
      <c r="B151" s="5" t="s">
        <v>375</v>
      </c>
      <c r="C151" s="285">
        <v>0</v>
      </c>
      <c r="D151" s="285">
        <v>0</v>
      </c>
      <c r="E151" s="285">
        <v>0</v>
      </c>
      <c r="F151" s="285">
        <v>0</v>
      </c>
    </row>
    <row r="152" spans="1:6" x14ac:dyDescent="0.25">
      <c r="A152" s="12" t="s">
        <v>376</v>
      </c>
      <c r="B152" s="5" t="s">
        <v>377</v>
      </c>
      <c r="C152" s="285">
        <v>0</v>
      </c>
      <c r="D152" s="285">
        <v>0</v>
      </c>
      <c r="E152" s="285">
        <v>0</v>
      </c>
      <c r="F152" s="285">
        <v>0</v>
      </c>
    </row>
    <row r="153" spans="1:6" x14ac:dyDescent="0.25">
      <c r="A153" s="32" t="s">
        <v>378</v>
      </c>
      <c r="B153" s="5" t="s">
        <v>379</v>
      </c>
      <c r="C153" s="285">
        <v>0</v>
      </c>
      <c r="D153" s="285">
        <v>0</v>
      </c>
      <c r="E153" s="285">
        <v>0</v>
      </c>
      <c r="F153" s="285">
        <v>0</v>
      </c>
    </row>
    <row r="154" spans="1:6" x14ac:dyDescent="0.25">
      <c r="A154" s="32" t="s">
        <v>474</v>
      </c>
      <c r="B154" s="5" t="s">
        <v>380</v>
      </c>
      <c r="C154" s="289">
        <v>0</v>
      </c>
      <c r="D154" s="289">
        <v>0</v>
      </c>
      <c r="E154" s="289">
        <v>0</v>
      </c>
      <c r="F154" s="289">
        <v>0</v>
      </c>
    </row>
    <row r="155" spans="1:6" x14ac:dyDescent="0.25">
      <c r="A155" s="13" t="s">
        <v>493</v>
      </c>
      <c r="B155" s="7" t="s">
        <v>381</v>
      </c>
      <c r="C155" s="285">
        <v>0</v>
      </c>
      <c r="D155" s="285">
        <v>0</v>
      </c>
      <c r="E155" s="285">
        <v>0</v>
      </c>
      <c r="F155" s="285">
        <v>0</v>
      </c>
    </row>
    <row r="156" spans="1:6" x14ac:dyDescent="0.25">
      <c r="A156" s="14" t="s">
        <v>382</v>
      </c>
      <c r="B156" s="7" t="s">
        <v>383</v>
      </c>
      <c r="C156" s="285">
        <v>0</v>
      </c>
      <c r="D156" s="285">
        <v>0</v>
      </c>
      <c r="E156" s="285">
        <v>0</v>
      </c>
      <c r="F156" s="285">
        <v>0</v>
      </c>
    </row>
    <row r="157" spans="1:6" ht="15.75" x14ac:dyDescent="0.25">
      <c r="A157" s="267" t="s">
        <v>494</v>
      </c>
      <c r="B157" s="268" t="s">
        <v>384</v>
      </c>
      <c r="C157" s="294">
        <f t="shared" ref="C157" si="21">C150+C155+C156</f>
        <v>8865299</v>
      </c>
      <c r="D157" s="294">
        <f>D150+D155+D156</f>
        <v>6538849</v>
      </c>
      <c r="E157" s="294">
        <f t="shared" ref="E157:F157" si="22">E150+E155+E156</f>
        <v>6580767</v>
      </c>
      <c r="F157" s="294">
        <f t="shared" si="22"/>
        <v>6580767</v>
      </c>
    </row>
    <row r="158" spans="1:6" ht="15.75" x14ac:dyDescent="0.25">
      <c r="A158" s="262" t="s">
        <v>476</v>
      </c>
      <c r="B158" s="263"/>
      <c r="C158" s="295">
        <f>C135+C157</f>
        <v>44004680</v>
      </c>
      <c r="D158" s="295">
        <f>D135+D157</f>
        <v>23754167</v>
      </c>
      <c r="E158" s="295">
        <f>E135+E157</f>
        <v>40640269</v>
      </c>
      <c r="F158" s="295">
        <f>F135+F157</f>
        <v>40640269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55"/>
  <sheetViews>
    <sheetView topLeftCell="B25" zoomScaleNormal="100" workbookViewId="0">
      <selection activeCell="B160" sqref="B160"/>
    </sheetView>
  </sheetViews>
  <sheetFormatPr defaultRowHeight="15" x14ac:dyDescent="0.25"/>
  <cols>
    <col min="1" max="1" width="81.5703125" customWidth="1"/>
    <col min="3" max="3" width="13.85546875" customWidth="1"/>
    <col min="4" max="4" width="14.42578125" bestFit="1" customWidth="1"/>
    <col min="5" max="5" width="14.7109375" bestFit="1" customWidth="1"/>
    <col min="6" max="6" width="14.42578125" bestFit="1" customWidth="1"/>
    <col min="7" max="7" width="14" style="321" bestFit="1" customWidth="1"/>
    <col min="8" max="8" width="13.85546875" style="163" bestFit="1" customWidth="1"/>
    <col min="9" max="9" width="14.140625" style="163" bestFit="1" customWidth="1"/>
  </cols>
  <sheetData>
    <row r="1" spans="1:9" x14ac:dyDescent="0.25">
      <c r="A1" s="125" t="s">
        <v>718</v>
      </c>
      <c r="B1" s="126"/>
      <c r="C1" s="126"/>
      <c r="D1" s="126"/>
      <c r="E1" s="126"/>
      <c r="F1" s="126"/>
    </row>
    <row r="2" spans="1:9" ht="26.25" customHeight="1" x14ac:dyDescent="0.25">
      <c r="A2" s="380" t="s">
        <v>1063</v>
      </c>
      <c r="B2" s="389"/>
      <c r="C2" s="389"/>
      <c r="D2" s="389"/>
      <c r="E2" s="389"/>
      <c r="F2" s="352"/>
      <c r="G2" s="352"/>
      <c r="H2" s="352"/>
      <c r="I2" s="352"/>
    </row>
    <row r="3" spans="1:9" ht="30" customHeight="1" x14ac:dyDescent="0.25">
      <c r="A3" s="390" t="s">
        <v>741</v>
      </c>
      <c r="B3" s="391"/>
      <c r="C3" s="391"/>
      <c r="D3" s="391"/>
      <c r="E3" s="391"/>
      <c r="F3" s="391"/>
      <c r="G3" s="391"/>
      <c r="H3" s="391"/>
      <c r="I3" s="391"/>
    </row>
    <row r="5" spans="1:9" x14ac:dyDescent="0.25">
      <c r="A5" s="105" t="s">
        <v>742</v>
      </c>
    </row>
    <row r="6" spans="1:9" ht="45" x14ac:dyDescent="0.25">
      <c r="A6" s="2" t="s">
        <v>107</v>
      </c>
      <c r="B6" s="3" t="s">
        <v>108</v>
      </c>
      <c r="C6" s="128" t="s">
        <v>1002</v>
      </c>
      <c r="D6" s="128" t="s">
        <v>743</v>
      </c>
      <c r="E6" s="128" t="s">
        <v>996</v>
      </c>
      <c r="F6" s="128" t="s">
        <v>997</v>
      </c>
      <c r="G6" s="320" t="s">
        <v>744</v>
      </c>
      <c r="H6" s="278" t="s">
        <v>989</v>
      </c>
      <c r="I6" s="278" t="s">
        <v>1004</v>
      </c>
    </row>
    <row r="7" spans="1:9" x14ac:dyDescent="0.25">
      <c r="A7" s="40" t="s">
        <v>444</v>
      </c>
      <c r="B7" s="41" t="s">
        <v>131</v>
      </c>
      <c r="C7" s="289">
        <f>'MÉRLEG '!C9</f>
        <v>8254934</v>
      </c>
      <c r="D7" s="289">
        <f>'MÉRLEG '!D9</f>
        <v>8149000</v>
      </c>
      <c r="E7" s="289">
        <f>'MÉRLEG '!E9</f>
        <v>8780653</v>
      </c>
      <c r="F7" s="289">
        <f>'MÉRLEG '!F9</f>
        <v>8780653</v>
      </c>
      <c r="G7" s="322">
        <v>8904000</v>
      </c>
      <c r="H7" s="300">
        <f>G7*1.05</f>
        <v>9349200</v>
      </c>
      <c r="I7" s="300">
        <f>H7*1.05</f>
        <v>9816660</v>
      </c>
    </row>
    <row r="8" spans="1:9" x14ac:dyDescent="0.25">
      <c r="A8" s="34" t="s">
        <v>421</v>
      </c>
      <c r="B8" s="41" t="s">
        <v>132</v>
      </c>
      <c r="C8" s="289">
        <f>'MÉRLEG '!C10</f>
        <v>1660795</v>
      </c>
      <c r="D8" s="289">
        <f>'MÉRLEG '!D10</f>
        <v>1613000</v>
      </c>
      <c r="E8" s="289">
        <f>'MÉRLEG '!E10</f>
        <v>1534958</v>
      </c>
      <c r="F8" s="289">
        <f>'MÉRLEG '!F10</f>
        <v>1534958</v>
      </c>
      <c r="G8" s="322">
        <v>1669000</v>
      </c>
      <c r="H8" s="300">
        <f t="shared" ref="H8:I8" si="0">G8*1.05</f>
        <v>1752450</v>
      </c>
      <c r="I8" s="300">
        <f t="shared" si="0"/>
        <v>1840072.5</v>
      </c>
    </row>
    <row r="9" spans="1:9" x14ac:dyDescent="0.25">
      <c r="A9" s="34" t="s">
        <v>391</v>
      </c>
      <c r="B9" s="41" t="s">
        <v>165</v>
      </c>
      <c r="C9" s="289">
        <f>'MÉRLEG '!C16</f>
        <v>6543424</v>
      </c>
      <c r="D9" s="289">
        <f>'MÉRLEG '!D16</f>
        <v>4657000</v>
      </c>
      <c r="E9" s="289">
        <f>'MÉRLEG '!E16</f>
        <v>5048847</v>
      </c>
      <c r="F9" s="289">
        <f>'MÉRLEG '!F16</f>
        <v>4999765</v>
      </c>
      <c r="G9" s="322">
        <v>6798000</v>
      </c>
      <c r="H9" s="300">
        <f t="shared" ref="H9:I9" si="1">G9*1.05</f>
        <v>7137900</v>
      </c>
      <c r="I9" s="300">
        <f t="shared" si="1"/>
        <v>7494795</v>
      </c>
    </row>
    <row r="10" spans="1:9" x14ac:dyDescent="0.25">
      <c r="A10" s="38" t="s">
        <v>394</v>
      </c>
      <c r="B10" s="41" t="s">
        <v>175</v>
      </c>
      <c r="C10" s="175">
        <f>'MÉRLEG '!C25</f>
        <v>1119000</v>
      </c>
      <c r="D10" s="175">
        <f>'MÉRLEG '!D25</f>
        <v>986000</v>
      </c>
      <c r="E10" s="175">
        <f>'MÉRLEG '!E25</f>
        <v>910000</v>
      </c>
      <c r="F10" s="175">
        <f>'MÉRLEG '!F25</f>
        <v>910000</v>
      </c>
      <c r="G10" s="322">
        <v>1637000</v>
      </c>
      <c r="H10" s="300">
        <f t="shared" ref="H10:I10" si="2">G10*1.05</f>
        <v>1718850</v>
      </c>
      <c r="I10" s="300">
        <f t="shared" si="2"/>
        <v>1804792.5</v>
      </c>
    </row>
    <row r="11" spans="1:9" x14ac:dyDescent="0.25">
      <c r="A11" s="38" t="s">
        <v>400</v>
      </c>
      <c r="B11" s="41" t="s">
        <v>191</v>
      </c>
      <c r="C11" s="175">
        <f>'MÉRLEG '!C39</f>
        <v>1204732</v>
      </c>
      <c r="D11" s="175">
        <f>'MÉRLEG '!D39</f>
        <v>7590908</v>
      </c>
      <c r="E11" s="175">
        <f>'MÉRLEG '!E39</f>
        <v>19602461</v>
      </c>
      <c r="F11" s="175">
        <f>'MÉRLEG '!F39</f>
        <v>1670341</v>
      </c>
      <c r="G11" s="322">
        <v>7506721</v>
      </c>
      <c r="H11" s="300">
        <f t="shared" ref="H11:I11" si="3">G11*1.05</f>
        <v>7882057.0500000007</v>
      </c>
      <c r="I11" s="300">
        <f t="shared" si="3"/>
        <v>8276159.9025000008</v>
      </c>
    </row>
    <row r="12" spans="1:9" ht="15.75" x14ac:dyDescent="0.25">
      <c r="A12" s="81" t="s">
        <v>549</v>
      </c>
      <c r="B12" s="306"/>
      <c r="C12" s="308">
        <f>SUM(C7:C11)</f>
        <v>18782885</v>
      </c>
      <c r="D12" s="308">
        <f t="shared" ref="D12:I12" si="4">SUM(D7:D11)</f>
        <v>22995908</v>
      </c>
      <c r="E12" s="308">
        <f t="shared" si="4"/>
        <v>35876919</v>
      </c>
      <c r="F12" s="308">
        <f t="shared" si="4"/>
        <v>17895717</v>
      </c>
      <c r="G12" s="323">
        <f t="shared" si="4"/>
        <v>26514721</v>
      </c>
      <c r="H12" s="308">
        <f t="shared" si="4"/>
        <v>27840457.050000001</v>
      </c>
      <c r="I12" s="308">
        <f t="shared" si="4"/>
        <v>29232479.9025</v>
      </c>
    </row>
    <row r="13" spans="1:9" x14ac:dyDescent="0.25">
      <c r="A13" s="39" t="s">
        <v>402</v>
      </c>
      <c r="B13" s="41" t="s">
        <v>205</v>
      </c>
      <c r="C13" s="175">
        <f>'MÉRLEG '!C48</f>
        <v>885586</v>
      </c>
      <c r="D13" s="175">
        <f>'MÉRLEG '!D48</f>
        <v>240000</v>
      </c>
      <c r="E13" s="175">
        <f>'MÉRLEG '!E48</f>
        <v>3457206</v>
      </c>
      <c r="F13" s="175">
        <f>'MÉRLEG '!F48</f>
        <v>3457206</v>
      </c>
      <c r="G13" s="322">
        <v>250000</v>
      </c>
      <c r="H13" s="300">
        <f>G13*1.05</f>
        <v>262500</v>
      </c>
      <c r="I13" s="300">
        <f>H13*1.05</f>
        <v>275625</v>
      </c>
    </row>
    <row r="14" spans="1:9" x14ac:dyDescent="0.25">
      <c r="A14" s="38" t="s">
        <v>403</v>
      </c>
      <c r="B14" s="41" t="s">
        <v>214</v>
      </c>
      <c r="C14" s="175">
        <f>'MÉRLEG '!C53</f>
        <v>17874804</v>
      </c>
      <c r="D14" s="175">
        <f>'MÉRLEG '!D53</f>
        <v>0</v>
      </c>
      <c r="E14" s="175">
        <f>'MÉRLEG '!E53</f>
        <v>787885</v>
      </c>
      <c r="F14" s="175">
        <f>'MÉRLEG '!F53</f>
        <v>787885</v>
      </c>
      <c r="G14" s="322">
        <v>12991460</v>
      </c>
      <c r="H14" s="300">
        <v>3000000</v>
      </c>
      <c r="I14" s="300">
        <f t="shared" ref="I14" si="5">H14*1.05</f>
        <v>3150000</v>
      </c>
    </row>
    <row r="15" spans="1:9" x14ac:dyDescent="0.25">
      <c r="A15" s="38" t="s">
        <v>404</v>
      </c>
      <c r="B15" s="41" t="s">
        <v>225</v>
      </c>
      <c r="C15" s="289">
        <v>0</v>
      </c>
      <c r="D15" s="289">
        <v>0</v>
      </c>
      <c r="E15" s="301">
        <v>0</v>
      </c>
      <c r="F15" s="289">
        <v>0</v>
      </c>
      <c r="G15" s="322">
        <v>0</v>
      </c>
      <c r="H15" s="300">
        <f t="shared" ref="H15:I15" si="6">G15*1.05</f>
        <v>0</v>
      </c>
      <c r="I15" s="300">
        <f t="shared" si="6"/>
        <v>0</v>
      </c>
    </row>
    <row r="16" spans="1:9" ht="15.75" x14ac:dyDescent="0.25">
      <c r="A16" s="81" t="s">
        <v>548</v>
      </c>
      <c r="B16" s="82"/>
      <c r="C16" s="309">
        <f>SUM(C13:C15)</f>
        <v>18760390</v>
      </c>
      <c r="D16" s="309">
        <f t="shared" ref="D16:I16" si="7">SUM(D13:D15)</f>
        <v>240000</v>
      </c>
      <c r="E16" s="309">
        <f t="shared" si="7"/>
        <v>4245091</v>
      </c>
      <c r="F16" s="309">
        <f t="shared" si="7"/>
        <v>4245091</v>
      </c>
      <c r="G16" s="324">
        <f t="shared" si="7"/>
        <v>13241460</v>
      </c>
      <c r="H16" s="309">
        <f t="shared" si="7"/>
        <v>3262500</v>
      </c>
      <c r="I16" s="309">
        <f t="shared" si="7"/>
        <v>3425625</v>
      </c>
    </row>
    <row r="17" spans="1:9" ht="15.75" x14ac:dyDescent="0.25">
      <c r="A17" s="270" t="s">
        <v>446</v>
      </c>
      <c r="B17" s="271" t="s">
        <v>226</v>
      </c>
      <c r="C17" s="302">
        <f>C7+C8+C9+C10+C11+C13+C14+C15</f>
        <v>37543275</v>
      </c>
      <c r="D17" s="302">
        <f t="shared" ref="D17:F17" si="8">D7+D8+D9+D10+D11+D13+D14+D15</f>
        <v>23235908</v>
      </c>
      <c r="E17" s="302">
        <f t="shared" si="8"/>
        <v>40122010</v>
      </c>
      <c r="F17" s="302">
        <f t="shared" si="8"/>
        <v>22140808</v>
      </c>
      <c r="G17" s="325">
        <f t="shared" ref="G17:I17" si="9">G7+G8+G9+G10+G11+G13+G14</f>
        <v>39756181</v>
      </c>
      <c r="H17" s="302">
        <f t="shared" si="9"/>
        <v>31102957.050000001</v>
      </c>
      <c r="I17" s="302">
        <f t="shared" si="9"/>
        <v>32658104.9025</v>
      </c>
    </row>
    <row r="18" spans="1:9" x14ac:dyDescent="0.25">
      <c r="A18" s="14" t="s">
        <v>409</v>
      </c>
      <c r="B18" s="7" t="s">
        <v>234</v>
      </c>
      <c r="C18" s="175">
        <f>'MÉRLEG '!C65</f>
        <v>0</v>
      </c>
      <c r="D18" s="175">
        <f>'MÉRLEG '!D65</f>
        <v>0</v>
      </c>
      <c r="E18" s="175">
        <f>'MÉRLEG '!E65</f>
        <v>0</v>
      </c>
      <c r="F18" s="175">
        <f>'MÉRLEG '!F65</f>
        <v>0</v>
      </c>
      <c r="G18" s="326">
        <v>0</v>
      </c>
      <c r="H18" s="149">
        <v>0</v>
      </c>
      <c r="I18" s="149">
        <v>0</v>
      </c>
    </row>
    <row r="19" spans="1:9" x14ac:dyDescent="0.25">
      <c r="A19" s="13" t="s">
        <v>412</v>
      </c>
      <c r="B19" s="7" t="s">
        <v>242</v>
      </c>
      <c r="C19" s="150">
        <f>'MÉRLEG '!C66</f>
        <v>0</v>
      </c>
      <c r="D19" s="150">
        <f>'MÉRLEG '!D66</f>
        <v>0</v>
      </c>
      <c r="E19" s="150">
        <f>'MÉRLEG '!E66</f>
        <v>0</v>
      </c>
      <c r="F19" s="150">
        <f>'MÉRLEG '!F66</f>
        <v>0</v>
      </c>
      <c r="G19" s="327">
        <v>0</v>
      </c>
      <c r="H19" s="150">
        <v>0</v>
      </c>
      <c r="I19" s="150">
        <v>0</v>
      </c>
    </row>
    <row r="20" spans="1:9" x14ac:dyDescent="0.25">
      <c r="A20" s="32" t="s">
        <v>243</v>
      </c>
      <c r="B20" s="5" t="s">
        <v>244</v>
      </c>
      <c r="C20" s="150">
        <f>'MÉRLEG '!C67</f>
        <v>0</v>
      </c>
      <c r="D20" s="150">
        <f>'MÉRLEG '!D67</f>
        <v>0</v>
      </c>
      <c r="E20" s="150">
        <f>'MÉRLEG '!E67</f>
        <v>0</v>
      </c>
      <c r="F20" s="150">
        <f>'MÉRLEG '!F67</f>
        <v>0</v>
      </c>
      <c r="G20" s="327">
        <v>0</v>
      </c>
      <c r="H20" s="150">
        <v>0</v>
      </c>
      <c r="I20" s="150">
        <v>0</v>
      </c>
    </row>
    <row r="21" spans="1:9" x14ac:dyDescent="0.25">
      <c r="A21" s="32" t="s">
        <v>245</v>
      </c>
      <c r="B21" s="5" t="s">
        <v>246</v>
      </c>
      <c r="C21" s="297">
        <f>'MÉRLEG '!C68</f>
        <v>538080</v>
      </c>
      <c r="D21" s="297">
        <f>'MÉRLEG '!D68</f>
        <v>518259</v>
      </c>
      <c r="E21" s="297">
        <f>'MÉRLEG '!E68</f>
        <v>518259</v>
      </c>
      <c r="F21" s="297">
        <f>'MÉRLEG '!F68</f>
        <v>518259</v>
      </c>
      <c r="G21" s="327">
        <v>657442</v>
      </c>
      <c r="H21" s="174">
        <f>G21*1.05</f>
        <v>690314.1</v>
      </c>
      <c r="I21" s="174">
        <f>H21*1.05</f>
        <v>724829.80500000005</v>
      </c>
    </row>
    <row r="22" spans="1:9" x14ac:dyDescent="0.25">
      <c r="A22" s="13" t="s">
        <v>247</v>
      </c>
      <c r="B22" s="7" t="s">
        <v>248</v>
      </c>
      <c r="C22" s="174">
        <f>'MÉRLEG '!C69</f>
        <v>0</v>
      </c>
      <c r="D22" s="174">
        <v>0</v>
      </c>
      <c r="E22" s="174">
        <v>0</v>
      </c>
      <c r="F22" s="174">
        <v>0</v>
      </c>
      <c r="G22" s="327">
        <v>0</v>
      </c>
      <c r="H22" s="150">
        <v>0</v>
      </c>
      <c r="I22" s="150">
        <v>0</v>
      </c>
    </row>
    <row r="23" spans="1:9" x14ac:dyDescent="0.25">
      <c r="A23" s="32" t="s">
        <v>249</v>
      </c>
      <c r="B23" s="5" t="s">
        <v>250</v>
      </c>
      <c r="C23" s="174">
        <f>'MÉRLEG '!C70</f>
        <v>0</v>
      </c>
      <c r="D23" s="174">
        <v>0</v>
      </c>
      <c r="E23" s="174">
        <v>0</v>
      </c>
      <c r="F23" s="174">
        <v>0</v>
      </c>
      <c r="G23" s="327">
        <v>0</v>
      </c>
      <c r="H23" s="150">
        <v>0</v>
      </c>
      <c r="I23" s="150">
        <v>0</v>
      </c>
    </row>
    <row r="24" spans="1:9" x14ac:dyDescent="0.25">
      <c r="A24" s="32" t="s">
        <v>251</v>
      </c>
      <c r="B24" s="5" t="s">
        <v>252</v>
      </c>
      <c r="C24" s="174">
        <f>'MÉRLEG '!C71</f>
        <v>0</v>
      </c>
      <c r="D24" s="174">
        <v>0</v>
      </c>
      <c r="E24" s="174">
        <v>0</v>
      </c>
      <c r="F24" s="174">
        <v>0</v>
      </c>
      <c r="G24" s="327">
        <v>0</v>
      </c>
      <c r="H24" s="150">
        <v>0</v>
      </c>
      <c r="I24" s="150">
        <v>0</v>
      </c>
    </row>
    <row r="25" spans="1:9" x14ac:dyDescent="0.25">
      <c r="A25" s="32" t="s">
        <v>253</v>
      </c>
      <c r="B25" s="5" t="s">
        <v>254</v>
      </c>
      <c r="C25" s="174">
        <f>'MÉRLEG '!C72</f>
        <v>0</v>
      </c>
      <c r="D25" s="174">
        <v>0</v>
      </c>
      <c r="E25" s="174">
        <v>0</v>
      </c>
      <c r="F25" s="174">
        <v>0</v>
      </c>
      <c r="G25" s="327">
        <v>0</v>
      </c>
      <c r="H25" s="150">
        <v>0</v>
      </c>
      <c r="I25" s="150">
        <v>0</v>
      </c>
    </row>
    <row r="26" spans="1:9" x14ac:dyDescent="0.25">
      <c r="A26" s="33" t="s">
        <v>413</v>
      </c>
      <c r="B26" s="34" t="s">
        <v>255</v>
      </c>
      <c r="C26" s="175">
        <f>'MÉRLEG '!C73</f>
        <v>538080</v>
      </c>
      <c r="D26" s="175">
        <f>'MÉRLEG '!D73</f>
        <v>518259</v>
      </c>
      <c r="E26" s="175">
        <f>'MÉRLEG '!E73</f>
        <v>518259</v>
      </c>
      <c r="F26" s="175">
        <f>'MÉRLEG '!F73</f>
        <v>518259</v>
      </c>
      <c r="G26" s="328">
        <v>657442</v>
      </c>
      <c r="H26" s="305">
        <f>H21</f>
        <v>690314.1</v>
      </c>
      <c r="I26" s="305">
        <f>I21</f>
        <v>724829.80500000005</v>
      </c>
    </row>
    <row r="27" spans="1:9" x14ac:dyDescent="0.25">
      <c r="A27" s="33" t="s">
        <v>419</v>
      </c>
      <c r="B27" s="34" t="s">
        <v>265</v>
      </c>
      <c r="C27" s="305">
        <f>'MÉRLEG '!C78</f>
        <v>0</v>
      </c>
      <c r="D27" s="305">
        <f>'MÉRLEG '!D78</f>
        <v>0</v>
      </c>
      <c r="E27" s="305">
        <f>'MÉRLEG '!E78</f>
        <v>0</v>
      </c>
      <c r="F27" s="305">
        <f>'MÉRLEG '!F78</f>
        <v>0</v>
      </c>
      <c r="G27" s="328">
        <v>0</v>
      </c>
      <c r="H27" s="149">
        <v>0</v>
      </c>
      <c r="I27" s="149">
        <v>0</v>
      </c>
    </row>
    <row r="28" spans="1:9" x14ac:dyDescent="0.25">
      <c r="A28" s="12" t="s">
        <v>266</v>
      </c>
      <c r="B28" s="5" t="s">
        <v>267</v>
      </c>
      <c r="C28" s="150">
        <f>'MÉRLEG '!C79</f>
        <v>0</v>
      </c>
      <c r="D28" s="150">
        <f>'MÉRLEG '!D79</f>
        <v>0</v>
      </c>
      <c r="E28" s="150">
        <f>'MÉRLEG '!E79</f>
        <v>0</v>
      </c>
      <c r="F28" s="150">
        <f>'MÉRLEG '!F79</f>
        <v>0</v>
      </c>
      <c r="G28" s="329">
        <v>0</v>
      </c>
      <c r="H28" s="149">
        <v>0</v>
      </c>
      <c r="I28" s="149">
        <v>0</v>
      </c>
    </row>
    <row r="29" spans="1:9" ht="15.75" x14ac:dyDescent="0.25">
      <c r="A29" s="273" t="s">
        <v>447</v>
      </c>
      <c r="B29" s="274" t="s">
        <v>268</v>
      </c>
      <c r="C29" s="275">
        <f>C26+C27+C28</f>
        <v>538080</v>
      </c>
      <c r="D29" s="275">
        <f t="shared" ref="D29:F29" si="10">D26+D27+D28</f>
        <v>518259</v>
      </c>
      <c r="E29" s="275">
        <f t="shared" si="10"/>
        <v>518259</v>
      </c>
      <c r="F29" s="275">
        <f t="shared" si="10"/>
        <v>518259</v>
      </c>
      <c r="G29" s="330">
        <f>G26+G27+G28</f>
        <v>657442</v>
      </c>
      <c r="H29" s="275">
        <f t="shared" ref="H29:I29" si="11">H26+H27+H28</f>
        <v>690314.1</v>
      </c>
      <c r="I29" s="275">
        <f t="shared" si="11"/>
        <v>724829.80500000005</v>
      </c>
    </row>
    <row r="30" spans="1:9" s="92" customFormat="1" ht="15.75" x14ac:dyDescent="0.25">
      <c r="A30" s="262" t="s">
        <v>475</v>
      </c>
      <c r="B30" s="262"/>
      <c r="C30" s="303">
        <f>C17+C29</f>
        <v>38081355</v>
      </c>
      <c r="D30" s="303">
        <f t="shared" ref="D30:F30" si="12">D17+D29</f>
        <v>23754167</v>
      </c>
      <c r="E30" s="303">
        <f t="shared" si="12"/>
        <v>40640269</v>
      </c>
      <c r="F30" s="303">
        <f t="shared" si="12"/>
        <v>22659067</v>
      </c>
      <c r="G30" s="331">
        <f>G17+G29</f>
        <v>40413623</v>
      </c>
      <c r="H30" s="304">
        <f>H17+H29</f>
        <v>31793271.150000002</v>
      </c>
      <c r="I30" s="304">
        <f>I17+I29</f>
        <v>33382934.7075</v>
      </c>
    </row>
    <row r="31" spans="1:9" ht="45" x14ac:dyDescent="0.25">
      <c r="A31" s="2" t="s">
        <v>107</v>
      </c>
      <c r="B31" s="3" t="s">
        <v>5</v>
      </c>
      <c r="C31" s="128" t="s">
        <v>1002</v>
      </c>
      <c r="D31" s="128" t="s">
        <v>743</v>
      </c>
      <c r="E31" s="128" t="s">
        <v>996</v>
      </c>
      <c r="F31" s="128" t="s">
        <v>997</v>
      </c>
      <c r="G31" s="320" t="s">
        <v>744</v>
      </c>
      <c r="H31" s="278" t="s">
        <v>989</v>
      </c>
      <c r="I31" s="278" t="s">
        <v>1004</v>
      </c>
    </row>
    <row r="32" spans="1:9" x14ac:dyDescent="0.25">
      <c r="A32" s="34" t="s">
        <v>479</v>
      </c>
      <c r="B32" s="39" t="s">
        <v>283</v>
      </c>
      <c r="C32" s="77">
        <f>'MÉRLEG '!C89</f>
        <v>16561729</v>
      </c>
      <c r="D32" s="77">
        <f>'MÉRLEG '!D89</f>
        <v>13516318</v>
      </c>
      <c r="E32" s="77">
        <f>'MÉRLEG '!E89</f>
        <v>15420884</v>
      </c>
      <c r="F32" s="77">
        <f>'MÉRLEG '!F89</f>
        <v>15420884</v>
      </c>
      <c r="G32" s="332">
        <v>16703051</v>
      </c>
      <c r="H32" s="279">
        <f>G32*1.05</f>
        <v>17538203.550000001</v>
      </c>
      <c r="I32" s="279">
        <f>H32*1.05</f>
        <v>18415113.727500003</v>
      </c>
    </row>
    <row r="33" spans="1:9" x14ac:dyDescent="0.25">
      <c r="A33" s="34" t="s">
        <v>483</v>
      </c>
      <c r="B33" s="39" t="s">
        <v>314</v>
      </c>
      <c r="C33" s="299">
        <f>'MÉRLEG '!C96</f>
        <v>3034463</v>
      </c>
      <c r="D33" s="299">
        <f>'MÉRLEG '!D96</f>
        <v>3090000</v>
      </c>
      <c r="E33" s="299">
        <f>'MÉRLEG '!E96</f>
        <v>2110265</v>
      </c>
      <c r="F33" s="299">
        <f>'MÉRLEG '!F96</f>
        <v>2110265</v>
      </c>
      <c r="G33" s="332">
        <v>2060000</v>
      </c>
      <c r="H33" s="279">
        <f t="shared" ref="H33:I35" si="13">G33*1.05</f>
        <v>2163000</v>
      </c>
      <c r="I33" s="279">
        <f t="shared" si="13"/>
        <v>2271150</v>
      </c>
    </row>
    <row r="34" spans="1:9" x14ac:dyDescent="0.25">
      <c r="A34" s="38" t="s">
        <v>484</v>
      </c>
      <c r="B34" s="39" t="s">
        <v>329</v>
      </c>
      <c r="C34" s="299">
        <f>'MÉRLEG '!C108</f>
        <v>949938</v>
      </c>
      <c r="D34" s="299">
        <f>'MÉRLEG '!D108</f>
        <v>609000</v>
      </c>
      <c r="E34" s="299">
        <f>'MÉRLEG '!E108</f>
        <v>1536893</v>
      </c>
      <c r="F34" s="299">
        <f>'MÉRLEG '!F108</f>
        <v>1536893</v>
      </c>
      <c r="G34" s="332">
        <v>550000</v>
      </c>
      <c r="H34" s="279">
        <f t="shared" si="13"/>
        <v>577500</v>
      </c>
      <c r="I34" s="279">
        <f t="shared" si="13"/>
        <v>606375</v>
      </c>
    </row>
    <row r="35" spans="1:9" x14ac:dyDescent="0.25">
      <c r="A35" s="34" t="s">
        <v>486</v>
      </c>
      <c r="B35" s="39" t="s">
        <v>341</v>
      </c>
      <c r="C35" s="77">
        <f>'MÉRLEG '!C114</f>
        <v>25000</v>
      </c>
      <c r="D35" s="77">
        <f>'MÉRLEG '!D114</f>
        <v>0</v>
      </c>
      <c r="E35" s="77">
        <f>'MÉRLEG '!E114</f>
        <v>0</v>
      </c>
      <c r="F35" s="77">
        <f>'MÉRLEG '!F114</f>
        <v>0</v>
      </c>
      <c r="G35" s="332">
        <v>0</v>
      </c>
      <c r="H35" s="279">
        <f t="shared" si="13"/>
        <v>0</v>
      </c>
      <c r="I35" s="279">
        <f t="shared" si="13"/>
        <v>0</v>
      </c>
    </row>
    <row r="36" spans="1:9" ht="15.75" x14ac:dyDescent="0.25">
      <c r="A36" s="81" t="s">
        <v>549</v>
      </c>
      <c r="B36" s="151"/>
      <c r="C36" s="307">
        <f>SUM(C32:C35)</f>
        <v>20571130</v>
      </c>
      <c r="D36" s="307">
        <f t="shared" ref="D36:E36" si="14">SUM(D32:D35)</f>
        <v>17215318</v>
      </c>
      <c r="E36" s="307">
        <f t="shared" si="14"/>
        <v>19068042</v>
      </c>
      <c r="F36" s="307">
        <f t="shared" ref="F36" si="15">SUM(F32:F35)</f>
        <v>19068042</v>
      </c>
      <c r="G36" s="333">
        <f t="shared" ref="G36" si="16">SUM(G32:G35)</f>
        <v>19313051</v>
      </c>
      <c r="H36" s="307">
        <f t="shared" ref="H36" si="17">SUM(H32:H35)</f>
        <v>20278703.550000001</v>
      </c>
      <c r="I36" s="307">
        <f t="shared" ref="I36" si="18">SUM(I32:I35)</f>
        <v>21292638.727500003</v>
      </c>
    </row>
    <row r="37" spans="1:9" x14ac:dyDescent="0.25">
      <c r="A37" s="34" t="s">
        <v>480</v>
      </c>
      <c r="B37" s="39" t="s">
        <v>291</v>
      </c>
      <c r="C37" s="289">
        <f>'MÉRLEG '!C121</f>
        <v>14568251</v>
      </c>
      <c r="D37" s="289">
        <f>'MÉRLEG '!D121</f>
        <v>0</v>
      </c>
      <c r="E37" s="289">
        <f>'MÉRLEG '!E121</f>
        <v>14991460</v>
      </c>
      <c r="F37" s="289">
        <f>'MÉRLEG '!F121</f>
        <v>14991460</v>
      </c>
      <c r="G37" s="334">
        <v>2638463</v>
      </c>
      <c r="H37" s="310">
        <v>0</v>
      </c>
      <c r="I37" s="310">
        <v>0</v>
      </c>
    </row>
    <row r="38" spans="1:9" x14ac:dyDescent="0.25">
      <c r="A38" s="34" t="s">
        <v>485</v>
      </c>
      <c r="B38" s="39" t="s">
        <v>337</v>
      </c>
      <c r="C38" s="175">
        <f>'MÉRLEG '!C127</f>
        <v>0</v>
      </c>
      <c r="D38" s="175">
        <f>'MÉRLEG '!D127</f>
        <v>0</v>
      </c>
      <c r="E38" s="175">
        <f>'MÉRLEG '!E127</f>
        <v>0</v>
      </c>
      <c r="F38" s="175">
        <f>'MÉRLEG '!F127</f>
        <v>0</v>
      </c>
      <c r="G38" s="334">
        <v>0</v>
      </c>
      <c r="H38" s="310">
        <f t="shared" ref="H38:I39" si="19">G38*1.05</f>
        <v>0</v>
      </c>
      <c r="I38" s="310">
        <f t="shared" si="19"/>
        <v>0</v>
      </c>
    </row>
    <row r="39" spans="1:9" x14ac:dyDescent="0.25">
      <c r="A39" s="34" t="s">
        <v>488</v>
      </c>
      <c r="B39" s="39" t="s">
        <v>346</v>
      </c>
      <c r="C39" s="289">
        <f>'MÉRLEG '!C133</f>
        <v>0</v>
      </c>
      <c r="D39" s="289">
        <f>'MÉRLEG '!D133</f>
        <v>0</v>
      </c>
      <c r="E39" s="289">
        <f>'MÉRLEG '!E133</f>
        <v>0</v>
      </c>
      <c r="F39" s="289">
        <f>'MÉRLEG '!F133</f>
        <v>0</v>
      </c>
      <c r="G39" s="334">
        <v>0</v>
      </c>
      <c r="H39" s="310">
        <f t="shared" si="19"/>
        <v>0</v>
      </c>
      <c r="I39" s="310">
        <f t="shared" si="19"/>
        <v>0</v>
      </c>
    </row>
    <row r="40" spans="1:9" ht="15.75" x14ac:dyDescent="0.25">
      <c r="A40" s="81" t="s">
        <v>548</v>
      </c>
      <c r="B40" s="151"/>
      <c r="C40" s="307">
        <f>SUM(C37:C39)</f>
        <v>14568251</v>
      </c>
      <c r="D40" s="307">
        <f t="shared" ref="D40:I40" si="20">SUM(D37:D39)</f>
        <v>0</v>
      </c>
      <c r="E40" s="307">
        <f t="shared" si="20"/>
        <v>14991460</v>
      </c>
      <c r="F40" s="307">
        <f t="shared" si="20"/>
        <v>14991460</v>
      </c>
      <c r="G40" s="333">
        <f t="shared" si="20"/>
        <v>2638463</v>
      </c>
      <c r="H40" s="307">
        <f t="shared" si="20"/>
        <v>0</v>
      </c>
      <c r="I40" s="307">
        <f t="shared" si="20"/>
        <v>0</v>
      </c>
    </row>
    <row r="41" spans="1:9" ht="15.75" x14ac:dyDescent="0.25">
      <c r="A41" s="276" t="s">
        <v>487</v>
      </c>
      <c r="B41" s="270" t="s">
        <v>347</v>
      </c>
      <c r="C41" s="272">
        <f>C32+C33+C34+C35+C37+C38+C39</f>
        <v>35139381</v>
      </c>
      <c r="D41" s="272">
        <f t="shared" ref="D41:I41" si="21">D32+D33+D34+D35+D37+D38+D39</f>
        <v>17215318</v>
      </c>
      <c r="E41" s="272">
        <f t="shared" si="21"/>
        <v>34059502</v>
      </c>
      <c r="F41" s="272">
        <f t="shared" si="21"/>
        <v>34059502</v>
      </c>
      <c r="G41" s="335">
        <f t="shared" si="21"/>
        <v>21951514</v>
      </c>
      <c r="H41" s="272">
        <f t="shared" si="21"/>
        <v>20278703.550000001</v>
      </c>
      <c r="I41" s="272">
        <f t="shared" si="21"/>
        <v>21292638.727500003</v>
      </c>
    </row>
    <row r="42" spans="1:9" ht="16.5" x14ac:dyDescent="0.3">
      <c r="A42" s="152" t="s">
        <v>601</v>
      </c>
      <c r="B42" s="153"/>
      <c r="C42" s="311">
        <f>'MÉRLEG '!C136</f>
        <v>1788245</v>
      </c>
      <c r="D42" s="311">
        <f>'MÉRLEG '!D136</f>
        <v>-5780590</v>
      </c>
      <c r="E42" s="311">
        <f>'MÉRLEG '!E136</f>
        <v>-16808877</v>
      </c>
      <c r="F42" s="311">
        <f>'MÉRLEG '!F136</f>
        <v>1172325</v>
      </c>
      <c r="G42" s="336"/>
      <c r="H42" s="280"/>
      <c r="I42" s="280"/>
    </row>
    <row r="43" spans="1:9" ht="16.5" x14ac:dyDescent="0.3">
      <c r="A43" s="152" t="s">
        <v>602</v>
      </c>
      <c r="B43" s="153"/>
      <c r="C43" s="311">
        <f>'MÉRLEG '!C137</f>
        <v>-4192139</v>
      </c>
      <c r="D43" s="311">
        <f>'MÉRLEG '!D137</f>
        <v>-240000</v>
      </c>
      <c r="E43" s="311">
        <f>'MÉRLEG '!E137</f>
        <v>10746369</v>
      </c>
      <c r="F43" s="311">
        <f>'MÉRLEG '!F137</f>
        <v>10746369</v>
      </c>
      <c r="G43" s="336"/>
      <c r="H43" s="280"/>
      <c r="I43" s="280"/>
    </row>
    <row r="44" spans="1:9" x14ac:dyDescent="0.25">
      <c r="A44" s="14" t="s">
        <v>489</v>
      </c>
      <c r="B44" s="7" t="s">
        <v>352</v>
      </c>
      <c r="C44" s="175">
        <f>'MÉRLEG '!C138</f>
        <v>0</v>
      </c>
      <c r="D44" s="175">
        <f>'MÉRLEG '!D138</f>
        <v>0</v>
      </c>
      <c r="E44" s="175">
        <f>'MÉRLEG '!E138</f>
        <v>0</v>
      </c>
      <c r="F44" s="175">
        <f>'MÉRLEG '!F138</f>
        <v>0</v>
      </c>
      <c r="G44" s="332">
        <v>0</v>
      </c>
      <c r="H44" s="279">
        <v>0</v>
      </c>
      <c r="I44" s="279">
        <v>0</v>
      </c>
    </row>
    <row r="45" spans="1:9" x14ac:dyDescent="0.25">
      <c r="A45" s="13" t="s">
        <v>490</v>
      </c>
      <c r="B45" s="7" t="s">
        <v>359</v>
      </c>
      <c r="C45" s="175">
        <f>'MÉRLEG '!C139</f>
        <v>0</v>
      </c>
      <c r="D45" s="175">
        <f>'MÉRLEG '!D139</f>
        <v>0</v>
      </c>
      <c r="E45" s="175">
        <f>'MÉRLEG '!E139</f>
        <v>0</v>
      </c>
      <c r="F45" s="175">
        <f>'MÉRLEG '!F139</f>
        <v>0</v>
      </c>
      <c r="G45" s="332">
        <v>0</v>
      </c>
      <c r="H45" s="279">
        <v>0</v>
      </c>
      <c r="I45" s="279">
        <v>0</v>
      </c>
    </row>
    <row r="46" spans="1:9" ht="15.75" x14ac:dyDescent="0.3">
      <c r="A46" s="5" t="s">
        <v>599</v>
      </c>
      <c r="B46" s="5" t="s">
        <v>360</v>
      </c>
      <c r="C46" s="298">
        <f>'MÉRLEG '!C140</f>
        <v>8347040</v>
      </c>
      <c r="D46" s="298">
        <f>'MÉRLEG '!D140</f>
        <v>6538849</v>
      </c>
      <c r="E46" s="298">
        <f>'MÉRLEG '!E140</f>
        <v>5923325</v>
      </c>
      <c r="F46" s="298">
        <f>'MÉRLEG '!F140</f>
        <v>5923325</v>
      </c>
      <c r="G46" s="337">
        <v>18462109</v>
      </c>
      <c r="H46" s="281">
        <v>11514567</v>
      </c>
      <c r="I46" s="281">
        <v>12090296</v>
      </c>
    </row>
    <row r="47" spans="1:9" ht="15.75" x14ac:dyDescent="0.3">
      <c r="A47" s="5" t="s">
        <v>600</v>
      </c>
      <c r="B47" s="5" t="s">
        <v>360</v>
      </c>
      <c r="C47" s="129"/>
      <c r="D47" s="129">
        <v>0</v>
      </c>
      <c r="E47" s="129">
        <v>0</v>
      </c>
      <c r="F47" s="129">
        <v>0</v>
      </c>
      <c r="G47" s="337">
        <v>0</v>
      </c>
      <c r="H47" s="281">
        <v>0</v>
      </c>
      <c r="I47" s="281">
        <v>0</v>
      </c>
    </row>
    <row r="48" spans="1:9" ht="15.75" x14ac:dyDescent="0.3">
      <c r="A48" s="5" t="s">
        <v>597</v>
      </c>
      <c r="B48" s="5" t="s">
        <v>361</v>
      </c>
      <c r="C48" s="129"/>
      <c r="D48" s="129">
        <v>0</v>
      </c>
      <c r="E48" s="129">
        <v>0</v>
      </c>
      <c r="F48" s="129">
        <v>0</v>
      </c>
      <c r="G48" s="337">
        <v>0</v>
      </c>
      <c r="H48" s="281">
        <v>0</v>
      </c>
      <c r="I48" s="281">
        <v>0</v>
      </c>
    </row>
    <row r="49" spans="1:9" ht="15.75" x14ac:dyDescent="0.3">
      <c r="A49" s="5" t="s">
        <v>598</v>
      </c>
      <c r="B49" s="5" t="s">
        <v>361</v>
      </c>
      <c r="C49" s="129"/>
      <c r="D49" s="129">
        <v>0</v>
      </c>
      <c r="E49" s="129">
        <v>0</v>
      </c>
      <c r="F49" s="129">
        <v>0</v>
      </c>
      <c r="G49" s="337">
        <v>0</v>
      </c>
      <c r="H49" s="281">
        <v>0</v>
      </c>
      <c r="I49" s="281">
        <v>0</v>
      </c>
    </row>
    <row r="50" spans="1:9" x14ac:dyDescent="0.25">
      <c r="A50" s="7" t="s">
        <v>491</v>
      </c>
      <c r="B50" s="7" t="s">
        <v>362</v>
      </c>
      <c r="C50" s="299">
        <f>SUM(C46:C49)</f>
        <v>8347040</v>
      </c>
      <c r="D50" s="299">
        <f t="shared" ref="D50:F50" si="22">SUM(D46:D49)</f>
        <v>6538849</v>
      </c>
      <c r="E50" s="299">
        <f t="shared" si="22"/>
        <v>5923325</v>
      </c>
      <c r="F50" s="299">
        <f t="shared" si="22"/>
        <v>5923325</v>
      </c>
      <c r="G50" s="332">
        <v>18462109</v>
      </c>
      <c r="H50" s="279">
        <v>11514567</v>
      </c>
      <c r="I50" s="279">
        <v>12090296</v>
      </c>
    </row>
    <row r="51" spans="1:9" x14ac:dyDescent="0.25">
      <c r="A51" s="14" t="s">
        <v>492</v>
      </c>
      <c r="B51" s="7" t="s">
        <v>373</v>
      </c>
      <c r="C51" s="148">
        <f>'MÉRLEG '!C150</f>
        <v>8865299</v>
      </c>
      <c r="D51" s="148">
        <f>'MÉRLEG '!D150</f>
        <v>6538849</v>
      </c>
      <c r="E51" s="148">
        <f>'MÉRLEG '!E150</f>
        <v>6580767</v>
      </c>
      <c r="F51" s="148">
        <f>'MÉRLEG '!F150</f>
        <v>6580767</v>
      </c>
      <c r="G51" s="332">
        <v>18462109</v>
      </c>
      <c r="H51" s="279">
        <v>11514567</v>
      </c>
      <c r="I51" s="279">
        <v>12090296</v>
      </c>
    </row>
    <row r="52" spans="1:9" x14ac:dyDescent="0.25">
      <c r="A52" s="13" t="s">
        <v>493</v>
      </c>
      <c r="B52" s="7" t="s">
        <v>381</v>
      </c>
      <c r="C52" s="148">
        <f>'MÉRLEG '!C155</f>
        <v>0</v>
      </c>
      <c r="D52" s="148">
        <f>'MÉRLEG '!D155</f>
        <v>0</v>
      </c>
      <c r="E52" s="148">
        <f>'MÉRLEG '!E155</f>
        <v>0</v>
      </c>
      <c r="F52" s="148">
        <f>'MÉRLEG '!F155</f>
        <v>0</v>
      </c>
      <c r="G52" s="332">
        <v>0</v>
      </c>
      <c r="H52" s="279">
        <v>0</v>
      </c>
      <c r="I52" s="279">
        <v>0</v>
      </c>
    </row>
    <row r="53" spans="1:9" x14ac:dyDescent="0.25">
      <c r="A53" s="14" t="s">
        <v>382</v>
      </c>
      <c r="B53" s="7" t="s">
        <v>383</v>
      </c>
      <c r="C53" s="148">
        <f>'MÉRLEG '!C156</f>
        <v>0</v>
      </c>
      <c r="D53" s="148">
        <f>'MÉRLEG '!D156</f>
        <v>0</v>
      </c>
      <c r="E53" s="148">
        <f>'MÉRLEG '!E156</f>
        <v>0</v>
      </c>
      <c r="F53" s="148">
        <f>'MÉRLEG '!F156</f>
        <v>0</v>
      </c>
      <c r="G53" s="332">
        <v>0</v>
      </c>
      <c r="H53" s="279">
        <v>0</v>
      </c>
      <c r="I53" s="279">
        <v>0</v>
      </c>
    </row>
    <row r="54" spans="1:9" ht="15.75" x14ac:dyDescent="0.25">
      <c r="A54" s="273" t="s">
        <v>494</v>
      </c>
      <c r="B54" s="274" t="s">
        <v>384</v>
      </c>
      <c r="C54" s="272">
        <f>C51+C52+C53</f>
        <v>8865299</v>
      </c>
      <c r="D54" s="272">
        <f t="shared" ref="D54:I54" si="23">D51+D52+D53</f>
        <v>6538849</v>
      </c>
      <c r="E54" s="272">
        <f t="shared" si="23"/>
        <v>6580767</v>
      </c>
      <c r="F54" s="272">
        <f t="shared" si="23"/>
        <v>6580767</v>
      </c>
      <c r="G54" s="335">
        <f t="shared" si="23"/>
        <v>18462109</v>
      </c>
      <c r="H54" s="272">
        <f t="shared" si="23"/>
        <v>11514567</v>
      </c>
      <c r="I54" s="272">
        <f t="shared" si="23"/>
        <v>12090296</v>
      </c>
    </row>
    <row r="55" spans="1:9" s="92" customFormat="1" ht="15.75" x14ac:dyDescent="0.25">
      <c r="A55" s="262" t="s">
        <v>476</v>
      </c>
      <c r="B55" s="262"/>
      <c r="C55" s="277">
        <f>C41+C54</f>
        <v>44004680</v>
      </c>
      <c r="D55" s="277">
        <f t="shared" ref="D55:I55" si="24">D41+D54</f>
        <v>23754167</v>
      </c>
      <c r="E55" s="277">
        <f t="shared" si="24"/>
        <v>40640269</v>
      </c>
      <c r="F55" s="277">
        <f t="shared" si="24"/>
        <v>40640269</v>
      </c>
      <c r="G55" s="338">
        <f t="shared" si="24"/>
        <v>40413623</v>
      </c>
      <c r="H55" s="277">
        <f t="shared" si="24"/>
        <v>31793270.550000001</v>
      </c>
      <c r="I55" s="277">
        <f t="shared" si="24"/>
        <v>33382934.727500003</v>
      </c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I19"/>
  <sheetViews>
    <sheetView workbookViewId="0">
      <selection activeCell="B160" sqref="B160"/>
    </sheetView>
  </sheetViews>
  <sheetFormatPr defaultRowHeight="15" x14ac:dyDescent="0.25"/>
  <cols>
    <col min="1" max="1" width="46.28515625" customWidth="1"/>
    <col min="2" max="2" width="14" customWidth="1"/>
    <col min="3" max="3" width="13.28515625" bestFit="1" customWidth="1"/>
    <col min="4" max="6" width="14.140625" customWidth="1"/>
    <col min="7" max="7" width="10.140625" bestFit="1" customWidth="1"/>
    <col min="8" max="8" width="11.28515625" bestFit="1" customWidth="1"/>
    <col min="9" max="9" width="13.85546875" customWidth="1"/>
  </cols>
  <sheetData>
    <row r="1" spans="1:9" x14ac:dyDescent="0.25">
      <c r="A1" s="125" t="s">
        <v>718</v>
      </c>
      <c r="B1" s="126"/>
      <c r="C1" s="126"/>
      <c r="D1" s="126"/>
      <c r="E1" s="126"/>
      <c r="F1" s="126"/>
      <c r="G1" s="126"/>
      <c r="H1" s="126"/>
    </row>
    <row r="2" spans="1:9" ht="30.75" customHeight="1" x14ac:dyDescent="0.25">
      <c r="A2" s="345" t="s">
        <v>1063</v>
      </c>
      <c r="B2" s="346"/>
      <c r="C2" s="346"/>
      <c r="D2" s="346"/>
      <c r="E2" s="346"/>
      <c r="F2" s="346"/>
      <c r="G2" s="346"/>
      <c r="H2" s="346"/>
      <c r="I2" s="346"/>
    </row>
    <row r="3" spans="1:9" ht="23.25" customHeight="1" x14ac:dyDescent="0.25">
      <c r="A3" s="347" t="s">
        <v>720</v>
      </c>
      <c r="B3" s="348"/>
      <c r="C3" s="348"/>
      <c r="D3" s="348"/>
      <c r="E3" s="348"/>
      <c r="F3" s="348"/>
      <c r="G3" s="348"/>
      <c r="H3" s="348"/>
      <c r="I3" s="348"/>
    </row>
    <row r="5" spans="1:9" x14ac:dyDescent="0.25">
      <c r="A5" s="105" t="s">
        <v>630</v>
      </c>
    </row>
    <row r="6" spans="1:9" ht="48.75" x14ac:dyDescent="0.25">
      <c r="A6" s="131" t="s">
        <v>721</v>
      </c>
      <c r="B6" s="132" t="s">
        <v>722</v>
      </c>
      <c r="C6" s="132" t="s">
        <v>723</v>
      </c>
      <c r="D6" s="132" t="s">
        <v>998</v>
      </c>
      <c r="E6" s="132" t="s">
        <v>999</v>
      </c>
      <c r="F6" s="132" t="s">
        <v>1000</v>
      </c>
      <c r="G6" s="132" t="s">
        <v>988</v>
      </c>
      <c r="H6" s="132" t="s">
        <v>1003</v>
      </c>
      <c r="I6" s="133" t="s">
        <v>6</v>
      </c>
    </row>
    <row r="7" spans="1:9" ht="15.75" x14ac:dyDescent="0.3">
      <c r="A7" s="134"/>
      <c r="B7" s="134"/>
      <c r="C7" s="135"/>
      <c r="D7" s="135"/>
      <c r="E7" s="135"/>
      <c r="F7" s="135"/>
      <c r="G7" s="135"/>
      <c r="H7" s="135"/>
      <c r="I7" s="135"/>
    </row>
    <row r="8" spans="1:9" ht="15.75" x14ac:dyDescent="0.3">
      <c r="A8" s="134"/>
      <c r="B8" s="134"/>
      <c r="C8" s="135"/>
      <c r="D8" s="135"/>
      <c r="E8" s="135"/>
      <c r="F8" s="135"/>
      <c r="G8" s="135"/>
      <c r="H8" s="135"/>
      <c r="I8" s="135"/>
    </row>
    <row r="9" spans="1:9" x14ac:dyDescent="0.25">
      <c r="A9" s="136" t="s">
        <v>724</v>
      </c>
      <c r="B9" s="136"/>
      <c r="C9" s="137"/>
      <c r="D9" s="137"/>
      <c r="E9" s="137"/>
      <c r="F9" s="137"/>
      <c r="G9" s="137"/>
      <c r="H9" s="137"/>
      <c r="I9" s="137"/>
    </row>
    <row r="10" spans="1:9" ht="15.75" x14ac:dyDescent="0.3">
      <c r="A10" s="134"/>
      <c r="B10" s="134"/>
      <c r="C10" s="135"/>
      <c r="D10" s="135"/>
      <c r="E10" s="135"/>
      <c r="F10" s="135"/>
      <c r="G10" s="135"/>
      <c r="H10" s="135"/>
      <c r="I10" s="135"/>
    </row>
    <row r="11" spans="1:9" ht="15.75" x14ac:dyDescent="0.3">
      <c r="A11" s="134"/>
      <c r="B11" s="134"/>
      <c r="C11" s="135"/>
      <c r="D11" s="135"/>
      <c r="E11" s="135"/>
      <c r="F11" s="135"/>
      <c r="G11" s="135"/>
      <c r="H11" s="135"/>
      <c r="I11" s="135"/>
    </row>
    <row r="12" spans="1:9" x14ac:dyDescent="0.25">
      <c r="A12" s="136" t="s">
        <v>725</v>
      </c>
      <c r="B12" s="136"/>
      <c r="C12" s="137">
        <v>0</v>
      </c>
      <c r="D12" s="137">
        <f>'MÉRLEG '!D65</f>
        <v>0</v>
      </c>
      <c r="E12" s="137">
        <f>'MÉRLEG '!E65</f>
        <v>0</v>
      </c>
      <c r="F12" s="137">
        <f>'MÉRLEG '!F65</f>
        <v>0</v>
      </c>
      <c r="G12" s="137">
        <v>0</v>
      </c>
      <c r="H12" s="137">
        <v>0</v>
      </c>
      <c r="I12" s="137">
        <f>C12+F12+G12+H12</f>
        <v>0</v>
      </c>
    </row>
    <row r="13" spans="1:9" ht="15.75" x14ac:dyDescent="0.3">
      <c r="A13" s="134"/>
      <c r="B13" s="134"/>
      <c r="C13" s="135"/>
      <c r="D13" s="135"/>
      <c r="E13" s="135"/>
      <c r="F13" s="135"/>
      <c r="G13" s="135"/>
      <c r="H13" s="135"/>
      <c r="I13" s="135"/>
    </row>
    <row r="14" spans="1:9" ht="15.75" x14ac:dyDescent="0.3">
      <c r="A14" s="134"/>
      <c r="B14" s="134"/>
      <c r="C14" s="135"/>
      <c r="D14" s="135"/>
      <c r="E14" s="135"/>
      <c r="F14" s="135"/>
      <c r="G14" s="135"/>
      <c r="H14" s="135"/>
      <c r="I14" s="135"/>
    </row>
    <row r="15" spans="1:9" x14ac:dyDescent="0.25">
      <c r="A15" s="136" t="s">
        <v>726</v>
      </c>
      <c r="B15" s="136"/>
      <c r="C15" s="137"/>
      <c r="D15" s="137"/>
      <c r="E15" s="137"/>
      <c r="F15" s="137"/>
      <c r="G15" s="137"/>
      <c r="H15" s="137"/>
      <c r="I15" s="137"/>
    </row>
    <row r="16" spans="1:9" ht="15.75" x14ac:dyDescent="0.3">
      <c r="A16" s="134"/>
      <c r="B16" s="134"/>
      <c r="C16" s="135"/>
      <c r="D16" s="135"/>
      <c r="E16" s="135"/>
      <c r="F16" s="135"/>
      <c r="G16" s="135"/>
      <c r="H16" s="135"/>
      <c r="I16" s="135"/>
    </row>
    <row r="17" spans="1:9" ht="15.75" x14ac:dyDescent="0.3">
      <c r="A17" s="134"/>
      <c r="B17" s="134"/>
      <c r="C17" s="135"/>
      <c r="D17" s="135"/>
      <c r="E17" s="135"/>
      <c r="F17" s="135"/>
      <c r="G17" s="135"/>
      <c r="H17" s="135"/>
      <c r="I17" s="135"/>
    </row>
    <row r="18" spans="1:9" x14ac:dyDescent="0.25">
      <c r="A18" s="136" t="s">
        <v>727</v>
      </c>
      <c r="B18" s="136"/>
      <c r="C18" s="137"/>
      <c r="D18" s="137"/>
      <c r="E18" s="137"/>
      <c r="F18" s="137"/>
      <c r="G18" s="137"/>
      <c r="H18" s="137"/>
      <c r="I18" s="137"/>
    </row>
    <row r="19" spans="1:9" x14ac:dyDescent="0.25">
      <c r="A19" s="136"/>
      <c r="B19" s="136"/>
      <c r="C19" s="137"/>
      <c r="D19" s="137"/>
      <c r="E19" s="137"/>
      <c r="F19" s="137"/>
      <c r="G19" s="137"/>
      <c r="H19" s="137"/>
      <c r="I19" s="137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F48"/>
  <sheetViews>
    <sheetView workbookViewId="0">
      <selection activeCell="B160" sqref="B160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125" t="s">
        <v>718</v>
      </c>
      <c r="B1" s="126"/>
      <c r="C1" s="126"/>
      <c r="D1" s="126"/>
      <c r="E1" s="126"/>
      <c r="F1" s="126"/>
    </row>
    <row r="2" spans="1:6" ht="27" customHeight="1" x14ac:dyDescent="0.25">
      <c r="A2" s="345" t="s">
        <v>1063</v>
      </c>
      <c r="B2" s="346"/>
      <c r="C2" s="346"/>
      <c r="D2" s="346"/>
      <c r="E2" s="346"/>
    </row>
    <row r="3" spans="1:6" ht="22.5" customHeight="1" x14ac:dyDescent="0.25">
      <c r="A3" s="347" t="s">
        <v>728</v>
      </c>
      <c r="B3" s="348"/>
      <c r="C3" s="348"/>
      <c r="D3" s="348"/>
      <c r="E3" s="348"/>
    </row>
    <row r="4" spans="1:6" ht="18" x14ac:dyDescent="0.25">
      <c r="A4" s="138"/>
    </row>
    <row r="5" spans="1:6" x14ac:dyDescent="0.25">
      <c r="A5" s="105" t="s">
        <v>630</v>
      </c>
    </row>
    <row r="6" spans="1:6" ht="31.5" customHeight="1" x14ac:dyDescent="0.25">
      <c r="A6" s="139" t="s">
        <v>107</v>
      </c>
      <c r="B6" s="59" t="s">
        <v>108</v>
      </c>
      <c r="C6" s="140" t="s">
        <v>729</v>
      </c>
      <c r="D6" s="140" t="s">
        <v>730</v>
      </c>
      <c r="E6" s="140" t="s">
        <v>731</v>
      </c>
    </row>
    <row r="7" spans="1:6" ht="15" customHeight="1" x14ac:dyDescent="0.25">
      <c r="A7" s="141"/>
      <c r="B7" s="97"/>
      <c r="C7" s="97"/>
      <c r="D7" s="97"/>
      <c r="E7" s="97"/>
    </row>
    <row r="8" spans="1:6" ht="15" customHeight="1" x14ac:dyDescent="0.25">
      <c r="A8" s="141"/>
      <c r="B8" s="97"/>
      <c r="C8" s="97"/>
      <c r="D8" s="97"/>
      <c r="E8" s="97"/>
    </row>
    <row r="9" spans="1:6" ht="15" customHeight="1" x14ac:dyDescent="0.25">
      <c r="A9" s="141"/>
      <c r="B9" s="97"/>
      <c r="C9" s="97"/>
      <c r="D9" s="97"/>
      <c r="E9" s="97"/>
    </row>
    <row r="10" spans="1:6" ht="15" customHeight="1" x14ac:dyDescent="0.25">
      <c r="A10" s="97"/>
      <c r="B10" s="97"/>
      <c r="C10" s="97"/>
      <c r="D10" s="97"/>
      <c r="E10" s="97"/>
    </row>
    <row r="11" spans="1:6" ht="31.5" customHeight="1" x14ac:dyDescent="0.25">
      <c r="A11" s="142" t="s">
        <v>732</v>
      </c>
      <c r="B11" s="39" t="s">
        <v>321</v>
      </c>
      <c r="C11" s="97"/>
      <c r="D11" s="97"/>
      <c r="E11" s="97"/>
    </row>
    <row r="12" spans="1:6" ht="15" customHeight="1" x14ac:dyDescent="0.25">
      <c r="A12" s="142"/>
      <c r="B12" s="97"/>
      <c r="C12" s="97"/>
      <c r="D12" s="97"/>
      <c r="E12" s="97"/>
    </row>
    <row r="13" spans="1:6" ht="15" customHeight="1" x14ac:dyDescent="0.25">
      <c r="A13" s="142"/>
      <c r="B13" s="97"/>
      <c r="C13" s="97"/>
      <c r="D13" s="97"/>
      <c r="E13" s="97"/>
    </row>
    <row r="14" spans="1:6" ht="15" customHeight="1" x14ac:dyDescent="0.25">
      <c r="A14" s="143"/>
      <c r="B14" s="97"/>
      <c r="C14" s="97"/>
      <c r="D14" s="97"/>
      <c r="E14" s="97"/>
    </row>
    <row r="15" spans="1:6" ht="15" customHeight="1" x14ac:dyDescent="0.25">
      <c r="A15" s="143"/>
      <c r="B15" s="97"/>
      <c r="C15" s="97"/>
      <c r="D15" s="97"/>
      <c r="E15" s="97"/>
    </row>
    <row r="16" spans="1:6" ht="32.25" customHeight="1" x14ac:dyDescent="0.25">
      <c r="A16" s="142" t="s">
        <v>733</v>
      </c>
      <c r="B16" s="34" t="s">
        <v>344</v>
      </c>
      <c r="C16" s="97"/>
      <c r="D16" s="97"/>
      <c r="E16" s="97"/>
    </row>
    <row r="17" spans="1:5" ht="15" customHeight="1" x14ac:dyDescent="0.25">
      <c r="A17" s="144" t="s">
        <v>499</v>
      </c>
      <c r="B17" s="144" t="s">
        <v>297</v>
      </c>
      <c r="C17" s="97"/>
      <c r="D17" s="97"/>
      <c r="E17" s="97"/>
    </row>
    <row r="18" spans="1:5" ht="15" customHeight="1" x14ac:dyDescent="0.25">
      <c r="A18" s="145" t="s">
        <v>734</v>
      </c>
      <c r="B18" s="144"/>
      <c r="C18" s="97"/>
      <c r="D18" s="97"/>
      <c r="E18" s="97"/>
    </row>
    <row r="19" spans="1:5" ht="15" customHeight="1" x14ac:dyDescent="0.25">
      <c r="A19" s="145" t="s">
        <v>735</v>
      </c>
      <c r="B19" s="144"/>
      <c r="C19" s="97"/>
      <c r="D19" s="97"/>
      <c r="E19" s="97"/>
    </row>
    <row r="20" spans="1:5" ht="15" customHeight="1" x14ac:dyDescent="0.25">
      <c r="A20" s="144" t="s">
        <v>500</v>
      </c>
      <c r="B20" s="144" t="s">
        <v>297</v>
      </c>
      <c r="C20" s="97"/>
      <c r="D20" s="97"/>
      <c r="E20" s="97"/>
    </row>
    <row r="21" spans="1:5" ht="15" customHeight="1" x14ac:dyDescent="0.25">
      <c r="A21" s="145" t="s">
        <v>734</v>
      </c>
      <c r="B21" s="144"/>
      <c r="C21" s="97"/>
      <c r="D21" s="97"/>
      <c r="E21" s="97"/>
    </row>
    <row r="22" spans="1:5" ht="15" customHeight="1" x14ac:dyDescent="0.25">
      <c r="A22" s="145" t="s">
        <v>735</v>
      </c>
      <c r="B22" s="144"/>
      <c r="C22" s="97"/>
      <c r="D22" s="97"/>
      <c r="E22" s="97"/>
    </row>
    <row r="23" spans="1:5" ht="15" customHeight="1" x14ac:dyDescent="0.25">
      <c r="A23" s="144" t="s">
        <v>501</v>
      </c>
      <c r="B23" s="144" t="s">
        <v>297</v>
      </c>
      <c r="C23" s="97"/>
      <c r="D23" s="97"/>
      <c r="E23" s="97"/>
    </row>
    <row r="24" spans="1:5" ht="15" customHeight="1" x14ac:dyDescent="0.25">
      <c r="A24" s="145" t="s">
        <v>734</v>
      </c>
      <c r="B24" s="144"/>
      <c r="C24" s="97"/>
      <c r="D24" s="97"/>
      <c r="E24" s="97"/>
    </row>
    <row r="25" spans="1:5" ht="15" customHeight="1" x14ac:dyDescent="0.25">
      <c r="A25" s="145" t="s">
        <v>735</v>
      </c>
      <c r="B25" s="144"/>
      <c r="C25" s="97"/>
      <c r="D25" s="97"/>
      <c r="E25" s="97"/>
    </row>
    <row r="26" spans="1:5" ht="15" customHeight="1" x14ac:dyDescent="0.25">
      <c r="A26" s="144" t="s">
        <v>502</v>
      </c>
      <c r="B26" s="144" t="s">
        <v>297</v>
      </c>
      <c r="C26" s="97"/>
      <c r="D26" s="97"/>
      <c r="E26" s="97"/>
    </row>
    <row r="27" spans="1:5" ht="15" customHeight="1" x14ac:dyDescent="0.25">
      <c r="A27" s="145" t="s">
        <v>734</v>
      </c>
      <c r="B27" s="144"/>
      <c r="C27" s="97"/>
      <c r="D27" s="97"/>
      <c r="E27" s="97"/>
    </row>
    <row r="28" spans="1:5" ht="15" customHeight="1" x14ac:dyDescent="0.25">
      <c r="A28" s="145" t="s">
        <v>735</v>
      </c>
      <c r="B28" s="144"/>
      <c r="C28" s="97"/>
      <c r="D28" s="97"/>
      <c r="E28" s="97"/>
    </row>
    <row r="29" spans="1:5" ht="15" customHeight="1" x14ac:dyDescent="0.25">
      <c r="A29" s="144" t="s">
        <v>459</v>
      </c>
      <c r="B29" s="146" t="s">
        <v>304</v>
      </c>
      <c r="C29" s="97"/>
      <c r="D29" s="97"/>
      <c r="E29" s="97"/>
    </row>
    <row r="30" spans="1:5" ht="15" customHeight="1" x14ac:dyDescent="0.25">
      <c r="A30" s="145" t="s">
        <v>734</v>
      </c>
      <c r="B30" s="146"/>
      <c r="C30" s="97"/>
      <c r="D30" s="97"/>
      <c r="E30" s="97"/>
    </row>
    <row r="31" spans="1:5" ht="15" customHeight="1" x14ac:dyDescent="0.25">
      <c r="A31" s="145" t="s">
        <v>735</v>
      </c>
      <c r="B31" s="146"/>
      <c r="C31" s="97"/>
      <c r="D31" s="97"/>
      <c r="E31" s="97"/>
    </row>
    <row r="32" spans="1:5" ht="15" customHeight="1" x14ac:dyDescent="0.25">
      <c r="A32" s="144" t="s">
        <v>457</v>
      </c>
      <c r="B32" s="146" t="s">
        <v>298</v>
      </c>
      <c r="C32" s="97"/>
      <c r="D32" s="97"/>
      <c r="E32" s="97"/>
    </row>
    <row r="33" spans="1:5" ht="15" customHeight="1" x14ac:dyDescent="0.25">
      <c r="A33" s="145" t="s">
        <v>734</v>
      </c>
      <c r="B33" s="146"/>
      <c r="C33" s="97"/>
      <c r="D33" s="97"/>
      <c r="E33" s="97"/>
    </row>
    <row r="34" spans="1:5" ht="15" customHeight="1" x14ac:dyDescent="0.25">
      <c r="A34" s="145" t="s">
        <v>735</v>
      </c>
      <c r="B34" s="97"/>
      <c r="C34" s="97"/>
      <c r="D34" s="97"/>
      <c r="E34" s="97"/>
    </row>
    <row r="35" spans="1:5" ht="38.25" customHeight="1" x14ac:dyDescent="0.25">
      <c r="A35" s="142" t="s">
        <v>736</v>
      </c>
      <c r="B35" s="147" t="s">
        <v>737</v>
      </c>
      <c r="C35" s="97"/>
      <c r="D35" s="97"/>
      <c r="E35" s="97"/>
    </row>
    <row r="36" spans="1:5" ht="15" customHeight="1" x14ac:dyDescent="0.25">
      <c r="A36" s="142"/>
      <c r="B36" s="97" t="s">
        <v>317</v>
      </c>
      <c r="C36" s="97"/>
      <c r="D36" s="97"/>
      <c r="E36" s="97"/>
    </row>
    <row r="37" spans="1:5" ht="15" customHeight="1" x14ac:dyDescent="0.25">
      <c r="A37" s="142"/>
      <c r="B37" s="97" t="s">
        <v>337</v>
      </c>
      <c r="C37" s="97"/>
      <c r="D37" s="97"/>
      <c r="E37" s="97"/>
    </row>
    <row r="38" spans="1:5" ht="15" customHeight="1" x14ac:dyDescent="0.25">
      <c r="A38" s="143"/>
      <c r="B38" s="97"/>
      <c r="C38" s="97"/>
      <c r="D38" s="97"/>
      <c r="E38" s="97"/>
    </row>
    <row r="39" spans="1:5" ht="15" customHeight="1" x14ac:dyDescent="0.25">
      <c r="A39" s="143"/>
      <c r="B39" s="97"/>
      <c r="C39" s="97"/>
      <c r="D39" s="97"/>
      <c r="E39" s="97"/>
    </row>
    <row r="40" spans="1:5" ht="36.75" customHeight="1" x14ac:dyDescent="0.25">
      <c r="A40" s="142" t="s">
        <v>738</v>
      </c>
      <c r="B40" s="147" t="s">
        <v>739</v>
      </c>
      <c r="C40" s="97"/>
      <c r="D40" s="97"/>
      <c r="E40" s="97"/>
    </row>
    <row r="41" spans="1:5" ht="15" customHeight="1" x14ac:dyDescent="0.25">
      <c r="A41" s="142"/>
      <c r="B41" s="97"/>
      <c r="C41" s="97"/>
      <c r="D41" s="97"/>
      <c r="E41" s="97"/>
    </row>
    <row r="42" spans="1:5" ht="15" customHeight="1" x14ac:dyDescent="0.25">
      <c r="A42" s="142"/>
      <c r="B42" s="97"/>
      <c r="C42" s="97"/>
      <c r="D42" s="97"/>
      <c r="E42" s="97"/>
    </row>
    <row r="43" spans="1:5" ht="15" customHeight="1" x14ac:dyDescent="0.25">
      <c r="A43" s="143"/>
      <c r="B43" s="97"/>
      <c r="C43" s="97"/>
      <c r="D43" s="97"/>
      <c r="E43" s="97"/>
    </row>
    <row r="44" spans="1:5" ht="15" customHeight="1" x14ac:dyDescent="0.25">
      <c r="A44" s="143"/>
      <c r="B44" s="97"/>
      <c r="C44" s="97"/>
      <c r="D44" s="97"/>
      <c r="E44" s="97"/>
    </row>
    <row r="45" spans="1:5" ht="28.5" customHeight="1" x14ac:dyDescent="0.25">
      <c r="A45" s="142" t="s">
        <v>740</v>
      </c>
      <c r="B45" s="147"/>
      <c r="C45" s="97"/>
      <c r="D45" s="97"/>
      <c r="E45" s="97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H175"/>
  <sheetViews>
    <sheetView topLeftCell="A118" workbookViewId="0">
      <selection activeCell="B160" sqref="B160"/>
    </sheetView>
  </sheetViews>
  <sheetFormatPr defaultRowHeight="15" x14ac:dyDescent="0.25"/>
  <cols>
    <col min="1" max="1" width="85.85546875" customWidth="1"/>
    <col min="2" max="2" width="16" bestFit="1" customWidth="1"/>
    <col min="3" max="3" width="18.5703125" customWidth="1"/>
    <col min="4" max="4" width="16.85546875" customWidth="1"/>
  </cols>
  <sheetData>
    <row r="1" spans="1:8" x14ac:dyDescent="0.25">
      <c r="A1" s="155" t="s">
        <v>718</v>
      </c>
    </row>
    <row r="2" spans="1:8" ht="22.5" customHeight="1" x14ac:dyDescent="0.25">
      <c r="A2" s="345" t="s">
        <v>1062</v>
      </c>
      <c r="B2" s="348"/>
      <c r="C2" s="348"/>
      <c r="D2" s="348"/>
      <c r="E2" s="123"/>
      <c r="F2" s="121"/>
      <c r="G2" s="121"/>
      <c r="H2" s="121"/>
    </row>
    <row r="3" spans="1:8" ht="24" customHeight="1" x14ac:dyDescent="0.25">
      <c r="A3" s="347" t="s">
        <v>672</v>
      </c>
      <c r="B3" s="348"/>
      <c r="C3" s="348"/>
      <c r="D3" s="348"/>
      <c r="E3" s="120"/>
      <c r="F3" s="121"/>
      <c r="G3" s="121"/>
      <c r="H3" s="121"/>
    </row>
    <row r="4" spans="1:8" ht="24" customHeight="1" x14ac:dyDescent="0.25">
      <c r="A4" s="122"/>
      <c r="B4" s="120"/>
      <c r="C4" s="120"/>
      <c r="D4" s="120"/>
      <c r="E4" s="120"/>
      <c r="F4" s="121"/>
      <c r="G4" s="121"/>
      <c r="H4" s="121"/>
    </row>
    <row r="5" spans="1:8" x14ac:dyDescent="0.25">
      <c r="A5" s="127" t="s">
        <v>745</v>
      </c>
      <c r="B5" s="105"/>
      <c r="C5" s="105"/>
      <c r="D5" s="105"/>
      <c r="E5" s="105"/>
    </row>
    <row r="6" spans="1:8" ht="26.25" x14ac:dyDescent="0.25">
      <c r="A6" s="147" t="s">
        <v>604</v>
      </c>
      <c r="B6" s="140" t="s">
        <v>746</v>
      </c>
      <c r="C6" s="140" t="s">
        <v>747</v>
      </c>
      <c r="D6" s="140" t="s">
        <v>748</v>
      </c>
      <c r="E6" s="105"/>
    </row>
    <row r="7" spans="1:8" x14ac:dyDescent="0.25">
      <c r="A7" s="156" t="s">
        <v>749</v>
      </c>
      <c r="B7" s="140"/>
      <c r="C7" s="140"/>
      <c r="D7" s="140"/>
      <c r="E7" s="105"/>
    </row>
    <row r="8" spans="1:8" x14ac:dyDescent="0.25">
      <c r="A8" s="157" t="s">
        <v>20</v>
      </c>
      <c r="B8" s="76">
        <v>0</v>
      </c>
      <c r="C8" s="76">
        <v>0</v>
      </c>
      <c r="D8" s="76">
        <v>0</v>
      </c>
      <c r="E8" s="105"/>
    </row>
    <row r="9" spans="1:8" x14ac:dyDescent="0.25">
      <c r="A9" s="158" t="s">
        <v>750</v>
      </c>
      <c r="B9" s="76">
        <v>0</v>
      </c>
      <c r="C9" s="76">
        <v>0</v>
      </c>
      <c r="D9" s="76">
        <v>0</v>
      </c>
      <c r="E9" s="105"/>
    </row>
    <row r="10" spans="1:8" x14ac:dyDescent="0.25">
      <c r="A10" s="158" t="s">
        <v>751</v>
      </c>
      <c r="B10" s="76">
        <v>0</v>
      </c>
      <c r="C10" s="76">
        <v>0</v>
      </c>
      <c r="D10" s="76">
        <v>0</v>
      </c>
      <c r="E10" s="105"/>
    </row>
    <row r="11" spans="1:8" x14ac:dyDescent="0.25">
      <c r="A11" s="158" t="s">
        <v>752</v>
      </c>
      <c r="B11" s="76">
        <v>0</v>
      </c>
      <c r="C11" s="76">
        <v>0</v>
      </c>
      <c r="D11" s="76">
        <v>0</v>
      </c>
      <c r="E11" s="105"/>
    </row>
    <row r="12" spans="1:8" x14ac:dyDescent="0.25">
      <c r="A12" s="158" t="s">
        <v>753</v>
      </c>
      <c r="B12" s="76">
        <v>0</v>
      </c>
      <c r="C12" s="76">
        <v>0</v>
      </c>
      <c r="D12" s="76">
        <v>0</v>
      </c>
      <c r="E12" s="105"/>
    </row>
    <row r="13" spans="1:8" x14ac:dyDescent="0.25">
      <c r="A13" s="158" t="s">
        <v>754</v>
      </c>
      <c r="B13" s="76">
        <v>0</v>
      </c>
      <c r="C13" s="76">
        <v>0</v>
      </c>
      <c r="D13" s="76">
        <v>0</v>
      </c>
      <c r="E13" s="105"/>
    </row>
    <row r="14" spans="1:8" x14ac:dyDescent="0.25">
      <c r="A14" s="158" t="s">
        <v>755</v>
      </c>
      <c r="B14" s="76">
        <v>0</v>
      </c>
      <c r="C14" s="76">
        <v>0</v>
      </c>
      <c r="D14" s="76">
        <v>0</v>
      </c>
      <c r="E14" s="105"/>
    </row>
    <row r="15" spans="1:8" x14ac:dyDescent="0.25">
      <c r="A15" s="157" t="s">
        <v>21</v>
      </c>
      <c r="B15" s="76">
        <v>1140957</v>
      </c>
      <c r="C15" s="76">
        <v>1140957</v>
      </c>
      <c r="D15" s="76">
        <v>0</v>
      </c>
      <c r="E15" s="105"/>
    </row>
    <row r="16" spans="1:8" x14ac:dyDescent="0.25">
      <c r="A16" s="158" t="s">
        <v>750</v>
      </c>
      <c r="B16" s="76">
        <v>0</v>
      </c>
      <c r="C16" s="76">
        <v>0</v>
      </c>
      <c r="D16" s="76">
        <v>0</v>
      </c>
      <c r="E16" s="105"/>
    </row>
    <row r="17" spans="1:5" x14ac:dyDescent="0.25">
      <c r="A17" s="158" t="s">
        <v>751</v>
      </c>
      <c r="B17" s="76">
        <v>0</v>
      </c>
      <c r="C17" s="76">
        <v>0</v>
      </c>
      <c r="D17" s="76">
        <v>0</v>
      </c>
      <c r="E17" s="105"/>
    </row>
    <row r="18" spans="1:5" x14ac:dyDescent="0.25">
      <c r="A18" s="158" t="s">
        <v>752</v>
      </c>
      <c r="B18" s="76"/>
      <c r="C18" s="76">
        <v>0</v>
      </c>
      <c r="D18" s="76">
        <v>0</v>
      </c>
      <c r="E18" s="105"/>
    </row>
    <row r="19" spans="1:5" x14ac:dyDescent="0.25">
      <c r="A19" s="158" t="s">
        <v>753</v>
      </c>
      <c r="B19" s="76">
        <v>0</v>
      </c>
      <c r="C19" s="76">
        <v>0</v>
      </c>
      <c r="D19" s="76">
        <v>0</v>
      </c>
      <c r="E19" s="105"/>
    </row>
    <row r="20" spans="1:5" x14ac:dyDescent="0.25">
      <c r="A20" s="158" t="s">
        <v>754</v>
      </c>
      <c r="B20" s="76">
        <v>1140957</v>
      </c>
      <c r="C20" s="76">
        <v>1140957</v>
      </c>
      <c r="D20" s="76">
        <v>0</v>
      </c>
      <c r="E20" s="105"/>
    </row>
    <row r="21" spans="1:5" x14ac:dyDescent="0.25">
      <c r="A21" s="158" t="s">
        <v>755</v>
      </c>
      <c r="B21" s="76">
        <v>0</v>
      </c>
      <c r="C21" s="76">
        <v>0</v>
      </c>
      <c r="D21" s="76">
        <v>0</v>
      </c>
      <c r="E21" s="105"/>
    </row>
    <row r="22" spans="1:5" x14ac:dyDescent="0.25">
      <c r="A22" s="157" t="s">
        <v>22</v>
      </c>
      <c r="B22" s="76">
        <v>0</v>
      </c>
      <c r="C22" s="76">
        <v>0</v>
      </c>
      <c r="D22" s="76">
        <v>0</v>
      </c>
      <c r="E22" s="105"/>
    </row>
    <row r="23" spans="1:5" x14ac:dyDescent="0.25">
      <c r="A23" s="158" t="s">
        <v>750</v>
      </c>
      <c r="B23" s="76">
        <v>0</v>
      </c>
      <c r="C23" s="76">
        <v>0</v>
      </c>
      <c r="D23" s="76">
        <v>0</v>
      </c>
      <c r="E23" s="105"/>
    </row>
    <row r="24" spans="1:5" x14ac:dyDescent="0.25">
      <c r="A24" s="158" t="s">
        <v>751</v>
      </c>
      <c r="B24" s="76">
        <v>0</v>
      </c>
      <c r="C24" s="76">
        <v>0</v>
      </c>
      <c r="D24" s="76">
        <v>0</v>
      </c>
      <c r="E24" s="105"/>
    </row>
    <row r="25" spans="1:5" x14ac:dyDescent="0.25">
      <c r="A25" s="158" t="s">
        <v>752</v>
      </c>
      <c r="B25" s="76">
        <v>0</v>
      </c>
      <c r="C25" s="76">
        <v>0</v>
      </c>
      <c r="D25" s="76">
        <v>0</v>
      </c>
      <c r="E25" s="105"/>
    </row>
    <row r="26" spans="1:5" x14ac:dyDescent="0.25">
      <c r="A26" s="158" t="s">
        <v>753</v>
      </c>
      <c r="B26" s="76">
        <v>0</v>
      </c>
      <c r="C26" s="76">
        <v>0</v>
      </c>
      <c r="D26" s="76">
        <v>0</v>
      </c>
      <c r="E26" s="105"/>
    </row>
    <row r="27" spans="1:5" x14ac:dyDescent="0.25">
      <c r="A27" s="158" t="s">
        <v>754</v>
      </c>
      <c r="B27" s="76">
        <v>0</v>
      </c>
      <c r="C27" s="76">
        <v>0</v>
      </c>
      <c r="D27" s="76">
        <v>0</v>
      </c>
      <c r="E27" s="105"/>
    </row>
    <row r="28" spans="1:5" x14ac:dyDescent="0.25">
      <c r="A28" s="158" t="s">
        <v>755</v>
      </c>
      <c r="B28" s="76">
        <v>0</v>
      </c>
      <c r="C28" s="76">
        <v>0</v>
      </c>
      <c r="D28" s="76">
        <v>0</v>
      </c>
      <c r="E28" s="105"/>
    </row>
    <row r="29" spans="1:5" x14ac:dyDescent="0.25">
      <c r="A29" s="159" t="s">
        <v>49</v>
      </c>
      <c r="B29" s="77">
        <v>1140957</v>
      </c>
      <c r="C29" s="77">
        <v>1140957</v>
      </c>
      <c r="D29" s="77">
        <v>0</v>
      </c>
      <c r="E29" s="105"/>
    </row>
    <row r="30" spans="1:5" x14ac:dyDescent="0.25">
      <c r="A30" s="158" t="s">
        <v>750</v>
      </c>
      <c r="B30" s="76">
        <v>0</v>
      </c>
      <c r="C30" s="76">
        <v>0</v>
      </c>
      <c r="D30" s="76">
        <v>0</v>
      </c>
      <c r="E30" s="105"/>
    </row>
    <row r="31" spans="1:5" x14ac:dyDescent="0.25">
      <c r="A31" s="158" t="s">
        <v>751</v>
      </c>
      <c r="B31" s="76">
        <v>0</v>
      </c>
      <c r="C31" s="76">
        <v>0</v>
      </c>
      <c r="D31" s="76">
        <v>0</v>
      </c>
      <c r="E31" s="105"/>
    </row>
    <row r="32" spans="1:5" x14ac:dyDescent="0.25">
      <c r="A32" s="158" t="s">
        <v>752</v>
      </c>
      <c r="B32" s="76">
        <v>1140957</v>
      </c>
      <c r="C32" s="76">
        <v>1140957</v>
      </c>
      <c r="D32" s="76">
        <v>0</v>
      </c>
      <c r="E32" s="105"/>
    </row>
    <row r="33" spans="1:5" x14ac:dyDescent="0.25">
      <c r="A33" s="158" t="s">
        <v>753</v>
      </c>
      <c r="B33" s="76">
        <v>0</v>
      </c>
      <c r="C33" s="76">
        <v>0</v>
      </c>
      <c r="D33" s="76">
        <v>0</v>
      </c>
      <c r="E33" s="105"/>
    </row>
    <row r="34" spans="1:5" x14ac:dyDescent="0.25">
      <c r="A34" s="158" t="s">
        <v>754</v>
      </c>
      <c r="B34" s="76">
        <v>1140957</v>
      </c>
      <c r="C34" s="76">
        <v>1140957</v>
      </c>
      <c r="D34" s="76">
        <v>0</v>
      </c>
      <c r="E34" s="105"/>
    </row>
    <row r="35" spans="1:5" x14ac:dyDescent="0.25">
      <c r="A35" s="160" t="s">
        <v>756</v>
      </c>
      <c r="B35" s="161">
        <v>0</v>
      </c>
      <c r="C35" s="161">
        <v>0</v>
      </c>
      <c r="D35" s="161">
        <v>0</v>
      </c>
      <c r="E35" s="105"/>
    </row>
    <row r="36" spans="1:5" x14ac:dyDescent="0.25">
      <c r="A36" s="176" t="s">
        <v>23</v>
      </c>
      <c r="B36" s="178">
        <f>SUM(B37:B42)</f>
        <v>272955307</v>
      </c>
      <c r="C36" s="177">
        <f>SUM(C37:C42)</f>
        <v>65727129</v>
      </c>
      <c r="D36" s="177">
        <f>B36-C36</f>
        <v>207228178</v>
      </c>
      <c r="E36" s="105"/>
    </row>
    <row r="37" spans="1:5" x14ac:dyDescent="0.25">
      <c r="A37" s="158" t="s">
        <v>750</v>
      </c>
      <c r="B37" s="76">
        <v>62467124</v>
      </c>
      <c r="C37" s="76">
        <v>13189758</v>
      </c>
      <c r="D37" s="76">
        <f>B37-C37</f>
        <v>49277366</v>
      </c>
      <c r="E37" s="105"/>
    </row>
    <row r="38" spans="1:5" x14ac:dyDescent="0.25">
      <c r="A38" s="158" t="s">
        <v>751</v>
      </c>
      <c r="B38" s="76">
        <v>0</v>
      </c>
      <c r="C38" s="76">
        <v>0</v>
      </c>
      <c r="D38" s="76">
        <v>0</v>
      </c>
      <c r="E38" s="105"/>
    </row>
    <row r="39" spans="1:5" x14ac:dyDescent="0.25">
      <c r="A39" s="158" t="s">
        <v>752</v>
      </c>
      <c r="B39" s="76">
        <v>194018703</v>
      </c>
      <c r="C39" s="76">
        <v>50069004</v>
      </c>
      <c r="D39" s="76">
        <f>B39-C39</f>
        <v>143949699</v>
      </c>
      <c r="E39" s="105"/>
    </row>
    <row r="40" spans="1:5" x14ac:dyDescent="0.25">
      <c r="A40" s="158" t="s">
        <v>753</v>
      </c>
      <c r="B40" s="76">
        <v>16469480</v>
      </c>
      <c r="C40" s="76">
        <v>2468367</v>
      </c>
      <c r="D40" s="76">
        <f>B40-C40</f>
        <v>14001113</v>
      </c>
      <c r="E40" s="105"/>
    </row>
    <row r="41" spans="1:5" x14ac:dyDescent="0.25">
      <c r="A41" s="158" t="s">
        <v>754</v>
      </c>
      <c r="B41" s="76">
        <v>0</v>
      </c>
      <c r="C41" s="76">
        <v>0</v>
      </c>
      <c r="D41" s="76">
        <v>0</v>
      </c>
      <c r="E41" s="105"/>
    </row>
    <row r="42" spans="1:5" x14ac:dyDescent="0.25">
      <c r="A42" s="158" t="s">
        <v>756</v>
      </c>
      <c r="B42" s="76">
        <v>0</v>
      </c>
      <c r="C42" s="76">
        <v>0</v>
      </c>
      <c r="D42" s="76"/>
      <c r="E42" s="105"/>
    </row>
    <row r="43" spans="1:5" s="163" customFormat="1" x14ac:dyDescent="0.25">
      <c r="A43" s="176" t="s">
        <v>24</v>
      </c>
      <c r="B43" s="177">
        <f>SUM(B44:B49)</f>
        <v>13173030</v>
      </c>
      <c r="C43" s="177">
        <f>SUM(C44:C49)</f>
        <v>11427070</v>
      </c>
      <c r="D43" s="177">
        <f>B43-C43</f>
        <v>1745960</v>
      </c>
      <c r="E43" s="162"/>
    </row>
    <row r="44" spans="1:5" s="163" customFormat="1" x14ac:dyDescent="0.25">
      <c r="A44" s="164" t="s">
        <v>750</v>
      </c>
      <c r="B44" s="76">
        <v>0</v>
      </c>
      <c r="C44" s="76">
        <v>0</v>
      </c>
      <c r="D44" s="76">
        <v>0</v>
      </c>
      <c r="E44" s="162"/>
    </row>
    <row r="45" spans="1:5" s="163" customFormat="1" x14ac:dyDescent="0.25">
      <c r="A45" s="164" t="s">
        <v>751</v>
      </c>
      <c r="B45" s="76">
        <v>0</v>
      </c>
      <c r="C45" s="76">
        <v>0</v>
      </c>
      <c r="D45" s="76">
        <v>0</v>
      </c>
      <c r="E45" s="162"/>
    </row>
    <row r="46" spans="1:5" s="163" customFormat="1" x14ac:dyDescent="0.25">
      <c r="A46" s="164" t="s">
        <v>752</v>
      </c>
      <c r="B46" s="76">
        <v>11086330</v>
      </c>
      <c r="C46" s="76">
        <v>10692390</v>
      </c>
      <c r="D46" s="76">
        <f>B46-C46</f>
        <v>393940</v>
      </c>
      <c r="E46" s="162"/>
    </row>
    <row r="47" spans="1:5" s="163" customFormat="1" x14ac:dyDescent="0.25">
      <c r="A47" s="164" t="s">
        <v>753</v>
      </c>
      <c r="B47" s="76">
        <v>2086700</v>
      </c>
      <c r="C47" s="76">
        <v>734680</v>
      </c>
      <c r="D47" s="76">
        <f>B47-C47</f>
        <v>1352020</v>
      </c>
      <c r="E47" s="162"/>
    </row>
    <row r="48" spans="1:5" s="163" customFormat="1" x14ac:dyDescent="0.25">
      <c r="A48" s="164" t="s">
        <v>754</v>
      </c>
      <c r="B48" s="76">
        <v>0</v>
      </c>
      <c r="C48" s="76">
        <v>0</v>
      </c>
      <c r="D48" s="76">
        <v>0</v>
      </c>
      <c r="E48" s="162"/>
    </row>
    <row r="49" spans="1:5" s="163" customFormat="1" x14ac:dyDescent="0.25">
      <c r="A49" s="164" t="s">
        <v>756</v>
      </c>
      <c r="B49" s="76">
        <v>0</v>
      </c>
      <c r="C49" s="76">
        <v>0</v>
      </c>
      <c r="D49" s="76">
        <v>0</v>
      </c>
      <c r="E49" s="162"/>
    </row>
    <row r="50" spans="1:5" x14ac:dyDescent="0.25">
      <c r="A50" s="179" t="s">
        <v>25</v>
      </c>
      <c r="B50" s="165">
        <v>0</v>
      </c>
      <c r="C50" s="165">
        <v>0</v>
      </c>
      <c r="D50" s="165">
        <v>0</v>
      </c>
      <c r="E50" s="105"/>
    </row>
    <row r="51" spans="1:5" x14ac:dyDescent="0.25">
      <c r="A51" s="158" t="s">
        <v>750</v>
      </c>
      <c r="B51" s="76">
        <v>0</v>
      </c>
      <c r="C51" s="76">
        <v>0</v>
      </c>
      <c r="D51" s="76">
        <v>0</v>
      </c>
      <c r="E51" s="105"/>
    </row>
    <row r="52" spans="1:5" x14ac:dyDescent="0.25">
      <c r="A52" s="158" t="s">
        <v>751</v>
      </c>
      <c r="B52" s="76">
        <v>0</v>
      </c>
      <c r="C52" s="76">
        <v>0</v>
      </c>
      <c r="D52" s="76">
        <v>0</v>
      </c>
      <c r="E52" s="105"/>
    </row>
    <row r="53" spans="1:5" x14ac:dyDescent="0.25">
      <c r="A53" s="158" t="s">
        <v>752</v>
      </c>
      <c r="B53" s="76">
        <v>0</v>
      </c>
      <c r="C53" s="76">
        <v>0</v>
      </c>
      <c r="D53" s="76">
        <v>0</v>
      </c>
      <c r="E53" s="105"/>
    </row>
    <row r="54" spans="1:5" x14ac:dyDescent="0.25">
      <c r="A54" s="158" t="s">
        <v>753</v>
      </c>
      <c r="B54" s="76">
        <v>0</v>
      </c>
      <c r="C54" s="76">
        <v>0</v>
      </c>
      <c r="D54" s="76">
        <v>0</v>
      </c>
      <c r="E54" s="105"/>
    </row>
    <row r="55" spans="1:5" x14ac:dyDescent="0.25">
      <c r="A55" s="158" t="s">
        <v>754</v>
      </c>
      <c r="B55" s="76">
        <v>0</v>
      </c>
      <c r="C55" s="76">
        <v>0</v>
      </c>
      <c r="D55" s="76">
        <v>0</v>
      </c>
      <c r="E55" s="105"/>
    </row>
    <row r="56" spans="1:5" x14ac:dyDescent="0.25">
      <c r="A56" s="158" t="s">
        <v>756</v>
      </c>
      <c r="B56" s="76">
        <v>0</v>
      </c>
      <c r="C56" s="76">
        <v>0</v>
      </c>
      <c r="D56" s="76">
        <v>0</v>
      </c>
      <c r="E56" s="105"/>
    </row>
    <row r="57" spans="1:5" x14ac:dyDescent="0.25">
      <c r="A57" s="179" t="s">
        <v>26</v>
      </c>
      <c r="B57" s="76">
        <v>0</v>
      </c>
      <c r="C57" s="76">
        <v>0</v>
      </c>
      <c r="D57" s="76">
        <v>0</v>
      </c>
      <c r="E57" s="105"/>
    </row>
    <row r="58" spans="1:5" x14ac:dyDescent="0.25">
      <c r="A58" s="179" t="s">
        <v>27</v>
      </c>
      <c r="B58" s="76">
        <v>0</v>
      </c>
      <c r="C58" s="76">
        <v>0</v>
      </c>
      <c r="D58" s="76">
        <v>0</v>
      </c>
      <c r="E58" s="105"/>
    </row>
    <row r="59" spans="1:5" x14ac:dyDescent="0.25">
      <c r="A59" s="159" t="s">
        <v>50</v>
      </c>
      <c r="B59" s="77">
        <f>SUM(B36,B43)+B50+B57+B58</f>
        <v>286128337</v>
      </c>
      <c r="C59" s="77">
        <f t="shared" ref="C59" si="0">SUM(C36,C43)</f>
        <v>77154199</v>
      </c>
      <c r="D59" s="77">
        <f>B59-C59</f>
        <v>208974138</v>
      </c>
      <c r="E59" s="105"/>
    </row>
    <row r="60" spans="1:5" x14ac:dyDescent="0.25">
      <c r="A60" s="158" t="s">
        <v>750</v>
      </c>
      <c r="B60" s="76">
        <f>B37+B44</f>
        <v>62467124</v>
      </c>
      <c r="C60" s="76">
        <f t="shared" ref="C60:D60" si="1">C37+C44</f>
        <v>13189758</v>
      </c>
      <c r="D60" s="76">
        <f t="shared" si="1"/>
        <v>49277366</v>
      </c>
      <c r="E60" s="105"/>
    </row>
    <row r="61" spans="1:5" x14ac:dyDescent="0.25">
      <c r="A61" s="158" t="s">
        <v>751</v>
      </c>
      <c r="B61" s="76">
        <v>0</v>
      </c>
      <c r="C61" s="76">
        <v>0</v>
      </c>
      <c r="D61" s="76">
        <v>0</v>
      </c>
      <c r="E61" s="105"/>
    </row>
    <row r="62" spans="1:5" x14ac:dyDescent="0.25">
      <c r="A62" s="158" t="s">
        <v>752</v>
      </c>
      <c r="B62" s="76">
        <f>B39+B46</f>
        <v>205105033</v>
      </c>
      <c r="C62" s="76">
        <f t="shared" ref="C62:D64" si="2">C39+C46</f>
        <v>60761394</v>
      </c>
      <c r="D62" s="76">
        <f t="shared" si="2"/>
        <v>144343639</v>
      </c>
      <c r="E62" s="105"/>
    </row>
    <row r="63" spans="1:5" x14ac:dyDescent="0.25">
      <c r="A63" s="158" t="s">
        <v>753</v>
      </c>
      <c r="B63" s="76">
        <f>B40+B47</f>
        <v>18556180</v>
      </c>
      <c r="C63" s="76">
        <f t="shared" si="2"/>
        <v>3203047</v>
      </c>
      <c r="D63" s="76">
        <f t="shared" si="2"/>
        <v>15353133</v>
      </c>
      <c r="E63" s="105"/>
    </row>
    <row r="64" spans="1:5" x14ac:dyDescent="0.25">
      <c r="A64" s="158" t="s">
        <v>754</v>
      </c>
      <c r="B64" s="76">
        <f>B41+B48</f>
        <v>0</v>
      </c>
      <c r="C64" s="76">
        <f t="shared" si="2"/>
        <v>0</v>
      </c>
      <c r="D64" s="76">
        <f t="shared" si="2"/>
        <v>0</v>
      </c>
      <c r="E64" s="105"/>
    </row>
    <row r="65" spans="1:5" x14ac:dyDescent="0.25">
      <c r="A65" s="158" t="s">
        <v>756</v>
      </c>
      <c r="B65" s="76">
        <v>0</v>
      </c>
      <c r="C65" s="76">
        <v>0</v>
      </c>
      <c r="D65" s="76">
        <v>0</v>
      </c>
      <c r="E65" s="105"/>
    </row>
    <row r="66" spans="1:5" x14ac:dyDescent="0.25">
      <c r="A66" s="157" t="s">
        <v>46</v>
      </c>
      <c r="B66" s="76">
        <v>311600</v>
      </c>
      <c r="C66" s="76">
        <v>0</v>
      </c>
      <c r="D66" s="76">
        <v>311600</v>
      </c>
      <c r="E66" s="105"/>
    </row>
    <row r="67" spans="1:5" x14ac:dyDescent="0.25">
      <c r="A67" s="157" t="s">
        <v>757</v>
      </c>
      <c r="B67" s="76">
        <v>0</v>
      </c>
      <c r="C67" s="76">
        <v>0</v>
      </c>
      <c r="D67" s="76">
        <v>0</v>
      </c>
      <c r="E67" s="105"/>
    </row>
    <row r="68" spans="1:5" x14ac:dyDescent="0.25">
      <c r="A68" s="157" t="s">
        <v>758</v>
      </c>
      <c r="B68" s="76">
        <v>0</v>
      </c>
      <c r="C68" s="76">
        <v>0</v>
      </c>
      <c r="D68" s="76">
        <v>0</v>
      </c>
      <c r="E68" s="105"/>
    </row>
    <row r="69" spans="1:5" x14ac:dyDescent="0.25">
      <c r="A69" s="157" t="s">
        <v>759</v>
      </c>
      <c r="B69" s="76">
        <v>311600</v>
      </c>
      <c r="C69" s="76">
        <v>0</v>
      </c>
      <c r="D69" s="76">
        <v>311600</v>
      </c>
      <c r="E69" s="105"/>
    </row>
    <row r="70" spans="1:5" x14ac:dyDescent="0.25">
      <c r="A70" s="157" t="s">
        <v>760</v>
      </c>
      <c r="B70" s="76">
        <v>0</v>
      </c>
      <c r="C70" s="76">
        <v>0</v>
      </c>
      <c r="D70" s="76">
        <v>0</v>
      </c>
      <c r="E70" s="105"/>
    </row>
    <row r="71" spans="1:5" x14ac:dyDescent="0.25">
      <c r="A71" s="157" t="s">
        <v>761</v>
      </c>
      <c r="B71" s="76">
        <v>0</v>
      </c>
      <c r="C71" s="76">
        <v>0</v>
      </c>
      <c r="D71" s="76">
        <v>0</v>
      </c>
      <c r="E71" s="105"/>
    </row>
    <row r="72" spans="1:5" x14ac:dyDescent="0.25">
      <c r="A72" s="157" t="s">
        <v>761</v>
      </c>
      <c r="B72" s="76">
        <v>0</v>
      </c>
      <c r="C72" s="76">
        <v>0</v>
      </c>
      <c r="D72" s="76">
        <v>0</v>
      </c>
      <c r="E72" s="105"/>
    </row>
    <row r="73" spans="1:5" x14ac:dyDescent="0.25">
      <c r="A73" s="157" t="s">
        <v>47</v>
      </c>
      <c r="B73" s="76">
        <v>0</v>
      </c>
      <c r="C73" s="76">
        <v>0</v>
      </c>
      <c r="D73" s="76">
        <v>0</v>
      </c>
      <c r="E73" s="105"/>
    </row>
    <row r="74" spans="1:5" x14ac:dyDescent="0.25">
      <c r="A74" s="157" t="s">
        <v>762</v>
      </c>
      <c r="B74" s="76">
        <v>0</v>
      </c>
      <c r="C74" s="76">
        <v>0</v>
      </c>
      <c r="D74" s="76">
        <v>0</v>
      </c>
      <c r="E74" s="105"/>
    </row>
    <row r="75" spans="1:5" x14ac:dyDescent="0.25">
      <c r="A75" s="157" t="s">
        <v>763</v>
      </c>
      <c r="B75" s="76">
        <v>0</v>
      </c>
      <c r="C75" s="76">
        <v>0</v>
      </c>
      <c r="D75" s="76">
        <v>0</v>
      </c>
      <c r="E75" s="105"/>
    </row>
    <row r="76" spans="1:5" x14ac:dyDescent="0.25">
      <c r="A76" s="157" t="s">
        <v>28</v>
      </c>
      <c r="B76" s="76">
        <v>0</v>
      </c>
      <c r="C76" s="76">
        <v>0</v>
      </c>
      <c r="D76" s="76">
        <v>0</v>
      </c>
      <c r="E76" s="105"/>
    </row>
    <row r="77" spans="1:5" x14ac:dyDescent="0.25">
      <c r="A77" s="159" t="s">
        <v>48</v>
      </c>
      <c r="B77" s="77">
        <v>311600</v>
      </c>
      <c r="C77" s="77">
        <v>0</v>
      </c>
      <c r="D77" s="77">
        <v>311600</v>
      </c>
      <c r="E77" s="105"/>
    </row>
    <row r="78" spans="1:5" x14ac:dyDescent="0.25">
      <c r="A78" s="157" t="s">
        <v>29</v>
      </c>
      <c r="B78" s="76">
        <v>0</v>
      </c>
      <c r="C78" s="76">
        <v>0</v>
      </c>
      <c r="D78" s="76">
        <v>0</v>
      </c>
      <c r="E78" s="105"/>
    </row>
    <row r="79" spans="1:5" x14ac:dyDescent="0.25">
      <c r="A79" s="158" t="s">
        <v>750</v>
      </c>
      <c r="B79" s="76">
        <v>0</v>
      </c>
      <c r="C79" s="76">
        <v>0</v>
      </c>
      <c r="D79" s="76">
        <v>0</v>
      </c>
      <c r="E79" s="105"/>
    </row>
    <row r="80" spans="1:5" x14ac:dyDescent="0.25">
      <c r="A80" s="158" t="s">
        <v>751</v>
      </c>
      <c r="B80" s="76">
        <v>0</v>
      </c>
      <c r="C80" s="76">
        <v>0</v>
      </c>
      <c r="D80" s="76">
        <v>0</v>
      </c>
      <c r="E80" s="105"/>
    </row>
    <row r="81" spans="1:5" x14ac:dyDescent="0.25">
      <c r="A81" s="158" t="s">
        <v>752</v>
      </c>
      <c r="B81" s="76">
        <v>0</v>
      </c>
      <c r="C81" s="76">
        <v>0</v>
      </c>
      <c r="D81" s="76">
        <v>0</v>
      </c>
      <c r="E81" s="105"/>
    </row>
    <row r="82" spans="1:5" x14ac:dyDescent="0.25">
      <c r="A82" s="158" t="s">
        <v>753</v>
      </c>
      <c r="B82" s="76">
        <v>0</v>
      </c>
      <c r="C82" s="76">
        <v>0</v>
      </c>
      <c r="D82" s="76">
        <v>0</v>
      </c>
      <c r="E82" s="105"/>
    </row>
    <row r="83" spans="1:5" x14ac:dyDescent="0.25">
      <c r="A83" s="158" t="s">
        <v>754</v>
      </c>
      <c r="B83" s="76">
        <v>0</v>
      </c>
      <c r="C83" s="76">
        <v>0</v>
      </c>
      <c r="D83" s="76">
        <v>0</v>
      </c>
      <c r="E83" s="105"/>
    </row>
    <row r="84" spans="1:5" x14ac:dyDescent="0.25">
      <c r="A84" s="158" t="s">
        <v>756</v>
      </c>
      <c r="B84" s="76">
        <v>0</v>
      </c>
      <c r="C84" s="76">
        <v>0</v>
      </c>
      <c r="D84" s="76">
        <v>0</v>
      </c>
      <c r="E84" s="105"/>
    </row>
    <row r="85" spans="1:5" x14ac:dyDescent="0.25">
      <c r="A85" s="157" t="s">
        <v>30</v>
      </c>
      <c r="B85" s="76">
        <v>0</v>
      </c>
      <c r="C85" s="76">
        <v>0</v>
      </c>
      <c r="D85" s="76">
        <v>0</v>
      </c>
      <c r="E85" s="105"/>
    </row>
    <row r="86" spans="1:5" x14ac:dyDescent="0.25">
      <c r="A86" s="159" t="s">
        <v>764</v>
      </c>
      <c r="B86" s="76">
        <v>0</v>
      </c>
      <c r="C86" s="76">
        <v>0</v>
      </c>
      <c r="D86" s="76">
        <v>0</v>
      </c>
      <c r="E86" s="105"/>
    </row>
    <row r="87" spans="1:5" x14ac:dyDescent="0.25">
      <c r="A87" s="158" t="s">
        <v>750</v>
      </c>
      <c r="B87" s="76">
        <v>0</v>
      </c>
      <c r="C87" s="76">
        <v>0</v>
      </c>
      <c r="D87" s="76">
        <v>0</v>
      </c>
      <c r="E87" s="105"/>
    </row>
    <row r="88" spans="1:5" x14ac:dyDescent="0.25">
      <c r="A88" s="158" t="s">
        <v>751</v>
      </c>
      <c r="B88" s="76">
        <v>0</v>
      </c>
      <c r="C88" s="76">
        <v>0</v>
      </c>
      <c r="D88" s="76">
        <v>0</v>
      </c>
      <c r="E88" s="105"/>
    </row>
    <row r="89" spans="1:5" x14ac:dyDescent="0.25">
      <c r="A89" s="158" t="s">
        <v>752</v>
      </c>
      <c r="B89" s="76">
        <v>0</v>
      </c>
      <c r="C89" s="76">
        <v>0</v>
      </c>
      <c r="D89" s="76">
        <v>0</v>
      </c>
      <c r="E89" s="105"/>
    </row>
    <row r="90" spans="1:5" x14ac:dyDescent="0.25">
      <c r="A90" s="158" t="s">
        <v>753</v>
      </c>
      <c r="B90" s="76">
        <v>0</v>
      </c>
      <c r="C90" s="76">
        <v>0</v>
      </c>
      <c r="D90" s="76">
        <v>0</v>
      </c>
      <c r="E90" s="105"/>
    </row>
    <row r="91" spans="1:5" x14ac:dyDescent="0.25">
      <c r="A91" s="158" t="s">
        <v>754</v>
      </c>
      <c r="B91" s="76">
        <v>0</v>
      </c>
      <c r="C91" s="76">
        <v>0</v>
      </c>
      <c r="D91" s="76">
        <v>0</v>
      </c>
      <c r="E91" s="105"/>
    </row>
    <row r="92" spans="1:5" x14ac:dyDescent="0.25">
      <c r="A92" s="158" t="s">
        <v>756</v>
      </c>
      <c r="B92" s="76">
        <v>0</v>
      </c>
      <c r="C92" s="76">
        <v>0</v>
      </c>
      <c r="D92" s="76">
        <v>0</v>
      </c>
      <c r="E92" s="105"/>
    </row>
    <row r="93" spans="1:5" x14ac:dyDescent="0.25">
      <c r="A93" s="159" t="s">
        <v>51</v>
      </c>
      <c r="B93" s="77">
        <f>B29+B59+B77+B86</f>
        <v>287580894</v>
      </c>
      <c r="C93" s="77">
        <f t="shared" ref="C93" si="3">C29+C59+C77+C86</f>
        <v>78295156</v>
      </c>
      <c r="D93" s="77">
        <f>D29+D59+D77+D86</f>
        <v>209285738</v>
      </c>
      <c r="E93" s="105"/>
    </row>
    <row r="94" spans="1:5" x14ac:dyDescent="0.25">
      <c r="A94" s="159" t="s">
        <v>765</v>
      </c>
      <c r="B94" s="77">
        <v>0</v>
      </c>
      <c r="C94" s="77">
        <v>0</v>
      </c>
      <c r="D94" s="77">
        <v>0</v>
      </c>
      <c r="E94" s="105"/>
    </row>
    <row r="95" spans="1:5" x14ac:dyDescent="0.25">
      <c r="A95" s="158" t="s">
        <v>766</v>
      </c>
      <c r="B95" s="76">
        <v>0</v>
      </c>
      <c r="C95" s="76">
        <v>0</v>
      </c>
      <c r="D95" s="76">
        <v>0</v>
      </c>
      <c r="E95" s="105"/>
    </row>
    <row r="96" spans="1:5" x14ac:dyDescent="0.25">
      <c r="A96" s="159" t="s">
        <v>53</v>
      </c>
      <c r="B96" s="77">
        <v>0</v>
      </c>
      <c r="C96" s="77">
        <v>0</v>
      </c>
      <c r="D96" s="77">
        <v>0</v>
      </c>
      <c r="E96" s="105"/>
    </row>
    <row r="97" spans="1:5" x14ac:dyDescent="0.25">
      <c r="A97" s="159" t="s">
        <v>767</v>
      </c>
      <c r="B97" s="77">
        <v>0</v>
      </c>
      <c r="C97" s="77">
        <v>0</v>
      </c>
      <c r="D97" s="77">
        <v>0</v>
      </c>
      <c r="E97" s="105"/>
    </row>
    <row r="98" spans="1:5" x14ac:dyDescent="0.25">
      <c r="A98" s="157" t="s">
        <v>42</v>
      </c>
      <c r="B98" s="76">
        <v>0</v>
      </c>
      <c r="C98" s="76">
        <v>0</v>
      </c>
      <c r="D98" s="76">
        <v>0</v>
      </c>
      <c r="E98" s="105"/>
    </row>
    <row r="99" spans="1:5" x14ac:dyDescent="0.25">
      <c r="A99" s="157" t="s">
        <v>43</v>
      </c>
      <c r="B99" s="76">
        <v>51045</v>
      </c>
      <c r="C99" s="76">
        <v>0</v>
      </c>
      <c r="D99" s="76">
        <v>51045</v>
      </c>
      <c r="E99" s="105"/>
    </row>
    <row r="100" spans="1:5" x14ac:dyDescent="0.25">
      <c r="A100" s="157" t="s">
        <v>44</v>
      </c>
      <c r="B100" s="76">
        <v>18462109</v>
      </c>
      <c r="C100" s="76">
        <v>0</v>
      </c>
      <c r="D100" s="76">
        <v>18462109</v>
      </c>
      <c r="E100" s="105"/>
    </row>
    <row r="101" spans="1:5" x14ac:dyDescent="0.25">
      <c r="A101" s="157" t="s">
        <v>45</v>
      </c>
      <c r="B101" s="76">
        <v>0</v>
      </c>
      <c r="C101" s="76">
        <v>0</v>
      </c>
      <c r="D101" s="76">
        <v>0</v>
      </c>
      <c r="E101" s="105"/>
    </row>
    <row r="102" spans="1:5" x14ac:dyDescent="0.25">
      <c r="A102" s="157" t="s">
        <v>768</v>
      </c>
      <c r="B102" s="76">
        <v>0</v>
      </c>
      <c r="C102" s="76">
        <v>0</v>
      </c>
      <c r="D102" s="76">
        <v>0</v>
      </c>
      <c r="E102" s="105"/>
    </row>
    <row r="103" spans="1:5" x14ac:dyDescent="0.25">
      <c r="A103" s="159" t="s">
        <v>54</v>
      </c>
      <c r="B103" s="77">
        <f>SUM(B98:B102)</f>
        <v>18513154</v>
      </c>
      <c r="C103" s="77">
        <f t="shared" ref="C103:D103" si="4">SUM(C98:C102)</f>
        <v>0</v>
      </c>
      <c r="D103" s="77">
        <f t="shared" si="4"/>
        <v>18513154</v>
      </c>
      <c r="E103" s="105"/>
    </row>
    <row r="104" spans="1:5" x14ac:dyDescent="0.25">
      <c r="A104" s="159" t="s">
        <v>769</v>
      </c>
      <c r="B104" s="343">
        <v>2532559</v>
      </c>
      <c r="C104" s="344">
        <v>712014</v>
      </c>
      <c r="D104" s="343">
        <f>B104-C104</f>
        <v>1820545</v>
      </c>
      <c r="E104" s="105"/>
    </row>
    <row r="105" spans="1:5" x14ac:dyDescent="0.25">
      <c r="A105" s="159" t="s">
        <v>770</v>
      </c>
      <c r="B105" s="77">
        <v>0</v>
      </c>
      <c r="C105" s="77">
        <v>0</v>
      </c>
      <c r="D105" s="77">
        <v>0</v>
      </c>
      <c r="E105" s="105"/>
    </row>
    <row r="106" spans="1:5" x14ac:dyDescent="0.25">
      <c r="A106" s="157" t="s">
        <v>771</v>
      </c>
      <c r="B106" s="76">
        <v>0</v>
      </c>
      <c r="C106" s="76">
        <v>0</v>
      </c>
      <c r="D106" s="76">
        <v>0</v>
      </c>
      <c r="E106" s="105"/>
    </row>
    <row r="107" spans="1:5" x14ac:dyDescent="0.25">
      <c r="A107" s="157" t="s">
        <v>772</v>
      </c>
      <c r="B107" s="76">
        <v>0</v>
      </c>
      <c r="C107" s="76">
        <v>0</v>
      </c>
      <c r="D107" s="76">
        <v>0</v>
      </c>
      <c r="E107" s="105"/>
    </row>
    <row r="108" spans="1:5" x14ac:dyDescent="0.25">
      <c r="A108" s="157" t="s">
        <v>773</v>
      </c>
      <c r="B108" s="76">
        <v>0</v>
      </c>
      <c r="C108" s="76">
        <v>0</v>
      </c>
      <c r="D108" s="76">
        <v>0</v>
      </c>
      <c r="E108" s="105"/>
    </row>
    <row r="109" spans="1:5" x14ac:dyDescent="0.25">
      <c r="A109" s="157" t="s">
        <v>774</v>
      </c>
      <c r="B109" s="76">
        <v>0</v>
      </c>
      <c r="C109" s="76">
        <v>0</v>
      </c>
      <c r="D109" s="76">
        <v>0</v>
      </c>
      <c r="E109" s="105"/>
    </row>
    <row r="110" spans="1:5" ht="30" x14ac:dyDescent="0.25">
      <c r="A110" s="157" t="s">
        <v>775</v>
      </c>
      <c r="B110" s="76">
        <v>0</v>
      </c>
      <c r="C110" s="76">
        <v>0</v>
      </c>
      <c r="D110" s="76">
        <v>0</v>
      </c>
      <c r="E110" s="105"/>
    </row>
    <row r="111" spans="1:5" ht="30" x14ac:dyDescent="0.25">
      <c r="A111" s="157" t="s">
        <v>776</v>
      </c>
      <c r="B111" s="76">
        <v>0</v>
      </c>
      <c r="C111" s="76">
        <v>0</v>
      </c>
      <c r="D111" s="76">
        <v>0</v>
      </c>
      <c r="E111" s="105"/>
    </row>
    <row r="112" spans="1:5" ht="30" x14ac:dyDescent="0.25">
      <c r="A112" s="157" t="s">
        <v>777</v>
      </c>
      <c r="B112" s="76">
        <v>0</v>
      </c>
      <c r="C112" s="76">
        <v>0</v>
      </c>
      <c r="D112" s="76">
        <v>0</v>
      </c>
      <c r="E112" s="105"/>
    </row>
    <row r="113" spans="1:5" x14ac:dyDescent="0.25">
      <c r="A113" s="159" t="s">
        <v>778</v>
      </c>
      <c r="B113" s="77">
        <v>34883</v>
      </c>
      <c r="C113" s="77">
        <v>0</v>
      </c>
      <c r="D113" s="77">
        <v>34883</v>
      </c>
      <c r="E113" s="105"/>
    </row>
    <row r="114" spans="1:5" x14ac:dyDescent="0.25">
      <c r="A114" s="159" t="s">
        <v>779</v>
      </c>
      <c r="B114" s="77">
        <f>B104+B105+B113</f>
        <v>2567442</v>
      </c>
      <c r="C114" s="77">
        <f>C104+C105+C113</f>
        <v>712014</v>
      </c>
      <c r="D114" s="77">
        <f>B114-C114</f>
        <v>1855428</v>
      </c>
      <c r="E114" s="105"/>
    </row>
    <row r="115" spans="1:5" x14ac:dyDescent="0.25">
      <c r="A115" s="159" t="s">
        <v>780</v>
      </c>
      <c r="B115" s="77">
        <v>0</v>
      </c>
      <c r="C115" s="77">
        <v>0</v>
      </c>
      <c r="D115" s="77">
        <v>0</v>
      </c>
      <c r="E115" s="105"/>
    </row>
    <row r="116" spans="1:5" x14ac:dyDescent="0.25">
      <c r="A116" s="157" t="s">
        <v>781</v>
      </c>
      <c r="B116" s="76">
        <v>0</v>
      </c>
      <c r="C116" s="76">
        <v>0</v>
      </c>
      <c r="D116" s="76">
        <v>0</v>
      </c>
      <c r="E116" s="105"/>
    </row>
    <row r="117" spans="1:5" x14ac:dyDescent="0.25">
      <c r="A117" s="157" t="s">
        <v>782</v>
      </c>
      <c r="B117" s="76">
        <v>0</v>
      </c>
      <c r="C117" s="76">
        <v>0</v>
      </c>
      <c r="D117" s="76">
        <v>0</v>
      </c>
      <c r="E117" s="105"/>
    </row>
    <row r="118" spans="1:5" x14ac:dyDescent="0.25">
      <c r="A118" s="157" t="s">
        <v>783</v>
      </c>
      <c r="B118" s="76">
        <v>0</v>
      </c>
      <c r="C118" s="76">
        <v>0</v>
      </c>
      <c r="D118" s="76">
        <v>0</v>
      </c>
      <c r="E118" s="105"/>
    </row>
    <row r="119" spans="1:5" x14ac:dyDescent="0.25">
      <c r="A119" s="159" t="s">
        <v>784</v>
      </c>
      <c r="B119" s="77">
        <v>0</v>
      </c>
      <c r="C119" s="77">
        <v>0</v>
      </c>
      <c r="D119" s="77">
        <v>0</v>
      </c>
      <c r="E119" s="105"/>
    </row>
    <row r="120" spans="1:5" ht="15.75" x14ac:dyDescent="0.25">
      <c r="A120" s="166" t="s">
        <v>785</v>
      </c>
      <c r="B120" s="167">
        <f>B93+B97+B103+B114+B115+B119</f>
        <v>308661490</v>
      </c>
      <c r="C120" s="167">
        <f t="shared" ref="C120:D120" si="5">C93+C97+C103+C114+C115+C119</f>
        <v>79007170</v>
      </c>
      <c r="D120" s="167">
        <f t="shared" si="5"/>
        <v>229654320</v>
      </c>
      <c r="E120" s="105"/>
    </row>
    <row r="121" spans="1:5" x14ac:dyDescent="0.25">
      <c r="A121" s="168" t="s">
        <v>786</v>
      </c>
      <c r="B121" s="97"/>
      <c r="C121" s="97"/>
      <c r="D121" s="97"/>
      <c r="E121" s="105"/>
    </row>
    <row r="122" spans="1:5" x14ac:dyDescent="0.25">
      <c r="A122" s="157" t="s">
        <v>787</v>
      </c>
      <c r="B122" s="76">
        <v>230428000</v>
      </c>
      <c r="C122" s="76">
        <v>0</v>
      </c>
      <c r="D122" s="76">
        <f>B122+C122</f>
        <v>230428000</v>
      </c>
      <c r="E122" s="105"/>
    </row>
    <row r="123" spans="1:5" x14ac:dyDescent="0.25">
      <c r="A123" s="157" t="s">
        <v>788</v>
      </c>
      <c r="B123" s="76">
        <v>-10036918</v>
      </c>
      <c r="C123" s="76">
        <v>0</v>
      </c>
      <c r="D123" s="76">
        <f t="shared" ref="D123:D127" si="6">B123+C123</f>
        <v>-10036918</v>
      </c>
      <c r="E123" s="105"/>
    </row>
    <row r="124" spans="1:5" x14ac:dyDescent="0.25">
      <c r="A124" s="157" t="s">
        <v>789</v>
      </c>
      <c r="B124" s="76">
        <v>1538035</v>
      </c>
      <c r="C124" s="76">
        <v>0</v>
      </c>
      <c r="D124" s="76">
        <f t="shared" si="6"/>
        <v>1538035</v>
      </c>
      <c r="E124" s="105"/>
    </row>
    <row r="125" spans="1:5" x14ac:dyDescent="0.25">
      <c r="A125" s="157" t="s">
        <v>790</v>
      </c>
      <c r="B125" s="76">
        <v>-17235594</v>
      </c>
      <c r="C125" s="76">
        <v>0</v>
      </c>
      <c r="D125" s="76">
        <f t="shared" si="6"/>
        <v>-17235594</v>
      </c>
      <c r="E125" s="105"/>
    </row>
    <row r="126" spans="1:5" x14ac:dyDescent="0.25">
      <c r="A126" s="157" t="s">
        <v>791</v>
      </c>
      <c r="B126" s="76">
        <v>0</v>
      </c>
      <c r="C126" s="76">
        <v>0</v>
      </c>
      <c r="D126" s="76">
        <f t="shared" si="6"/>
        <v>0</v>
      </c>
      <c r="E126" s="105"/>
    </row>
    <row r="127" spans="1:5" x14ac:dyDescent="0.25">
      <c r="A127" s="157" t="s">
        <v>792</v>
      </c>
      <c r="B127" s="76">
        <v>6337232</v>
      </c>
      <c r="C127" s="76">
        <v>0</v>
      </c>
      <c r="D127" s="76">
        <f t="shared" si="6"/>
        <v>6337232</v>
      </c>
      <c r="E127" s="105"/>
    </row>
    <row r="128" spans="1:5" x14ac:dyDescent="0.25">
      <c r="A128" s="159" t="s">
        <v>793</v>
      </c>
      <c r="B128" s="77">
        <f>SUM(B122:B127)</f>
        <v>211030755</v>
      </c>
      <c r="C128" s="77">
        <f t="shared" ref="C128:D128" si="7">SUM(C122:C127)</f>
        <v>0</v>
      </c>
      <c r="D128" s="77">
        <f t="shared" si="7"/>
        <v>211030755</v>
      </c>
      <c r="E128" s="105"/>
    </row>
    <row r="129" spans="1:5" x14ac:dyDescent="0.25">
      <c r="A129" s="159" t="s">
        <v>794</v>
      </c>
      <c r="B129" s="77">
        <v>49082</v>
      </c>
      <c r="C129" s="77">
        <v>0</v>
      </c>
      <c r="D129" s="77">
        <f>B129-C129</f>
        <v>49082</v>
      </c>
      <c r="E129" s="105"/>
    </row>
    <row r="130" spans="1:5" x14ac:dyDescent="0.25">
      <c r="A130" s="159" t="s">
        <v>795</v>
      </c>
      <c r="B130" s="77">
        <v>657442</v>
      </c>
      <c r="C130" s="77">
        <v>0</v>
      </c>
      <c r="D130" s="77">
        <f>B130-C130</f>
        <v>657442</v>
      </c>
      <c r="E130" s="105"/>
    </row>
    <row r="131" spans="1:5" x14ac:dyDescent="0.25">
      <c r="A131" s="157" t="s">
        <v>796</v>
      </c>
      <c r="B131" s="76">
        <v>1186521</v>
      </c>
      <c r="C131" s="76">
        <v>0</v>
      </c>
      <c r="D131" s="76">
        <f>B131-C131</f>
        <v>1186521</v>
      </c>
      <c r="E131" s="105"/>
    </row>
    <row r="132" spans="1:5" x14ac:dyDescent="0.25">
      <c r="A132" s="157" t="s">
        <v>797</v>
      </c>
      <c r="B132" s="76">
        <v>0</v>
      </c>
      <c r="C132" s="76">
        <v>0</v>
      </c>
      <c r="D132" s="76">
        <f t="shared" ref="D132:D137" si="8">B132-C132</f>
        <v>0</v>
      </c>
      <c r="E132" s="105"/>
    </row>
    <row r="133" spans="1:5" x14ac:dyDescent="0.25">
      <c r="A133" s="157" t="s">
        <v>798</v>
      </c>
      <c r="B133" s="76">
        <v>0</v>
      </c>
      <c r="C133" s="76">
        <v>0</v>
      </c>
      <c r="D133" s="76">
        <f t="shared" si="8"/>
        <v>0</v>
      </c>
      <c r="E133" s="105"/>
    </row>
    <row r="134" spans="1:5" x14ac:dyDescent="0.25">
      <c r="A134" s="157" t="s">
        <v>799</v>
      </c>
      <c r="B134" s="76">
        <v>0</v>
      </c>
      <c r="C134" s="76">
        <v>0</v>
      </c>
      <c r="D134" s="76">
        <f t="shared" si="8"/>
        <v>0</v>
      </c>
      <c r="E134" s="105"/>
    </row>
    <row r="135" spans="1:5" ht="30" x14ac:dyDescent="0.25">
      <c r="A135" s="157" t="s">
        <v>800</v>
      </c>
      <c r="B135" s="76">
        <v>0</v>
      </c>
      <c r="C135" s="76">
        <v>0</v>
      </c>
      <c r="D135" s="76">
        <f t="shared" si="8"/>
        <v>0</v>
      </c>
      <c r="E135" s="105"/>
    </row>
    <row r="136" spans="1:5" ht="30" x14ac:dyDescent="0.25">
      <c r="A136" s="157" t="s">
        <v>801</v>
      </c>
      <c r="B136" s="76">
        <v>0</v>
      </c>
      <c r="C136" s="76">
        <v>0</v>
      </c>
      <c r="D136" s="76">
        <f t="shared" si="8"/>
        <v>0</v>
      </c>
      <c r="E136" s="105"/>
    </row>
    <row r="137" spans="1:5" ht="30" x14ac:dyDescent="0.25">
      <c r="A137" s="157" t="s">
        <v>802</v>
      </c>
      <c r="B137" s="76">
        <v>0</v>
      </c>
      <c r="C137" s="76">
        <v>0</v>
      </c>
      <c r="D137" s="76">
        <f t="shared" si="8"/>
        <v>0</v>
      </c>
      <c r="E137" s="105"/>
    </row>
    <row r="138" spans="1:5" s="92" customFormat="1" ht="25.5" x14ac:dyDescent="0.25">
      <c r="A138" s="159" t="s">
        <v>803</v>
      </c>
      <c r="B138" s="77">
        <f>SUM(B131:B137)</f>
        <v>1186521</v>
      </c>
      <c r="C138" s="77">
        <f t="shared" ref="C138:D138" si="9">SUM(C131:C137)</f>
        <v>0</v>
      </c>
      <c r="D138" s="77">
        <f t="shared" si="9"/>
        <v>1186521</v>
      </c>
      <c r="E138" s="127"/>
    </row>
    <row r="139" spans="1:5" x14ac:dyDescent="0.25">
      <c r="A139" s="159" t="s">
        <v>804</v>
      </c>
      <c r="B139" s="77">
        <f>B129+B130+B138</f>
        <v>1893045</v>
      </c>
      <c r="C139" s="77">
        <f t="shared" ref="C139:D139" si="10">C129+C130+C138</f>
        <v>0</v>
      </c>
      <c r="D139" s="77">
        <f t="shared" si="10"/>
        <v>1893045</v>
      </c>
      <c r="E139" s="105"/>
    </row>
    <row r="140" spans="1:5" x14ac:dyDescent="0.25">
      <c r="A140" s="159" t="s">
        <v>805</v>
      </c>
      <c r="B140" s="77">
        <v>0</v>
      </c>
      <c r="C140" s="77">
        <v>0</v>
      </c>
      <c r="D140" s="77">
        <v>0</v>
      </c>
      <c r="E140" s="105"/>
    </row>
    <row r="141" spans="1:5" x14ac:dyDescent="0.25">
      <c r="A141" s="157" t="s">
        <v>838</v>
      </c>
      <c r="B141" s="76">
        <v>0</v>
      </c>
      <c r="C141" s="76">
        <v>0</v>
      </c>
      <c r="D141" s="76">
        <f>B141-C141</f>
        <v>0</v>
      </c>
      <c r="E141" s="105"/>
    </row>
    <row r="142" spans="1:5" x14ac:dyDescent="0.25">
      <c r="A142" s="157" t="s">
        <v>839</v>
      </c>
      <c r="B142" s="76">
        <v>1313348</v>
      </c>
      <c r="C142" s="76">
        <v>0</v>
      </c>
      <c r="D142" s="76">
        <f t="shared" ref="D142:D143" si="11">B142-C142</f>
        <v>1313348</v>
      </c>
      <c r="E142" s="105"/>
    </row>
    <row r="143" spans="1:5" x14ac:dyDescent="0.25">
      <c r="A143" s="157" t="s">
        <v>840</v>
      </c>
      <c r="B143" s="76">
        <v>15417172</v>
      </c>
      <c r="C143" s="76">
        <v>0</v>
      </c>
      <c r="D143" s="76">
        <f t="shared" si="11"/>
        <v>15417172</v>
      </c>
      <c r="E143" s="105"/>
    </row>
    <row r="144" spans="1:5" x14ac:dyDescent="0.25">
      <c r="A144" s="159" t="s">
        <v>841</v>
      </c>
      <c r="B144" s="77">
        <f>SUM(B141:B143)</f>
        <v>16730520</v>
      </c>
      <c r="C144" s="77">
        <f t="shared" ref="C144:D144" si="12">SUM(C141:C143)</f>
        <v>0</v>
      </c>
      <c r="D144" s="77">
        <f t="shared" si="12"/>
        <v>16730520</v>
      </c>
      <c r="E144" s="105"/>
    </row>
    <row r="145" spans="1:5" ht="15.75" x14ac:dyDescent="0.25">
      <c r="A145" s="166" t="s">
        <v>806</v>
      </c>
      <c r="B145" s="167">
        <f>B128+B139+B140+B144</f>
        <v>229654320</v>
      </c>
      <c r="C145" s="167">
        <f t="shared" ref="C145:D145" si="13">C128+C139+C140+C144</f>
        <v>0</v>
      </c>
      <c r="D145" s="167">
        <f t="shared" si="13"/>
        <v>229654320</v>
      </c>
      <c r="E145" s="105"/>
    </row>
    <row r="146" spans="1:5" x14ac:dyDescent="0.25">
      <c r="A146" s="97" t="s">
        <v>807</v>
      </c>
      <c r="B146" s="97"/>
      <c r="C146" s="97"/>
      <c r="D146" s="97"/>
      <c r="E146" s="105"/>
    </row>
    <row r="147" spans="1:5" x14ac:dyDescent="0.25">
      <c r="A147" s="97"/>
      <c r="B147" s="97"/>
      <c r="C147" s="97"/>
      <c r="D147" s="97"/>
      <c r="E147" s="105"/>
    </row>
    <row r="148" spans="1:5" x14ac:dyDescent="0.25">
      <c r="A148" s="97"/>
      <c r="B148" s="97"/>
      <c r="C148" s="97"/>
      <c r="D148" s="97"/>
      <c r="E148" s="105"/>
    </row>
    <row r="149" spans="1:5" x14ac:dyDescent="0.25">
      <c r="A149" s="97"/>
      <c r="B149" s="97"/>
      <c r="C149" s="97"/>
      <c r="D149" s="97"/>
      <c r="E149" s="105"/>
    </row>
    <row r="150" spans="1:5" x14ac:dyDescent="0.25">
      <c r="A150" s="97" t="s">
        <v>808</v>
      </c>
      <c r="B150" s="97"/>
      <c r="C150" s="97"/>
      <c r="D150" s="97"/>
      <c r="E150" s="105"/>
    </row>
    <row r="151" spans="1:5" x14ac:dyDescent="0.25">
      <c r="A151" s="97"/>
      <c r="B151" s="97"/>
      <c r="C151" s="97"/>
      <c r="D151" s="97"/>
      <c r="E151" s="105"/>
    </row>
    <row r="152" spans="1:5" x14ac:dyDescent="0.25">
      <c r="A152" s="97"/>
      <c r="B152" s="97"/>
      <c r="C152" s="97"/>
      <c r="D152" s="97"/>
      <c r="E152" s="105"/>
    </row>
    <row r="153" spans="1:5" x14ac:dyDescent="0.25">
      <c r="A153" s="97"/>
      <c r="B153" s="97"/>
      <c r="C153" s="97"/>
      <c r="D153" s="97"/>
      <c r="E153" s="105"/>
    </row>
    <row r="154" spans="1:5" x14ac:dyDescent="0.25">
      <c r="A154" s="97" t="s">
        <v>809</v>
      </c>
      <c r="B154" s="97"/>
      <c r="C154" s="97"/>
      <c r="D154" s="97"/>
      <c r="E154" s="105"/>
    </row>
    <row r="155" spans="1:5" x14ac:dyDescent="0.25">
      <c r="A155" s="97"/>
      <c r="B155" s="97"/>
      <c r="C155" s="97"/>
      <c r="D155" s="97"/>
      <c r="E155" s="105"/>
    </row>
    <row r="156" spans="1:5" x14ac:dyDescent="0.25">
      <c r="A156" s="97"/>
      <c r="B156" s="97"/>
      <c r="C156" s="97"/>
      <c r="D156" s="97"/>
      <c r="E156" s="105"/>
    </row>
    <row r="157" spans="1:5" x14ac:dyDescent="0.25">
      <c r="A157" s="97"/>
      <c r="B157" s="97"/>
      <c r="C157" s="97"/>
      <c r="D157" s="97"/>
      <c r="E157" s="105"/>
    </row>
    <row r="158" spans="1:5" x14ac:dyDescent="0.25">
      <c r="A158" s="97" t="s">
        <v>810</v>
      </c>
      <c r="B158" s="97"/>
      <c r="C158" s="97"/>
      <c r="D158" s="97"/>
      <c r="E158" s="105"/>
    </row>
    <row r="159" spans="1:5" x14ac:dyDescent="0.25">
      <c r="A159" s="97"/>
      <c r="B159" s="97"/>
      <c r="C159" s="97"/>
      <c r="D159" s="97"/>
      <c r="E159" s="105"/>
    </row>
    <row r="160" spans="1:5" x14ac:dyDescent="0.25">
      <c r="A160" s="97"/>
      <c r="B160" s="97"/>
      <c r="C160" s="97"/>
      <c r="D160" s="97"/>
      <c r="E160" s="105"/>
    </row>
    <row r="161" spans="1:5" x14ac:dyDescent="0.25">
      <c r="A161" s="97"/>
      <c r="B161" s="97"/>
      <c r="C161" s="97"/>
      <c r="D161" s="97"/>
      <c r="E161" s="105"/>
    </row>
    <row r="162" spans="1:5" x14ac:dyDescent="0.25">
      <c r="A162" s="97" t="s">
        <v>811</v>
      </c>
      <c r="B162" s="97"/>
      <c r="C162" s="97"/>
      <c r="D162" s="97"/>
      <c r="E162" s="105"/>
    </row>
    <row r="163" spans="1:5" x14ac:dyDescent="0.25">
      <c r="A163" s="97"/>
      <c r="B163" s="97"/>
      <c r="C163" s="97"/>
      <c r="D163" s="97"/>
      <c r="E163" s="105"/>
    </row>
    <row r="164" spans="1:5" x14ac:dyDescent="0.25">
      <c r="A164" s="97"/>
      <c r="B164" s="97"/>
      <c r="C164" s="97"/>
      <c r="D164" s="97"/>
      <c r="E164" s="105"/>
    </row>
    <row r="165" spans="1:5" x14ac:dyDescent="0.25">
      <c r="A165" s="97"/>
      <c r="B165" s="97"/>
      <c r="C165" s="97"/>
      <c r="D165" s="97"/>
      <c r="E165" s="105"/>
    </row>
    <row r="166" spans="1:5" x14ac:dyDescent="0.25">
      <c r="A166" s="97" t="s">
        <v>812</v>
      </c>
      <c r="B166" s="97"/>
      <c r="C166" s="97"/>
      <c r="D166" s="97"/>
      <c r="E166" s="105"/>
    </row>
    <row r="167" spans="1:5" x14ac:dyDescent="0.25">
      <c r="A167" s="97"/>
      <c r="B167" s="26"/>
      <c r="C167" s="26"/>
      <c r="D167" s="26"/>
    </row>
    <row r="168" spans="1:5" x14ac:dyDescent="0.25">
      <c r="A168" s="97"/>
      <c r="B168" s="26"/>
      <c r="C168" s="26"/>
      <c r="D168" s="26"/>
    </row>
    <row r="169" spans="1:5" x14ac:dyDescent="0.25">
      <c r="A169" s="97"/>
      <c r="B169" s="26"/>
      <c r="C169" s="26"/>
      <c r="D169" s="26"/>
    </row>
    <row r="170" spans="1:5" ht="30" x14ac:dyDescent="0.25">
      <c r="A170" s="169" t="s">
        <v>813</v>
      </c>
      <c r="B170" s="26"/>
      <c r="C170" s="26"/>
      <c r="D170" s="26"/>
    </row>
    <row r="171" spans="1:5" x14ac:dyDescent="0.25">
      <c r="A171" s="26"/>
      <c r="B171" s="26"/>
      <c r="C171" s="26"/>
      <c r="D171" s="26"/>
    </row>
    <row r="172" spans="1:5" x14ac:dyDescent="0.25">
      <c r="A172" s="26"/>
      <c r="B172" s="26"/>
      <c r="C172" s="26"/>
      <c r="D172" s="26"/>
    </row>
    <row r="173" spans="1:5" x14ac:dyDescent="0.25">
      <c r="A173" s="26"/>
      <c r="B173" s="26"/>
      <c r="C173" s="26"/>
      <c r="D173" s="26"/>
    </row>
    <row r="174" spans="1:5" x14ac:dyDescent="0.25">
      <c r="A174" s="26"/>
      <c r="B174" s="26"/>
      <c r="C174" s="26"/>
      <c r="D174" s="26"/>
    </row>
    <row r="175" spans="1:5" x14ac:dyDescent="0.25">
      <c r="A175" s="26"/>
      <c r="B175" s="26"/>
      <c r="C175" s="26"/>
      <c r="D175" s="26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H63"/>
  <sheetViews>
    <sheetView workbookViewId="0">
      <selection activeCell="B160" sqref="B160"/>
    </sheetView>
  </sheetViews>
  <sheetFormatPr defaultRowHeight="15" x14ac:dyDescent="0.25"/>
  <cols>
    <col min="1" max="1" width="110" customWidth="1"/>
    <col min="2" max="2" width="18" customWidth="1"/>
  </cols>
  <sheetData>
    <row r="1" spans="1:8" x14ac:dyDescent="0.25">
      <c r="A1" s="155" t="s">
        <v>718</v>
      </c>
    </row>
    <row r="2" spans="1:8" ht="24.75" customHeight="1" x14ac:dyDescent="0.25">
      <c r="A2" s="345" t="s">
        <v>1063</v>
      </c>
      <c r="B2" s="348"/>
      <c r="C2" s="123"/>
      <c r="E2" s="123"/>
      <c r="F2" s="121"/>
      <c r="G2" s="121"/>
      <c r="H2" s="121"/>
    </row>
    <row r="3" spans="1:8" ht="23.25" customHeight="1" x14ac:dyDescent="0.25">
      <c r="A3" s="347" t="s">
        <v>814</v>
      </c>
      <c r="B3" s="348"/>
      <c r="C3" s="120"/>
      <c r="D3" s="120"/>
      <c r="E3" s="120"/>
      <c r="F3" s="121"/>
      <c r="G3" s="121"/>
      <c r="H3" s="121"/>
    </row>
    <row r="4" spans="1:8" ht="18" x14ac:dyDescent="0.25">
      <c r="A4" s="122"/>
      <c r="B4" s="120"/>
      <c r="C4" s="120"/>
      <c r="D4" s="120"/>
      <c r="E4" s="120"/>
      <c r="F4" s="121"/>
      <c r="G4" s="121"/>
      <c r="H4" s="121"/>
    </row>
    <row r="5" spans="1:8" x14ac:dyDescent="0.25">
      <c r="A5" s="170" t="s">
        <v>604</v>
      </c>
      <c r="B5" s="171" t="s">
        <v>815</v>
      </c>
    </row>
    <row r="6" spans="1:8" ht="15.75" customHeight="1" x14ac:dyDescent="0.3">
      <c r="A6" s="159" t="s">
        <v>1005</v>
      </c>
      <c r="B6" s="339"/>
      <c r="C6" s="105"/>
      <c r="D6" s="105"/>
      <c r="E6" s="105"/>
      <c r="F6" s="105"/>
    </row>
    <row r="7" spans="1:8" x14ac:dyDescent="0.25">
      <c r="A7" s="159" t="s">
        <v>1006</v>
      </c>
      <c r="B7" s="77">
        <v>6006208</v>
      </c>
      <c r="C7" s="105"/>
      <c r="D7" s="105"/>
      <c r="E7" s="105"/>
      <c r="F7" s="105"/>
    </row>
    <row r="8" spans="1:8" x14ac:dyDescent="0.25">
      <c r="A8" s="157" t="s">
        <v>1007</v>
      </c>
      <c r="B8" s="76">
        <v>6430</v>
      </c>
      <c r="C8" s="105"/>
      <c r="D8" s="105"/>
      <c r="E8" s="105"/>
      <c r="F8" s="105"/>
    </row>
    <row r="9" spans="1:8" x14ac:dyDescent="0.25">
      <c r="A9" s="157" t="s">
        <v>1008</v>
      </c>
      <c r="B9" s="76">
        <v>5999778</v>
      </c>
      <c r="C9" s="105"/>
      <c r="D9" s="105"/>
      <c r="E9" s="105"/>
      <c r="F9" s="105"/>
    </row>
    <row r="10" spans="1:8" x14ac:dyDescent="0.25">
      <c r="A10" s="159" t="s">
        <v>1009</v>
      </c>
      <c r="B10" s="77">
        <v>12506946</v>
      </c>
      <c r="C10" s="105"/>
      <c r="D10" s="105"/>
      <c r="E10" s="105"/>
      <c r="F10" s="105"/>
    </row>
    <row r="11" spans="1:8" x14ac:dyDescent="0.25">
      <c r="A11" s="157" t="s">
        <v>1010</v>
      </c>
      <c r="B11" s="76">
        <v>-22659067</v>
      </c>
      <c r="C11" s="105"/>
      <c r="D11" s="105"/>
      <c r="E11" s="105"/>
      <c r="F11" s="105"/>
    </row>
    <row r="12" spans="1:8" x14ac:dyDescent="0.25">
      <c r="A12" s="157" t="s">
        <v>1011</v>
      </c>
      <c r="B12" s="76">
        <v>40640269</v>
      </c>
      <c r="C12" s="105"/>
      <c r="D12" s="105"/>
      <c r="E12" s="105"/>
      <c r="F12" s="105"/>
    </row>
    <row r="13" spans="1:8" x14ac:dyDescent="0.25">
      <c r="A13" s="157" t="s">
        <v>1012</v>
      </c>
      <c r="B13" s="76">
        <v>-5923325</v>
      </c>
      <c r="C13" s="105"/>
      <c r="D13" s="105"/>
      <c r="E13" s="105"/>
      <c r="F13" s="105"/>
    </row>
    <row r="14" spans="1:8" x14ac:dyDescent="0.25">
      <c r="A14" s="157" t="s">
        <v>1013</v>
      </c>
      <c r="B14" s="76">
        <v>0</v>
      </c>
      <c r="C14" s="105"/>
      <c r="D14" s="105"/>
      <c r="E14" s="105"/>
      <c r="F14" s="105"/>
    </row>
    <row r="15" spans="1:8" x14ac:dyDescent="0.25">
      <c r="A15" s="157" t="s">
        <v>1014</v>
      </c>
      <c r="B15" s="76">
        <v>0</v>
      </c>
      <c r="C15" s="105"/>
      <c r="D15" s="105"/>
      <c r="E15" s="105"/>
      <c r="F15" s="105"/>
    </row>
    <row r="16" spans="1:8" x14ac:dyDescent="0.25">
      <c r="A16" s="157" t="s">
        <v>1015</v>
      </c>
      <c r="B16" s="76">
        <v>0</v>
      </c>
      <c r="C16" s="105"/>
      <c r="D16" s="105"/>
      <c r="E16" s="105"/>
      <c r="F16" s="105"/>
    </row>
    <row r="17" spans="1:7" x14ac:dyDescent="0.25">
      <c r="A17" s="157" t="s">
        <v>1016</v>
      </c>
      <c r="B17" s="76">
        <v>34883</v>
      </c>
      <c r="C17" s="105"/>
      <c r="D17" s="105"/>
      <c r="E17" s="105"/>
      <c r="F17" s="105"/>
    </row>
    <row r="18" spans="1:7" x14ac:dyDescent="0.25">
      <c r="A18" s="157" t="s">
        <v>1017</v>
      </c>
      <c r="B18" s="76">
        <v>0</v>
      </c>
      <c r="C18" s="105"/>
      <c r="D18" s="105"/>
      <c r="E18" s="105"/>
      <c r="F18" s="105"/>
    </row>
    <row r="19" spans="1:7" x14ac:dyDescent="0.25">
      <c r="A19" s="157" t="s">
        <v>1018</v>
      </c>
      <c r="B19" s="76">
        <v>0</v>
      </c>
      <c r="C19" s="105"/>
      <c r="D19" s="105"/>
      <c r="E19" s="105"/>
      <c r="F19" s="105"/>
    </row>
    <row r="20" spans="1:7" x14ac:dyDescent="0.25">
      <c r="A20" s="157" t="s">
        <v>1019</v>
      </c>
      <c r="B20" s="76">
        <v>0</v>
      </c>
      <c r="C20" s="105"/>
      <c r="D20" s="105"/>
      <c r="E20" s="105"/>
      <c r="F20" s="105"/>
      <c r="G20" s="105"/>
    </row>
    <row r="21" spans="1:7" x14ac:dyDescent="0.25">
      <c r="A21" s="157" t="s">
        <v>1020</v>
      </c>
      <c r="B21" s="76">
        <v>0</v>
      </c>
      <c r="C21" s="105"/>
      <c r="D21" s="105"/>
      <c r="E21" s="105"/>
      <c r="F21" s="105"/>
      <c r="G21" s="105"/>
    </row>
    <row r="22" spans="1:7" x14ac:dyDescent="0.25">
      <c r="A22" s="157" t="s">
        <v>1021</v>
      </c>
      <c r="B22" s="76">
        <v>0</v>
      </c>
      <c r="C22" s="105"/>
      <c r="D22" s="105"/>
      <c r="E22" s="105"/>
      <c r="F22" s="105"/>
      <c r="G22" s="105"/>
    </row>
    <row r="23" spans="1:7" x14ac:dyDescent="0.25">
      <c r="A23" s="157" t="s">
        <v>1022</v>
      </c>
      <c r="B23" s="76">
        <v>34883</v>
      </c>
      <c r="C23" s="105"/>
      <c r="D23" s="105"/>
      <c r="E23" s="105"/>
      <c r="F23" s="105"/>
      <c r="G23" s="105"/>
    </row>
    <row r="24" spans="1:7" x14ac:dyDescent="0.25">
      <c r="A24" s="157" t="s">
        <v>1023</v>
      </c>
      <c r="B24" s="76">
        <v>0</v>
      </c>
      <c r="C24" s="105"/>
      <c r="D24" s="105"/>
      <c r="E24" s="105"/>
      <c r="F24" s="105"/>
      <c r="G24" s="105"/>
    </row>
    <row r="25" spans="1:7" x14ac:dyDescent="0.25">
      <c r="A25" s="157" t="s">
        <v>1024</v>
      </c>
      <c r="B25" s="76">
        <v>0</v>
      </c>
      <c r="C25" s="105"/>
      <c r="D25" s="105"/>
      <c r="E25" s="105"/>
      <c r="F25" s="105"/>
      <c r="G25" s="105"/>
    </row>
    <row r="26" spans="1:7" x14ac:dyDescent="0.25">
      <c r="A26" s="157" t="s">
        <v>1025</v>
      </c>
      <c r="B26" s="76">
        <v>0</v>
      </c>
      <c r="C26" s="105"/>
      <c r="D26" s="105"/>
      <c r="E26" s="105"/>
      <c r="F26" s="105"/>
      <c r="G26" s="105"/>
    </row>
    <row r="27" spans="1:7" ht="30" x14ac:dyDescent="0.25">
      <c r="A27" s="157" t="s">
        <v>1026</v>
      </c>
      <c r="B27" s="76">
        <v>0</v>
      </c>
      <c r="C27" s="105"/>
      <c r="D27" s="105"/>
      <c r="E27" s="105"/>
      <c r="F27" s="105"/>
      <c r="G27" s="105"/>
    </row>
    <row r="28" spans="1:7" ht="30" x14ac:dyDescent="0.25">
      <c r="A28" s="157" t="s">
        <v>1027</v>
      </c>
      <c r="B28" s="76">
        <v>0</v>
      </c>
      <c r="C28" s="105"/>
      <c r="D28" s="105"/>
      <c r="E28" s="105"/>
      <c r="F28" s="105"/>
      <c r="G28" s="105"/>
    </row>
    <row r="29" spans="1:7" ht="30" x14ac:dyDescent="0.25">
      <c r="A29" s="157" t="s">
        <v>1028</v>
      </c>
      <c r="B29" s="76">
        <v>0</v>
      </c>
      <c r="C29" s="105"/>
      <c r="D29" s="105"/>
      <c r="E29" s="105"/>
      <c r="F29" s="105"/>
      <c r="G29" s="105"/>
    </row>
    <row r="30" spans="1:7" ht="30" x14ac:dyDescent="0.25">
      <c r="A30" s="157" t="s">
        <v>1029</v>
      </c>
      <c r="B30" s="76">
        <v>0</v>
      </c>
      <c r="C30" s="105"/>
      <c r="D30" s="105"/>
      <c r="E30" s="105"/>
      <c r="F30" s="105"/>
      <c r="G30" s="105"/>
    </row>
    <row r="31" spans="1:7" ht="30" x14ac:dyDescent="0.25">
      <c r="A31" s="157" t="s">
        <v>1030</v>
      </c>
      <c r="B31" s="76">
        <v>0</v>
      </c>
      <c r="C31" s="105"/>
      <c r="D31" s="105"/>
      <c r="E31" s="105"/>
      <c r="F31" s="105"/>
    </row>
    <row r="32" spans="1:7" x14ac:dyDescent="0.25">
      <c r="A32" s="157" t="s">
        <v>1031</v>
      </c>
      <c r="B32" s="76">
        <v>0</v>
      </c>
      <c r="C32" s="105"/>
      <c r="D32" s="105"/>
      <c r="E32" s="105"/>
      <c r="F32" s="105"/>
    </row>
    <row r="33" spans="1:6" x14ac:dyDescent="0.25">
      <c r="A33" s="157" t="s">
        <v>1032</v>
      </c>
      <c r="B33" s="76">
        <v>0</v>
      </c>
      <c r="C33" s="105"/>
      <c r="D33" s="105"/>
      <c r="E33" s="105"/>
      <c r="F33" s="105"/>
    </row>
    <row r="34" spans="1:6" x14ac:dyDescent="0.25">
      <c r="A34" s="157" t="s">
        <v>1033</v>
      </c>
      <c r="B34" s="76">
        <v>0</v>
      </c>
      <c r="C34" s="105"/>
      <c r="D34" s="105"/>
      <c r="E34" s="105"/>
      <c r="F34" s="105"/>
    </row>
    <row r="35" spans="1:6" ht="30" x14ac:dyDescent="0.25">
      <c r="A35" s="157" t="s">
        <v>1034</v>
      </c>
      <c r="B35" s="76">
        <v>0</v>
      </c>
      <c r="C35" s="105"/>
      <c r="D35" s="105"/>
      <c r="E35" s="105"/>
      <c r="F35" s="105"/>
    </row>
    <row r="36" spans="1:6" x14ac:dyDescent="0.25">
      <c r="A36" s="157" t="s">
        <v>1035</v>
      </c>
      <c r="B36" s="76">
        <v>0</v>
      </c>
      <c r="C36" s="105"/>
      <c r="D36" s="105"/>
      <c r="E36" s="105"/>
      <c r="F36" s="105"/>
    </row>
    <row r="37" spans="1:6" x14ac:dyDescent="0.25">
      <c r="A37" s="157" t="s">
        <v>1036</v>
      </c>
      <c r="B37" s="76">
        <v>0</v>
      </c>
      <c r="C37" s="105"/>
      <c r="D37" s="105"/>
      <c r="E37" s="105"/>
      <c r="F37" s="105"/>
    </row>
    <row r="38" spans="1:6" x14ac:dyDescent="0.25">
      <c r="A38" s="157" t="s">
        <v>1037</v>
      </c>
      <c r="B38" s="76">
        <v>-483952</v>
      </c>
      <c r="C38" s="105"/>
      <c r="D38" s="105"/>
      <c r="E38" s="105"/>
      <c r="F38" s="105"/>
    </row>
    <row r="39" spans="1:6" ht="30" x14ac:dyDescent="0.25">
      <c r="A39" s="157" t="s">
        <v>1038</v>
      </c>
      <c r="B39" s="76">
        <v>0</v>
      </c>
      <c r="C39" s="105"/>
      <c r="D39" s="105"/>
      <c r="E39" s="105"/>
      <c r="F39" s="105"/>
    </row>
    <row r="40" spans="1:6" x14ac:dyDescent="0.25">
      <c r="A40" s="157" t="s">
        <v>1039</v>
      </c>
      <c r="B40" s="76">
        <v>0</v>
      </c>
      <c r="C40" s="105"/>
      <c r="D40" s="105"/>
      <c r="E40" s="105"/>
      <c r="F40" s="105"/>
    </row>
    <row r="41" spans="1:6" x14ac:dyDescent="0.25">
      <c r="A41" s="157" t="s">
        <v>1040</v>
      </c>
      <c r="B41" s="76">
        <v>0</v>
      </c>
      <c r="C41" s="105"/>
      <c r="D41" s="105"/>
      <c r="E41" s="105"/>
      <c r="F41" s="105"/>
    </row>
    <row r="42" spans="1:6" ht="30" x14ac:dyDescent="0.25">
      <c r="A42" s="157" t="s">
        <v>1041</v>
      </c>
      <c r="B42" s="76">
        <v>0</v>
      </c>
      <c r="C42" s="105"/>
      <c r="D42" s="105"/>
      <c r="E42" s="105"/>
      <c r="F42" s="105"/>
    </row>
    <row r="43" spans="1:6" ht="30" x14ac:dyDescent="0.25">
      <c r="A43" s="157" t="s">
        <v>1042</v>
      </c>
      <c r="B43" s="76">
        <v>0</v>
      </c>
      <c r="C43" s="105"/>
      <c r="D43" s="105"/>
      <c r="E43" s="105"/>
      <c r="F43" s="105"/>
    </row>
    <row r="44" spans="1:6" x14ac:dyDescent="0.25">
      <c r="A44" s="157" t="s">
        <v>1043</v>
      </c>
      <c r="B44" s="76">
        <v>0</v>
      </c>
      <c r="C44" s="105"/>
      <c r="D44" s="105"/>
      <c r="E44" s="105"/>
      <c r="F44" s="105"/>
    </row>
    <row r="45" spans="1:6" x14ac:dyDescent="0.25">
      <c r="A45" s="157" t="s">
        <v>1044</v>
      </c>
      <c r="B45" s="76">
        <v>0</v>
      </c>
      <c r="C45" s="105"/>
      <c r="D45" s="105"/>
      <c r="E45" s="105"/>
      <c r="F45" s="105"/>
    </row>
    <row r="46" spans="1:6" ht="30" x14ac:dyDescent="0.25">
      <c r="A46" s="157" t="s">
        <v>1045</v>
      </c>
      <c r="B46" s="76">
        <v>0</v>
      </c>
      <c r="C46" s="105"/>
      <c r="D46" s="105"/>
      <c r="E46" s="105"/>
      <c r="F46" s="105"/>
    </row>
    <row r="47" spans="1:6" ht="30" x14ac:dyDescent="0.25">
      <c r="A47" s="157" t="s">
        <v>1046</v>
      </c>
      <c r="B47" s="76">
        <v>0</v>
      </c>
      <c r="C47" s="105"/>
      <c r="D47" s="105"/>
      <c r="E47" s="105"/>
      <c r="F47" s="105"/>
    </row>
    <row r="48" spans="1:6" ht="30" x14ac:dyDescent="0.25">
      <c r="A48" s="157" t="s">
        <v>1047</v>
      </c>
      <c r="B48" s="76">
        <v>0</v>
      </c>
      <c r="C48" s="105"/>
      <c r="D48" s="105"/>
      <c r="E48" s="105"/>
      <c r="F48" s="105"/>
    </row>
    <row r="49" spans="1:6" ht="30" x14ac:dyDescent="0.25">
      <c r="A49" s="157" t="s">
        <v>1048</v>
      </c>
      <c r="B49" s="76">
        <v>0</v>
      </c>
      <c r="C49" s="105"/>
      <c r="D49" s="105"/>
      <c r="E49" s="105"/>
      <c r="F49" s="105"/>
    </row>
    <row r="50" spans="1:6" x14ac:dyDescent="0.25">
      <c r="A50" s="159" t="s">
        <v>1049</v>
      </c>
      <c r="B50" s="77">
        <v>18513154</v>
      </c>
      <c r="C50" s="105"/>
      <c r="D50" s="105"/>
      <c r="E50" s="105"/>
      <c r="F50" s="105"/>
    </row>
    <row r="51" spans="1:6" x14ac:dyDescent="0.25">
      <c r="A51" s="159" t="s">
        <v>1050</v>
      </c>
      <c r="B51" s="77">
        <v>18513154</v>
      </c>
      <c r="C51" s="105"/>
      <c r="D51" s="105"/>
      <c r="E51" s="105"/>
      <c r="F51" s="105"/>
    </row>
    <row r="52" spans="1:6" x14ac:dyDescent="0.25">
      <c r="A52" s="159" t="s">
        <v>1051</v>
      </c>
      <c r="B52" s="77">
        <v>0</v>
      </c>
    </row>
    <row r="53" spans="1:6" ht="25.5" x14ac:dyDescent="0.3">
      <c r="A53" s="159" t="s">
        <v>1052</v>
      </c>
      <c r="B53" s="339"/>
    </row>
    <row r="54" spans="1:6" x14ac:dyDescent="0.25">
      <c r="A54" s="159" t="s">
        <v>1053</v>
      </c>
      <c r="B54" s="77">
        <v>0</v>
      </c>
    </row>
    <row r="55" spans="1:6" x14ac:dyDescent="0.25">
      <c r="A55" s="159" t="s">
        <v>1054</v>
      </c>
      <c r="B55" s="77">
        <v>0</v>
      </c>
    </row>
    <row r="56" spans="1:6" x14ac:dyDescent="0.25">
      <c r="A56" s="157" t="s">
        <v>1055</v>
      </c>
      <c r="B56" s="76">
        <v>0</v>
      </c>
    </row>
    <row r="57" spans="1:6" x14ac:dyDescent="0.25">
      <c r="A57" s="157" t="s">
        <v>1056</v>
      </c>
      <c r="B57" s="76">
        <v>0</v>
      </c>
    </row>
    <row r="58" spans="1:6" x14ac:dyDescent="0.25">
      <c r="A58" s="157" t="s">
        <v>1057</v>
      </c>
      <c r="B58" s="76">
        <v>0</v>
      </c>
    </row>
    <row r="59" spans="1:6" ht="30" x14ac:dyDescent="0.25">
      <c r="A59" s="157" t="s">
        <v>1058</v>
      </c>
      <c r="B59" s="76">
        <v>0</v>
      </c>
    </row>
    <row r="60" spans="1:6" ht="30" x14ac:dyDescent="0.25">
      <c r="A60" s="157" t="s">
        <v>1059</v>
      </c>
      <c r="B60" s="76">
        <v>0</v>
      </c>
    </row>
    <row r="61" spans="1:6" x14ac:dyDescent="0.25">
      <c r="A61" s="159" t="s">
        <v>1060</v>
      </c>
      <c r="B61" s="77">
        <v>0</v>
      </c>
    </row>
    <row r="62" spans="1:6" x14ac:dyDescent="0.25">
      <c r="A62" s="159" t="s">
        <v>1061</v>
      </c>
      <c r="B62" s="77">
        <v>0</v>
      </c>
    </row>
    <row r="63" spans="1:6" x14ac:dyDescent="0.25">
      <c r="A63" s="159" t="s">
        <v>1051</v>
      </c>
      <c r="B63" s="77">
        <v>0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N103"/>
  <sheetViews>
    <sheetView topLeftCell="C1" workbookViewId="0">
      <selection activeCell="H1" sqref="H1"/>
    </sheetView>
  </sheetViews>
  <sheetFormatPr defaultRowHeight="15" x14ac:dyDescent="0.25"/>
  <cols>
    <col min="1" max="1" width="92.5703125" customWidth="1"/>
    <col min="3" max="5" width="15.7109375" bestFit="1" customWidth="1"/>
    <col min="6" max="6" width="11.28515625" bestFit="1" customWidth="1"/>
    <col min="7" max="7" width="12" bestFit="1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5.7109375" bestFit="1" customWidth="1"/>
    <col min="14" max="14" width="15.42578125" bestFit="1" customWidth="1"/>
  </cols>
  <sheetData>
    <row r="1" spans="1:14" x14ac:dyDescent="0.25">
      <c r="H1" t="s">
        <v>1066</v>
      </c>
    </row>
    <row r="3" spans="1:14" ht="24" customHeight="1" x14ac:dyDescent="0.25">
      <c r="A3" s="345" t="s">
        <v>1063</v>
      </c>
      <c r="B3" s="346"/>
      <c r="C3" s="346"/>
      <c r="D3" s="346"/>
      <c r="E3" s="346"/>
      <c r="F3" s="351"/>
      <c r="G3" s="352"/>
      <c r="H3" s="352"/>
      <c r="I3" s="352"/>
      <c r="J3" s="352"/>
      <c r="K3" s="352"/>
      <c r="L3" s="352"/>
      <c r="M3" s="352"/>
      <c r="N3" s="352"/>
    </row>
    <row r="4" spans="1:14" ht="24" customHeight="1" x14ac:dyDescent="0.25">
      <c r="A4" s="347" t="s">
        <v>660</v>
      </c>
      <c r="B4" s="348"/>
      <c r="C4" s="348"/>
      <c r="D4" s="348"/>
      <c r="E4" s="348"/>
      <c r="F4" s="351"/>
      <c r="G4" s="352"/>
      <c r="H4" s="352"/>
      <c r="I4" s="352"/>
      <c r="J4" s="352"/>
      <c r="K4" s="352"/>
      <c r="L4" s="352"/>
      <c r="M4" s="352"/>
      <c r="N4" s="352"/>
    </row>
    <row r="5" spans="1:14" ht="18" x14ac:dyDescent="0.25">
      <c r="A5" s="37"/>
    </row>
    <row r="6" spans="1:14" x14ac:dyDescent="0.25">
      <c r="A6" s="73" t="s">
        <v>630</v>
      </c>
    </row>
    <row r="7" spans="1:14" ht="30" customHeight="1" x14ac:dyDescent="0.25">
      <c r="A7" s="353" t="s">
        <v>107</v>
      </c>
      <c r="B7" s="355" t="s">
        <v>108</v>
      </c>
      <c r="C7" s="349" t="s">
        <v>550</v>
      </c>
      <c r="D7" s="349"/>
      <c r="E7" s="349"/>
      <c r="F7" s="349" t="s">
        <v>551</v>
      </c>
      <c r="G7" s="349"/>
      <c r="H7" s="349"/>
      <c r="I7" s="349" t="s">
        <v>552</v>
      </c>
      <c r="J7" s="349"/>
      <c r="K7" s="349"/>
      <c r="L7" s="350" t="s">
        <v>631</v>
      </c>
      <c r="M7" s="350"/>
      <c r="N7" s="350"/>
    </row>
    <row r="8" spans="1:14" ht="25.5" x14ac:dyDescent="0.25">
      <c r="A8" s="354"/>
      <c r="B8" s="356"/>
      <c r="C8" s="3" t="s">
        <v>633</v>
      </c>
      <c r="D8" s="3" t="s">
        <v>17</v>
      </c>
      <c r="E8" s="219" t="s">
        <v>18</v>
      </c>
      <c r="F8" s="3" t="s">
        <v>633</v>
      </c>
      <c r="G8" s="3" t="s">
        <v>17</v>
      </c>
      <c r="H8" s="219" t="s">
        <v>18</v>
      </c>
      <c r="I8" s="3" t="s">
        <v>633</v>
      </c>
      <c r="J8" s="3" t="s">
        <v>17</v>
      </c>
      <c r="K8" s="219" t="s">
        <v>18</v>
      </c>
      <c r="L8" s="3" t="s">
        <v>633</v>
      </c>
      <c r="M8" s="3" t="s">
        <v>17</v>
      </c>
      <c r="N8" s="219" t="s">
        <v>18</v>
      </c>
    </row>
    <row r="9" spans="1:14" ht="15" customHeight="1" x14ac:dyDescent="0.25">
      <c r="A9" s="220" t="s">
        <v>910</v>
      </c>
      <c r="B9" s="222" t="s">
        <v>269</v>
      </c>
      <c r="C9" s="76">
        <v>7090318</v>
      </c>
      <c r="D9" s="76">
        <v>7221323</v>
      </c>
      <c r="E9" s="76">
        <v>7221323</v>
      </c>
      <c r="F9" s="215"/>
      <c r="G9" s="215"/>
      <c r="H9" s="215"/>
      <c r="I9" s="215"/>
      <c r="J9" s="215"/>
      <c r="K9" s="215"/>
      <c r="L9" s="76">
        <v>7090318</v>
      </c>
      <c r="M9" s="76">
        <v>7221323</v>
      </c>
      <c r="N9" s="76">
        <v>7221323</v>
      </c>
    </row>
    <row r="10" spans="1:14" ht="15" customHeight="1" x14ac:dyDescent="0.25">
      <c r="A10" s="220" t="s">
        <v>911</v>
      </c>
      <c r="B10" s="222" t="s">
        <v>270</v>
      </c>
      <c r="C10" s="76">
        <v>0</v>
      </c>
      <c r="D10" s="76">
        <v>0</v>
      </c>
      <c r="E10" s="76">
        <v>0</v>
      </c>
      <c r="F10" s="215"/>
      <c r="G10" s="215"/>
      <c r="H10" s="215"/>
      <c r="I10" s="215"/>
      <c r="J10" s="215"/>
      <c r="K10" s="215"/>
      <c r="L10" s="76">
        <v>0</v>
      </c>
      <c r="M10" s="76">
        <v>0</v>
      </c>
      <c r="N10" s="76">
        <v>0</v>
      </c>
    </row>
    <row r="11" spans="1:14" ht="30" x14ac:dyDescent="0.25">
      <c r="A11" s="220" t="s">
        <v>912</v>
      </c>
      <c r="B11" s="222" t="s">
        <v>271</v>
      </c>
      <c r="C11" s="76">
        <v>4086000</v>
      </c>
      <c r="D11" s="76">
        <v>5328556</v>
      </c>
      <c r="E11" s="76">
        <v>5328556</v>
      </c>
      <c r="F11" s="215"/>
      <c r="G11" s="215"/>
      <c r="H11" s="215"/>
      <c r="I11" s="215"/>
      <c r="J11" s="215"/>
      <c r="K11" s="215"/>
      <c r="L11" s="76">
        <v>4086000</v>
      </c>
      <c r="M11" s="76">
        <v>5328556</v>
      </c>
      <c r="N11" s="76">
        <v>5328556</v>
      </c>
    </row>
    <row r="12" spans="1:14" ht="15" customHeight="1" x14ac:dyDescent="0.25">
      <c r="A12" s="220" t="s">
        <v>913</v>
      </c>
      <c r="B12" s="222" t="s">
        <v>272</v>
      </c>
      <c r="C12" s="76">
        <v>1800000</v>
      </c>
      <c r="D12" s="76">
        <v>1800000</v>
      </c>
      <c r="E12" s="76">
        <v>1800000</v>
      </c>
      <c r="F12" s="215"/>
      <c r="G12" s="215"/>
      <c r="H12" s="215"/>
      <c r="I12" s="215"/>
      <c r="J12" s="215"/>
      <c r="K12" s="215"/>
      <c r="L12" s="76">
        <v>1800000</v>
      </c>
      <c r="M12" s="76">
        <v>1800000</v>
      </c>
      <c r="N12" s="76">
        <v>1800000</v>
      </c>
    </row>
    <row r="13" spans="1:14" ht="15" customHeight="1" x14ac:dyDescent="0.25">
      <c r="A13" s="220" t="s">
        <v>914</v>
      </c>
      <c r="B13" s="222" t="s">
        <v>273</v>
      </c>
      <c r="C13" s="76">
        <v>0</v>
      </c>
      <c r="D13" s="76">
        <v>0</v>
      </c>
      <c r="E13" s="76">
        <v>0</v>
      </c>
      <c r="F13" s="215"/>
      <c r="G13" s="215"/>
      <c r="H13" s="215"/>
      <c r="I13" s="215"/>
      <c r="J13" s="215"/>
      <c r="K13" s="215"/>
      <c r="L13" s="76">
        <v>0</v>
      </c>
      <c r="M13" s="76">
        <v>0</v>
      </c>
      <c r="N13" s="76">
        <v>0</v>
      </c>
    </row>
    <row r="14" spans="1:14" ht="15" customHeight="1" x14ac:dyDescent="0.25">
      <c r="A14" s="220" t="s">
        <v>915</v>
      </c>
      <c r="B14" s="222" t="s">
        <v>274</v>
      </c>
      <c r="C14" s="76">
        <v>0</v>
      </c>
      <c r="D14" s="76">
        <v>0</v>
      </c>
      <c r="E14" s="76">
        <v>0</v>
      </c>
      <c r="F14" s="215"/>
      <c r="G14" s="215"/>
      <c r="H14" s="215"/>
      <c r="I14" s="215"/>
      <c r="J14" s="215"/>
      <c r="K14" s="215"/>
      <c r="L14" s="76">
        <v>0</v>
      </c>
      <c r="M14" s="76">
        <v>0</v>
      </c>
      <c r="N14" s="76">
        <v>0</v>
      </c>
    </row>
    <row r="15" spans="1:14" s="92" customFormat="1" ht="15" customHeight="1" x14ac:dyDescent="0.25">
      <c r="A15" s="221" t="s">
        <v>478</v>
      </c>
      <c r="B15" s="223" t="s">
        <v>275</v>
      </c>
      <c r="C15" s="77">
        <v>12976318</v>
      </c>
      <c r="D15" s="77">
        <v>14349879</v>
      </c>
      <c r="E15" s="77">
        <v>14349879</v>
      </c>
      <c r="F15" s="216"/>
      <c r="G15" s="216"/>
      <c r="H15" s="216"/>
      <c r="I15" s="216"/>
      <c r="J15" s="216"/>
      <c r="K15" s="216"/>
      <c r="L15" s="77">
        <v>12976318</v>
      </c>
      <c r="M15" s="77">
        <v>14349879</v>
      </c>
      <c r="N15" s="77">
        <v>14349879</v>
      </c>
    </row>
    <row r="16" spans="1:14" ht="15" customHeight="1" x14ac:dyDescent="0.25">
      <c r="A16" s="220" t="s">
        <v>916</v>
      </c>
      <c r="B16" s="222" t="s">
        <v>277</v>
      </c>
      <c r="C16" s="76">
        <v>0</v>
      </c>
      <c r="D16" s="76">
        <v>0</v>
      </c>
      <c r="E16" s="76">
        <v>0</v>
      </c>
      <c r="F16" s="215"/>
      <c r="G16" s="215"/>
      <c r="H16" s="215"/>
      <c r="I16" s="215"/>
      <c r="J16" s="215"/>
      <c r="K16" s="215"/>
      <c r="L16" s="76">
        <v>0</v>
      </c>
      <c r="M16" s="76">
        <v>0</v>
      </c>
      <c r="N16" s="76">
        <v>0</v>
      </c>
    </row>
    <row r="17" spans="1:14" ht="30" x14ac:dyDescent="0.25">
      <c r="A17" s="220" t="s">
        <v>278</v>
      </c>
      <c r="B17" s="222" t="s">
        <v>279</v>
      </c>
      <c r="C17" s="76">
        <v>0</v>
      </c>
      <c r="D17" s="76">
        <v>0</v>
      </c>
      <c r="E17" s="76">
        <v>0</v>
      </c>
      <c r="F17" s="215"/>
      <c r="G17" s="215"/>
      <c r="H17" s="215"/>
      <c r="I17" s="215"/>
      <c r="J17" s="215"/>
      <c r="K17" s="215"/>
      <c r="L17" s="76">
        <v>0</v>
      </c>
      <c r="M17" s="76">
        <v>0</v>
      </c>
      <c r="N17" s="76">
        <v>0</v>
      </c>
    </row>
    <row r="18" spans="1:14" ht="20.25" customHeight="1" x14ac:dyDescent="0.25">
      <c r="A18" s="220" t="s">
        <v>448</v>
      </c>
      <c r="B18" s="222" t="s">
        <v>280</v>
      </c>
      <c r="C18" s="76">
        <v>0</v>
      </c>
      <c r="D18" s="76">
        <v>0</v>
      </c>
      <c r="E18" s="76">
        <v>0</v>
      </c>
      <c r="F18" s="215"/>
      <c r="G18" s="215"/>
      <c r="H18" s="215"/>
      <c r="I18" s="215"/>
      <c r="J18" s="215"/>
      <c r="K18" s="215"/>
      <c r="L18" s="76">
        <v>0</v>
      </c>
      <c r="M18" s="76">
        <v>0</v>
      </c>
      <c r="N18" s="76">
        <v>0</v>
      </c>
    </row>
    <row r="19" spans="1:14" ht="20.25" customHeight="1" x14ac:dyDescent="0.25">
      <c r="A19" s="220" t="s">
        <v>497</v>
      </c>
      <c r="B19" s="222" t="s">
        <v>281</v>
      </c>
      <c r="C19" s="76">
        <v>0</v>
      </c>
      <c r="D19" s="76">
        <v>0</v>
      </c>
      <c r="E19" s="76">
        <v>0</v>
      </c>
      <c r="F19" s="215"/>
      <c r="G19" s="215"/>
      <c r="H19" s="215"/>
      <c r="I19" s="215"/>
      <c r="J19" s="215"/>
      <c r="K19" s="215"/>
      <c r="L19" s="76">
        <v>0</v>
      </c>
      <c r="M19" s="76">
        <v>0</v>
      </c>
      <c r="N19" s="76">
        <v>0</v>
      </c>
    </row>
    <row r="20" spans="1:14" ht="15" customHeight="1" x14ac:dyDescent="0.25">
      <c r="A20" s="220" t="s">
        <v>450</v>
      </c>
      <c r="B20" s="222" t="s">
        <v>282</v>
      </c>
      <c r="C20" s="76">
        <v>540000</v>
      </c>
      <c r="D20" s="76">
        <v>1071005</v>
      </c>
      <c r="E20" s="76">
        <v>1071005</v>
      </c>
      <c r="F20" s="215"/>
      <c r="G20" s="215"/>
      <c r="H20" s="215"/>
      <c r="I20" s="215"/>
      <c r="J20" s="215"/>
      <c r="K20" s="215"/>
      <c r="L20" s="76">
        <v>540000</v>
      </c>
      <c r="M20" s="76">
        <v>1071005</v>
      </c>
      <c r="N20" s="76">
        <v>1071005</v>
      </c>
    </row>
    <row r="21" spans="1:14" ht="15" customHeight="1" x14ac:dyDescent="0.25">
      <c r="A21" s="221" t="s">
        <v>479</v>
      </c>
      <c r="B21" s="223" t="s">
        <v>283</v>
      </c>
      <c r="C21" s="77">
        <v>13516318</v>
      </c>
      <c r="D21" s="77">
        <v>15420884</v>
      </c>
      <c r="E21" s="77">
        <v>15420884</v>
      </c>
      <c r="F21" s="215"/>
      <c r="G21" s="215"/>
      <c r="H21" s="215"/>
      <c r="I21" s="215"/>
      <c r="J21" s="215"/>
      <c r="K21" s="215"/>
      <c r="L21" s="77">
        <v>13516318</v>
      </c>
      <c r="M21" s="77">
        <v>15420884</v>
      </c>
      <c r="N21" s="77">
        <v>15420884</v>
      </c>
    </row>
    <row r="22" spans="1:14" ht="15" customHeight="1" x14ac:dyDescent="0.25">
      <c r="A22" s="220" t="s">
        <v>917</v>
      </c>
      <c r="B22" s="222" t="s">
        <v>292</v>
      </c>
      <c r="C22" s="76">
        <v>0</v>
      </c>
      <c r="D22" s="76">
        <v>0</v>
      </c>
      <c r="E22" s="76">
        <v>0</v>
      </c>
      <c r="F22" s="215"/>
      <c r="G22" s="215"/>
      <c r="H22" s="215"/>
      <c r="I22" s="215"/>
      <c r="J22" s="215"/>
      <c r="K22" s="215"/>
      <c r="L22" s="76">
        <v>0</v>
      </c>
      <c r="M22" s="76">
        <v>0</v>
      </c>
      <c r="N22" s="76">
        <v>0</v>
      </c>
    </row>
    <row r="23" spans="1:14" ht="15" customHeight="1" x14ac:dyDescent="0.25">
      <c r="A23" s="220" t="s">
        <v>918</v>
      </c>
      <c r="B23" s="222" t="s">
        <v>293</v>
      </c>
      <c r="C23" s="76">
        <v>0</v>
      </c>
      <c r="D23" s="76">
        <v>0</v>
      </c>
      <c r="E23" s="76">
        <v>0</v>
      </c>
      <c r="F23" s="215"/>
      <c r="G23" s="215"/>
      <c r="H23" s="215"/>
      <c r="I23" s="215"/>
      <c r="J23" s="215"/>
      <c r="K23" s="215"/>
      <c r="L23" s="76">
        <v>0</v>
      </c>
      <c r="M23" s="76">
        <v>0</v>
      </c>
      <c r="N23" s="76">
        <v>0</v>
      </c>
    </row>
    <row r="24" spans="1:14" s="92" customFormat="1" ht="15" customHeight="1" x14ac:dyDescent="0.25">
      <c r="A24" s="221" t="s">
        <v>919</v>
      </c>
      <c r="B24" s="223" t="s">
        <v>294</v>
      </c>
      <c r="C24" s="76">
        <v>0</v>
      </c>
      <c r="D24" s="76">
        <v>0</v>
      </c>
      <c r="E24" s="76">
        <v>0</v>
      </c>
      <c r="F24" s="216"/>
      <c r="G24" s="216"/>
      <c r="H24" s="216"/>
      <c r="I24" s="216"/>
      <c r="J24" s="216"/>
      <c r="K24" s="216"/>
      <c r="L24" s="76">
        <v>0</v>
      </c>
      <c r="M24" s="76">
        <v>0</v>
      </c>
      <c r="N24" s="76">
        <v>0</v>
      </c>
    </row>
    <row r="25" spans="1:14" ht="15" customHeight="1" x14ac:dyDescent="0.25">
      <c r="A25" s="220" t="s">
        <v>920</v>
      </c>
      <c r="B25" s="222" t="s">
        <v>295</v>
      </c>
      <c r="C25" s="76">
        <v>0</v>
      </c>
      <c r="D25" s="76">
        <v>0</v>
      </c>
      <c r="E25" s="76">
        <v>0</v>
      </c>
      <c r="F25" s="215"/>
      <c r="G25" s="215"/>
      <c r="H25" s="215"/>
      <c r="I25" s="215"/>
      <c r="J25" s="215"/>
      <c r="K25" s="215"/>
      <c r="L25" s="76">
        <v>0</v>
      </c>
      <c r="M25" s="76">
        <v>0</v>
      </c>
      <c r="N25" s="76">
        <v>0</v>
      </c>
    </row>
    <row r="26" spans="1:14" ht="15" customHeight="1" x14ac:dyDescent="0.25">
      <c r="A26" s="220" t="s">
        <v>455</v>
      </c>
      <c r="B26" s="222" t="s">
        <v>296</v>
      </c>
      <c r="C26" s="76">
        <v>0</v>
      </c>
      <c r="D26" s="76">
        <v>0</v>
      </c>
      <c r="E26" s="76">
        <v>0</v>
      </c>
      <c r="F26" s="215"/>
      <c r="G26" s="215"/>
      <c r="H26" s="215"/>
      <c r="I26" s="215"/>
      <c r="J26" s="215"/>
      <c r="K26" s="215"/>
      <c r="L26" s="76">
        <v>0</v>
      </c>
      <c r="M26" s="76">
        <v>0</v>
      </c>
      <c r="N26" s="76">
        <v>0</v>
      </c>
    </row>
    <row r="27" spans="1:14" ht="15" customHeight="1" x14ac:dyDescent="0.25">
      <c r="A27" s="220" t="s">
        <v>456</v>
      </c>
      <c r="B27" s="222" t="s">
        <v>297</v>
      </c>
      <c r="C27" s="77">
        <v>255000</v>
      </c>
      <c r="D27" s="77">
        <v>301497</v>
      </c>
      <c r="E27" s="77">
        <v>301497</v>
      </c>
      <c r="F27" s="215"/>
      <c r="G27" s="215"/>
      <c r="H27" s="215"/>
      <c r="I27" s="215"/>
      <c r="J27" s="215"/>
      <c r="K27" s="215"/>
      <c r="L27" s="77">
        <v>255000</v>
      </c>
      <c r="M27" s="77">
        <v>301497</v>
      </c>
      <c r="N27" s="77">
        <v>301497</v>
      </c>
    </row>
    <row r="28" spans="1:14" ht="15" customHeight="1" x14ac:dyDescent="0.25">
      <c r="A28" s="220" t="s">
        <v>457</v>
      </c>
      <c r="B28" s="222" t="s">
        <v>298</v>
      </c>
      <c r="C28" s="76">
        <v>2440000</v>
      </c>
      <c r="D28" s="76">
        <v>1479266</v>
      </c>
      <c r="E28" s="76">
        <v>1479266</v>
      </c>
      <c r="F28" s="215"/>
      <c r="G28" s="215"/>
      <c r="H28" s="215"/>
      <c r="I28" s="215"/>
      <c r="J28" s="215"/>
      <c r="K28" s="215"/>
      <c r="L28" s="76">
        <v>2440000</v>
      </c>
      <c r="M28" s="76">
        <v>1479266</v>
      </c>
      <c r="N28" s="76">
        <v>1479266</v>
      </c>
    </row>
    <row r="29" spans="1:14" ht="15" customHeight="1" x14ac:dyDescent="0.25">
      <c r="A29" s="220" t="s">
        <v>458</v>
      </c>
      <c r="B29" s="222" t="s">
        <v>301</v>
      </c>
      <c r="C29" s="76">
        <v>0</v>
      </c>
      <c r="D29" s="76">
        <v>0</v>
      </c>
      <c r="E29" s="76">
        <v>0</v>
      </c>
      <c r="F29" s="215"/>
      <c r="G29" s="215"/>
      <c r="H29" s="215"/>
      <c r="I29" s="215"/>
      <c r="J29" s="215"/>
      <c r="K29" s="215"/>
      <c r="L29" s="76">
        <v>0</v>
      </c>
      <c r="M29" s="76">
        <v>0</v>
      </c>
      <c r="N29" s="76">
        <v>0</v>
      </c>
    </row>
    <row r="30" spans="1:14" ht="15" customHeight="1" x14ac:dyDescent="0.25">
      <c r="A30" s="220" t="s">
        <v>302</v>
      </c>
      <c r="B30" s="222" t="s">
        <v>303</v>
      </c>
      <c r="C30" s="76">
        <v>0</v>
      </c>
      <c r="D30" s="76">
        <v>0</v>
      </c>
      <c r="E30" s="76">
        <v>0</v>
      </c>
      <c r="F30" s="215"/>
      <c r="G30" s="215"/>
      <c r="H30" s="215"/>
      <c r="I30" s="215"/>
      <c r="J30" s="215"/>
      <c r="K30" s="215"/>
      <c r="L30" s="76">
        <v>0</v>
      </c>
      <c r="M30" s="76">
        <v>0</v>
      </c>
      <c r="N30" s="76">
        <v>0</v>
      </c>
    </row>
    <row r="31" spans="1:14" ht="15" customHeight="1" x14ac:dyDescent="0.25">
      <c r="A31" s="220" t="s">
        <v>459</v>
      </c>
      <c r="B31" s="222" t="s">
        <v>304</v>
      </c>
      <c r="C31" s="76">
        <v>320000</v>
      </c>
      <c r="D31" s="76">
        <v>322459</v>
      </c>
      <c r="E31" s="76">
        <v>322459</v>
      </c>
      <c r="F31" s="215"/>
      <c r="G31" s="215"/>
      <c r="H31" s="215"/>
      <c r="I31" s="215"/>
      <c r="J31" s="215"/>
      <c r="K31" s="215"/>
      <c r="L31" s="76">
        <v>320000</v>
      </c>
      <c r="M31" s="76">
        <v>322459</v>
      </c>
      <c r="N31" s="76">
        <v>322459</v>
      </c>
    </row>
    <row r="32" spans="1:14" ht="15" customHeight="1" x14ac:dyDescent="0.25">
      <c r="A32" s="220" t="s">
        <v>503</v>
      </c>
      <c r="B32" s="222" t="s">
        <v>309</v>
      </c>
      <c r="C32" s="76">
        <v>0</v>
      </c>
      <c r="D32" s="76">
        <v>0</v>
      </c>
      <c r="E32" s="76">
        <v>0</v>
      </c>
      <c r="F32" s="215"/>
      <c r="G32" s="215"/>
      <c r="H32" s="215"/>
      <c r="I32" s="215"/>
      <c r="J32" s="215"/>
      <c r="K32" s="215"/>
      <c r="L32" s="76">
        <v>0</v>
      </c>
      <c r="M32" s="76">
        <v>0</v>
      </c>
      <c r="N32" s="76">
        <v>0</v>
      </c>
    </row>
    <row r="33" spans="1:14" s="92" customFormat="1" ht="15" customHeight="1" x14ac:dyDescent="0.25">
      <c r="A33" s="221" t="s">
        <v>921</v>
      </c>
      <c r="B33" s="223" t="s">
        <v>312</v>
      </c>
      <c r="C33" s="77">
        <v>2760000</v>
      </c>
      <c r="D33" s="77">
        <v>1801725</v>
      </c>
      <c r="E33" s="77">
        <v>1801725</v>
      </c>
      <c r="F33" s="216"/>
      <c r="G33" s="216"/>
      <c r="H33" s="216"/>
      <c r="I33" s="216"/>
      <c r="J33" s="216"/>
      <c r="K33" s="216"/>
      <c r="L33" s="77">
        <v>2760000</v>
      </c>
      <c r="M33" s="77">
        <v>1801725</v>
      </c>
      <c r="N33" s="77">
        <v>1801725</v>
      </c>
    </row>
    <row r="34" spans="1:14" ht="15" customHeight="1" x14ac:dyDescent="0.25">
      <c r="A34" s="220" t="s">
        <v>922</v>
      </c>
      <c r="B34" s="222" t="s">
        <v>313</v>
      </c>
      <c r="C34" s="76">
        <v>75000</v>
      </c>
      <c r="D34" s="76">
        <v>7043</v>
      </c>
      <c r="E34" s="76">
        <v>7043</v>
      </c>
      <c r="F34" s="215"/>
      <c r="G34" s="215"/>
      <c r="H34" s="215"/>
      <c r="I34" s="215"/>
      <c r="J34" s="215"/>
      <c r="K34" s="215"/>
      <c r="L34" s="76">
        <v>75000</v>
      </c>
      <c r="M34" s="76">
        <v>7043</v>
      </c>
      <c r="N34" s="76">
        <v>7043</v>
      </c>
    </row>
    <row r="35" spans="1:14" s="92" customFormat="1" ht="15" customHeight="1" x14ac:dyDescent="0.25">
      <c r="A35" s="221" t="s">
        <v>923</v>
      </c>
      <c r="B35" s="223" t="s">
        <v>314</v>
      </c>
      <c r="C35" s="77">
        <v>3090000</v>
      </c>
      <c r="D35" s="77">
        <v>2110265</v>
      </c>
      <c r="E35" s="77">
        <v>2110265</v>
      </c>
      <c r="F35" s="216"/>
      <c r="G35" s="216"/>
      <c r="H35" s="216"/>
      <c r="I35" s="216"/>
      <c r="J35" s="216"/>
      <c r="K35" s="216"/>
      <c r="L35" s="77">
        <v>3090000</v>
      </c>
      <c r="M35" s="77">
        <v>2110265</v>
      </c>
      <c r="N35" s="77">
        <v>2110265</v>
      </c>
    </row>
    <row r="36" spans="1:14" ht="15" customHeight="1" x14ac:dyDescent="0.25">
      <c r="A36" s="220" t="s">
        <v>924</v>
      </c>
      <c r="B36" s="222" t="s">
        <v>316</v>
      </c>
      <c r="C36" s="76">
        <v>0</v>
      </c>
      <c r="D36" s="76">
        <v>0</v>
      </c>
      <c r="E36" s="76">
        <v>0</v>
      </c>
      <c r="F36" s="215"/>
      <c r="G36" s="215"/>
      <c r="H36" s="215"/>
      <c r="I36" s="215"/>
      <c r="J36" s="215"/>
      <c r="K36" s="215"/>
      <c r="L36" s="76">
        <v>0</v>
      </c>
      <c r="M36" s="76">
        <v>0</v>
      </c>
      <c r="N36" s="76">
        <v>0</v>
      </c>
    </row>
    <row r="37" spans="1:14" ht="15" customHeight="1" x14ac:dyDescent="0.25">
      <c r="A37" s="220" t="s">
        <v>461</v>
      </c>
      <c r="B37" s="222" t="s">
        <v>317</v>
      </c>
      <c r="C37" s="76">
        <v>0</v>
      </c>
      <c r="D37" s="76">
        <v>168282</v>
      </c>
      <c r="E37" s="76">
        <v>168282</v>
      </c>
      <c r="F37" s="215"/>
      <c r="G37" s="215"/>
      <c r="H37" s="215"/>
      <c r="I37" s="215"/>
      <c r="J37" s="215"/>
      <c r="K37" s="215"/>
      <c r="L37" s="76">
        <v>0</v>
      </c>
      <c r="M37" s="76">
        <v>168282</v>
      </c>
      <c r="N37" s="76">
        <v>168282</v>
      </c>
    </row>
    <row r="38" spans="1:14" ht="15" customHeight="1" x14ac:dyDescent="0.25">
      <c r="A38" s="220" t="s">
        <v>925</v>
      </c>
      <c r="B38" s="222" t="s">
        <v>318</v>
      </c>
      <c r="C38" s="76">
        <v>0</v>
      </c>
      <c r="D38" s="76">
        <v>0</v>
      </c>
      <c r="E38" s="76">
        <v>0</v>
      </c>
      <c r="F38" s="215"/>
      <c r="G38" s="215"/>
      <c r="H38" s="215"/>
      <c r="I38" s="215"/>
      <c r="J38" s="215"/>
      <c r="K38" s="215"/>
      <c r="L38" s="76">
        <v>0</v>
      </c>
      <c r="M38" s="76">
        <v>0</v>
      </c>
      <c r="N38" s="76">
        <v>0</v>
      </c>
    </row>
    <row r="39" spans="1:14" ht="15" customHeight="1" x14ac:dyDescent="0.25">
      <c r="A39" s="220" t="s">
        <v>463</v>
      </c>
      <c r="B39" s="222" t="s">
        <v>319</v>
      </c>
      <c r="C39" s="76">
        <v>449000</v>
      </c>
      <c r="D39" s="76">
        <v>324514</v>
      </c>
      <c r="E39" s="76">
        <v>324514</v>
      </c>
      <c r="F39" s="215"/>
      <c r="G39" s="215"/>
      <c r="H39" s="215"/>
      <c r="I39" s="215"/>
      <c r="J39" s="215"/>
      <c r="K39" s="215"/>
      <c r="L39" s="76">
        <v>449000</v>
      </c>
      <c r="M39" s="76">
        <v>324514</v>
      </c>
      <c r="N39" s="76">
        <v>324514</v>
      </c>
    </row>
    <row r="40" spans="1:14" ht="15" customHeight="1" x14ac:dyDescent="0.25">
      <c r="A40" s="220" t="s">
        <v>320</v>
      </c>
      <c r="B40" s="222" t="s">
        <v>321</v>
      </c>
      <c r="C40" s="76">
        <v>0</v>
      </c>
      <c r="D40" s="76">
        <v>0</v>
      </c>
      <c r="E40" s="76">
        <v>0</v>
      </c>
      <c r="F40" s="215"/>
      <c r="G40" s="215"/>
      <c r="H40" s="215"/>
      <c r="I40" s="215"/>
      <c r="J40" s="215"/>
      <c r="K40" s="215"/>
      <c r="L40" s="76">
        <v>0</v>
      </c>
      <c r="M40" s="76">
        <v>0</v>
      </c>
      <c r="N40" s="76">
        <v>0</v>
      </c>
    </row>
    <row r="41" spans="1:14" ht="15" customHeight="1" x14ac:dyDescent="0.25">
      <c r="A41" s="220" t="s">
        <v>322</v>
      </c>
      <c r="B41" s="222" t="s">
        <v>323</v>
      </c>
      <c r="C41" s="76">
        <v>0</v>
      </c>
      <c r="D41" s="76">
        <v>0</v>
      </c>
      <c r="E41" s="76">
        <v>0</v>
      </c>
      <c r="F41" s="215"/>
      <c r="G41" s="215"/>
      <c r="H41" s="215"/>
      <c r="I41" s="215"/>
      <c r="J41" s="215"/>
      <c r="K41" s="215"/>
      <c r="L41" s="76">
        <v>0</v>
      </c>
      <c r="M41" s="76">
        <v>0</v>
      </c>
      <c r="N41" s="76">
        <v>0</v>
      </c>
    </row>
    <row r="42" spans="1:14" ht="15" customHeight="1" x14ac:dyDescent="0.25">
      <c r="A42" s="220" t="s">
        <v>926</v>
      </c>
      <c r="B42" s="222" t="s">
        <v>325</v>
      </c>
      <c r="C42" s="76">
        <v>0</v>
      </c>
      <c r="D42" s="76">
        <v>0</v>
      </c>
      <c r="E42" s="76">
        <v>0</v>
      </c>
      <c r="F42" s="215"/>
      <c r="G42" s="215"/>
      <c r="H42" s="215"/>
      <c r="I42" s="215"/>
      <c r="J42" s="215"/>
      <c r="K42" s="215"/>
      <c r="L42" s="76">
        <v>0</v>
      </c>
      <c r="M42" s="76">
        <v>0</v>
      </c>
      <c r="N42" s="76">
        <v>0</v>
      </c>
    </row>
    <row r="43" spans="1:14" ht="15" customHeight="1" x14ac:dyDescent="0.25">
      <c r="A43" s="220" t="s">
        <v>927</v>
      </c>
      <c r="B43" s="222" t="s">
        <v>326</v>
      </c>
      <c r="C43" s="76">
        <v>0</v>
      </c>
      <c r="D43" s="76">
        <v>13</v>
      </c>
      <c r="E43" s="76">
        <v>13</v>
      </c>
      <c r="F43" s="215"/>
      <c r="G43" s="215"/>
      <c r="H43" s="215"/>
      <c r="I43" s="215"/>
      <c r="J43" s="215"/>
      <c r="K43" s="215"/>
      <c r="L43" s="76">
        <v>0</v>
      </c>
      <c r="M43" s="76">
        <v>13</v>
      </c>
      <c r="N43" s="76">
        <v>13</v>
      </c>
    </row>
    <row r="44" spans="1:14" ht="15" customHeight="1" x14ac:dyDescent="0.25">
      <c r="A44" s="220" t="s">
        <v>928</v>
      </c>
      <c r="B44" s="222" t="s">
        <v>327</v>
      </c>
      <c r="C44" s="76">
        <v>0</v>
      </c>
      <c r="D44" s="76">
        <v>0</v>
      </c>
      <c r="E44" s="76">
        <v>0</v>
      </c>
      <c r="F44" s="215"/>
      <c r="G44" s="215"/>
      <c r="H44" s="215"/>
      <c r="I44" s="215"/>
      <c r="J44" s="215"/>
      <c r="K44" s="215"/>
      <c r="L44" s="76">
        <v>0</v>
      </c>
      <c r="M44" s="76">
        <v>0</v>
      </c>
      <c r="N44" s="76">
        <v>0</v>
      </c>
    </row>
    <row r="45" spans="1:14" ht="15" customHeight="1" x14ac:dyDescent="0.25">
      <c r="A45" s="220" t="s">
        <v>817</v>
      </c>
      <c r="B45" s="222" t="s">
        <v>328</v>
      </c>
      <c r="C45" s="76">
        <v>0</v>
      </c>
      <c r="D45" s="76">
        <v>782140</v>
      </c>
      <c r="E45" s="76">
        <v>782140</v>
      </c>
      <c r="F45" s="215"/>
      <c r="G45" s="215"/>
      <c r="H45" s="215"/>
      <c r="I45" s="215"/>
      <c r="J45" s="215"/>
      <c r="K45" s="215"/>
      <c r="L45" s="76">
        <v>0</v>
      </c>
      <c r="M45" s="76">
        <v>782140</v>
      </c>
      <c r="N45" s="76">
        <v>782140</v>
      </c>
    </row>
    <row r="46" spans="1:14" s="92" customFormat="1" ht="15" customHeight="1" x14ac:dyDescent="0.25">
      <c r="A46" s="220" t="s">
        <v>466</v>
      </c>
      <c r="B46" s="222" t="s">
        <v>816</v>
      </c>
      <c r="C46" s="76">
        <v>160000</v>
      </c>
      <c r="D46" s="76">
        <v>261944</v>
      </c>
      <c r="E46" s="76">
        <v>261944</v>
      </c>
      <c r="F46" s="215"/>
      <c r="G46" s="215"/>
      <c r="H46" s="215"/>
      <c r="I46" s="215"/>
      <c r="J46" s="215"/>
      <c r="K46" s="215"/>
      <c r="L46" s="76">
        <v>160000</v>
      </c>
      <c r="M46" s="76">
        <v>261944</v>
      </c>
      <c r="N46" s="76">
        <v>261944</v>
      </c>
    </row>
    <row r="47" spans="1:14" ht="15" customHeight="1" x14ac:dyDescent="0.25">
      <c r="A47" s="221" t="s">
        <v>484</v>
      </c>
      <c r="B47" s="223" t="s">
        <v>329</v>
      </c>
      <c r="C47" s="77">
        <v>609000</v>
      </c>
      <c r="D47" s="77">
        <v>1536893</v>
      </c>
      <c r="E47" s="77">
        <v>1536893</v>
      </c>
      <c r="F47" s="217"/>
      <c r="G47" s="217"/>
      <c r="H47" s="217"/>
      <c r="I47" s="217"/>
      <c r="J47" s="217"/>
      <c r="K47" s="217"/>
      <c r="L47" s="77">
        <v>609000</v>
      </c>
      <c r="M47" s="77">
        <v>1536893</v>
      </c>
      <c r="N47" s="77">
        <v>1536893</v>
      </c>
    </row>
    <row r="48" spans="1:14" ht="30" x14ac:dyDescent="0.25">
      <c r="A48" s="220" t="s">
        <v>338</v>
      </c>
      <c r="B48" s="222" t="s">
        <v>339</v>
      </c>
      <c r="C48" s="76">
        <v>0</v>
      </c>
      <c r="D48" s="76">
        <v>0</v>
      </c>
      <c r="E48" s="76">
        <v>0</v>
      </c>
      <c r="F48" s="218"/>
      <c r="G48" s="218"/>
      <c r="H48" s="218"/>
      <c r="I48" s="218"/>
      <c r="J48" s="218"/>
      <c r="K48" s="218"/>
      <c r="L48" s="76">
        <v>0</v>
      </c>
      <c r="M48" s="76">
        <v>0</v>
      </c>
      <c r="N48" s="76">
        <v>0</v>
      </c>
    </row>
    <row r="49" spans="1:14" ht="15" customHeight="1" x14ac:dyDescent="0.25">
      <c r="A49" s="220" t="s">
        <v>929</v>
      </c>
      <c r="B49" s="222" t="s">
        <v>340</v>
      </c>
      <c r="C49" s="76">
        <v>0</v>
      </c>
      <c r="D49" s="76">
        <v>0</v>
      </c>
      <c r="E49" s="76">
        <v>0</v>
      </c>
      <c r="F49" s="218"/>
      <c r="G49" s="218"/>
      <c r="H49" s="218"/>
      <c r="I49" s="218"/>
      <c r="J49" s="218"/>
      <c r="K49" s="218"/>
      <c r="L49" s="76">
        <v>0</v>
      </c>
      <c r="M49" s="76">
        <v>0</v>
      </c>
      <c r="N49" s="76">
        <v>0</v>
      </c>
    </row>
    <row r="50" spans="1:14" ht="30" x14ac:dyDescent="0.25">
      <c r="A50" s="220" t="s">
        <v>930</v>
      </c>
      <c r="B50" s="222" t="s">
        <v>931</v>
      </c>
      <c r="C50" s="76">
        <v>0</v>
      </c>
      <c r="D50" s="76">
        <v>0</v>
      </c>
      <c r="E50" s="76">
        <v>0</v>
      </c>
      <c r="F50" s="218"/>
      <c r="G50" s="218"/>
      <c r="H50" s="218"/>
      <c r="I50" s="218"/>
      <c r="J50" s="218"/>
      <c r="K50" s="218"/>
      <c r="L50" s="76">
        <v>0</v>
      </c>
      <c r="M50" s="76">
        <v>0</v>
      </c>
      <c r="N50" s="76">
        <v>0</v>
      </c>
    </row>
    <row r="51" spans="1:14" ht="30" x14ac:dyDescent="0.25">
      <c r="A51" s="220" t="s">
        <v>513</v>
      </c>
      <c r="B51" s="222" t="s">
        <v>932</v>
      </c>
      <c r="C51" s="76">
        <v>0</v>
      </c>
      <c r="D51" s="76">
        <v>0</v>
      </c>
      <c r="E51" s="76">
        <v>0</v>
      </c>
      <c r="F51" s="218"/>
      <c r="G51" s="218"/>
      <c r="H51" s="218"/>
      <c r="I51" s="218"/>
      <c r="J51" s="218"/>
      <c r="K51" s="218"/>
      <c r="L51" s="76">
        <v>0</v>
      </c>
      <c r="M51" s="76">
        <v>0</v>
      </c>
      <c r="N51" s="76">
        <v>0</v>
      </c>
    </row>
    <row r="52" spans="1:14" ht="15" customHeight="1" x14ac:dyDescent="0.25">
      <c r="A52" s="220" t="s">
        <v>470</v>
      </c>
      <c r="B52" s="222" t="s">
        <v>634</v>
      </c>
      <c r="C52" s="76">
        <v>0</v>
      </c>
      <c r="D52" s="76">
        <v>0</v>
      </c>
      <c r="E52" s="76">
        <v>0</v>
      </c>
      <c r="F52" s="218"/>
      <c r="G52" s="218"/>
      <c r="H52" s="218"/>
      <c r="I52" s="218"/>
      <c r="J52" s="218"/>
      <c r="K52" s="218"/>
      <c r="L52" s="76">
        <v>0</v>
      </c>
      <c r="M52" s="76">
        <v>0</v>
      </c>
      <c r="N52" s="76">
        <v>0</v>
      </c>
    </row>
    <row r="53" spans="1:14" s="92" customFormat="1" ht="15" customHeight="1" x14ac:dyDescent="0.25">
      <c r="A53" s="221" t="s">
        <v>933</v>
      </c>
      <c r="B53" s="223" t="s">
        <v>341</v>
      </c>
      <c r="C53" s="77">
        <v>0</v>
      </c>
      <c r="D53" s="77">
        <v>0</v>
      </c>
      <c r="E53" s="77">
        <v>0</v>
      </c>
      <c r="F53" s="217"/>
      <c r="G53" s="217"/>
      <c r="H53" s="217"/>
      <c r="I53" s="217"/>
      <c r="J53" s="217"/>
      <c r="K53" s="217"/>
      <c r="L53" s="77">
        <v>0</v>
      </c>
      <c r="M53" s="77">
        <v>0</v>
      </c>
      <c r="N53" s="77">
        <v>0</v>
      </c>
    </row>
    <row r="54" spans="1:14" ht="15" customHeight="1" x14ac:dyDescent="0.25">
      <c r="A54" s="226" t="s">
        <v>549</v>
      </c>
      <c r="B54" s="227"/>
      <c r="C54" s="284">
        <v>17215318</v>
      </c>
      <c r="D54" s="284">
        <v>19068042</v>
      </c>
      <c r="E54" s="284">
        <v>19068042</v>
      </c>
      <c r="F54" s="228"/>
      <c r="G54" s="228"/>
      <c r="H54" s="228"/>
      <c r="I54" s="228"/>
      <c r="J54" s="228"/>
      <c r="K54" s="228"/>
      <c r="L54" s="284">
        <v>17215318</v>
      </c>
      <c r="M54" s="284">
        <v>19068042</v>
      </c>
      <c r="N54" s="284">
        <v>19068042</v>
      </c>
    </row>
    <row r="55" spans="1:14" ht="15" customHeight="1" x14ac:dyDescent="0.25">
      <c r="A55" s="220" t="s">
        <v>284</v>
      </c>
      <c r="B55" s="222" t="s">
        <v>285</v>
      </c>
      <c r="C55" s="76">
        <v>0</v>
      </c>
      <c r="D55" s="76">
        <v>0</v>
      </c>
      <c r="E55" s="76">
        <v>0</v>
      </c>
      <c r="F55" s="218"/>
      <c r="G55" s="218"/>
      <c r="H55" s="218"/>
      <c r="I55" s="218"/>
      <c r="J55" s="218"/>
      <c r="K55" s="218"/>
      <c r="L55" s="76">
        <v>0</v>
      </c>
      <c r="M55" s="76">
        <v>0</v>
      </c>
      <c r="N55" s="76">
        <v>0</v>
      </c>
    </row>
    <row r="56" spans="1:14" ht="30" x14ac:dyDescent="0.25">
      <c r="A56" s="220" t="s">
        <v>286</v>
      </c>
      <c r="B56" s="222" t="s">
        <v>287</v>
      </c>
      <c r="C56" s="76">
        <v>0</v>
      </c>
      <c r="D56" s="76">
        <v>0</v>
      </c>
      <c r="E56" s="76">
        <v>0</v>
      </c>
      <c r="F56" s="215"/>
      <c r="G56" s="215"/>
      <c r="H56" s="215"/>
      <c r="I56" s="215"/>
      <c r="J56" s="215"/>
      <c r="K56" s="215"/>
      <c r="L56" s="76">
        <v>0</v>
      </c>
      <c r="M56" s="76">
        <v>0</v>
      </c>
      <c r="N56" s="76">
        <v>0</v>
      </c>
    </row>
    <row r="57" spans="1:14" ht="30" x14ac:dyDescent="0.25">
      <c r="A57" s="220" t="s">
        <v>451</v>
      </c>
      <c r="B57" s="222" t="s">
        <v>288</v>
      </c>
      <c r="C57" s="76">
        <v>0</v>
      </c>
      <c r="D57" s="76">
        <v>0</v>
      </c>
      <c r="E57" s="76">
        <v>0</v>
      </c>
      <c r="F57" s="215"/>
      <c r="G57" s="215"/>
      <c r="H57" s="215"/>
      <c r="I57" s="215"/>
      <c r="J57" s="215"/>
      <c r="K57" s="215"/>
      <c r="L57" s="76">
        <v>0</v>
      </c>
      <c r="M57" s="76">
        <v>0</v>
      </c>
      <c r="N57" s="76">
        <v>0</v>
      </c>
    </row>
    <row r="58" spans="1:14" ht="30" x14ac:dyDescent="0.25">
      <c r="A58" s="220" t="s">
        <v>452</v>
      </c>
      <c r="B58" s="222" t="s">
        <v>289</v>
      </c>
      <c r="C58" s="76">
        <v>0</v>
      </c>
      <c r="D58" s="76">
        <v>0</v>
      </c>
      <c r="E58" s="76">
        <v>0</v>
      </c>
      <c r="F58" s="215"/>
      <c r="G58" s="215"/>
      <c r="H58" s="215"/>
      <c r="I58" s="215"/>
      <c r="J58" s="215"/>
      <c r="K58" s="215"/>
      <c r="L58" s="76">
        <v>0</v>
      </c>
      <c r="M58" s="76">
        <v>0</v>
      </c>
      <c r="N58" s="76">
        <v>0</v>
      </c>
    </row>
    <row r="59" spans="1:14" ht="15" customHeight="1" x14ac:dyDescent="0.25">
      <c r="A59" s="220" t="s">
        <v>453</v>
      </c>
      <c r="B59" s="222" t="s">
        <v>290</v>
      </c>
      <c r="C59" s="76">
        <v>0</v>
      </c>
      <c r="D59" s="76">
        <v>14991460</v>
      </c>
      <c r="E59" s="76">
        <v>14991460</v>
      </c>
      <c r="F59" s="215"/>
      <c r="G59" s="215"/>
      <c r="H59" s="215"/>
      <c r="I59" s="215"/>
      <c r="J59" s="215"/>
      <c r="K59" s="215"/>
      <c r="L59" s="76">
        <v>0</v>
      </c>
      <c r="M59" s="76">
        <v>14991460</v>
      </c>
      <c r="N59" s="76">
        <v>14991460</v>
      </c>
    </row>
    <row r="60" spans="1:14" ht="15" customHeight="1" x14ac:dyDescent="0.25">
      <c r="A60" s="221" t="s">
        <v>934</v>
      </c>
      <c r="B60" s="223" t="s">
        <v>291</v>
      </c>
      <c r="C60" s="77">
        <v>0</v>
      </c>
      <c r="D60" s="77">
        <v>14991460</v>
      </c>
      <c r="E60" s="77">
        <v>14991460</v>
      </c>
      <c r="F60" s="215"/>
      <c r="G60" s="215"/>
      <c r="H60" s="215"/>
      <c r="I60" s="215"/>
      <c r="J60" s="215"/>
      <c r="K60" s="215"/>
      <c r="L60" s="77">
        <v>0</v>
      </c>
      <c r="M60" s="77">
        <v>14991460</v>
      </c>
      <c r="N60" s="77">
        <v>14991460</v>
      </c>
    </row>
    <row r="61" spans="1:14" ht="15" customHeight="1" x14ac:dyDescent="0.25">
      <c r="A61" s="220" t="s">
        <v>935</v>
      </c>
      <c r="B61" s="222" t="s">
        <v>330</v>
      </c>
      <c r="C61" s="208">
        <v>0</v>
      </c>
      <c r="D61" s="208">
        <v>0</v>
      </c>
      <c r="E61" s="208">
        <v>0</v>
      </c>
      <c r="F61" s="215"/>
      <c r="G61" s="215"/>
      <c r="H61" s="215"/>
      <c r="I61" s="215"/>
      <c r="J61" s="215"/>
      <c r="K61" s="215"/>
      <c r="L61" s="208">
        <v>0</v>
      </c>
      <c r="M61" s="208">
        <v>0</v>
      </c>
      <c r="N61" s="208">
        <v>0</v>
      </c>
    </row>
    <row r="62" spans="1:14" ht="15" customHeight="1" x14ac:dyDescent="0.25">
      <c r="A62" s="220" t="s">
        <v>468</v>
      </c>
      <c r="B62" s="222" t="s">
        <v>331</v>
      </c>
      <c r="C62" s="208">
        <v>0</v>
      </c>
      <c r="D62" s="208">
        <v>0</v>
      </c>
      <c r="E62" s="208">
        <v>0</v>
      </c>
      <c r="F62" s="215"/>
      <c r="G62" s="215"/>
      <c r="H62" s="215"/>
      <c r="I62" s="215"/>
      <c r="J62" s="215"/>
      <c r="K62" s="215"/>
      <c r="L62" s="208">
        <v>0</v>
      </c>
      <c r="M62" s="208">
        <v>0</v>
      </c>
      <c r="N62" s="208">
        <v>0</v>
      </c>
    </row>
    <row r="63" spans="1:14" s="92" customFormat="1" ht="15" customHeight="1" x14ac:dyDescent="0.25">
      <c r="A63" s="220" t="s">
        <v>936</v>
      </c>
      <c r="B63" s="222" t="s">
        <v>333</v>
      </c>
      <c r="C63" s="208">
        <v>0</v>
      </c>
      <c r="D63" s="208">
        <v>0</v>
      </c>
      <c r="E63" s="208">
        <v>0</v>
      </c>
      <c r="F63" s="215"/>
      <c r="G63" s="215"/>
      <c r="H63" s="215"/>
      <c r="I63" s="215"/>
      <c r="J63" s="215"/>
      <c r="K63" s="215"/>
      <c r="L63" s="208">
        <v>0</v>
      </c>
      <c r="M63" s="208">
        <v>0</v>
      </c>
      <c r="N63" s="208">
        <v>0</v>
      </c>
    </row>
    <row r="64" spans="1:14" ht="15" customHeight="1" x14ac:dyDescent="0.25">
      <c r="A64" s="220" t="s">
        <v>937</v>
      </c>
      <c r="B64" s="222" t="s">
        <v>334</v>
      </c>
      <c r="C64" s="208">
        <v>0</v>
      </c>
      <c r="D64" s="208">
        <v>0</v>
      </c>
      <c r="E64" s="208">
        <v>0</v>
      </c>
      <c r="F64" s="216"/>
      <c r="G64" s="216"/>
      <c r="H64" s="216"/>
      <c r="I64" s="216"/>
      <c r="J64" s="216"/>
      <c r="K64" s="216"/>
      <c r="L64" s="208">
        <v>0</v>
      </c>
      <c r="M64" s="208">
        <v>0</v>
      </c>
      <c r="N64" s="208">
        <v>0</v>
      </c>
    </row>
    <row r="65" spans="1:14" ht="15" customHeight="1" x14ac:dyDescent="0.25">
      <c r="A65" s="220" t="s">
        <v>335</v>
      </c>
      <c r="B65" s="222" t="s">
        <v>336</v>
      </c>
      <c r="C65" s="208">
        <v>0</v>
      </c>
      <c r="D65" s="208">
        <v>0</v>
      </c>
      <c r="E65" s="208">
        <v>0</v>
      </c>
      <c r="F65" s="215"/>
      <c r="G65" s="215"/>
      <c r="H65" s="215"/>
      <c r="I65" s="215"/>
      <c r="J65" s="215"/>
      <c r="K65" s="215"/>
      <c r="L65" s="208">
        <v>0</v>
      </c>
      <c r="M65" s="208">
        <v>0</v>
      </c>
      <c r="N65" s="208">
        <v>0</v>
      </c>
    </row>
    <row r="66" spans="1:14" s="92" customFormat="1" ht="15" customHeight="1" x14ac:dyDescent="0.25">
      <c r="A66" s="221" t="s">
        <v>485</v>
      </c>
      <c r="B66" s="223" t="s">
        <v>337</v>
      </c>
      <c r="C66" s="209">
        <v>0</v>
      </c>
      <c r="D66" s="209">
        <v>0</v>
      </c>
      <c r="E66" s="209">
        <v>0</v>
      </c>
      <c r="F66" s="216"/>
      <c r="G66" s="216"/>
      <c r="H66" s="216"/>
      <c r="I66" s="216"/>
      <c r="J66" s="216"/>
      <c r="K66" s="216"/>
      <c r="L66" s="209">
        <v>0</v>
      </c>
      <c r="M66" s="209">
        <v>0</v>
      </c>
      <c r="N66" s="209">
        <v>0</v>
      </c>
    </row>
    <row r="67" spans="1:14" ht="30" x14ac:dyDescent="0.25">
      <c r="A67" s="220" t="s">
        <v>342</v>
      </c>
      <c r="B67" s="222" t="s">
        <v>343</v>
      </c>
      <c r="C67" s="208">
        <v>0</v>
      </c>
      <c r="D67" s="208">
        <v>0</v>
      </c>
      <c r="E67" s="208">
        <v>0</v>
      </c>
      <c r="F67" s="218"/>
      <c r="G67" s="218"/>
      <c r="H67" s="218"/>
      <c r="I67" s="218"/>
      <c r="J67" s="218"/>
      <c r="K67" s="218"/>
      <c r="L67" s="208">
        <v>0</v>
      </c>
      <c r="M67" s="208">
        <v>0</v>
      </c>
      <c r="N67" s="208">
        <v>0</v>
      </c>
    </row>
    <row r="68" spans="1:14" x14ac:dyDescent="0.25">
      <c r="A68" s="220" t="s">
        <v>938</v>
      </c>
      <c r="B68" s="222" t="s">
        <v>344</v>
      </c>
      <c r="C68" s="208">
        <v>0</v>
      </c>
      <c r="D68" s="208">
        <v>0</v>
      </c>
      <c r="E68" s="208">
        <v>0</v>
      </c>
      <c r="F68" s="218"/>
      <c r="G68" s="218"/>
      <c r="H68" s="218"/>
      <c r="I68" s="218"/>
      <c r="J68" s="218"/>
      <c r="K68" s="218"/>
      <c r="L68" s="208">
        <v>0</v>
      </c>
      <c r="M68" s="208">
        <v>0</v>
      </c>
      <c r="N68" s="208">
        <v>0</v>
      </c>
    </row>
    <row r="69" spans="1:14" ht="30" x14ac:dyDescent="0.25">
      <c r="A69" s="220" t="s">
        <v>939</v>
      </c>
      <c r="B69" s="222" t="s">
        <v>345</v>
      </c>
      <c r="C69" s="208">
        <v>0</v>
      </c>
      <c r="D69" s="208">
        <v>0</v>
      </c>
      <c r="E69" s="208">
        <v>0</v>
      </c>
      <c r="F69" s="218"/>
      <c r="G69" s="218"/>
      <c r="H69" s="218"/>
      <c r="I69" s="218"/>
      <c r="J69" s="218"/>
      <c r="K69" s="218"/>
      <c r="L69" s="208">
        <v>0</v>
      </c>
      <c r="M69" s="208">
        <v>0</v>
      </c>
      <c r="N69" s="208">
        <v>0</v>
      </c>
    </row>
    <row r="70" spans="1:14" ht="30" x14ac:dyDescent="0.25">
      <c r="A70" s="220" t="s">
        <v>471</v>
      </c>
      <c r="B70" s="222" t="s">
        <v>940</v>
      </c>
      <c r="C70" s="208">
        <v>0</v>
      </c>
      <c r="D70" s="208">
        <v>0</v>
      </c>
      <c r="E70" s="208">
        <v>0</v>
      </c>
      <c r="F70" s="217"/>
      <c r="G70" s="217"/>
      <c r="H70" s="217"/>
      <c r="I70" s="218"/>
      <c r="J70" s="218"/>
      <c r="K70" s="218"/>
      <c r="L70" s="208">
        <v>0</v>
      </c>
      <c r="M70" s="208">
        <v>0</v>
      </c>
      <c r="N70" s="208">
        <v>0</v>
      </c>
    </row>
    <row r="71" spans="1:14" x14ac:dyDescent="0.25">
      <c r="A71" s="220" t="s">
        <v>516</v>
      </c>
      <c r="B71" s="222" t="s">
        <v>941</v>
      </c>
      <c r="C71" s="208">
        <v>0</v>
      </c>
      <c r="D71" s="208">
        <v>0</v>
      </c>
      <c r="E71" s="208">
        <v>0</v>
      </c>
      <c r="F71" s="218"/>
      <c r="G71" s="218"/>
      <c r="H71" s="218"/>
      <c r="I71" s="218"/>
      <c r="J71" s="218"/>
      <c r="K71" s="218"/>
      <c r="L71" s="208">
        <v>0</v>
      </c>
      <c r="M71" s="208">
        <v>0</v>
      </c>
      <c r="N71" s="208">
        <v>0</v>
      </c>
    </row>
    <row r="72" spans="1:14" x14ac:dyDescent="0.25">
      <c r="A72" s="221" t="s">
        <v>488</v>
      </c>
      <c r="B72" s="223" t="s">
        <v>346</v>
      </c>
      <c r="C72" s="209">
        <v>0</v>
      </c>
      <c r="D72" s="209">
        <v>0</v>
      </c>
      <c r="E72" s="209">
        <v>0</v>
      </c>
      <c r="F72" s="218"/>
      <c r="G72" s="218"/>
      <c r="H72" s="218"/>
      <c r="I72" s="218"/>
      <c r="J72" s="218"/>
      <c r="K72" s="218"/>
      <c r="L72" s="209">
        <v>0</v>
      </c>
      <c r="M72" s="209">
        <v>0</v>
      </c>
      <c r="N72" s="209">
        <v>0</v>
      </c>
    </row>
    <row r="73" spans="1:14" s="214" customFormat="1" x14ac:dyDescent="0.25">
      <c r="A73" s="226" t="s">
        <v>884</v>
      </c>
      <c r="B73" s="193"/>
      <c r="C73" s="212">
        <v>0</v>
      </c>
      <c r="D73" s="212">
        <v>14991460</v>
      </c>
      <c r="E73" s="212">
        <v>14991460</v>
      </c>
      <c r="F73" s="228"/>
      <c r="G73" s="228"/>
      <c r="H73" s="228"/>
      <c r="I73" s="228"/>
      <c r="J73" s="228"/>
      <c r="K73" s="228"/>
      <c r="L73" s="212">
        <v>0</v>
      </c>
      <c r="M73" s="212">
        <v>14991460</v>
      </c>
      <c r="N73" s="212">
        <v>14991460</v>
      </c>
    </row>
    <row r="74" spans="1:14" s="229" customFormat="1" ht="15.75" x14ac:dyDescent="0.3">
      <c r="A74" s="236" t="s">
        <v>942</v>
      </c>
      <c r="B74" s="237" t="s">
        <v>347</v>
      </c>
      <c r="C74" s="238">
        <v>17215318</v>
      </c>
      <c r="D74" s="238">
        <v>34059502</v>
      </c>
      <c r="E74" s="238">
        <v>34059502</v>
      </c>
      <c r="F74" s="239"/>
      <c r="G74" s="239"/>
      <c r="H74" s="239"/>
      <c r="I74" s="239"/>
      <c r="J74" s="239"/>
      <c r="K74" s="239"/>
      <c r="L74" s="238">
        <v>17215318</v>
      </c>
      <c r="M74" s="238">
        <v>34059502</v>
      </c>
      <c r="N74" s="238">
        <v>34059502</v>
      </c>
    </row>
    <row r="75" spans="1:14" x14ac:dyDescent="0.25">
      <c r="A75" s="157" t="s">
        <v>943</v>
      </c>
      <c r="B75" s="233" t="s">
        <v>348</v>
      </c>
      <c r="C75" s="208">
        <v>0</v>
      </c>
      <c r="D75" s="208">
        <v>0</v>
      </c>
      <c r="E75" s="208">
        <v>0</v>
      </c>
      <c r="F75" s="230"/>
      <c r="G75" s="215"/>
      <c r="H75" s="215"/>
      <c r="I75" s="215"/>
      <c r="J75" s="215"/>
      <c r="K75" s="215"/>
      <c r="L75" s="208">
        <v>0</v>
      </c>
      <c r="M75" s="208">
        <v>0</v>
      </c>
      <c r="N75" s="208">
        <v>0</v>
      </c>
    </row>
    <row r="76" spans="1:14" x14ac:dyDescent="0.25">
      <c r="A76" s="157" t="s">
        <v>944</v>
      </c>
      <c r="B76" s="233" t="s">
        <v>350</v>
      </c>
      <c r="C76" s="208">
        <v>0</v>
      </c>
      <c r="D76" s="208">
        <v>0</v>
      </c>
      <c r="E76" s="208">
        <v>0</v>
      </c>
      <c r="F76" s="230"/>
      <c r="G76" s="215"/>
      <c r="H76" s="215"/>
      <c r="I76" s="215"/>
      <c r="J76" s="215"/>
      <c r="K76" s="215"/>
      <c r="L76" s="208">
        <v>0</v>
      </c>
      <c r="M76" s="208">
        <v>0</v>
      </c>
      <c r="N76" s="208">
        <v>0</v>
      </c>
    </row>
    <row r="77" spans="1:14" x14ac:dyDescent="0.25">
      <c r="A77" s="157" t="s">
        <v>945</v>
      </c>
      <c r="B77" s="233" t="s">
        <v>351</v>
      </c>
      <c r="C77" s="208">
        <v>0</v>
      </c>
      <c r="D77" s="208">
        <v>0</v>
      </c>
      <c r="E77" s="208">
        <v>0</v>
      </c>
      <c r="F77" s="230"/>
      <c r="G77" s="215"/>
      <c r="H77" s="215"/>
      <c r="I77" s="215"/>
      <c r="J77" s="215"/>
      <c r="K77" s="215"/>
      <c r="L77" s="208">
        <v>0</v>
      </c>
      <c r="M77" s="208">
        <v>0</v>
      </c>
      <c r="N77" s="208">
        <v>0</v>
      </c>
    </row>
    <row r="78" spans="1:14" s="92" customFormat="1" x14ac:dyDescent="0.25">
      <c r="A78" s="159" t="s">
        <v>946</v>
      </c>
      <c r="B78" s="234" t="s">
        <v>352</v>
      </c>
      <c r="C78" s="209">
        <v>0</v>
      </c>
      <c r="D78" s="209">
        <v>0</v>
      </c>
      <c r="E78" s="209">
        <v>0</v>
      </c>
      <c r="F78" s="235"/>
      <c r="G78" s="216"/>
      <c r="H78" s="216"/>
      <c r="I78" s="216"/>
      <c r="J78" s="216"/>
      <c r="K78" s="216"/>
      <c r="L78" s="209">
        <v>0</v>
      </c>
      <c r="M78" s="209">
        <v>0</v>
      </c>
      <c r="N78" s="209">
        <v>0</v>
      </c>
    </row>
    <row r="79" spans="1:14" x14ac:dyDescent="0.25">
      <c r="A79" s="157" t="s">
        <v>947</v>
      </c>
      <c r="B79" s="233" t="s">
        <v>353</v>
      </c>
      <c r="C79" s="208">
        <v>0</v>
      </c>
      <c r="D79" s="208">
        <v>0</v>
      </c>
      <c r="E79" s="208">
        <v>0</v>
      </c>
      <c r="F79" s="230"/>
      <c r="G79" s="215"/>
      <c r="H79" s="215"/>
      <c r="I79" s="215"/>
      <c r="J79" s="215"/>
      <c r="K79" s="215"/>
      <c r="L79" s="208">
        <v>0</v>
      </c>
      <c r="M79" s="208">
        <v>0</v>
      </c>
      <c r="N79" s="208">
        <v>0</v>
      </c>
    </row>
    <row r="80" spans="1:14" x14ac:dyDescent="0.25">
      <c r="A80" s="157" t="s">
        <v>948</v>
      </c>
      <c r="B80" s="233" t="s">
        <v>355</v>
      </c>
      <c r="C80" s="208">
        <v>0</v>
      </c>
      <c r="D80" s="208">
        <v>0</v>
      </c>
      <c r="E80" s="208">
        <v>0</v>
      </c>
      <c r="F80" s="230"/>
      <c r="G80" s="215"/>
      <c r="H80" s="215"/>
      <c r="I80" s="215"/>
      <c r="J80" s="215"/>
      <c r="K80" s="215"/>
      <c r="L80" s="208">
        <v>0</v>
      </c>
      <c r="M80" s="208">
        <v>0</v>
      </c>
      <c r="N80" s="208">
        <v>0</v>
      </c>
    </row>
    <row r="81" spans="1:14" x14ac:dyDescent="0.25">
      <c r="A81" s="157" t="s">
        <v>519</v>
      </c>
      <c r="B81" s="224" t="s">
        <v>356</v>
      </c>
      <c r="C81" s="208">
        <v>0</v>
      </c>
      <c r="D81" s="208">
        <v>0</v>
      </c>
      <c r="E81" s="208">
        <v>0</v>
      </c>
      <c r="F81" s="230"/>
      <c r="G81" s="215"/>
      <c r="H81" s="215"/>
      <c r="I81" s="215"/>
      <c r="J81" s="215"/>
      <c r="K81" s="215"/>
      <c r="L81" s="208">
        <v>0</v>
      </c>
      <c r="M81" s="208">
        <v>0</v>
      </c>
      <c r="N81" s="208">
        <v>0</v>
      </c>
    </row>
    <row r="82" spans="1:14" x14ac:dyDescent="0.25">
      <c r="A82" s="157" t="s">
        <v>949</v>
      </c>
      <c r="B82" s="224" t="s">
        <v>358</v>
      </c>
      <c r="C82" s="208">
        <v>0</v>
      </c>
      <c r="D82" s="208">
        <v>0</v>
      </c>
      <c r="E82" s="208">
        <v>0</v>
      </c>
      <c r="F82" s="230"/>
      <c r="G82" s="215"/>
      <c r="H82" s="215"/>
      <c r="I82" s="215"/>
      <c r="J82" s="215"/>
      <c r="K82" s="215"/>
      <c r="L82" s="208">
        <v>0</v>
      </c>
      <c r="M82" s="208">
        <v>0</v>
      </c>
      <c r="N82" s="208">
        <v>0</v>
      </c>
    </row>
    <row r="83" spans="1:14" s="92" customFormat="1" x14ac:dyDescent="0.25">
      <c r="A83" s="159" t="s">
        <v>490</v>
      </c>
      <c r="B83" s="225" t="s">
        <v>359</v>
      </c>
      <c r="C83" s="209">
        <v>0</v>
      </c>
      <c r="D83" s="209">
        <v>0</v>
      </c>
      <c r="E83" s="209">
        <v>0</v>
      </c>
      <c r="F83" s="235"/>
      <c r="G83" s="216"/>
      <c r="H83" s="216"/>
      <c r="I83" s="216"/>
      <c r="J83" s="216"/>
      <c r="K83" s="216"/>
      <c r="L83" s="209">
        <v>0</v>
      </c>
      <c r="M83" s="209">
        <v>0</v>
      </c>
      <c r="N83" s="209">
        <v>0</v>
      </c>
    </row>
    <row r="84" spans="1:14" x14ac:dyDescent="0.25">
      <c r="A84" s="157" t="s">
        <v>950</v>
      </c>
      <c r="B84" s="225" t="s">
        <v>360</v>
      </c>
      <c r="C84" s="76">
        <v>6538849</v>
      </c>
      <c r="D84" s="76">
        <v>5923325</v>
      </c>
      <c r="E84" s="76">
        <v>5923325</v>
      </c>
      <c r="F84" s="230"/>
      <c r="G84" s="215"/>
      <c r="H84" s="215"/>
      <c r="I84" s="215"/>
      <c r="J84" s="215"/>
      <c r="K84" s="215"/>
      <c r="L84" s="76">
        <v>6538849</v>
      </c>
      <c r="M84" s="76">
        <v>5923325</v>
      </c>
      <c r="N84" s="76">
        <v>5923325</v>
      </c>
    </row>
    <row r="85" spans="1:14" x14ac:dyDescent="0.25">
      <c r="A85" s="157" t="s">
        <v>951</v>
      </c>
      <c r="B85" s="224" t="s">
        <v>361</v>
      </c>
      <c r="C85" s="76">
        <v>0</v>
      </c>
      <c r="D85" s="76">
        <v>0</v>
      </c>
      <c r="E85" s="76">
        <v>0</v>
      </c>
      <c r="F85" s="230"/>
      <c r="G85" s="215"/>
      <c r="H85" s="215"/>
      <c r="I85" s="215"/>
      <c r="J85" s="215"/>
      <c r="K85" s="215"/>
      <c r="L85" s="76">
        <v>0</v>
      </c>
      <c r="M85" s="76">
        <v>0</v>
      </c>
      <c r="N85" s="76">
        <v>0</v>
      </c>
    </row>
    <row r="86" spans="1:14" s="92" customFormat="1" x14ac:dyDescent="0.25">
      <c r="A86" s="159" t="s">
        <v>491</v>
      </c>
      <c r="B86" s="225" t="s">
        <v>362</v>
      </c>
      <c r="C86" s="77">
        <v>6538849</v>
      </c>
      <c r="D86" s="77">
        <v>5923325</v>
      </c>
      <c r="E86" s="77">
        <v>5923325</v>
      </c>
      <c r="F86" s="235"/>
      <c r="G86" s="216"/>
      <c r="H86" s="216"/>
      <c r="I86" s="216"/>
      <c r="J86" s="216"/>
      <c r="K86" s="216"/>
      <c r="L86" s="77">
        <v>6538849</v>
      </c>
      <c r="M86" s="77">
        <v>5923325</v>
      </c>
      <c r="N86" s="77">
        <v>5923325</v>
      </c>
    </row>
    <row r="87" spans="1:14" x14ac:dyDescent="0.25">
      <c r="A87" s="157" t="s">
        <v>953</v>
      </c>
      <c r="B87" s="224" t="s">
        <v>364</v>
      </c>
      <c r="C87" s="76">
        <v>0</v>
      </c>
      <c r="D87" s="76">
        <v>657442</v>
      </c>
      <c r="E87" s="76">
        <v>657442</v>
      </c>
      <c r="F87" s="230"/>
      <c r="G87" s="215"/>
      <c r="H87" s="215"/>
      <c r="I87" s="215"/>
      <c r="J87" s="215"/>
      <c r="K87" s="215"/>
      <c r="L87" s="76">
        <v>0</v>
      </c>
      <c r="M87" s="76">
        <v>657442</v>
      </c>
      <c r="N87" s="76">
        <v>657442</v>
      </c>
    </row>
    <row r="88" spans="1:14" x14ac:dyDescent="0.25">
      <c r="A88" s="157" t="s">
        <v>365</v>
      </c>
      <c r="B88" s="224" t="s">
        <v>366</v>
      </c>
      <c r="C88" s="208">
        <v>0</v>
      </c>
      <c r="D88" s="208">
        <v>0</v>
      </c>
      <c r="E88" s="208">
        <v>0</v>
      </c>
      <c r="F88" s="230"/>
      <c r="G88" s="215"/>
      <c r="H88" s="215"/>
      <c r="I88" s="215"/>
      <c r="J88" s="215"/>
      <c r="K88" s="215"/>
      <c r="L88" s="208">
        <v>0</v>
      </c>
      <c r="M88" s="208">
        <v>0</v>
      </c>
      <c r="N88" s="208">
        <v>0</v>
      </c>
    </row>
    <row r="89" spans="1:14" x14ac:dyDescent="0.25">
      <c r="A89" s="157" t="s">
        <v>954</v>
      </c>
      <c r="B89" s="224" t="s">
        <v>368</v>
      </c>
      <c r="C89" s="208">
        <v>0</v>
      </c>
      <c r="D89" s="208">
        <v>0</v>
      </c>
      <c r="E89" s="208">
        <v>0</v>
      </c>
      <c r="F89" s="230"/>
      <c r="G89" s="215"/>
      <c r="H89" s="215"/>
      <c r="I89" s="215"/>
      <c r="J89" s="215"/>
      <c r="K89" s="215"/>
      <c r="L89" s="208">
        <v>0</v>
      </c>
      <c r="M89" s="208">
        <v>0</v>
      </c>
      <c r="N89" s="208">
        <v>0</v>
      </c>
    </row>
    <row r="90" spans="1:14" x14ac:dyDescent="0.25">
      <c r="A90" s="157" t="s">
        <v>955</v>
      </c>
      <c r="B90" s="224" t="s">
        <v>370</v>
      </c>
      <c r="C90" s="208">
        <v>0</v>
      </c>
      <c r="D90" s="208">
        <v>0</v>
      </c>
      <c r="E90" s="208">
        <v>0</v>
      </c>
      <c r="F90" s="230"/>
      <c r="G90" s="215"/>
      <c r="H90" s="215"/>
      <c r="I90" s="215"/>
      <c r="J90" s="215"/>
      <c r="K90" s="215"/>
      <c r="L90" s="208">
        <v>0</v>
      </c>
      <c r="M90" s="208">
        <v>0</v>
      </c>
      <c r="N90" s="208">
        <v>0</v>
      </c>
    </row>
    <row r="91" spans="1:14" x14ac:dyDescent="0.25">
      <c r="A91" s="157" t="s">
        <v>629</v>
      </c>
      <c r="B91" s="224" t="s">
        <v>371</v>
      </c>
      <c r="C91" s="208">
        <v>0</v>
      </c>
      <c r="D91" s="208">
        <v>0</v>
      </c>
      <c r="E91" s="208">
        <v>0</v>
      </c>
      <c r="F91" s="230"/>
      <c r="G91" s="215"/>
      <c r="H91" s="215"/>
      <c r="I91" s="215"/>
      <c r="J91" s="215"/>
      <c r="K91" s="215"/>
      <c r="L91" s="208">
        <v>0</v>
      </c>
      <c r="M91" s="208">
        <v>0</v>
      </c>
      <c r="N91" s="208">
        <v>0</v>
      </c>
    </row>
    <row r="92" spans="1:14" x14ac:dyDescent="0.25">
      <c r="A92" s="157" t="s">
        <v>956</v>
      </c>
      <c r="B92" s="224" t="s">
        <v>952</v>
      </c>
      <c r="C92" s="208">
        <v>0</v>
      </c>
      <c r="D92" s="208">
        <v>0</v>
      </c>
      <c r="E92" s="208">
        <v>0</v>
      </c>
      <c r="F92" s="230"/>
      <c r="G92" s="215"/>
      <c r="H92" s="215"/>
      <c r="I92" s="215"/>
      <c r="J92" s="215"/>
      <c r="K92" s="215"/>
      <c r="L92" s="208">
        <v>0</v>
      </c>
      <c r="M92" s="208">
        <v>0</v>
      </c>
      <c r="N92" s="208">
        <v>0</v>
      </c>
    </row>
    <row r="93" spans="1:14" s="92" customFormat="1" x14ac:dyDescent="0.25">
      <c r="A93" s="159" t="s">
        <v>492</v>
      </c>
      <c r="B93" s="225" t="s">
        <v>373</v>
      </c>
      <c r="C93" s="77">
        <v>6538849</v>
      </c>
      <c r="D93" s="77">
        <v>6580767</v>
      </c>
      <c r="E93" s="77">
        <v>6580767</v>
      </c>
      <c r="F93" s="235"/>
      <c r="G93" s="216"/>
      <c r="H93" s="216"/>
      <c r="I93" s="216"/>
      <c r="J93" s="216"/>
      <c r="K93" s="216"/>
      <c r="L93" s="77">
        <v>6538849</v>
      </c>
      <c r="M93" s="77">
        <v>6580767</v>
      </c>
      <c r="N93" s="77">
        <v>6580767</v>
      </c>
    </row>
    <row r="94" spans="1:14" x14ac:dyDescent="0.25">
      <c r="A94" s="157" t="s">
        <v>374</v>
      </c>
      <c r="B94" s="224" t="s">
        <v>375</v>
      </c>
      <c r="C94" s="208">
        <v>0</v>
      </c>
      <c r="D94" s="208">
        <v>0</v>
      </c>
      <c r="E94" s="208">
        <v>0</v>
      </c>
      <c r="F94" s="230"/>
      <c r="G94" s="215"/>
      <c r="H94" s="215"/>
      <c r="I94" s="215"/>
      <c r="J94" s="215"/>
      <c r="K94" s="215"/>
      <c r="L94" s="208">
        <v>0</v>
      </c>
      <c r="M94" s="208">
        <v>0</v>
      </c>
      <c r="N94" s="208">
        <v>0</v>
      </c>
    </row>
    <row r="95" spans="1:14" x14ac:dyDescent="0.25">
      <c r="A95" s="157" t="s">
        <v>376</v>
      </c>
      <c r="B95" s="224" t="s">
        <v>377</v>
      </c>
      <c r="C95" s="208">
        <v>0</v>
      </c>
      <c r="D95" s="208">
        <v>0</v>
      </c>
      <c r="E95" s="208">
        <v>0</v>
      </c>
      <c r="F95" s="231"/>
      <c r="G95" s="218"/>
      <c r="H95" s="218"/>
      <c r="I95" s="218"/>
      <c r="J95" s="218"/>
      <c r="K95" s="218"/>
      <c r="L95" s="208">
        <v>0</v>
      </c>
      <c r="M95" s="208">
        <v>0</v>
      </c>
      <c r="N95" s="208">
        <v>0</v>
      </c>
    </row>
    <row r="96" spans="1:14" x14ac:dyDescent="0.25">
      <c r="A96" s="157" t="s">
        <v>958</v>
      </c>
      <c r="B96" s="224" t="s">
        <v>379</v>
      </c>
      <c r="C96" s="208">
        <v>0</v>
      </c>
      <c r="D96" s="208">
        <v>0</v>
      </c>
      <c r="E96" s="208">
        <v>0</v>
      </c>
      <c r="F96" s="231"/>
      <c r="G96" s="218"/>
      <c r="H96" s="218"/>
      <c r="I96" s="218"/>
      <c r="J96" s="218"/>
      <c r="K96" s="218"/>
      <c r="L96" s="208">
        <v>0</v>
      </c>
      <c r="M96" s="208">
        <v>0</v>
      </c>
      <c r="N96" s="208">
        <v>0</v>
      </c>
    </row>
    <row r="97" spans="1:14" x14ac:dyDescent="0.25">
      <c r="A97" s="157" t="s">
        <v>959</v>
      </c>
      <c r="B97" s="224" t="s">
        <v>380</v>
      </c>
      <c r="C97" s="208">
        <v>0</v>
      </c>
      <c r="D97" s="208">
        <v>0</v>
      </c>
      <c r="E97" s="208">
        <v>0</v>
      </c>
      <c r="F97" s="231"/>
      <c r="G97" s="218"/>
      <c r="H97" s="218"/>
      <c r="I97" s="218"/>
      <c r="J97" s="218"/>
      <c r="K97" s="218"/>
      <c r="L97" s="208">
        <v>0</v>
      </c>
      <c r="M97" s="208">
        <v>0</v>
      </c>
      <c r="N97" s="208">
        <v>0</v>
      </c>
    </row>
    <row r="98" spans="1:14" x14ac:dyDescent="0.25">
      <c r="A98" s="157" t="s">
        <v>960</v>
      </c>
      <c r="B98" s="224" t="s">
        <v>957</v>
      </c>
      <c r="C98" s="208">
        <v>0</v>
      </c>
      <c r="D98" s="208">
        <v>0</v>
      </c>
      <c r="E98" s="208">
        <v>0</v>
      </c>
      <c r="F98" s="231"/>
      <c r="G98" s="218"/>
      <c r="H98" s="218"/>
      <c r="I98" s="218"/>
      <c r="J98" s="218"/>
      <c r="K98" s="218"/>
      <c r="L98" s="208">
        <v>0</v>
      </c>
      <c r="M98" s="208">
        <v>0</v>
      </c>
      <c r="N98" s="208">
        <v>0</v>
      </c>
    </row>
    <row r="99" spans="1:14" s="92" customFormat="1" x14ac:dyDescent="0.25">
      <c r="A99" s="159" t="s">
        <v>493</v>
      </c>
      <c r="B99" s="225" t="s">
        <v>381</v>
      </c>
      <c r="C99" s="209">
        <v>0</v>
      </c>
      <c r="D99" s="209">
        <v>0</v>
      </c>
      <c r="E99" s="209">
        <v>0</v>
      </c>
      <c r="F99" s="232"/>
      <c r="G99" s="217"/>
      <c r="H99" s="217"/>
      <c r="I99" s="217"/>
      <c r="J99" s="217"/>
      <c r="K99" s="217"/>
      <c r="L99" s="209">
        <v>0</v>
      </c>
      <c r="M99" s="209">
        <v>0</v>
      </c>
      <c r="N99" s="209">
        <v>0</v>
      </c>
    </row>
    <row r="100" spans="1:14" x14ac:dyDescent="0.25">
      <c r="A100" s="159" t="s">
        <v>961</v>
      </c>
      <c r="B100" s="223" t="s">
        <v>383</v>
      </c>
      <c r="C100" s="208">
        <v>0</v>
      </c>
      <c r="D100" s="208">
        <v>0</v>
      </c>
      <c r="E100" s="208">
        <v>0</v>
      </c>
      <c r="F100" s="232"/>
      <c r="G100" s="217"/>
      <c r="H100" s="217"/>
      <c r="I100" s="218"/>
      <c r="J100" s="218"/>
      <c r="K100" s="218"/>
      <c r="L100" s="208">
        <v>0</v>
      </c>
      <c r="M100" s="208">
        <v>0</v>
      </c>
      <c r="N100" s="208">
        <v>0</v>
      </c>
    </row>
    <row r="101" spans="1:14" x14ac:dyDescent="0.25">
      <c r="A101" s="159" t="s">
        <v>964</v>
      </c>
      <c r="B101" s="216" t="s">
        <v>962</v>
      </c>
      <c r="C101" s="208">
        <v>0</v>
      </c>
      <c r="D101" s="208">
        <v>0</v>
      </c>
      <c r="E101" s="208">
        <v>0</v>
      </c>
      <c r="F101" s="218"/>
      <c r="G101" s="218"/>
      <c r="H101" s="218"/>
      <c r="I101" s="218"/>
      <c r="J101" s="218"/>
      <c r="K101" s="218"/>
      <c r="L101" s="208">
        <v>0</v>
      </c>
      <c r="M101" s="208">
        <v>0</v>
      </c>
      <c r="N101" s="208">
        <v>0</v>
      </c>
    </row>
    <row r="102" spans="1:14" x14ac:dyDescent="0.25">
      <c r="A102" s="240" t="s">
        <v>965</v>
      </c>
      <c r="B102" s="241" t="s">
        <v>384</v>
      </c>
      <c r="C102" s="242">
        <v>6538849</v>
      </c>
      <c r="D102" s="242">
        <v>6580767</v>
      </c>
      <c r="E102" s="242">
        <v>6580767</v>
      </c>
      <c r="F102" s="243"/>
      <c r="G102" s="243"/>
      <c r="H102" s="243"/>
      <c r="I102" s="244"/>
      <c r="J102" s="244"/>
      <c r="K102" s="244"/>
      <c r="L102" s="242">
        <v>6538849</v>
      </c>
      <c r="M102" s="242">
        <v>6580767</v>
      </c>
      <c r="N102" s="242">
        <v>6580767</v>
      </c>
    </row>
    <row r="103" spans="1:14" s="92" customFormat="1" x14ac:dyDescent="0.25">
      <c r="A103" s="196" t="s">
        <v>966</v>
      </c>
      <c r="B103" s="245" t="s">
        <v>963</v>
      </c>
      <c r="C103" s="210">
        <v>23754167</v>
      </c>
      <c r="D103" s="210">
        <v>40640269</v>
      </c>
      <c r="E103" s="210">
        <v>40640269</v>
      </c>
      <c r="F103" s="245"/>
      <c r="G103" s="245"/>
      <c r="H103" s="245"/>
      <c r="I103" s="246"/>
      <c r="J103" s="246"/>
      <c r="K103" s="246"/>
      <c r="L103" s="210">
        <v>23754167</v>
      </c>
      <c r="M103" s="210">
        <v>40640269</v>
      </c>
      <c r="N103" s="210">
        <v>40640269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1067</v>
      </c>
    </row>
    <row r="3" spans="1:11" ht="20.25" customHeight="1" x14ac:dyDescent="0.25">
      <c r="A3" s="345" t="s">
        <v>1063</v>
      </c>
      <c r="B3" s="348"/>
      <c r="C3" s="348"/>
      <c r="D3" s="348"/>
      <c r="E3" s="348"/>
      <c r="F3" s="57"/>
      <c r="G3" s="57"/>
      <c r="H3" s="57"/>
      <c r="I3" s="57"/>
      <c r="J3" s="57"/>
      <c r="K3" s="71"/>
    </row>
    <row r="4" spans="1:11" ht="19.5" customHeight="1" x14ac:dyDescent="0.25">
      <c r="A4" s="347" t="s">
        <v>659</v>
      </c>
      <c r="B4" s="348"/>
      <c r="C4" s="348"/>
      <c r="D4" s="348"/>
      <c r="E4" s="348"/>
    </row>
    <row r="5" spans="1:11" ht="18" x14ac:dyDescent="0.25">
      <c r="A5" s="37"/>
    </row>
    <row r="6" spans="1:11" x14ac:dyDescent="0.25">
      <c r="A6" s="73" t="s">
        <v>630</v>
      </c>
    </row>
    <row r="7" spans="1:11" x14ac:dyDescent="0.25">
      <c r="A7" s="353" t="s">
        <v>107</v>
      </c>
      <c r="B7" s="355" t="s">
        <v>108</v>
      </c>
      <c r="C7" s="359" t="s">
        <v>631</v>
      </c>
      <c r="D7" s="360"/>
      <c r="E7" s="360"/>
    </row>
    <row r="8" spans="1:11" ht="15" customHeight="1" x14ac:dyDescent="0.25">
      <c r="A8" s="357"/>
      <c r="B8" s="358"/>
      <c r="C8" s="3" t="s">
        <v>633</v>
      </c>
      <c r="D8" s="3" t="s">
        <v>17</v>
      </c>
      <c r="E8" s="180" t="s">
        <v>18</v>
      </c>
    </row>
    <row r="9" spans="1:11" x14ac:dyDescent="0.25">
      <c r="A9" s="157" t="s">
        <v>842</v>
      </c>
      <c r="B9" s="27" t="s">
        <v>109</v>
      </c>
      <c r="C9" s="76">
        <v>4353000</v>
      </c>
      <c r="D9" s="76">
        <v>4940819</v>
      </c>
      <c r="E9" s="76">
        <v>4940819</v>
      </c>
    </row>
    <row r="10" spans="1:11" x14ac:dyDescent="0.25">
      <c r="A10" s="157" t="s">
        <v>843</v>
      </c>
      <c r="B10" s="28" t="s">
        <v>110</v>
      </c>
      <c r="C10" s="76">
        <v>187000</v>
      </c>
      <c r="D10" s="76">
        <v>0</v>
      </c>
      <c r="E10" s="76">
        <v>0</v>
      </c>
    </row>
    <row r="11" spans="1:11" x14ac:dyDescent="0.25">
      <c r="A11" s="157" t="s">
        <v>844</v>
      </c>
      <c r="B11" s="28" t="s">
        <v>111</v>
      </c>
      <c r="C11" s="76">
        <v>0</v>
      </c>
      <c r="D11" s="76">
        <v>240114</v>
      </c>
      <c r="E11" s="76">
        <v>240114</v>
      </c>
    </row>
    <row r="12" spans="1:11" x14ac:dyDescent="0.25">
      <c r="A12" s="157" t="s">
        <v>845</v>
      </c>
      <c r="B12" s="28" t="s">
        <v>112</v>
      </c>
      <c r="C12" s="76">
        <v>0</v>
      </c>
      <c r="D12" s="76">
        <v>0</v>
      </c>
      <c r="E12" s="76">
        <v>0</v>
      </c>
    </row>
    <row r="13" spans="1:11" x14ac:dyDescent="0.25">
      <c r="A13" s="157" t="s">
        <v>846</v>
      </c>
      <c r="B13" s="28" t="s">
        <v>113</v>
      </c>
      <c r="C13" s="76">
        <v>0</v>
      </c>
      <c r="D13" s="76">
        <v>0</v>
      </c>
      <c r="E13" s="76">
        <v>0</v>
      </c>
    </row>
    <row r="14" spans="1:11" x14ac:dyDescent="0.25">
      <c r="A14" s="157" t="s">
        <v>847</v>
      </c>
      <c r="B14" s="28" t="s">
        <v>114</v>
      </c>
      <c r="C14" s="76">
        <v>0</v>
      </c>
      <c r="D14" s="76">
        <v>0</v>
      </c>
      <c r="E14" s="76">
        <v>0</v>
      </c>
    </row>
    <row r="15" spans="1:11" x14ac:dyDescent="0.25">
      <c r="A15" s="157" t="s">
        <v>115</v>
      </c>
      <c r="B15" s="28" t="s">
        <v>116</v>
      </c>
      <c r="C15" s="76">
        <v>0</v>
      </c>
      <c r="D15" s="76">
        <v>0</v>
      </c>
      <c r="E15" s="76">
        <v>0</v>
      </c>
    </row>
    <row r="16" spans="1:11" x14ac:dyDescent="0.25">
      <c r="A16" s="157" t="s">
        <v>117</v>
      </c>
      <c r="B16" s="28" t="s">
        <v>118</v>
      </c>
      <c r="C16" s="76">
        <v>0</v>
      </c>
      <c r="D16" s="76">
        <v>0</v>
      </c>
      <c r="E16" s="76">
        <v>0</v>
      </c>
    </row>
    <row r="17" spans="1:5" x14ac:dyDescent="0.25">
      <c r="A17" s="157" t="s">
        <v>848</v>
      </c>
      <c r="B17" s="28" t="s">
        <v>119</v>
      </c>
      <c r="C17" s="76">
        <v>39000</v>
      </c>
      <c r="D17" s="76">
        <v>41730</v>
      </c>
      <c r="E17" s="76">
        <v>41730</v>
      </c>
    </row>
    <row r="18" spans="1:5" x14ac:dyDescent="0.25">
      <c r="A18" s="157" t="s">
        <v>120</v>
      </c>
      <c r="B18" s="28" t="s">
        <v>121</v>
      </c>
      <c r="C18" s="76">
        <v>0</v>
      </c>
      <c r="D18" s="76">
        <v>0</v>
      </c>
      <c r="E18" s="76">
        <v>0</v>
      </c>
    </row>
    <row r="19" spans="1:5" x14ac:dyDescent="0.25">
      <c r="A19" s="157" t="s">
        <v>849</v>
      </c>
      <c r="B19" s="28" t="s">
        <v>122</v>
      </c>
      <c r="C19" s="76">
        <v>0</v>
      </c>
      <c r="D19" s="76">
        <v>0</v>
      </c>
      <c r="E19" s="76">
        <v>0</v>
      </c>
    </row>
    <row r="20" spans="1:5" x14ac:dyDescent="0.25">
      <c r="A20" s="157" t="s">
        <v>850</v>
      </c>
      <c r="B20" s="28" t="s">
        <v>123</v>
      </c>
      <c r="C20" s="76">
        <v>0</v>
      </c>
      <c r="D20" s="76">
        <v>0</v>
      </c>
      <c r="E20" s="76">
        <v>0</v>
      </c>
    </row>
    <row r="21" spans="1:5" x14ac:dyDescent="0.25">
      <c r="A21" s="157" t="s">
        <v>420</v>
      </c>
      <c r="B21" s="28" t="s">
        <v>124</v>
      </c>
      <c r="C21" s="76">
        <v>204000</v>
      </c>
      <c r="D21" s="76">
        <v>126500</v>
      </c>
      <c r="E21" s="76">
        <v>126500</v>
      </c>
    </row>
    <row r="22" spans="1:5" x14ac:dyDescent="0.25">
      <c r="A22" s="159" t="s">
        <v>385</v>
      </c>
      <c r="B22" s="30" t="s">
        <v>125</v>
      </c>
      <c r="C22" s="76">
        <v>4783000</v>
      </c>
      <c r="D22" s="76">
        <v>5349163</v>
      </c>
      <c r="E22" s="76">
        <v>5349163</v>
      </c>
    </row>
    <row r="23" spans="1:5" x14ac:dyDescent="0.25">
      <c r="A23" s="157" t="s">
        <v>851</v>
      </c>
      <c r="B23" s="28" t="s">
        <v>126</v>
      </c>
      <c r="C23" s="76">
        <v>2255000</v>
      </c>
      <c r="D23" s="76">
        <v>2218176</v>
      </c>
      <c r="E23" s="76">
        <v>2218176</v>
      </c>
    </row>
    <row r="24" spans="1:5" x14ac:dyDescent="0.25">
      <c r="A24" s="157" t="s">
        <v>127</v>
      </c>
      <c r="B24" s="28" t="s">
        <v>128</v>
      </c>
      <c r="C24" s="76">
        <v>0</v>
      </c>
      <c r="D24" s="76">
        <v>644065</v>
      </c>
      <c r="E24" s="76">
        <v>644065</v>
      </c>
    </row>
    <row r="25" spans="1:5" x14ac:dyDescent="0.25">
      <c r="A25" s="157" t="s">
        <v>852</v>
      </c>
      <c r="B25" s="28" t="s">
        <v>129</v>
      </c>
      <c r="C25" s="76">
        <v>1111000</v>
      </c>
      <c r="D25" s="76">
        <v>569249</v>
      </c>
      <c r="E25" s="76">
        <v>569249</v>
      </c>
    </row>
    <row r="26" spans="1:5" x14ac:dyDescent="0.25">
      <c r="A26" s="159" t="s">
        <v>386</v>
      </c>
      <c r="B26" s="30" t="s">
        <v>130</v>
      </c>
      <c r="C26" s="76">
        <v>3366000</v>
      </c>
      <c r="D26" s="76">
        <v>3431490</v>
      </c>
      <c r="E26" s="76">
        <v>3431490</v>
      </c>
    </row>
    <row r="27" spans="1:5" x14ac:dyDescent="0.25">
      <c r="A27" s="183" t="s">
        <v>444</v>
      </c>
      <c r="B27" s="184" t="s">
        <v>131</v>
      </c>
      <c r="C27" s="77">
        <v>8149000</v>
      </c>
      <c r="D27" s="77">
        <v>8780653</v>
      </c>
      <c r="E27" s="77">
        <v>8780653</v>
      </c>
    </row>
    <row r="28" spans="1:5" x14ac:dyDescent="0.25">
      <c r="A28" s="183" t="s">
        <v>853</v>
      </c>
      <c r="B28" s="184" t="s">
        <v>132</v>
      </c>
      <c r="C28" s="77">
        <v>1613000</v>
      </c>
      <c r="D28" s="77">
        <v>1534958</v>
      </c>
      <c r="E28" s="77">
        <v>1534958</v>
      </c>
    </row>
    <row r="29" spans="1:5" x14ac:dyDescent="0.25">
      <c r="A29" s="157" t="s">
        <v>854</v>
      </c>
      <c r="B29" s="28" t="s">
        <v>133</v>
      </c>
      <c r="C29" s="76">
        <v>15000</v>
      </c>
      <c r="D29" s="76">
        <v>1686</v>
      </c>
      <c r="E29" s="76">
        <v>1686</v>
      </c>
    </row>
    <row r="30" spans="1:5" x14ac:dyDescent="0.25">
      <c r="A30" s="157" t="s">
        <v>855</v>
      </c>
      <c r="B30" s="28" t="s">
        <v>134</v>
      </c>
      <c r="C30" s="76">
        <v>1275000</v>
      </c>
      <c r="D30" s="76">
        <v>913186</v>
      </c>
      <c r="E30" s="76">
        <v>913186</v>
      </c>
    </row>
    <row r="31" spans="1:5" x14ac:dyDescent="0.25">
      <c r="A31" s="157" t="s">
        <v>856</v>
      </c>
      <c r="B31" s="28" t="s">
        <v>135</v>
      </c>
      <c r="C31" s="76">
        <v>0</v>
      </c>
      <c r="D31" s="76">
        <v>0</v>
      </c>
      <c r="E31" s="76">
        <v>0</v>
      </c>
    </row>
    <row r="32" spans="1:5" x14ac:dyDescent="0.25">
      <c r="A32" s="159" t="s">
        <v>857</v>
      </c>
      <c r="B32" s="30" t="s">
        <v>136</v>
      </c>
      <c r="C32" s="76">
        <v>1290000</v>
      </c>
      <c r="D32" s="76">
        <v>914872</v>
      </c>
      <c r="E32" s="76">
        <v>914872</v>
      </c>
    </row>
    <row r="33" spans="1:5" x14ac:dyDescent="0.25">
      <c r="A33" s="157" t="s">
        <v>137</v>
      </c>
      <c r="B33" s="28" t="s">
        <v>138</v>
      </c>
      <c r="C33" s="76">
        <v>55000</v>
      </c>
      <c r="D33" s="76">
        <v>53915</v>
      </c>
      <c r="E33" s="76">
        <v>53915</v>
      </c>
    </row>
    <row r="34" spans="1:5" ht="15" customHeight="1" x14ac:dyDescent="0.25">
      <c r="A34" s="157" t="s">
        <v>858</v>
      </c>
      <c r="B34" s="28" t="s">
        <v>139</v>
      </c>
      <c r="C34" s="76">
        <v>63000</v>
      </c>
      <c r="D34" s="76">
        <v>66521</v>
      </c>
      <c r="E34" s="76">
        <v>66521</v>
      </c>
    </row>
    <row r="35" spans="1:5" x14ac:dyDescent="0.25">
      <c r="A35" s="159" t="s">
        <v>445</v>
      </c>
      <c r="B35" s="30" t="s">
        <v>140</v>
      </c>
      <c r="C35" s="76">
        <v>118000</v>
      </c>
      <c r="D35" s="76">
        <v>120436</v>
      </c>
      <c r="E35" s="76">
        <v>120436</v>
      </c>
    </row>
    <row r="36" spans="1:5" x14ac:dyDescent="0.25">
      <c r="A36" s="157" t="s">
        <v>859</v>
      </c>
      <c r="B36" s="28" t="s">
        <v>141</v>
      </c>
      <c r="C36" s="76">
        <v>420000</v>
      </c>
      <c r="D36" s="76">
        <v>470520</v>
      </c>
      <c r="E36" s="76">
        <v>463673</v>
      </c>
    </row>
    <row r="37" spans="1:5" x14ac:dyDescent="0.25">
      <c r="A37" s="157" t="s">
        <v>860</v>
      </c>
      <c r="B37" s="28" t="s">
        <v>142</v>
      </c>
      <c r="C37" s="76">
        <v>0</v>
      </c>
      <c r="D37" s="76">
        <v>0</v>
      </c>
      <c r="E37" s="76">
        <v>0</v>
      </c>
    </row>
    <row r="38" spans="1:5" x14ac:dyDescent="0.25">
      <c r="A38" s="157" t="s">
        <v>861</v>
      </c>
      <c r="B38" s="28" t="s">
        <v>143</v>
      </c>
      <c r="C38" s="76">
        <v>0</v>
      </c>
      <c r="D38" s="76">
        <v>0</v>
      </c>
      <c r="E38" s="76">
        <v>0</v>
      </c>
    </row>
    <row r="39" spans="1:5" x14ac:dyDescent="0.25">
      <c r="A39" s="157" t="s">
        <v>144</v>
      </c>
      <c r="B39" s="28" t="s">
        <v>145</v>
      </c>
      <c r="C39" s="76">
        <v>415000</v>
      </c>
      <c r="D39" s="76">
        <v>228837</v>
      </c>
      <c r="E39" s="76">
        <v>228837</v>
      </c>
    </row>
    <row r="40" spans="1:5" x14ac:dyDescent="0.25">
      <c r="A40" s="157" t="s">
        <v>862</v>
      </c>
      <c r="B40" s="28" t="s">
        <v>146</v>
      </c>
      <c r="C40" s="76">
        <v>0</v>
      </c>
      <c r="D40" s="76">
        <v>0</v>
      </c>
      <c r="E40" s="76">
        <v>0</v>
      </c>
    </row>
    <row r="41" spans="1:5" x14ac:dyDescent="0.25">
      <c r="A41" s="157" t="s">
        <v>147</v>
      </c>
      <c r="B41" s="28" t="s">
        <v>148</v>
      </c>
      <c r="C41" s="76">
        <v>405000</v>
      </c>
      <c r="D41" s="76">
        <v>1203300</v>
      </c>
      <c r="E41" s="76">
        <v>1203300</v>
      </c>
    </row>
    <row r="42" spans="1:5" x14ac:dyDescent="0.25">
      <c r="A42" s="157" t="s">
        <v>422</v>
      </c>
      <c r="B42" s="28" t="s">
        <v>149</v>
      </c>
      <c r="C42" s="76">
        <v>924000</v>
      </c>
      <c r="D42" s="76">
        <v>1150463</v>
      </c>
      <c r="E42" s="76">
        <v>1118663</v>
      </c>
    </row>
    <row r="43" spans="1:5" x14ac:dyDescent="0.25">
      <c r="A43" s="159" t="s">
        <v>388</v>
      </c>
      <c r="B43" s="30" t="s">
        <v>150</v>
      </c>
      <c r="C43" s="76">
        <v>2164000</v>
      </c>
      <c r="D43" s="76">
        <v>3053120</v>
      </c>
      <c r="E43" s="76">
        <v>3014473</v>
      </c>
    </row>
    <row r="44" spans="1:5" x14ac:dyDescent="0.25">
      <c r="A44" s="157" t="s">
        <v>151</v>
      </c>
      <c r="B44" s="28" t="s">
        <v>152</v>
      </c>
      <c r="C44" s="76">
        <v>0</v>
      </c>
      <c r="D44" s="76">
        <v>0</v>
      </c>
      <c r="E44" s="76">
        <v>0</v>
      </c>
    </row>
    <row r="45" spans="1:5" x14ac:dyDescent="0.25">
      <c r="A45" s="157" t="s">
        <v>153</v>
      </c>
      <c r="B45" s="28" t="s">
        <v>154</v>
      </c>
      <c r="C45" s="76">
        <v>0</v>
      </c>
      <c r="D45" s="76">
        <v>0</v>
      </c>
      <c r="E45" s="76">
        <v>0</v>
      </c>
    </row>
    <row r="46" spans="1:5" x14ac:dyDescent="0.25">
      <c r="A46" s="159" t="s">
        <v>863</v>
      </c>
      <c r="B46" s="30" t="s">
        <v>155</v>
      </c>
      <c r="C46" s="76">
        <v>0</v>
      </c>
      <c r="D46" s="76">
        <v>0</v>
      </c>
      <c r="E46" s="76">
        <v>0</v>
      </c>
    </row>
    <row r="47" spans="1:5" x14ac:dyDescent="0.25">
      <c r="A47" s="157" t="s">
        <v>156</v>
      </c>
      <c r="B47" s="28" t="s">
        <v>157</v>
      </c>
      <c r="C47" s="76">
        <v>1080000</v>
      </c>
      <c r="D47" s="76">
        <v>957373</v>
      </c>
      <c r="E47" s="76">
        <v>946938</v>
      </c>
    </row>
    <row r="48" spans="1:5" x14ac:dyDescent="0.25">
      <c r="A48" s="157" t="s">
        <v>158</v>
      </c>
      <c r="B48" s="28" t="s">
        <v>159</v>
      </c>
      <c r="C48" s="76">
        <v>0</v>
      </c>
      <c r="D48" s="76">
        <v>0</v>
      </c>
      <c r="E48" s="76">
        <v>0</v>
      </c>
    </row>
    <row r="49" spans="1:5" x14ac:dyDescent="0.25">
      <c r="A49" s="157" t="s">
        <v>423</v>
      </c>
      <c r="B49" s="28" t="s">
        <v>160</v>
      </c>
      <c r="C49" s="76">
        <v>0</v>
      </c>
      <c r="D49" s="76">
        <v>0</v>
      </c>
      <c r="E49" s="76">
        <v>0</v>
      </c>
    </row>
    <row r="50" spans="1:5" x14ac:dyDescent="0.25">
      <c r="A50" s="157" t="s">
        <v>424</v>
      </c>
      <c r="B50" s="28" t="s">
        <v>161</v>
      </c>
      <c r="C50" s="76">
        <v>0</v>
      </c>
      <c r="D50" s="76">
        <v>0</v>
      </c>
      <c r="E50" s="76">
        <v>0</v>
      </c>
    </row>
    <row r="51" spans="1:5" x14ac:dyDescent="0.25">
      <c r="A51" s="157" t="s">
        <v>162</v>
      </c>
      <c r="B51" s="28" t="s">
        <v>163</v>
      </c>
      <c r="C51" s="76">
        <v>5000</v>
      </c>
      <c r="D51" s="76">
        <v>3046</v>
      </c>
      <c r="E51" s="76">
        <v>3046</v>
      </c>
    </row>
    <row r="52" spans="1:5" x14ac:dyDescent="0.25">
      <c r="A52" s="159" t="s">
        <v>864</v>
      </c>
      <c r="B52" s="30" t="s">
        <v>164</v>
      </c>
      <c r="C52" s="76">
        <v>1085000</v>
      </c>
      <c r="D52" s="76">
        <v>960419</v>
      </c>
      <c r="E52" s="76">
        <v>949984</v>
      </c>
    </row>
    <row r="53" spans="1:5" x14ac:dyDescent="0.25">
      <c r="A53" s="183" t="s">
        <v>391</v>
      </c>
      <c r="B53" s="184" t="s">
        <v>165</v>
      </c>
      <c r="C53" s="77">
        <v>4657000</v>
      </c>
      <c r="D53" s="77">
        <v>5048847</v>
      </c>
      <c r="E53" s="77">
        <v>4999765</v>
      </c>
    </row>
    <row r="54" spans="1:5" x14ac:dyDescent="0.25">
      <c r="A54" s="157" t="s">
        <v>865</v>
      </c>
      <c r="B54" s="28" t="s">
        <v>167</v>
      </c>
      <c r="C54" s="76">
        <v>0</v>
      </c>
      <c r="D54" s="76">
        <v>0</v>
      </c>
      <c r="E54" s="76">
        <v>0</v>
      </c>
    </row>
    <row r="55" spans="1:5" x14ac:dyDescent="0.25">
      <c r="A55" s="157" t="s">
        <v>866</v>
      </c>
      <c r="B55" s="28" t="s">
        <v>168</v>
      </c>
      <c r="C55" s="76">
        <v>0</v>
      </c>
      <c r="D55" s="76">
        <v>0</v>
      </c>
      <c r="E55" s="76">
        <v>0</v>
      </c>
    </row>
    <row r="56" spans="1:5" x14ac:dyDescent="0.25">
      <c r="A56" s="157" t="s">
        <v>867</v>
      </c>
      <c r="B56" s="28" t="s">
        <v>169</v>
      </c>
      <c r="C56" s="76">
        <v>0</v>
      </c>
      <c r="D56" s="76">
        <v>0</v>
      </c>
      <c r="E56" s="76">
        <v>0</v>
      </c>
    </row>
    <row r="57" spans="1:5" x14ac:dyDescent="0.25">
      <c r="A57" s="157" t="s">
        <v>426</v>
      </c>
      <c r="B57" s="28" t="s">
        <v>170</v>
      </c>
      <c r="C57" s="76">
        <v>0</v>
      </c>
      <c r="D57" s="76">
        <v>0</v>
      </c>
      <c r="E57" s="76">
        <v>0</v>
      </c>
    </row>
    <row r="58" spans="1:5" x14ac:dyDescent="0.25">
      <c r="A58" s="157" t="s">
        <v>4</v>
      </c>
      <c r="B58" s="28" t="s">
        <v>171</v>
      </c>
      <c r="C58" s="76">
        <v>0</v>
      </c>
      <c r="D58" s="76">
        <v>0</v>
      </c>
      <c r="E58" s="76">
        <v>0</v>
      </c>
    </row>
    <row r="59" spans="1:5" x14ac:dyDescent="0.25">
      <c r="A59" s="157" t="s">
        <v>3</v>
      </c>
      <c r="B59" s="28" t="s">
        <v>172</v>
      </c>
      <c r="C59" s="76">
        <v>0</v>
      </c>
      <c r="D59" s="76">
        <v>0</v>
      </c>
      <c r="E59" s="76">
        <v>0</v>
      </c>
    </row>
    <row r="60" spans="1:5" x14ac:dyDescent="0.25">
      <c r="A60" s="157" t="s">
        <v>2</v>
      </c>
      <c r="B60" s="28" t="s">
        <v>173</v>
      </c>
      <c r="C60" s="76">
        <v>0</v>
      </c>
      <c r="D60" s="76">
        <v>0</v>
      </c>
      <c r="E60" s="76">
        <v>0</v>
      </c>
    </row>
    <row r="61" spans="1:5" x14ac:dyDescent="0.25">
      <c r="A61" s="157" t="s">
        <v>393</v>
      </c>
      <c r="B61" s="28" t="s">
        <v>174</v>
      </c>
      <c r="C61" s="76">
        <v>986000</v>
      </c>
      <c r="D61" s="76">
        <v>910000</v>
      </c>
      <c r="E61" s="76">
        <v>910000</v>
      </c>
    </row>
    <row r="62" spans="1:5" x14ac:dyDescent="0.25">
      <c r="A62" s="183" t="s">
        <v>868</v>
      </c>
      <c r="B62" s="184" t="s">
        <v>175</v>
      </c>
      <c r="C62" s="77">
        <v>986000</v>
      </c>
      <c r="D62" s="77">
        <v>910000</v>
      </c>
      <c r="E62" s="77">
        <v>910000</v>
      </c>
    </row>
    <row r="63" spans="1:5" x14ac:dyDescent="0.25">
      <c r="A63" s="157" t="s">
        <v>869</v>
      </c>
      <c r="B63" s="28" t="s">
        <v>176</v>
      </c>
      <c r="C63" s="76">
        <v>0</v>
      </c>
      <c r="D63" s="76">
        <v>0</v>
      </c>
      <c r="E63" s="76">
        <v>0</v>
      </c>
    </row>
    <row r="64" spans="1:5" x14ac:dyDescent="0.25">
      <c r="A64" s="157" t="s">
        <v>870</v>
      </c>
      <c r="B64" s="28" t="s">
        <v>178</v>
      </c>
      <c r="C64" s="76">
        <v>0</v>
      </c>
      <c r="D64" s="76">
        <v>0</v>
      </c>
      <c r="E64" s="76">
        <v>0</v>
      </c>
    </row>
    <row r="65" spans="1:5" x14ac:dyDescent="0.25">
      <c r="A65" s="157" t="s">
        <v>179</v>
      </c>
      <c r="B65" s="28" t="s">
        <v>180</v>
      </c>
      <c r="C65" s="76">
        <v>0</v>
      </c>
      <c r="D65" s="76">
        <v>0</v>
      </c>
      <c r="E65" s="76">
        <v>0</v>
      </c>
    </row>
    <row r="66" spans="1:5" x14ac:dyDescent="0.25">
      <c r="A66" s="157" t="s">
        <v>871</v>
      </c>
      <c r="B66" s="28" t="s">
        <v>181</v>
      </c>
      <c r="C66" s="76">
        <v>0</v>
      </c>
      <c r="D66" s="76">
        <v>0</v>
      </c>
      <c r="E66" s="76">
        <v>0</v>
      </c>
    </row>
    <row r="67" spans="1:5" x14ac:dyDescent="0.25">
      <c r="A67" s="157" t="s">
        <v>396</v>
      </c>
      <c r="B67" s="28" t="s">
        <v>182</v>
      </c>
      <c r="C67" s="76">
        <v>0</v>
      </c>
      <c r="D67" s="76">
        <v>0</v>
      </c>
      <c r="E67" s="76">
        <v>0</v>
      </c>
    </row>
    <row r="68" spans="1:5" x14ac:dyDescent="0.25">
      <c r="A68" s="157" t="s">
        <v>397</v>
      </c>
      <c r="B68" s="28" t="s">
        <v>183</v>
      </c>
      <c r="C68" s="76">
        <v>1633000</v>
      </c>
      <c r="D68" s="76">
        <v>1250341</v>
      </c>
      <c r="E68" s="76">
        <v>1250341</v>
      </c>
    </row>
    <row r="69" spans="1:5" x14ac:dyDescent="0.25">
      <c r="A69" s="157" t="s">
        <v>433</v>
      </c>
      <c r="B69" s="28" t="s">
        <v>184</v>
      </c>
      <c r="C69" s="76">
        <v>0</v>
      </c>
      <c r="D69" s="76">
        <v>0</v>
      </c>
      <c r="E69" s="76">
        <v>0</v>
      </c>
    </row>
    <row r="70" spans="1:5" x14ac:dyDescent="0.25">
      <c r="A70" s="157" t="s">
        <v>434</v>
      </c>
      <c r="B70" s="28" t="s">
        <v>185</v>
      </c>
      <c r="C70" s="76">
        <v>0</v>
      </c>
      <c r="D70" s="76">
        <v>0</v>
      </c>
      <c r="E70" s="76">
        <v>0</v>
      </c>
    </row>
    <row r="71" spans="1:5" x14ac:dyDescent="0.25">
      <c r="A71" s="157" t="s">
        <v>186</v>
      </c>
      <c r="B71" s="28" t="s">
        <v>187</v>
      </c>
      <c r="C71" s="76">
        <v>0</v>
      </c>
      <c r="D71" s="76">
        <v>0</v>
      </c>
      <c r="E71" s="76">
        <v>0</v>
      </c>
    </row>
    <row r="72" spans="1:5" x14ac:dyDescent="0.25">
      <c r="A72" s="157" t="s">
        <v>188</v>
      </c>
      <c r="B72" s="28" t="s">
        <v>189</v>
      </c>
      <c r="C72" s="76">
        <v>0</v>
      </c>
      <c r="D72" s="76">
        <v>0</v>
      </c>
      <c r="E72" s="76">
        <v>0</v>
      </c>
    </row>
    <row r="73" spans="1:5" x14ac:dyDescent="0.25">
      <c r="A73" s="157" t="s">
        <v>872</v>
      </c>
      <c r="B73" s="28" t="s">
        <v>873</v>
      </c>
      <c r="C73" s="76">
        <v>0</v>
      </c>
      <c r="D73" s="76">
        <v>0</v>
      </c>
      <c r="E73" s="76">
        <v>0</v>
      </c>
    </row>
    <row r="74" spans="1:5" x14ac:dyDescent="0.25">
      <c r="A74" s="157" t="s">
        <v>435</v>
      </c>
      <c r="B74" s="28" t="s">
        <v>190</v>
      </c>
      <c r="C74" s="76">
        <v>420000</v>
      </c>
      <c r="D74" s="76">
        <v>420000</v>
      </c>
      <c r="E74" s="76">
        <v>420000</v>
      </c>
    </row>
    <row r="75" spans="1:5" x14ac:dyDescent="0.25">
      <c r="A75" s="157" t="s">
        <v>874</v>
      </c>
      <c r="B75" s="28" t="s">
        <v>673</v>
      </c>
      <c r="C75" s="76">
        <v>5537908</v>
      </c>
      <c r="D75" s="76">
        <v>17932120</v>
      </c>
      <c r="E75" s="76">
        <v>0</v>
      </c>
    </row>
    <row r="76" spans="1:5" x14ac:dyDescent="0.25">
      <c r="A76" s="183" t="s">
        <v>875</v>
      </c>
      <c r="B76" s="184" t="s">
        <v>191</v>
      </c>
      <c r="C76" s="77">
        <v>7590908</v>
      </c>
      <c r="D76" s="77">
        <v>19602461</v>
      </c>
      <c r="E76" s="77">
        <v>1670341</v>
      </c>
    </row>
    <row r="77" spans="1:5" x14ac:dyDescent="0.25">
      <c r="A77" s="186" t="s">
        <v>549</v>
      </c>
      <c r="B77" s="211"/>
      <c r="C77" s="284">
        <f>C27+C28+C53+C62+C76</f>
        <v>22995908</v>
      </c>
      <c r="D77" s="284">
        <f>D27+D28+D53+D62+D76</f>
        <v>35876919</v>
      </c>
      <c r="E77" s="284">
        <f>E27+E28+E53+E62+E76</f>
        <v>17895717</v>
      </c>
    </row>
    <row r="78" spans="1:5" x14ac:dyDescent="0.25">
      <c r="A78" s="157" t="s">
        <v>876</v>
      </c>
      <c r="B78" s="28" t="s">
        <v>193</v>
      </c>
      <c r="C78" s="76">
        <v>0</v>
      </c>
      <c r="D78" s="76">
        <v>0</v>
      </c>
      <c r="E78" s="76">
        <v>0</v>
      </c>
    </row>
    <row r="79" spans="1:5" x14ac:dyDescent="0.25">
      <c r="A79" s="157" t="s">
        <v>436</v>
      </c>
      <c r="B79" s="28" t="s">
        <v>194</v>
      </c>
      <c r="C79" s="76">
        <v>0</v>
      </c>
      <c r="D79" s="76">
        <v>2464730</v>
      </c>
      <c r="E79" s="76">
        <v>2464730</v>
      </c>
    </row>
    <row r="80" spans="1:5" x14ac:dyDescent="0.25">
      <c r="A80" s="157" t="s">
        <v>195</v>
      </c>
      <c r="B80" s="28" t="s">
        <v>196</v>
      </c>
      <c r="C80" s="76">
        <v>0</v>
      </c>
      <c r="D80" s="76">
        <v>0</v>
      </c>
      <c r="E80" s="76">
        <v>0</v>
      </c>
    </row>
    <row r="81" spans="1:5" x14ac:dyDescent="0.25">
      <c r="A81" s="157" t="s">
        <v>197</v>
      </c>
      <c r="B81" s="28" t="s">
        <v>198</v>
      </c>
      <c r="C81" s="76">
        <v>200000</v>
      </c>
      <c r="D81" s="76">
        <v>257480</v>
      </c>
      <c r="E81" s="76">
        <v>257480</v>
      </c>
    </row>
    <row r="82" spans="1:5" x14ac:dyDescent="0.25">
      <c r="A82" s="157" t="s">
        <v>199</v>
      </c>
      <c r="B82" s="28" t="s">
        <v>200</v>
      </c>
      <c r="C82" s="76">
        <v>0</v>
      </c>
      <c r="D82" s="76">
        <v>0</v>
      </c>
      <c r="E82" s="76">
        <v>0</v>
      </c>
    </row>
    <row r="83" spans="1:5" x14ac:dyDescent="0.25">
      <c r="A83" s="157" t="s">
        <v>201</v>
      </c>
      <c r="B83" s="28" t="s">
        <v>202</v>
      </c>
      <c r="C83" s="76">
        <v>0</v>
      </c>
      <c r="D83" s="76">
        <v>0</v>
      </c>
      <c r="E83" s="76">
        <v>0</v>
      </c>
    </row>
    <row r="84" spans="1:5" x14ac:dyDescent="0.25">
      <c r="A84" s="157" t="s">
        <v>203</v>
      </c>
      <c r="B84" s="28" t="s">
        <v>204</v>
      </c>
      <c r="C84" s="76">
        <v>40000</v>
      </c>
      <c r="D84" s="76">
        <v>734996</v>
      </c>
      <c r="E84" s="76">
        <v>734996</v>
      </c>
    </row>
    <row r="85" spans="1:5" x14ac:dyDescent="0.25">
      <c r="A85" s="183" t="s">
        <v>402</v>
      </c>
      <c r="B85" s="184" t="s">
        <v>205</v>
      </c>
      <c r="C85" s="77">
        <v>240000</v>
      </c>
      <c r="D85" s="77">
        <v>3457206</v>
      </c>
      <c r="E85" s="77">
        <v>3457206</v>
      </c>
    </row>
    <row r="86" spans="1:5" x14ac:dyDescent="0.25">
      <c r="A86" s="157" t="s">
        <v>877</v>
      </c>
      <c r="B86" s="28" t="s">
        <v>207</v>
      </c>
      <c r="C86" s="76">
        <v>0</v>
      </c>
      <c r="D86" s="76">
        <v>680031</v>
      </c>
      <c r="E86" s="76">
        <v>680031</v>
      </c>
    </row>
    <row r="87" spans="1:5" x14ac:dyDescent="0.25">
      <c r="A87" s="157" t="s">
        <v>208</v>
      </c>
      <c r="B87" s="28" t="s">
        <v>209</v>
      </c>
      <c r="C87" s="76">
        <v>0</v>
      </c>
      <c r="D87" s="76">
        <v>0</v>
      </c>
      <c r="E87" s="76">
        <v>0</v>
      </c>
    </row>
    <row r="88" spans="1:5" x14ac:dyDescent="0.25">
      <c r="A88" s="157" t="s">
        <v>878</v>
      </c>
      <c r="B88" s="28" t="s">
        <v>211</v>
      </c>
      <c r="C88" s="76">
        <v>0</v>
      </c>
      <c r="D88" s="76">
        <v>0</v>
      </c>
      <c r="E88" s="76">
        <v>0</v>
      </c>
    </row>
    <row r="89" spans="1:5" x14ac:dyDescent="0.25">
      <c r="A89" s="157" t="s">
        <v>212</v>
      </c>
      <c r="B89" s="28" t="s">
        <v>213</v>
      </c>
      <c r="C89" s="76">
        <v>0</v>
      </c>
      <c r="D89" s="76">
        <v>107854</v>
      </c>
      <c r="E89" s="76">
        <v>107854</v>
      </c>
    </row>
    <row r="90" spans="1:5" x14ac:dyDescent="0.25">
      <c r="A90" s="183" t="s">
        <v>879</v>
      </c>
      <c r="B90" s="184" t="s">
        <v>214</v>
      </c>
      <c r="C90" s="77">
        <v>0</v>
      </c>
      <c r="D90" s="77">
        <v>787885</v>
      </c>
      <c r="E90" s="77">
        <v>787885</v>
      </c>
    </row>
    <row r="91" spans="1:5" x14ac:dyDescent="0.25">
      <c r="A91" s="157" t="s">
        <v>215</v>
      </c>
      <c r="B91" s="28" t="s">
        <v>216</v>
      </c>
      <c r="C91" s="285">
        <v>0</v>
      </c>
      <c r="D91" s="285">
        <v>0</v>
      </c>
      <c r="E91" s="285">
        <v>0</v>
      </c>
    </row>
    <row r="92" spans="1:5" x14ac:dyDescent="0.25">
      <c r="A92" s="157" t="s">
        <v>437</v>
      </c>
      <c r="B92" s="28" t="s">
        <v>217</v>
      </c>
      <c r="C92" s="285">
        <v>0</v>
      </c>
      <c r="D92" s="285">
        <v>0</v>
      </c>
      <c r="E92" s="285">
        <v>0</v>
      </c>
    </row>
    <row r="93" spans="1:5" x14ac:dyDescent="0.25">
      <c r="A93" s="157" t="s">
        <v>438</v>
      </c>
      <c r="B93" s="28" t="s">
        <v>218</v>
      </c>
      <c r="C93" s="285">
        <v>0</v>
      </c>
      <c r="D93" s="285">
        <v>0</v>
      </c>
      <c r="E93" s="285">
        <v>0</v>
      </c>
    </row>
    <row r="94" spans="1:5" x14ac:dyDescent="0.25">
      <c r="A94" s="157" t="s">
        <v>439</v>
      </c>
      <c r="B94" s="28" t="s">
        <v>219</v>
      </c>
      <c r="C94" s="285">
        <v>0</v>
      </c>
      <c r="D94" s="285">
        <v>0</v>
      </c>
      <c r="E94" s="285">
        <v>0</v>
      </c>
    </row>
    <row r="95" spans="1:5" x14ac:dyDescent="0.25">
      <c r="A95" s="157" t="s">
        <v>440</v>
      </c>
      <c r="B95" s="28" t="s">
        <v>220</v>
      </c>
      <c r="C95" s="285">
        <v>0</v>
      </c>
      <c r="D95" s="285">
        <v>0</v>
      </c>
      <c r="E95" s="285">
        <v>0</v>
      </c>
    </row>
    <row r="96" spans="1:5" x14ac:dyDescent="0.25">
      <c r="A96" s="157" t="s">
        <v>405</v>
      </c>
      <c r="B96" s="28" t="s">
        <v>221</v>
      </c>
      <c r="C96" s="285">
        <v>0</v>
      </c>
      <c r="D96" s="285">
        <v>0</v>
      </c>
      <c r="E96" s="285">
        <v>0</v>
      </c>
    </row>
    <row r="97" spans="1:24" x14ac:dyDescent="0.25">
      <c r="A97" s="157" t="s">
        <v>222</v>
      </c>
      <c r="B97" s="28" t="s">
        <v>223</v>
      </c>
      <c r="C97" s="285">
        <v>0</v>
      </c>
      <c r="D97" s="285">
        <v>0</v>
      </c>
      <c r="E97" s="285">
        <v>0</v>
      </c>
    </row>
    <row r="98" spans="1:24" x14ac:dyDescent="0.25">
      <c r="A98" s="157" t="s">
        <v>881</v>
      </c>
      <c r="B98" s="28" t="s">
        <v>224</v>
      </c>
      <c r="C98" s="285">
        <v>0</v>
      </c>
      <c r="D98" s="285">
        <v>0</v>
      </c>
      <c r="E98" s="285">
        <v>0</v>
      </c>
    </row>
    <row r="99" spans="1:24" x14ac:dyDescent="0.25">
      <c r="A99" s="157" t="s">
        <v>882</v>
      </c>
      <c r="B99" s="28" t="s">
        <v>880</v>
      </c>
      <c r="C99" s="285">
        <v>0</v>
      </c>
      <c r="D99" s="285">
        <v>0</v>
      </c>
      <c r="E99" s="285">
        <v>0</v>
      </c>
    </row>
    <row r="100" spans="1:24" x14ac:dyDescent="0.25">
      <c r="A100" s="188" t="s">
        <v>883</v>
      </c>
      <c r="B100" s="184" t="s">
        <v>225</v>
      </c>
      <c r="C100" s="286">
        <v>0</v>
      </c>
      <c r="D100" s="286">
        <v>0</v>
      </c>
      <c r="E100" s="286"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86" t="s">
        <v>884</v>
      </c>
      <c r="B101" s="190"/>
      <c r="C101" s="284">
        <f>C85+C90+C100</f>
        <v>240000</v>
      </c>
      <c r="D101" s="284">
        <f>D85+D90+D100</f>
        <v>4245091</v>
      </c>
      <c r="E101" s="284">
        <f t="shared" ref="E101" si="0">E85+E90+E100</f>
        <v>4245091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247" t="s">
        <v>885</v>
      </c>
      <c r="B102" s="248" t="s">
        <v>226</v>
      </c>
      <c r="C102" s="287">
        <f>C27+C28+C53+C62+C76+C85+C90+C100</f>
        <v>23235908</v>
      </c>
      <c r="D102" s="287">
        <f>D27+D28+D53+D62+D76+D85+D90+D100</f>
        <v>40122010</v>
      </c>
      <c r="E102" s="287">
        <f>E27+E28+E53+E62+E76+E85+E90+E100</f>
        <v>22140808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2"/>
      <c r="X102" s="22"/>
    </row>
    <row r="103" spans="1:24" x14ac:dyDescent="0.25">
      <c r="A103" s="157" t="s">
        <v>886</v>
      </c>
      <c r="B103" s="172" t="s">
        <v>227</v>
      </c>
      <c r="C103" s="285">
        <v>0</v>
      </c>
      <c r="D103" s="285">
        <v>0</v>
      </c>
      <c r="E103" s="285">
        <v>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2"/>
      <c r="X103" s="22"/>
    </row>
    <row r="104" spans="1:24" x14ac:dyDescent="0.25">
      <c r="A104" s="157" t="s">
        <v>887</v>
      </c>
      <c r="B104" s="172" t="s">
        <v>231</v>
      </c>
      <c r="C104" s="285">
        <v>0</v>
      </c>
      <c r="D104" s="285">
        <v>0</v>
      </c>
      <c r="E104" s="285"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57" t="s">
        <v>888</v>
      </c>
      <c r="B105" s="172" t="s">
        <v>232</v>
      </c>
      <c r="C105" s="76">
        <v>0</v>
      </c>
      <c r="D105" s="76">
        <v>0</v>
      </c>
      <c r="E105" s="76">
        <v>0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2"/>
      <c r="X105" s="22"/>
    </row>
    <row r="106" spans="1:24" x14ac:dyDescent="0.25">
      <c r="A106" s="159" t="s">
        <v>889</v>
      </c>
      <c r="B106" s="173" t="s">
        <v>234</v>
      </c>
      <c r="C106" s="77">
        <v>0</v>
      </c>
      <c r="D106" s="77">
        <v>0</v>
      </c>
      <c r="E106" s="77"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57" t="s">
        <v>414</v>
      </c>
      <c r="B107" s="172" t="s">
        <v>235</v>
      </c>
      <c r="C107" s="285">
        <v>0</v>
      </c>
      <c r="D107" s="285">
        <v>0</v>
      </c>
      <c r="E107" s="285">
        <v>0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2"/>
      <c r="X107" s="22"/>
    </row>
    <row r="108" spans="1:24" x14ac:dyDescent="0.25">
      <c r="A108" s="157" t="s">
        <v>892</v>
      </c>
      <c r="B108" s="172" t="s">
        <v>238</v>
      </c>
      <c r="C108" s="285">
        <v>0</v>
      </c>
      <c r="D108" s="285">
        <v>0</v>
      </c>
      <c r="E108" s="285"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2"/>
      <c r="X108" s="22"/>
    </row>
    <row r="109" spans="1:24" x14ac:dyDescent="0.25">
      <c r="A109" s="157" t="s">
        <v>893</v>
      </c>
      <c r="B109" s="172" t="s">
        <v>240</v>
      </c>
      <c r="C109" s="285">
        <v>0</v>
      </c>
      <c r="D109" s="285">
        <v>0</v>
      </c>
      <c r="E109" s="285"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57" t="s">
        <v>894</v>
      </c>
      <c r="B110" s="172" t="s">
        <v>241</v>
      </c>
      <c r="C110" s="285">
        <v>0</v>
      </c>
      <c r="D110" s="285">
        <v>0</v>
      </c>
      <c r="E110" s="285"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157" t="s">
        <v>895</v>
      </c>
      <c r="B111" s="172" t="s">
        <v>890</v>
      </c>
      <c r="C111" s="285">
        <v>0</v>
      </c>
      <c r="D111" s="285">
        <v>0</v>
      </c>
      <c r="E111" s="285"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157" t="s">
        <v>896</v>
      </c>
      <c r="B112" s="172" t="s">
        <v>891</v>
      </c>
      <c r="C112" s="285">
        <v>0</v>
      </c>
      <c r="D112" s="285">
        <v>0</v>
      </c>
      <c r="E112" s="285"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159" t="s">
        <v>897</v>
      </c>
      <c r="B113" s="173" t="s">
        <v>242</v>
      </c>
      <c r="C113" s="289">
        <v>0</v>
      </c>
      <c r="D113" s="289">
        <v>0</v>
      </c>
      <c r="E113" s="289"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157" t="s">
        <v>243</v>
      </c>
      <c r="B114" s="172" t="s">
        <v>244</v>
      </c>
      <c r="C114" s="285">
        <v>0</v>
      </c>
      <c r="D114" s="285">
        <v>0</v>
      </c>
      <c r="E114" s="285">
        <v>0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2"/>
      <c r="X114" s="22"/>
    </row>
    <row r="115" spans="1:24" x14ac:dyDescent="0.25">
      <c r="A115" s="157" t="s">
        <v>245</v>
      </c>
      <c r="B115" s="172" t="s">
        <v>246</v>
      </c>
      <c r="C115" s="76">
        <v>518259</v>
      </c>
      <c r="D115" s="76">
        <v>518259</v>
      </c>
      <c r="E115" s="76">
        <v>518259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2"/>
      <c r="X115" s="22"/>
    </row>
    <row r="116" spans="1:24" x14ac:dyDescent="0.25">
      <c r="A116" s="157" t="s">
        <v>247</v>
      </c>
      <c r="B116" s="172" t="s">
        <v>248</v>
      </c>
      <c r="C116" s="285">
        <v>0</v>
      </c>
      <c r="D116" s="285">
        <v>0</v>
      </c>
      <c r="E116" s="285">
        <v>0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2"/>
      <c r="X116" s="22"/>
    </row>
    <row r="117" spans="1:24" x14ac:dyDescent="0.25">
      <c r="A117" s="157" t="s">
        <v>899</v>
      </c>
      <c r="B117" s="172" t="s">
        <v>250</v>
      </c>
      <c r="C117" s="285">
        <v>0</v>
      </c>
      <c r="D117" s="285">
        <v>0</v>
      </c>
      <c r="E117" s="285">
        <v>0</v>
      </c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2"/>
      <c r="X117" s="22"/>
    </row>
    <row r="118" spans="1:24" x14ac:dyDescent="0.25">
      <c r="A118" s="157" t="s">
        <v>251</v>
      </c>
      <c r="B118" s="172" t="s">
        <v>252</v>
      </c>
      <c r="C118" s="285">
        <v>0</v>
      </c>
      <c r="D118" s="285">
        <v>0</v>
      </c>
      <c r="E118" s="285"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157" t="s">
        <v>253</v>
      </c>
      <c r="B119" s="172" t="s">
        <v>254</v>
      </c>
      <c r="C119" s="285">
        <v>0</v>
      </c>
      <c r="D119" s="285">
        <v>0</v>
      </c>
      <c r="E119" s="285">
        <v>0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2"/>
      <c r="X119" s="22"/>
    </row>
    <row r="120" spans="1:24" x14ac:dyDescent="0.25">
      <c r="A120" s="157" t="s">
        <v>900</v>
      </c>
      <c r="B120" s="172" t="s">
        <v>898</v>
      </c>
      <c r="C120" s="285">
        <v>0</v>
      </c>
      <c r="D120" s="285">
        <v>0</v>
      </c>
      <c r="E120" s="285"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2"/>
      <c r="X120" s="22"/>
    </row>
    <row r="121" spans="1:24" x14ac:dyDescent="0.25">
      <c r="A121" s="159" t="s">
        <v>901</v>
      </c>
      <c r="B121" s="173" t="s">
        <v>255</v>
      </c>
      <c r="C121" s="77">
        <v>518259</v>
      </c>
      <c r="D121" s="77">
        <v>518259</v>
      </c>
      <c r="E121" s="77">
        <v>518259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2"/>
      <c r="X121" s="22"/>
    </row>
    <row r="122" spans="1:24" x14ac:dyDescent="0.25">
      <c r="A122" s="157" t="s">
        <v>256</v>
      </c>
      <c r="B122" s="172" t="s">
        <v>257</v>
      </c>
      <c r="C122" s="285">
        <v>0</v>
      </c>
      <c r="D122" s="285">
        <v>0</v>
      </c>
      <c r="E122" s="285"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2"/>
      <c r="X122" s="22"/>
    </row>
    <row r="123" spans="1:24" x14ac:dyDescent="0.25">
      <c r="A123" s="157" t="s">
        <v>906</v>
      </c>
      <c r="B123" s="172" t="s">
        <v>259</v>
      </c>
      <c r="C123" s="285">
        <v>0</v>
      </c>
      <c r="D123" s="285">
        <v>0</v>
      </c>
      <c r="E123" s="285">
        <v>0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A124" s="157" t="s">
        <v>443</v>
      </c>
      <c r="B124" s="172" t="s">
        <v>260</v>
      </c>
      <c r="C124" s="285">
        <v>0</v>
      </c>
      <c r="D124" s="285">
        <v>0</v>
      </c>
      <c r="E124" s="285">
        <v>0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1:24" x14ac:dyDescent="0.25">
      <c r="A125" s="157" t="s">
        <v>907</v>
      </c>
      <c r="B125" s="172" t="s">
        <v>261</v>
      </c>
      <c r="C125" s="285">
        <v>0</v>
      </c>
      <c r="D125" s="285">
        <v>0</v>
      </c>
      <c r="E125" s="285">
        <v>0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1:24" x14ac:dyDescent="0.25">
      <c r="A126" s="157" t="s">
        <v>908</v>
      </c>
      <c r="B126" s="172" t="s">
        <v>902</v>
      </c>
      <c r="C126" s="285">
        <v>0</v>
      </c>
      <c r="D126" s="285">
        <v>0</v>
      </c>
      <c r="E126" s="285">
        <v>0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1:24" x14ac:dyDescent="0.25">
      <c r="A127" s="159" t="s">
        <v>419</v>
      </c>
      <c r="B127" s="197" t="s">
        <v>265</v>
      </c>
      <c r="C127" s="289">
        <v>0</v>
      </c>
      <c r="D127" s="289">
        <v>0</v>
      </c>
      <c r="E127" s="289">
        <v>0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1:24" ht="15.75" x14ac:dyDescent="0.3">
      <c r="A128" s="157" t="s">
        <v>266</v>
      </c>
      <c r="B128" s="201" t="s">
        <v>267</v>
      </c>
      <c r="C128" s="285">
        <v>0</v>
      </c>
      <c r="D128" s="285">
        <v>0</v>
      </c>
      <c r="E128" s="285">
        <v>0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1:21" ht="15.75" x14ac:dyDescent="0.3">
      <c r="A129" s="157" t="s">
        <v>909</v>
      </c>
      <c r="B129" s="201" t="s">
        <v>903</v>
      </c>
      <c r="C129" s="285">
        <v>0</v>
      </c>
      <c r="D129" s="285">
        <v>0</v>
      </c>
      <c r="E129" s="285">
        <v>0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1:21" x14ac:dyDescent="0.25">
      <c r="A130" s="249" t="s">
        <v>447</v>
      </c>
      <c r="B130" s="250" t="s">
        <v>268</v>
      </c>
      <c r="C130" s="292">
        <f>C121+C127+C128+C129</f>
        <v>518259</v>
      </c>
      <c r="D130" s="292">
        <f t="shared" ref="D130:E130" si="1">D121+D127+D128+D129</f>
        <v>518259</v>
      </c>
      <c r="E130" s="292">
        <f t="shared" si="1"/>
        <v>518259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1:21" x14ac:dyDescent="0.25">
      <c r="A131" s="195" t="s">
        <v>904</v>
      </c>
      <c r="B131" s="196" t="s">
        <v>905</v>
      </c>
      <c r="C131" s="291">
        <f>C102+C130</f>
        <v>23754167</v>
      </c>
      <c r="D131" s="291">
        <f t="shared" ref="D131:E131" si="2">D102+D130</f>
        <v>40640269</v>
      </c>
      <c r="E131" s="291">
        <f t="shared" si="2"/>
        <v>22659067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1:2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1:2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</row>
    <row r="134" spans="1:2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spans="1:2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</row>
    <row r="136" spans="1:2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spans="1:2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</row>
    <row r="139" spans="1:2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spans="1:2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</row>
    <row r="142" spans="1:2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2:24" x14ac:dyDescent="0.25">
      <c r="B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2:24" x14ac:dyDescent="0.25">
      <c r="B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2:24" x14ac:dyDescent="0.25">
      <c r="B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2:24" x14ac:dyDescent="0.25">
      <c r="B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2:24" x14ac:dyDescent="0.25">
      <c r="B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2:24" x14ac:dyDescent="0.25">
      <c r="B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spans="2:24" x14ac:dyDescent="0.25">
      <c r="B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2:24" x14ac:dyDescent="0.25">
      <c r="B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2:AE173"/>
  <sheetViews>
    <sheetView topLeftCell="B1" workbookViewId="0">
      <selection activeCell="J2" sqref="J2"/>
    </sheetView>
  </sheetViews>
  <sheetFormatPr defaultRowHeight="15" x14ac:dyDescent="0.25"/>
  <cols>
    <col min="1" max="1" width="83.42578125" customWidth="1"/>
    <col min="3" max="5" width="15.7109375" bestFit="1" customWidth="1"/>
    <col min="6" max="8" width="12.7109375" bestFit="1" customWidth="1"/>
    <col min="9" max="9" width="12.85546875" customWidth="1"/>
    <col min="10" max="10" width="13.42578125" customWidth="1"/>
    <col min="11" max="11" width="11.5703125" customWidth="1"/>
    <col min="12" max="14" width="15.7109375" bestFit="1" customWidth="1"/>
  </cols>
  <sheetData>
    <row r="2" spans="1:14" x14ac:dyDescent="0.25">
      <c r="J2" t="s">
        <v>1068</v>
      </c>
    </row>
    <row r="3" spans="1:14" ht="21" customHeight="1" x14ac:dyDescent="0.25">
      <c r="A3" s="345" t="s">
        <v>1063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51"/>
      <c r="M3" s="352"/>
      <c r="N3" s="352"/>
    </row>
    <row r="4" spans="1:14" ht="18.75" customHeight="1" x14ac:dyDescent="0.25">
      <c r="A4" s="347" t="s">
        <v>658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51"/>
      <c r="M4" s="352"/>
      <c r="N4" s="352"/>
    </row>
    <row r="5" spans="1:14" ht="18" x14ac:dyDescent="0.25">
      <c r="A5" s="37"/>
    </row>
    <row r="6" spans="1:14" x14ac:dyDescent="0.25">
      <c r="A6" s="73" t="s">
        <v>630</v>
      </c>
    </row>
    <row r="7" spans="1:14" ht="25.5" customHeight="1" x14ac:dyDescent="0.25">
      <c r="A7" s="353" t="s">
        <v>107</v>
      </c>
      <c r="B7" s="355" t="s">
        <v>108</v>
      </c>
      <c r="C7" s="361" t="s">
        <v>550</v>
      </c>
      <c r="D7" s="362"/>
      <c r="E7" s="363"/>
      <c r="F7" s="361" t="s">
        <v>551</v>
      </c>
      <c r="G7" s="362"/>
      <c r="H7" s="363"/>
      <c r="I7" s="361" t="s">
        <v>552</v>
      </c>
      <c r="J7" s="362"/>
      <c r="K7" s="363"/>
      <c r="L7" s="359" t="s">
        <v>631</v>
      </c>
      <c r="M7" s="360"/>
      <c r="N7" s="360"/>
    </row>
    <row r="8" spans="1:14" ht="25.5" x14ac:dyDescent="0.25">
      <c r="A8" s="357"/>
      <c r="B8" s="358"/>
      <c r="C8" s="3" t="s">
        <v>633</v>
      </c>
      <c r="D8" s="3" t="s">
        <v>17</v>
      </c>
      <c r="E8" s="180" t="s">
        <v>18</v>
      </c>
      <c r="F8" s="3" t="s">
        <v>633</v>
      </c>
      <c r="G8" s="3" t="s">
        <v>17</v>
      </c>
      <c r="H8" s="180" t="s">
        <v>18</v>
      </c>
      <c r="I8" s="3" t="s">
        <v>633</v>
      </c>
      <c r="J8" s="3" t="s">
        <v>17</v>
      </c>
      <c r="K8" s="180" t="s">
        <v>18</v>
      </c>
      <c r="L8" s="3" t="s">
        <v>633</v>
      </c>
      <c r="M8" s="3" t="s">
        <v>17</v>
      </c>
      <c r="N8" s="180" t="s">
        <v>18</v>
      </c>
    </row>
    <row r="9" spans="1:14" x14ac:dyDescent="0.25">
      <c r="A9" s="157" t="s">
        <v>842</v>
      </c>
      <c r="B9" s="27" t="s">
        <v>109</v>
      </c>
      <c r="C9" s="76">
        <v>4353000</v>
      </c>
      <c r="D9" s="76">
        <v>4940819</v>
      </c>
      <c r="E9" s="76">
        <v>4940819</v>
      </c>
      <c r="F9" s="282">
        <v>0</v>
      </c>
      <c r="G9" s="282">
        <v>0</v>
      </c>
      <c r="H9" s="282">
        <v>0</v>
      </c>
      <c r="I9" s="282">
        <v>0</v>
      </c>
      <c r="J9" s="282">
        <v>0</v>
      </c>
      <c r="K9" s="282">
        <v>0</v>
      </c>
      <c r="L9" s="76">
        <v>4353000</v>
      </c>
      <c r="M9" s="76">
        <v>4940819</v>
      </c>
      <c r="N9" s="76">
        <v>4940819</v>
      </c>
    </row>
    <row r="10" spans="1:14" x14ac:dyDescent="0.25">
      <c r="A10" s="157" t="s">
        <v>843</v>
      </c>
      <c r="B10" s="28" t="s">
        <v>110</v>
      </c>
      <c r="C10" s="76">
        <v>187000</v>
      </c>
      <c r="D10" s="76">
        <v>0</v>
      </c>
      <c r="E10" s="76">
        <v>0</v>
      </c>
      <c r="F10" s="282">
        <v>0</v>
      </c>
      <c r="G10" s="282">
        <v>0</v>
      </c>
      <c r="H10" s="282">
        <v>0</v>
      </c>
      <c r="I10" s="282">
        <v>0</v>
      </c>
      <c r="J10" s="282">
        <v>0</v>
      </c>
      <c r="K10" s="282">
        <v>0</v>
      </c>
      <c r="L10" s="76">
        <v>187000</v>
      </c>
      <c r="M10" s="76">
        <v>0</v>
      </c>
      <c r="N10" s="76">
        <v>0</v>
      </c>
    </row>
    <row r="11" spans="1:14" x14ac:dyDescent="0.25">
      <c r="A11" s="157" t="s">
        <v>844</v>
      </c>
      <c r="B11" s="28" t="s">
        <v>111</v>
      </c>
      <c r="C11" s="76">
        <v>0</v>
      </c>
      <c r="D11" s="76">
        <v>240114</v>
      </c>
      <c r="E11" s="76">
        <v>240114</v>
      </c>
      <c r="F11" s="282">
        <v>0</v>
      </c>
      <c r="G11" s="282">
        <v>0</v>
      </c>
      <c r="H11" s="282">
        <v>0</v>
      </c>
      <c r="I11" s="282">
        <v>0</v>
      </c>
      <c r="J11" s="282">
        <v>0</v>
      </c>
      <c r="K11" s="282">
        <v>0</v>
      </c>
      <c r="L11" s="76">
        <v>0</v>
      </c>
      <c r="M11" s="76">
        <v>240114</v>
      </c>
      <c r="N11" s="76">
        <v>240114</v>
      </c>
    </row>
    <row r="12" spans="1:14" x14ac:dyDescent="0.25">
      <c r="A12" s="157" t="s">
        <v>845</v>
      </c>
      <c r="B12" s="28" t="s">
        <v>112</v>
      </c>
      <c r="C12" s="76">
        <v>0</v>
      </c>
      <c r="D12" s="76">
        <v>0</v>
      </c>
      <c r="E12" s="76">
        <v>0</v>
      </c>
      <c r="F12" s="282">
        <v>0</v>
      </c>
      <c r="G12" s="282">
        <v>0</v>
      </c>
      <c r="H12" s="282">
        <v>0</v>
      </c>
      <c r="I12" s="282">
        <v>0</v>
      </c>
      <c r="J12" s="282">
        <v>0</v>
      </c>
      <c r="K12" s="282">
        <v>0</v>
      </c>
      <c r="L12" s="76">
        <v>0</v>
      </c>
      <c r="M12" s="76">
        <v>0</v>
      </c>
      <c r="N12" s="76">
        <v>0</v>
      </c>
    </row>
    <row r="13" spans="1:14" x14ac:dyDescent="0.25">
      <c r="A13" s="157" t="s">
        <v>846</v>
      </c>
      <c r="B13" s="28" t="s">
        <v>113</v>
      </c>
      <c r="C13" s="76">
        <v>0</v>
      </c>
      <c r="D13" s="76">
        <v>0</v>
      </c>
      <c r="E13" s="76">
        <v>0</v>
      </c>
      <c r="F13" s="282">
        <v>0</v>
      </c>
      <c r="G13" s="282">
        <v>0</v>
      </c>
      <c r="H13" s="282">
        <v>0</v>
      </c>
      <c r="I13" s="282">
        <v>0</v>
      </c>
      <c r="J13" s="282">
        <v>0</v>
      </c>
      <c r="K13" s="282">
        <v>0</v>
      </c>
      <c r="L13" s="76">
        <v>0</v>
      </c>
      <c r="M13" s="76">
        <v>0</v>
      </c>
      <c r="N13" s="76">
        <v>0</v>
      </c>
    </row>
    <row r="14" spans="1:14" x14ac:dyDescent="0.25">
      <c r="A14" s="157" t="s">
        <v>847</v>
      </c>
      <c r="B14" s="28" t="s">
        <v>114</v>
      </c>
      <c r="C14" s="76">
        <v>0</v>
      </c>
      <c r="D14" s="76">
        <v>0</v>
      </c>
      <c r="E14" s="76">
        <v>0</v>
      </c>
      <c r="F14" s="282">
        <v>0</v>
      </c>
      <c r="G14" s="282">
        <v>0</v>
      </c>
      <c r="H14" s="282">
        <v>0</v>
      </c>
      <c r="I14" s="282">
        <v>0</v>
      </c>
      <c r="J14" s="282">
        <v>0</v>
      </c>
      <c r="K14" s="282">
        <v>0</v>
      </c>
      <c r="L14" s="76">
        <v>0</v>
      </c>
      <c r="M14" s="76">
        <v>0</v>
      </c>
      <c r="N14" s="76">
        <v>0</v>
      </c>
    </row>
    <row r="15" spans="1:14" x14ac:dyDescent="0.25">
      <c r="A15" s="157" t="s">
        <v>115</v>
      </c>
      <c r="B15" s="28" t="s">
        <v>116</v>
      </c>
      <c r="C15" s="76">
        <v>0</v>
      </c>
      <c r="D15" s="76">
        <v>0</v>
      </c>
      <c r="E15" s="76">
        <v>0</v>
      </c>
      <c r="F15" s="282">
        <v>0</v>
      </c>
      <c r="G15" s="282">
        <v>0</v>
      </c>
      <c r="H15" s="282">
        <v>0</v>
      </c>
      <c r="I15" s="282">
        <v>0</v>
      </c>
      <c r="J15" s="282">
        <v>0</v>
      </c>
      <c r="K15" s="282">
        <v>0</v>
      </c>
      <c r="L15" s="76">
        <v>0</v>
      </c>
      <c r="M15" s="76">
        <v>0</v>
      </c>
      <c r="N15" s="76">
        <v>0</v>
      </c>
    </row>
    <row r="16" spans="1:14" x14ac:dyDescent="0.25">
      <c r="A16" s="157" t="s">
        <v>117</v>
      </c>
      <c r="B16" s="28" t="s">
        <v>118</v>
      </c>
      <c r="C16" s="76">
        <v>0</v>
      </c>
      <c r="D16" s="76">
        <v>0</v>
      </c>
      <c r="E16" s="76">
        <v>0</v>
      </c>
      <c r="F16" s="282">
        <v>0</v>
      </c>
      <c r="G16" s="282">
        <v>0</v>
      </c>
      <c r="H16" s="282">
        <v>0</v>
      </c>
      <c r="I16" s="282">
        <v>0</v>
      </c>
      <c r="J16" s="282">
        <v>0</v>
      </c>
      <c r="K16" s="282">
        <v>0</v>
      </c>
      <c r="L16" s="76">
        <v>0</v>
      </c>
      <c r="M16" s="76">
        <v>0</v>
      </c>
      <c r="N16" s="76">
        <v>0</v>
      </c>
    </row>
    <row r="17" spans="1:14" x14ac:dyDescent="0.25">
      <c r="A17" s="157" t="s">
        <v>848</v>
      </c>
      <c r="B17" s="28" t="s">
        <v>119</v>
      </c>
      <c r="C17" s="76">
        <v>39000</v>
      </c>
      <c r="D17" s="76">
        <v>41730</v>
      </c>
      <c r="E17" s="76">
        <v>41730</v>
      </c>
      <c r="F17" s="282">
        <v>0</v>
      </c>
      <c r="G17" s="282">
        <v>0</v>
      </c>
      <c r="H17" s="282">
        <v>0</v>
      </c>
      <c r="I17" s="282">
        <v>0</v>
      </c>
      <c r="J17" s="282">
        <v>0</v>
      </c>
      <c r="K17" s="282">
        <v>0</v>
      </c>
      <c r="L17" s="76">
        <v>39000</v>
      </c>
      <c r="M17" s="76">
        <v>41730</v>
      </c>
      <c r="N17" s="76">
        <v>41730</v>
      </c>
    </row>
    <row r="18" spans="1:14" x14ac:dyDescent="0.25">
      <c r="A18" s="157" t="s">
        <v>120</v>
      </c>
      <c r="B18" s="28" t="s">
        <v>121</v>
      </c>
      <c r="C18" s="76">
        <v>0</v>
      </c>
      <c r="D18" s="76">
        <v>0</v>
      </c>
      <c r="E18" s="76">
        <v>0</v>
      </c>
      <c r="F18" s="282">
        <v>0</v>
      </c>
      <c r="G18" s="282">
        <v>0</v>
      </c>
      <c r="H18" s="282">
        <v>0</v>
      </c>
      <c r="I18" s="282">
        <v>0</v>
      </c>
      <c r="J18" s="282">
        <v>0</v>
      </c>
      <c r="K18" s="282">
        <v>0</v>
      </c>
      <c r="L18" s="76">
        <v>0</v>
      </c>
      <c r="M18" s="76">
        <v>0</v>
      </c>
      <c r="N18" s="76">
        <v>0</v>
      </c>
    </row>
    <row r="19" spans="1:14" x14ac:dyDescent="0.25">
      <c r="A19" s="157" t="s">
        <v>849</v>
      </c>
      <c r="B19" s="28" t="s">
        <v>122</v>
      </c>
      <c r="C19" s="76">
        <v>0</v>
      </c>
      <c r="D19" s="76">
        <v>0</v>
      </c>
      <c r="E19" s="76">
        <v>0</v>
      </c>
      <c r="F19" s="282">
        <v>0</v>
      </c>
      <c r="G19" s="282">
        <v>0</v>
      </c>
      <c r="H19" s="282">
        <v>0</v>
      </c>
      <c r="I19" s="282">
        <v>0</v>
      </c>
      <c r="J19" s="282">
        <v>0</v>
      </c>
      <c r="K19" s="282">
        <v>0</v>
      </c>
      <c r="L19" s="76">
        <v>0</v>
      </c>
      <c r="M19" s="76">
        <v>0</v>
      </c>
      <c r="N19" s="76">
        <v>0</v>
      </c>
    </row>
    <row r="20" spans="1:14" x14ac:dyDescent="0.25">
      <c r="A20" s="157" t="s">
        <v>850</v>
      </c>
      <c r="B20" s="28" t="s">
        <v>123</v>
      </c>
      <c r="C20" s="76">
        <v>0</v>
      </c>
      <c r="D20" s="76">
        <v>0</v>
      </c>
      <c r="E20" s="76">
        <v>0</v>
      </c>
      <c r="F20" s="282">
        <v>0</v>
      </c>
      <c r="G20" s="282">
        <v>0</v>
      </c>
      <c r="H20" s="282">
        <v>0</v>
      </c>
      <c r="I20" s="282">
        <v>0</v>
      </c>
      <c r="J20" s="282">
        <v>0</v>
      </c>
      <c r="K20" s="282">
        <v>0</v>
      </c>
      <c r="L20" s="76">
        <v>0</v>
      </c>
      <c r="M20" s="76">
        <v>0</v>
      </c>
      <c r="N20" s="76">
        <v>0</v>
      </c>
    </row>
    <row r="21" spans="1:14" x14ac:dyDescent="0.25">
      <c r="A21" s="157" t="s">
        <v>420</v>
      </c>
      <c r="B21" s="28" t="s">
        <v>124</v>
      </c>
      <c r="C21" s="76">
        <v>204000</v>
      </c>
      <c r="D21" s="76">
        <v>126500</v>
      </c>
      <c r="E21" s="76">
        <v>126500</v>
      </c>
      <c r="F21" s="282">
        <v>0</v>
      </c>
      <c r="G21" s="282">
        <v>0</v>
      </c>
      <c r="H21" s="282">
        <v>0</v>
      </c>
      <c r="I21" s="282">
        <v>0</v>
      </c>
      <c r="J21" s="282">
        <v>0</v>
      </c>
      <c r="K21" s="282">
        <v>0</v>
      </c>
      <c r="L21" s="76">
        <v>204000</v>
      </c>
      <c r="M21" s="76">
        <v>126500</v>
      </c>
      <c r="N21" s="76">
        <v>126500</v>
      </c>
    </row>
    <row r="22" spans="1:14" s="92" customFormat="1" x14ac:dyDescent="0.25">
      <c r="A22" s="159" t="s">
        <v>385</v>
      </c>
      <c r="B22" s="30" t="s">
        <v>125</v>
      </c>
      <c r="C22" s="76">
        <v>4783000</v>
      </c>
      <c r="D22" s="76">
        <v>5349163</v>
      </c>
      <c r="E22" s="76">
        <v>5349163</v>
      </c>
      <c r="F22" s="282">
        <v>0</v>
      </c>
      <c r="G22" s="282">
        <v>0</v>
      </c>
      <c r="H22" s="282">
        <v>0</v>
      </c>
      <c r="I22" s="282">
        <v>0</v>
      </c>
      <c r="J22" s="282">
        <v>0</v>
      </c>
      <c r="K22" s="282">
        <v>0</v>
      </c>
      <c r="L22" s="76">
        <v>4783000</v>
      </c>
      <c r="M22" s="76">
        <v>5349163</v>
      </c>
      <c r="N22" s="76">
        <v>5349163</v>
      </c>
    </row>
    <row r="23" spans="1:14" x14ac:dyDescent="0.25">
      <c r="A23" s="157" t="s">
        <v>851</v>
      </c>
      <c r="B23" s="28" t="s">
        <v>126</v>
      </c>
      <c r="C23" s="76">
        <v>2255000</v>
      </c>
      <c r="D23" s="76">
        <v>2218176</v>
      </c>
      <c r="E23" s="76">
        <v>2218176</v>
      </c>
      <c r="F23" s="282">
        <v>0</v>
      </c>
      <c r="G23" s="282">
        <v>0</v>
      </c>
      <c r="H23" s="282">
        <v>0</v>
      </c>
      <c r="I23" s="282">
        <v>0</v>
      </c>
      <c r="J23" s="282">
        <v>0</v>
      </c>
      <c r="K23" s="282">
        <v>0</v>
      </c>
      <c r="L23" s="76">
        <v>2255000</v>
      </c>
      <c r="M23" s="76">
        <v>2218176</v>
      </c>
      <c r="N23" s="76">
        <v>2218176</v>
      </c>
    </row>
    <row r="24" spans="1:14" ht="33.75" customHeight="1" x14ac:dyDescent="0.25">
      <c r="A24" s="157" t="s">
        <v>127</v>
      </c>
      <c r="B24" s="28" t="s">
        <v>128</v>
      </c>
      <c r="C24" s="76">
        <v>0</v>
      </c>
      <c r="D24" s="76">
        <v>644065</v>
      </c>
      <c r="E24" s="76">
        <v>644065</v>
      </c>
      <c r="F24" s="282">
        <v>0</v>
      </c>
      <c r="G24" s="282">
        <v>0</v>
      </c>
      <c r="H24" s="282">
        <v>0</v>
      </c>
      <c r="I24" s="282">
        <v>0</v>
      </c>
      <c r="J24" s="282">
        <v>0</v>
      </c>
      <c r="K24" s="282">
        <v>0</v>
      </c>
      <c r="L24" s="76">
        <v>0</v>
      </c>
      <c r="M24" s="76">
        <v>644065</v>
      </c>
      <c r="N24" s="76">
        <v>644065</v>
      </c>
    </row>
    <row r="25" spans="1:14" x14ac:dyDescent="0.25">
      <c r="A25" s="157" t="s">
        <v>852</v>
      </c>
      <c r="B25" s="28" t="s">
        <v>129</v>
      </c>
      <c r="C25" s="76">
        <v>1111000</v>
      </c>
      <c r="D25" s="76">
        <v>569249</v>
      </c>
      <c r="E25" s="76">
        <v>569249</v>
      </c>
      <c r="F25" s="282">
        <v>0</v>
      </c>
      <c r="G25" s="282">
        <v>0</v>
      </c>
      <c r="H25" s="282">
        <v>0</v>
      </c>
      <c r="I25" s="282">
        <v>0</v>
      </c>
      <c r="J25" s="282">
        <v>0</v>
      </c>
      <c r="K25" s="282">
        <v>0</v>
      </c>
      <c r="L25" s="76">
        <v>1111000</v>
      </c>
      <c r="M25" s="76">
        <v>569249</v>
      </c>
      <c r="N25" s="76">
        <v>569249</v>
      </c>
    </row>
    <row r="26" spans="1:14" s="92" customFormat="1" x14ac:dyDescent="0.25">
      <c r="A26" s="159" t="s">
        <v>386</v>
      </c>
      <c r="B26" s="30" t="s">
        <v>130</v>
      </c>
      <c r="C26" s="76">
        <v>3366000</v>
      </c>
      <c r="D26" s="76">
        <v>3431490</v>
      </c>
      <c r="E26" s="76">
        <v>3431490</v>
      </c>
      <c r="F26" s="282">
        <v>0</v>
      </c>
      <c r="G26" s="282">
        <v>0</v>
      </c>
      <c r="H26" s="282">
        <v>0</v>
      </c>
      <c r="I26" s="282">
        <v>0</v>
      </c>
      <c r="J26" s="282">
        <v>0</v>
      </c>
      <c r="K26" s="282">
        <v>0</v>
      </c>
      <c r="L26" s="76">
        <v>3366000</v>
      </c>
      <c r="M26" s="76">
        <v>3431490</v>
      </c>
      <c r="N26" s="76">
        <v>3431490</v>
      </c>
    </row>
    <row r="27" spans="1:14" s="185" customFormat="1" x14ac:dyDescent="0.25">
      <c r="A27" s="183" t="s">
        <v>444</v>
      </c>
      <c r="B27" s="184" t="s">
        <v>131</v>
      </c>
      <c r="C27" s="77">
        <v>8149000</v>
      </c>
      <c r="D27" s="77">
        <v>8780653</v>
      </c>
      <c r="E27" s="77">
        <v>8780653</v>
      </c>
      <c r="F27" s="282">
        <v>0</v>
      </c>
      <c r="G27" s="282">
        <v>0</v>
      </c>
      <c r="H27" s="282">
        <v>0</v>
      </c>
      <c r="I27" s="282">
        <v>0</v>
      </c>
      <c r="J27" s="282">
        <v>0</v>
      </c>
      <c r="K27" s="282">
        <v>0</v>
      </c>
      <c r="L27" s="77">
        <v>8149000</v>
      </c>
      <c r="M27" s="77">
        <v>8780653</v>
      </c>
      <c r="N27" s="77">
        <v>8780653</v>
      </c>
    </row>
    <row r="28" spans="1:14" s="185" customFormat="1" x14ac:dyDescent="0.25">
      <c r="A28" s="183" t="s">
        <v>853</v>
      </c>
      <c r="B28" s="184" t="s">
        <v>132</v>
      </c>
      <c r="C28" s="77">
        <v>1613000</v>
      </c>
      <c r="D28" s="77">
        <v>1534958</v>
      </c>
      <c r="E28" s="77">
        <v>1534958</v>
      </c>
      <c r="F28" s="282">
        <v>0</v>
      </c>
      <c r="G28" s="282">
        <v>0</v>
      </c>
      <c r="H28" s="282">
        <v>0</v>
      </c>
      <c r="I28" s="282">
        <v>0</v>
      </c>
      <c r="J28" s="282">
        <v>0</v>
      </c>
      <c r="K28" s="282">
        <v>0</v>
      </c>
      <c r="L28" s="77">
        <v>1613000</v>
      </c>
      <c r="M28" s="77">
        <v>1534958</v>
      </c>
      <c r="N28" s="77">
        <v>1534958</v>
      </c>
    </row>
    <row r="29" spans="1:14" x14ac:dyDescent="0.25">
      <c r="A29" s="157" t="s">
        <v>854</v>
      </c>
      <c r="B29" s="28" t="s">
        <v>133</v>
      </c>
      <c r="C29" s="76">
        <v>15000</v>
      </c>
      <c r="D29" s="76">
        <v>1686</v>
      </c>
      <c r="E29" s="76">
        <v>1686</v>
      </c>
      <c r="F29" s="282">
        <v>0</v>
      </c>
      <c r="G29" s="282">
        <v>0</v>
      </c>
      <c r="H29" s="282">
        <v>0</v>
      </c>
      <c r="I29" s="282">
        <v>0</v>
      </c>
      <c r="J29" s="282">
        <v>0</v>
      </c>
      <c r="K29" s="282">
        <v>0</v>
      </c>
      <c r="L29" s="76">
        <v>15000</v>
      </c>
      <c r="M29" s="76">
        <v>1686</v>
      </c>
      <c r="N29" s="76">
        <v>1686</v>
      </c>
    </row>
    <row r="30" spans="1:14" x14ac:dyDescent="0.25">
      <c r="A30" s="157" t="s">
        <v>855</v>
      </c>
      <c r="B30" s="28" t="s">
        <v>134</v>
      </c>
      <c r="C30" s="76">
        <v>1275000</v>
      </c>
      <c r="D30" s="76">
        <v>913186</v>
      </c>
      <c r="E30" s="76">
        <v>913186</v>
      </c>
      <c r="F30" s="282">
        <v>0</v>
      </c>
      <c r="G30" s="282">
        <v>0</v>
      </c>
      <c r="H30" s="282">
        <v>0</v>
      </c>
      <c r="I30" s="282">
        <v>0</v>
      </c>
      <c r="J30" s="282">
        <v>0</v>
      </c>
      <c r="K30" s="282">
        <v>0</v>
      </c>
      <c r="L30" s="76">
        <v>1275000</v>
      </c>
      <c r="M30" s="76">
        <v>913186</v>
      </c>
      <c r="N30" s="76">
        <v>913186</v>
      </c>
    </row>
    <row r="31" spans="1:14" x14ac:dyDescent="0.25">
      <c r="A31" s="157" t="s">
        <v>856</v>
      </c>
      <c r="B31" s="28" t="s">
        <v>135</v>
      </c>
      <c r="C31" s="76">
        <v>0</v>
      </c>
      <c r="D31" s="76">
        <v>0</v>
      </c>
      <c r="E31" s="76">
        <v>0</v>
      </c>
      <c r="F31" s="282">
        <v>0</v>
      </c>
      <c r="G31" s="282">
        <v>0</v>
      </c>
      <c r="H31" s="282">
        <v>0</v>
      </c>
      <c r="I31" s="282">
        <v>0</v>
      </c>
      <c r="J31" s="282">
        <v>0</v>
      </c>
      <c r="K31" s="282">
        <v>0</v>
      </c>
      <c r="L31" s="76">
        <v>0</v>
      </c>
      <c r="M31" s="76">
        <v>0</v>
      </c>
      <c r="N31" s="76">
        <v>0</v>
      </c>
    </row>
    <row r="32" spans="1:14" s="92" customFormat="1" x14ac:dyDescent="0.25">
      <c r="A32" s="159" t="s">
        <v>857</v>
      </c>
      <c r="B32" s="30" t="s">
        <v>136</v>
      </c>
      <c r="C32" s="76">
        <v>1290000</v>
      </c>
      <c r="D32" s="76">
        <v>914872</v>
      </c>
      <c r="E32" s="76">
        <v>914872</v>
      </c>
      <c r="F32" s="282">
        <v>0</v>
      </c>
      <c r="G32" s="282">
        <v>0</v>
      </c>
      <c r="H32" s="282">
        <v>0</v>
      </c>
      <c r="I32" s="282">
        <v>0</v>
      </c>
      <c r="J32" s="282">
        <v>0</v>
      </c>
      <c r="K32" s="282">
        <v>0</v>
      </c>
      <c r="L32" s="76">
        <v>1290000</v>
      </c>
      <c r="M32" s="76">
        <v>914872</v>
      </c>
      <c r="N32" s="76">
        <v>914872</v>
      </c>
    </row>
    <row r="33" spans="1:14" x14ac:dyDescent="0.25">
      <c r="A33" s="157" t="s">
        <v>137</v>
      </c>
      <c r="B33" s="28" t="s">
        <v>138</v>
      </c>
      <c r="C33" s="76">
        <v>55000</v>
      </c>
      <c r="D33" s="76">
        <v>53915</v>
      </c>
      <c r="E33" s="76">
        <v>53915</v>
      </c>
      <c r="F33" s="282">
        <v>0</v>
      </c>
      <c r="G33" s="282">
        <v>0</v>
      </c>
      <c r="H33" s="282">
        <v>0</v>
      </c>
      <c r="I33" s="282">
        <v>0</v>
      </c>
      <c r="J33" s="282">
        <v>0</v>
      </c>
      <c r="K33" s="282">
        <v>0</v>
      </c>
      <c r="L33" s="76">
        <v>55000</v>
      </c>
      <c r="M33" s="76">
        <v>53915</v>
      </c>
      <c r="N33" s="76">
        <v>53915</v>
      </c>
    </row>
    <row r="34" spans="1:14" x14ac:dyDescent="0.25">
      <c r="A34" s="157" t="s">
        <v>858</v>
      </c>
      <c r="B34" s="28" t="s">
        <v>139</v>
      </c>
      <c r="C34" s="76">
        <v>63000</v>
      </c>
      <c r="D34" s="76">
        <v>66521</v>
      </c>
      <c r="E34" s="76">
        <v>66521</v>
      </c>
      <c r="F34" s="282">
        <v>0</v>
      </c>
      <c r="G34" s="282">
        <v>0</v>
      </c>
      <c r="H34" s="282">
        <v>0</v>
      </c>
      <c r="I34" s="282">
        <v>0</v>
      </c>
      <c r="J34" s="282">
        <v>0</v>
      </c>
      <c r="K34" s="282">
        <v>0</v>
      </c>
      <c r="L34" s="76">
        <v>63000</v>
      </c>
      <c r="M34" s="76">
        <v>66521</v>
      </c>
      <c r="N34" s="76">
        <v>66521</v>
      </c>
    </row>
    <row r="35" spans="1:14" s="92" customFormat="1" ht="15" customHeight="1" x14ac:dyDescent="0.25">
      <c r="A35" s="159" t="s">
        <v>445</v>
      </c>
      <c r="B35" s="30" t="s">
        <v>140</v>
      </c>
      <c r="C35" s="76">
        <v>118000</v>
      </c>
      <c r="D35" s="76">
        <v>120436</v>
      </c>
      <c r="E35" s="76">
        <v>120436</v>
      </c>
      <c r="F35" s="282">
        <v>0</v>
      </c>
      <c r="G35" s="282">
        <v>0</v>
      </c>
      <c r="H35" s="282">
        <v>0</v>
      </c>
      <c r="I35" s="282">
        <v>0</v>
      </c>
      <c r="J35" s="282">
        <v>0</v>
      </c>
      <c r="K35" s="282">
        <v>0</v>
      </c>
      <c r="L35" s="76">
        <v>118000</v>
      </c>
      <c r="M35" s="76">
        <v>120436</v>
      </c>
      <c r="N35" s="76">
        <v>120436</v>
      </c>
    </row>
    <row r="36" spans="1:14" x14ac:dyDescent="0.25">
      <c r="A36" s="157" t="s">
        <v>859</v>
      </c>
      <c r="B36" s="28" t="s">
        <v>141</v>
      </c>
      <c r="C36" s="76">
        <v>420000</v>
      </c>
      <c r="D36" s="76">
        <v>470520</v>
      </c>
      <c r="E36" s="76">
        <v>463673</v>
      </c>
      <c r="F36" s="282">
        <v>0</v>
      </c>
      <c r="G36" s="282">
        <v>0</v>
      </c>
      <c r="H36" s="282">
        <v>0</v>
      </c>
      <c r="I36" s="282">
        <v>0</v>
      </c>
      <c r="J36" s="282">
        <v>0</v>
      </c>
      <c r="K36" s="282">
        <v>0</v>
      </c>
      <c r="L36" s="76">
        <v>420000</v>
      </c>
      <c r="M36" s="76">
        <v>470520</v>
      </c>
      <c r="N36" s="76">
        <v>463673</v>
      </c>
    </row>
    <row r="37" spans="1:14" x14ac:dyDescent="0.25">
      <c r="A37" s="157" t="s">
        <v>860</v>
      </c>
      <c r="B37" s="28" t="s">
        <v>142</v>
      </c>
      <c r="C37" s="76">
        <v>0</v>
      </c>
      <c r="D37" s="76">
        <v>0</v>
      </c>
      <c r="E37" s="76">
        <v>0</v>
      </c>
      <c r="F37" s="282">
        <v>0</v>
      </c>
      <c r="G37" s="282">
        <v>0</v>
      </c>
      <c r="H37" s="282">
        <v>0</v>
      </c>
      <c r="I37" s="282">
        <v>0</v>
      </c>
      <c r="J37" s="282">
        <v>0</v>
      </c>
      <c r="K37" s="282">
        <v>0</v>
      </c>
      <c r="L37" s="76">
        <v>0</v>
      </c>
      <c r="M37" s="76">
        <v>0</v>
      </c>
      <c r="N37" s="76">
        <v>0</v>
      </c>
    </row>
    <row r="38" spans="1:14" x14ac:dyDescent="0.25">
      <c r="A38" s="157" t="s">
        <v>861</v>
      </c>
      <c r="B38" s="28" t="s">
        <v>143</v>
      </c>
      <c r="C38" s="76">
        <v>0</v>
      </c>
      <c r="D38" s="76">
        <v>0</v>
      </c>
      <c r="E38" s="76">
        <v>0</v>
      </c>
      <c r="F38" s="282">
        <v>0</v>
      </c>
      <c r="G38" s="282">
        <v>0</v>
      </c>
      <c r="H38" s="282">
        <v>0</v>
      </c>
      <c r="I38" s="282">
        <v>0</v>
      </c>
      <c r="J38" s="282">
        <v>0</v>
      </c>
      <c r="K38" s="282">
        <v>0</v>
      </c>
      <c r="L38" s="76">
        <v>0</v>
      </c>
      <c r="M38" s="76">
        <v>0</v>
      </c>
      <c r="N38" s="76">
        <v>0</v>
      </c>
    </row>
    <row r="39" spans="1:14" x14ac:dyDescent="0.25">
      <c r="A39" s="157" t="s">
        <v>144</v>
      </c>
      <c r="B39" s="28" t="s">
        <v>145</v>
      </c>
      <c r="C39" s="76">
        <v>415000</v>
      </c>
      <c r="D39" s="76">
        <v>228837</v>
      </c>
      <c r="E39" s="76">
        <v>228837</v>
      </c>
      <c r="F39" s="282">
        <v>0</v>
      </c>
      <c r="G39" s="282">
        <v>0</v>
      </c>
      <c r="H39" s="282">
        <v>0</v>
      </c>
      <c r="I39" s="282">
        <v>0</v>
      </c>
      <c r="J39" s="282">
        <v>0</v>
      </c>
      <c r="K39" s="282">
        <v>0</v>
      </c>
      <c r="L39" s="76">
        <v>415000</v>
      </c>
      <c r="M39" s="76">
        <v>228837</v>
      </c>
      <c r="N39" s="76">
        <v>228837</v>
      </c>
    </row>
    <row r="40" spans="1:14" x14ac:dyDescent="0.25">
      <c r="A40" s="157" t="s">
        <v>862</v>
      </c>
      <c r="B40" s="28" t="s">
        <v>146</v>
      </c>
      <c r="C40" s="76">
        <v>0</v>
      </c>
      <c r="D40" s="76">
        <v>0</v>
      </c>
      <c r="E40" s="76">
        <v>0</v>
      </c>
      <c r="F40" s="282">
        <v>0</v>
      </c>
      <c r="G40" s="282">
        <v>0</v>
      </c>
      <c r="H40" s="282">
        <v>0</v>
      </c>
      <c r="I40" s="282">
        <v>0</v>
      </c>
      <c r="J40" s="282">
        <v>0</v>
      </c>
      <c r="K40" s="282">
        <v>0</v>
      </c>
      <c r="L40" s="76">
        <v>0</v>
      </c>
      <c r="M40" s="76">
        <v>0</v>
      </c>
      <c r="N40" s="76">
        <v>0</v>
      </c>
    </row>
    <row r="41" spans="1:14" x14ac:dyDescent="0.25">
      <c r="A41" s="157" t="s">
        <v>147</v>
      </c>
      <c r="B41" s="28" t="s">
        <v>148</v>
      </c>
      <c r="C41" s="76">
        <v>405000</v>
      </c>
      <c r="D41" s="76">
        <v>1203300</v>
      </c>
      <c r="E41" s="76">
        <v>1203300</v>
      </c>
      <c r="F41" s="282">
        <v>0</v>
      </c>
      <c r="G41" s="282">
        <v>0</v>
      </c>
      <c r="H41" s="282">
        <v>0</v>
      </c>
      <c r="I41" s="282">
        <v>0</v>
      </c>
      <c r="J41" s="282">
        <v>0</v>
      </c>
      <c r="K41" s="282">
        <v>0</v>
      </c>
      <c r="L41" s="76">
        <v>405000</v>
      </c>
      <c r="M41" s="76">
        <v>1203300</v>
      </c>
      <c r="N41" s="76">
        <v>1203300</v>
      </c>
    </row>
    <row r="42" spans="1:14" x14ac:dyDescent="0.25">
      <c r="A42" s="157" t="s">
        <v>422</v>
      </c>
      <c r="B42" s="28" t="s">
        <v>149</v>
      </c>
      <c r="C42" s="76">
        <v>924000</v>
      </c>
      <c r="D42" s="76">
        <v>1150463</v>
      </c>
      <c r="E42" s="76">
        <v>1118663</v>
      </c>
      <c r="F42" s="282">
        <v>0</v>
      </c>
      <c r="G42" s="282">
        <v>0</v>
      </c>
      <c r="H42" s="282">
        <v>0</v>
      </c>
      <c r="I42" s="282">
        <v>0</v>
      </c>
      <c r="J42" s="282">
        <v>0</v>
      </c>
      <c r="K42" s="282">
        <v>0</v>
      </c>
      <c r="L42" s="76">
        <v>924000</v>
      </c>
      <c r="M42" s="76">
        <v>1150463</v>
      </c>
      <c r="N42" s="76">
        <v>1118663</v>
      </c>
    </row>
    <row r="43" spans="1:14" s="92" customFormat="1" x14ac:dyDescent="0.25">
      <c r="A43" s="159" t="s">
        <v>388</v>
      </c>
      <c r="B43" s="30" t="s">
        <v>150</v>
      </c>
      <c r="C43" s="76">
        <v>2164000</v>
      </c>
      <c r="D43" s="76">
        <v>3053120</v>
      </c>
      <c r="E43" s="76">
        <v>3014473</v>
      </c>
      <c r="F43" s="282">
        <v>0</v>
      </c>
      <c r="G43" s="282">
        <v>0</v>
      </c>
      <c r="H43" s="282">
        <v>0</v>
      </c>
      <c r="I43" s="282">
        <v>0</v>
      </c>
      <c r="J43" s="282">
        <v>0</v>
      </c>
      <c r="K43" s="282">
        <v>0</v>
      </c>
      <c r="L43" s="76">
        <v>2164000</v>
      </c>
      <c r="M43" s="76">
        <v>3053120</v>
      </c>
      <c r="N43" s="76">
        <v>3014473</v>
      </c>
    </row>
    <row r="44" spans="1:14" x14ac:dyDescent="0.25">
      <c r="A44" s="157" t="s">
        <v>151</v>
      </c>
      <c r="B44" s="28" t="s">
        <v>152</v>
      </c>
      <c r="C44" s="76">
        <v>0</v>
      </c>
      <c r="D44" s="76">
        <v>0</v>
      </c>
      <c r="E44" s="76">
        <v>0</v>
      </c>
      <c r="F44" s="282">
        <v>0</v>
      </c>
      <c r="G44" s="282">
        <v>0</v>
      </c>
      <c r="H44" s="282">
        <v>0</v>
      </c>
      <c r="I44" s="282">
        <v>0</v>
      </c>
      <c r="J44" s="282">
        <v>0</v>
      </c>
      <c r="K44" s="282">
        <v>0</v>
      </c>
      <c r="L44" s="76">
        <v>0</v>
      </c>
      <c r="M44" s="76">
        <v>0</v>
      </c>
      <c r="N44" s="76">
        <v>0</v>
      </c>
    </row>
    <row r="45" spans="1:14" x14ac:dyDescent="0.25">
      <c r="A45" s="157" t="s">
        <v>153</v>
      </c>
      <c r="B45" s="28" t="s">
        <v>154</v>
      </c>
      <c r="C45" s="76">
        <v>0</v>
      </c>
      <c r="D45" s="76">
        <v>0</v>
      </c>
      <c r="E45" s="76">
        <v>0</v>
      </c>
      <c r="F45" s="282">
        <v>0</v>
      </c>
      <c r="G45" s="282">
        <v>0</v>
      </c>
      <c r="H45" s="282">
        <v>0</v>
      </c>
      <c r="I45" s="282">
        <v>0</v>
      </c>
      <c r="J45" s="282">
        <v>0</v>
      </c>
      <c r="K45" s="282">
        <v>0</v>
      </c>
      <c r="L45" s="76">
        <v>0</v>
      </c>
      <c r="M45" s="76">
        <v>0</v>
      </c>
      <c r="N45" s="76">
        <v>0</v>
      </c>
    </row>
    <row r="46" spans="1:14" s="92" customFormat="1" x14ac:dyDescent="0.25">
      <c r="A46" s="159" t="s">
        <v>863</v>
      </c>
      <c r="B46" s="30" t="s">
        <v>155</v>
      </c>
      <c r="C46" s="76">
        <v>0</v>
      </c>
      <c r="D46" s="76">
        <v>0</v>
      </c>
      <c r="E46" s="76">
        <v>0</v>
      </c>
      <c r="F46" s="282">
        <v>0</v>
      </c>
      <c r="G46" s="282">
        <v>0</v>
      </c>
      <c r="H46" s="282">
        <v>0</v>
      </c>
      <c r="I46" s="282">
        <v>0</v>
      </c>
      <c r="J46" s="282">
        <v>0</v>
      </c>
      <c r="K46" s="282">
        <v>0</v>
      </c>
      <c r="L46" s="76">
        <v>0</v>
      </c>
      <c r="M46" s="76">
        <v>0</v>
      </c>
      <c r="N46" s="76">
        <v>0</v>
      </c>
    </row>
    <row r="47" spans="1:14" x14ac:dyDescent="0.25">
      <c r="A47" s="157" t="s">
        <v>156</v>
      </c>
      <c r="B47" s="28" t="s">
        <v>157</v>
      </c>
      <c r="C47" s="76">
        <v>1080000</v>
      </c>
      <c r="D47" s="76">
        <v>957373</v>
      </c>
      <c r="E47" s="76">
        <v>946938</v>
      </c>
      <c r="F47" s="282">
        <v>0</v>
      </c>
      <c r="G47" s="282">
        <v>0</v>
      </c>
      <c r="H47" s="282">
        <v>0</v>
      </c>
      <c r="I47" s="282">
        <v>0</v>
      </c>
      <c r="J47" s="282">
        <v>0</v>
      </c>
      <c r="K47" s="282">
        <v>0</v>
      </c>
      <c r="L47" s="76">
        <v>1080000</v>
      </c>
      <c r="M47" s="76">
        <v>957373</v>
      </c>
      <c r="N47" s="76">
        <v>946938</v>
      </c>
    </row>
    <row r="48" spans="1:14" x14ac:dyDescent="0.25">
      <c r="A48" s="157" t="s">
        <v>158</v>
      </c>
      <c r="B48" s="28" t="s">
        <v>159</v>
      </c>
      <c r="C48" s="76">
        <v>0</v>
      </c>
      <c r="D48" s="76">
        <v>0</v>
      </c>
      <c r="E48" s="76">
        <v>0</v>
      </c>
      <c r="F48" s="282">
        <v>0</v>
      </c>
      <c r="G48" s="282">
        <v>0</v>
      </c>
      <c r="H48" s="282">
        <v>0</v>
      </c>
      <c r="I48" s="282">
        <v>0</v>
      </c>
      <c r="J48" s="282">
        <v>0</v>
      </c>
      <c r="K48" s="282">
        <v>0</v>
      </c>
      <c r="L48" s="76">
        <v>0</v>
      </c>
      <c r="M48" s="76">
        <v>0</v>
      </c>
      <c r="N48" s="76">
        <v>0</v>
      </c>
    </row>
    <row r="49" spans="1:14" x14ac:dyDescent="0.25">
      <c r="A49" s="157" t="s">
        <v>423</v>
      </c>
      <c r="B49" s="28" t="s">
        <v>160</v>
      </c>
      <c r="C49" s="76">
        <v>0</v>
      </c>
      <c r="D49" s="76">
        <v>0</v>
      </c>
      <c r="E49" s="76">
        <v>0</v>
      </c>
      <c r="F49" s="282">
        <v>0</v>
      </c>
      <c r="G49" s="282">
        <v>0</v>
      </c>
      <c r="H49" s="282">
        <v>0</v>
      </c>
      <c r="I49" s="282">
        <v>0</v>
      </c>
      <c r="J49" s="282">
        <v>0</v>
      </c>
      <c r="K49" s="282">
        <v>0</v>
      </c>
      <c r="L49" s="76">
        <v>0</v>
      </c>
      <c r="M49" s="76">
        <v>0</v>
      </c>
      <c r="N49" s="76">
        <v>0</v>
      </c>
    </row>
    <row r="50" spans="1:14" x14ac:dyDescent="0.25">
      <c r="A50" s="157" t="s">
        <v>424</v>
      </c>
      <c r="B50" s="28" t="s">
        <v>161</v>
      </c>
      <c r="C50" s="76">
        <v>0</v>
      </c>
      <c r="D50" s="76">
        <v>0</v>
      </c>
      <c r="E50" s="76">
        <v>0</v>
      </c>
      <c r="F50" s="282">
        <v>0</v>
      </c>
      <c r="G50" s="282">
        <v>0</v>
      </c>
      <c r="H50" s="282">
        <v>0</v>
      </c>
      <c r="I50" s="282">
        <v>0</v>
      </c>
      <c r="J50" s="282">
        <v>0</v>
      </c>
      <c r="K50" s="282">
        <v>0</v>
      </c>
      <c r="L50" s="76">
        <v>0</v>
      </c>
      <c r="M50" s="76">
        <v>0</v>
      </c>
      <c r="N50" s="76">
        <v>0</v>
      </c>
    </row>
    <row r="51" spans="1:14" x14ac:dyDescent="0.25">
      <c r="A51" s="157" t="s">
        <v>162</v>
      </c>
      <c r="B51" s="28" t="s">
        <v>163</v>
      </c>
      <c r="C51" s="76">
        <v>5000</v>
      </c>
      <c r="D51" s="76">
        <v>3046</v>
      </c>
      <c r="E51" s="76">
        <v>3046</v>
      </c>
      <c r="F51" s="282">
        <v>0</v>
      </c>
      <c r="G51" s="282">
        <v>0</v>
      </c>
      <c r="H51" s="282">
        <v>0</v>
      </c>
      <c r="I51" s="282">
        <v>0</v>
      </c>
      <c r="J51" s="282">
        <v>0</v>
      </c>
      <c r="K51" s="282">
        <v>0</v>
      </c>
      <c r="L51" s="76">
        <v>5000</v>
      </c>
      <c r="M51" s="76">
        <v>3046</v>
      </c>
      <c r="N51" s="76">
        <v>3046</v>
      </c>
    </row>
    <row r="52" spans="1:14" s="92" customFormat="1" x14ac:dyDescent="0.25">
      <c r="A52" s="159" t="s">
        <v>864</v>
      </c>
      <c r="B52" s="30" t="s">
        <v>164</v>
      </c>
      <c r="C52" s="76">
        <v>1085000</v>
      </c>
      <c r="D52" s="76">
        <v>960419</v>
      </c>
      <c r="E52" s="76">
        <v>949984</v>
      </c>
      <c r="F52" s="282">
        <v>0</v>
      </c>
      <c r="G52" s="282">
        <v>0</v>
      </c>
      <c r="H52" s="282">
        <v>0</v>
      </c>
      <c r="I52" s="282">
        <v>0</v>
      </c>
      <c r="J52" s="282">
        <v>0</v>
      </c>
      <c r="K52" s="282">
        <v>0</v>
      </c>
      <c r="L52" s="76">
        <v>1085000</v>
      </c>
      <c r="M52" s="76">
        <v>960419</v>
      </c>
      <c r="N52" s="76">
        <v>949984</v>
      </c>
    </row>
    <row r="53" spans="1:14" s="185" customFormat="1" x14ac:dyDescent="0.25">
      <c r="A53" s="183" t="s">
        <v>391</v>
      </c>
      <c r="B53" s="184" t="s">
        <v>165</v>
      </c>
      <c r="C53" s="77">
        <v>4657000</v>
      </c>
      <c r="D53" s="77">
        <v>5048847</v>
      </c>
      <c r="E53" s="77">
        <v>4999765</v>
      </c>
      <c r="F53" s="282">
        <v>0</v>
      </c>
      <c r="G53" s="282">
        <v>0</v>
      </c>
      <c r="H53" s="282">
        <v>0</v>
      </c>
      <c r="I53" s="282">
        <v>0</v>
      </c>
      <c r="J53" s="282">
        <v>0</v>
      </c>
      <c r="K53" s="282">
        <v>0</v>
      </c>
      <c r="L53" s="77">
        <v>4657000</v>
      </c>
      <c r="M53" s="77">
        <v>5048847</v>
      </c>
      <c r="N53" s="77">
        <v>4999765</v>
      </c>
    </row>
    <row r="54" spans="1:14" x14ac:dyDescent="0.25">
      <c r="A54" s="157" t="s">
        <v>865</v>
      </c>
      <c r="B54" s="28" t="s">
        <v>167</v>
      </c>
      <c r="C54" s="76">
        <v>0</v>
      </c>
      <c r="D54" s="76">
        <v>0</v>
      </c>
      <c r="E54" s="76">
        <v>0</v>
      </c>
      <c r="F54" s="282">
        <v>0</v>
      </c>
      <c r="G54" s="282">
        <v>0</v>
      </c>
      <c r="H54" s="282">
        <v>0</v>
      </c>
      <c r="I54" s="282">
        <v>0</v>
      </c>
      <c r="J54" s="282">
        <v>0</v>
      </c>
      <c r="K54" s="282">
        <v>0</v>
      </c>
      <c r="L54" s="76">
        <v>0</v>
      </c>
      <c r="M54" s="76">
        <v>0</v>
      </c>
      <c r="N54" s="76">
        <v>0</v>
      </c>
    </row>
    <row r="55" spans="1:14" x14ac:dyDescent="0.25">
      <c r="A55" s="157" t="s">
        <v>866</v>
      </c>
      <c r="B55" s="28" t="s">
        <v>168</v>
      </c>
      <c r="C55" s="76">
        <v>0</v>
      </c>
      <c r="D55" s="76">
        <v>0</v>
      </c>
      <c r="E55" s="76">
        <v>0</v>
      </c>
      <c r="F55" s="282">
        <v>0</v>
      </c>
      <c r="G55" s="282">
        <v>0</v>
      </c>
      <c r="H55" s="282">
        <v>0</v>
      </c>
      <c r="I55" s="282">
        <v>0</v>
      </c>
      <c r="J55" s="282">
        <v>0</v>
      </c>
      <c r="K55" s="282">
        <v>0</v>
      </c>
      <c r="L55" s="76">
        <v>0</v>
      </c>
      <c r="M55" s="76">
        <v>0</v>
      </c>
      <c r="N55" s="76">
        <v>0</v>
      </c>
    </row>
    <row r="56" spans="1:14" x14ac:dyDescent="0.25">
      <c r="A56" s="157" t="s">
        <v>867</v>
      </c>
      <c r="B56" s="28" t="s">
        <v>169</v>
      </c>
      <c r="C56" s="76">
        <v>0</v>
      </c>
      <c r="D56" s="76">
        <v>0</v>
      </c>
      <c r="E56" s="76">
        <v>0</v>
      </c>
      <c r="F56" s="282">
        <v>0</v>
      </c>
      <c r="G56" s="282">
        <v>0</v>
      </c>
      <c r="H56" s="282">
        <v>0</v>
      </c>
      <c r="I56" s="282">
        <v>0</v>
      </c>
      <c r="J56" s="282">
        <v>0</v>
      </c>
      <c r="K56" s="282">
        <v>0</v>
      </c>
      <c r="L56" s="76">
        <v>0</v>
      </c>
      <c r="M56" s="76">
        <v>0</v>
      </c>
      <c r="N56" s="76">
        <v>0</v>
      </c>
    </row>
    <row r="57" spans="1:14" x14ac:dyDescent="0.25">
      <c r="A57" s="157" t="s">
        <v>426</v>
      </c>
      <c r="B57" s="28" t="s">
        <v>170</v>
      </c>
      <c r="C57" s="76">
        <v>0</v>
      </c>
      <c r="D57" s="76">
        <v>0</v>
      </c>
      <c r="E57" s="76">
        <v>0</v>
      </c>
      <c r="F57" s="282">
        <v>0</v>
      </c>
      <c r="G57" s="282">
        <v>0</v>
      </c>
      <c r="H57" s="282">
        <v>0</v>
      </c>
      <c r="I57" s="282">
        <v>0</v>
      </c>
      <c r="J57" s="282">
        <v>0</v>
      </c>
      <c r="K57" s="282">
        <v>0</v>
      </c>
      <c r="L57" s="76">
        <v>0</v>
      </c>
      <c r="M57" s="76">
        <v>0</v>
      </c>
      <c r="N57" s="76">
        <v>0</v>
      </c>
    </row>
    <row r="58" spans="1:14" x14ac:dyDescent="0.25">
      <c r="A58" s="157" t="s">
        <v>4</v>
      </c>
      <c r="B58" s="28" t="s">
        <v>171</v>
      </c>
      <c r="C58" s="76">
        <v>0</v>
      </c>
      <c r="D58" s="76">
        <v>0</v>
      </c>
      <c r="E58" s="76">
        <v>0</v>
      </c>
      <c r="F58" s="282">
        <v>0</v>
      </c>
      <c r="G58" s="282">
        <v>0</v>
      </c>
      <c r="H58" s="282">
        <v>0</v>
      </c>
      <c r="I58" s="282">
        <v>0</v>
      </c>
      <c r="J58" s="282">
        <v>0</v>
      </c>
      <c r="K58" s="282">
        <v>0</v>
      </c>
      <c r="L58" s="76">
        <v>0</v>
      </c>
      <c r="M58" s="76">
        <v>0</v>
      </c>
      <c r="N58" s="76">
        <v>0</v>
      </c>
    </row>
    <row r="59" spans="1:14" x14ac:dyDescent="0.25">
      <c r="A59" s="157" t="s">
        <v>3</v>
      </c>
      <c r="B59" s="28" t="s">
        <v>172</v>
      </c>
      <c r="C59" s="76">
        <v>0</v>
      </c>
      <c r="D59" s="76">
        <v>0</v>
      </c>
      <c r="E59" s="76">
        <v>0</v>
      </c>
      <c r="F59" s="282">
        <v>0</v>
      </c>
      <c r="G59" s="282">
        <v>0</v>
      </c>
      <c r="H59" s="282">
        <v>0</v>
      </c>
      <c r="I59" s="282">
        <v>0</v>
      </c>
      <c r="J59" s="282">
        <v>0</v>
      </c>
      <c r="K59" s="282">
        <v>0</v>
      </c>
      <c r="L59" s="76">
        <v>0</v>
      </c>
      <c r="M59" s="76">
        <v>0</v>
      </c>
      <c r="N59" s="76">
        <v>0</v>
      </c>
    </row>
    <row r="60" spans="1:14" x14ac:dyDescent="0.25">
      <c r="A60" s="157" t="s">
        <v>2</v>
      </c>
      <c r="B60" s="28" t="s">
        <v>173</v>
      </c>
      <c r="C60" s="76">
        <v>0</v>
      </c>
      <c r="D60" s="76">
        <v>0</v>
      </c>
      <c r="E60" s="76">
        <v>0</v>
      </c>
      <c r="F60" s="282">
        <v>0</v>
      </c>
      <c r="G60" s="282">
        <v>0</v>
      </c>
      <c r="H60" s="282">
        <v>0</v>
      </c>
      <c r="I60" s="282">
        <v>0</v>
      </c>
      <c r="J60" s="282">
        <v>0</v>
      </c>
      <c r="K60" s="282">
        <v>0</v>
      </c>
      <c r="L60" s="76">
        <v>0</v>
      </c>
      <c r="M60" s="76">
        <v>0</v>
      </c>
      <c r="N60" s="76">
        <v>0</v>
      </c>
    </row>
    <row r="61" spans="1:14" x14ac:dyDescent="0.25">
      <c r="A61" s="157" t="s">
        <v>393</v>
      </c>
      <c r="B61" s="28" t="s">
        <v>174</v>
      </c>
      <c r="C61" s="76">
        <v>986000</v>
      </c>
      <c r="D61" s="76">
        <v>910000</v>
      </c>
      <c r="E61" s="76">
        <v>910000</v>
      </c>
      <c r="F61" s="282">
        <v>0</v>
      </c>
      <c r="G61" s="282">
        <v>0</v>
      </c>
      <c r="H61" s="282">
        <v>0</v>
      </c>
      <c r="I61" s="282">
        <v>0</v>
      </c>
      <c r="J61" s="282">
        <v>0</v>
      </c>
      <c r="K61" s="282">
        <v>0</v>
      </c>
      <c r="L61" s="76">
        <v>986000</v>
      </c>
      <c r="M61" s="76">
        <v>910000</v>
      </c>
      <c r="N61" s="76">
        <v>910000</v>
      </c>
    </row>
    <row r="62" spans="1:14" s="185" customFormat="1" x14ac:dyDescent="0.25">
      <c r="A62" s="183" t="s">
        <v>868</v>
      </c>
      <c r="B62" s="184" t="s">
        <v>175</v>
      </c>
      <c r="C62" s="77">
        <v>986000</v>
      </c>
      <c r="D62" s="77">
        <v>910000</v>
      </c>
      <c r="E62" s="77">
        <v>910000</v>
      </c>
      <c r="F62" s="282">
        <v>0</v>
      </c>
      <c r="G62" s="282">
        <v>0</v>
      </c>
      <c r="H62" s="282">
        <v>0</v>
      </c>
      <c r="I62" s="282">
        <v>0</v>
      </c>
      <c r="J62" s="282">
        <v>0</v>
      </c>
      <c r="K62" s="282">
        <v>0</v>
      </c>
      <c r="L62" s="77">
        <v>986000</v>
      </c>
      <c r="M62" s="77">
        <v>910000</v>
      </c>
      <c r="N62" s="77">
        <v>910000</v>
      </c>
    </row>
    <row r="63" spans="1:14" x14ac:dyDescent="0.25">
      <c r="A63" s="157" t="s">
        <v>869</v>
      </c>
      <c r="B63" s="28" t="s">
        <v>176</v>
      </c>
      <c r="C63" s="76">
        <v>0</v>
      </c>
      <c r="D63" s="76">
        <v>0</v>
      </c>
      <c r="E63" s="76">
        <v>0</v>
      </c>
      <c r="F63" s="282">
        <v>0</v>
      </c>
      <c r="G63" s="282">
        <v>0</v>
      </c>
      <c r="H63" s="282">
        <v>0</v>
      </c>
      <c r="I63" s="282">
        <v>0</v>
      </c>
      <c r="J63" s="282">
        <v>0</v>
      </c>
      <c r="K63" s="282">
        <v>0</v>
      </c>
      <c r="L63" s="76">
        <v>0</v>
      </c>
      <c r="M63" s="76">
        <v>0</v>
      </c>
      <c r="N63" s="76">
        <v>0</v>
      </c>
    </row>
    <row r="64" spans="1:14" x14ac:dyDescent="0.25">
      <c r="A64" s="157" t="s">
        <v>870</v>
      </c>
      <c r="B64" s="28" t="s">
        <v>178</v>
      </c>
      <c r="C64" s="76">
        <v>0</v>
      </c>
      <c r="D64" s="76">
        <v>0</v>
      </c>
      <c r="E64" s="76">
        <v>0</v>
      </c>
      <c r="F64" s="282">
        <v>0</v>
      </c>
      <c r="G64" s="282">
        <v>0</v>
      </c>
      <c r="H64" s="282">
        <v>0</v>
      </c>
      <c r="I64" s="282">
        <v>0</v>
      </c>
      <c r="J64" s="282">
        <v>0</v>
      </c>
      <c r="K64" s="282">
        <v>0</v>
      </c>
      <c r="L64" s="76">
        <v>0</v>
      </c>
      <c r="M64" s="76">
        <v>0</v>
      </c>
      <c r="N64" s="76">
        <v>0</v>
      </c>
    </row>
    <row r="65" spans="1:14" ht="30" x14ac:dyDescent="0.25">
      <c r="A65" s="157" t="s">
        <v>179</v>
      </c>
      <c r="B65" s="28" t="s">
        <v>180</v>
      </c>
      <c r="C65" s="76">
        <v>0</v>
      </c>
      <c r="D65" s="76">
        <v>0</v>
      </c>
      <c r="E65" s="76">
        <v>0</v>
      </c>
      <c r="F65" s="282">
        <v>0</v>
      </c>
      <c r="G65" s="282">
        <v>0</v>
      </c>
      <c r="H65" s="282">
        <v>0</v>
      </c>
      <c r="I65" s="282">
        <v>0</v>
      </c>
      <c r="J65" s="282">
        <v>0</v>
      </c>
      <c r="K65" s="282">
        <v>0</v>
      </c>
      <c r="L65" s="76">
        <v>0</v>
      </c>
      <c r="M65" s="76">
        <v>0</v>
      </c>
      <c r="N65" s="76">
        <v>0</v>
      </c>
    </row>
    <row r="66" spans="1:14" ht="30" x14ac:dyDescent="0.25">
      <c r="A66" s="157" t="s">
        <v>871</v>
      </c>
      <c r="B66" s="28" t="s">
        <v>181</v>
      </c>
      <c r="C66" s="76">
        <v>0</v>
      </c>
      <c r="D66" s="76">
        <v>0</v>
      </c>
      <c r="E66" s="76">
        <v>0</v>
      </c>
      <c r="F66" s="282">
        <v>0</v>
      </c>
      <c r="G66" s="282">
        <v>0</v>
      </c>
      <c r="H66" s="282">
        <v>0</v>
      </c>
      <c r="I66" s="282">
        <v>0</v>
      </c>
      <c r="J66" s="282">
        <v>0</v>
      </c>
      <c r="K66" s="282">
        <v>0</v>
      </c>
      <c r="L66" s="76">
        <v>0</v>
      </c>
      <c r="M66" s="76">
        <v>0</v>
      </c>
      <c r="N66" s="76">
        <v>0</v>
      </c>
    </row>
    <row r="67" spans="1:14" ht="30" x14ac:dyDescent="0.25">
      <c r="A67" s="157" t="s">
        <v>396</v>
      </c>
      <c r="B67" s="28" t="s">
        <v>182</v>
      </c>
      <c r="C67" s="76">
        <v>0</v>
      </c>
      <c r="D67" s="76">
        <v>0</v>
      </c>
      <c r="E67" s="76">
        <v>0</v>
      </c>
      <c r="F67" s="282">
        <v>0</v>
      </c>
      <c r="G67" s="282">
        <v>0</v>
      </c>
      <c r="H67" s="282">
        <v>0</v>
      </c>
      <c r="I67" s="282">
        <v>0</v>
      </c>
      <c r="J67" s="282">
        <v>0</v>
      </c>
      <c r="K67" s="282">
        <v>0</v>
      </c>
      <c r="L67" s="76">
        <v>0</v>
      </c>
      <c r="M67" s="76">
        <v>0</v>
      </c>
      <c r="N67" s="76">
        <v>0</v>
      </c>
    </row>
    <row r="68" spans="1:14" x14ac:dyDescent="0.25">
      <c r="A68" s="157" t="s">
        <v>397</v>
      </c>
      <c r="B68" s="28" t="s">
        <v>183</v>
      </c>
      <c r="C68" s="76">
        <v>1633000</v>
      </c>
      <c r="D68" s="76">
        <v>1250341</v>
      </c>
      <c r="E68" s="76">
        <v>1250341</v>
      </c>
      <c r="F68" s="282">
        <v>0</v>
      </c>
      <c r="G68" s="282">
        <v>0</v>
      </c>
      <c r="H68" s="282">
        <v>0</v>
      </c>
      <c r="I68" s="282">
        <v>0</v>
      </c>
      <c r="J68" s="282">
        <v>0</v>
      </c>
      <c r="K68" s="282">
        <v>0</v>
      </c>
      <c r="L68" s="76">
        <v>1633000</v>
      </c>
      <c r="M68" s="76">
        <v>1250341</v>
      </c>
      <c r="N68" s="76">
        <v>1250341</v>
      </c>
    </row>
    <row r="69" spans="1:14" ht="30" x14ac:dyDescent="0.25">
      <c r="A69" s="157" t="s">
        <v>433</v>
      </c>
      <c r="B69" s="28" t="s">
        <v>184</v>
      </c>
      <c r="C69" s="76">
        <v>0</v>
      </c>
      <c r="D69" s="76">
        <v>0</v>
      </c>
      <c r="E69" s="76">
        <v>0</v>
      </c>
      <c r="F69" s="282">
        <v>0</v>
      </c>
      <c r="G69" s="282">
        <v>0</v>
      </c>
      <c r="H69" s="282">
        <v>0</v>
      </c>
      <c r="I69" s="282">
        <v>0</v>
      </c>
      <c r="J69" s="282">
        <v>0</v>
      </c>
      <c r="K69" s="282">
        <v>0</v>
      </c>
      <c r="L69" s="76">
        <v>0</v>
      </c>
      <c r="M69" s="76">
        <v>0</v>
      </c>
      <c r="N69" s="76">
        <v>0</v>
      </c>
    </row>
    <row r="70" spans="1:14" ht="30" x14ac:dyDescent="0.25">
      <c r="A70" s="157" t="s">
        <v>434</v>
      </c>
      <c r="B70" s="28" t="s">
        <v>185</v>
      </c>
      <c r="C70" s="76">
        <v>0</v>
      </c>
      <c r="D70" s="76">
        <v>0</v>
      </c>
      <c r="E70" s="76">
        <v>0</v>
      </c>
      <c r="F70" s="282">
        <v>0</v>
      </c>
      <c r="G70" s="282">
        <v>0</v>
      </c>
      <c r="H70" s="282">
        <v>0</v>
      </c>
      <c r="I70" s="282">
        <v>0</v>
      </c>
      <c r="J70" s="282">
        <v>0</v>
      </c>
      <c r="K70" s="282">
        <v>0</v>
      </c>
      <c r="L70" s="76">
        <v>0</v>
      </c>
      <c r="M70" s="76">
        <v>0</v>
      </c>
      <c r="N70" s="76">
        <v>0</v>
      </c>
    </row>
    <row r="71" spans="1:14" x14ac:dyDescent="0.25">
      <c r="A71" s="157" t="s">
        <v>186</v>
      </c>
      <c r="B71" s="28" t="s">
        <v>187</v>
      </c>
      <c r="C71" s="76">
        <v>0</v>
      </c>
      <c r="D71" s="76">
        <v>0</v>
      </c>
      <c r="E71" s="76">
        <v>0</v>
      </c>
      <c r="F71" s="282">
        <v>0</v>
      </c>
      <c r="G71" s="282">
        <v>0</v>
      </c>
      <c r="H71" s="282">
        <v>0</v>
      </c>
      <c r="I71" s="282">
        <v>0</v>
      </c>
      <c r="J71" s="282">
        <v>0</v>
      </c>
      <c r="K71" s="282">
        <v>0</v>
      </c>
      <c r="L71" s="76">
        <v>0</v>
      </c>
      <c r="M71" s="76">
        <v>0</v>
      </c>
      <c r="N71" s="76">
        <v>0</v>
      </c>
    </row>
    <row r="72" spans="1:14" x14ac:dyDescent="0.25">
      <c r="A72" s="157" t="s">
        <v>188</v>
      </c>
      <c r="B72" s="28" t="s">
        <v>189</v>
      </c>
      <c r="C72" s="76">
        <v>0</v>
      </c>
      <c r="D72" s="76">
        <v>0</v>
      </c>
      <c r="E72" s="76">
        <v>0</v>
      </c>
      <c r="F72" s="282">
        <v>0</v>
      </c>
      <c r="G72" s="282">
        <v>0</v>
      </c>
      <c r="H72" s="282">
        <v>0</v>
      </c>
      <c r="I72" s="282">
        <v>0</v>
      </c>
      <c r="J72" s="282">
        <v>0</v>
      </c>
      <c r="K72" s="282">
        <v>0</v>
      </c>
      <c r="L72" s="76">
        <v>0</v>
      </c>
      <c r="M72" s="76">
        <v>0</v>
      </c>
      <c r="N72" s="76">
        <v>0</v>
      </c>
    </row>
    <row r="73" spans="1:14" x14ac:dyDescent="0.25">
      <c r="A73" s="157" t="s">
        <v>872</v>
      </c>
      <c r="B73" s="28" t="s">
        <v>873</v>
      </c>
      <c r="C73" s="76">
        <v>0</v>
      </c>
      <c r="D73" s="76">
        <v>0</v>
      </c>
      <c r="E73" s="76">
        <v>0</v>
      </c>
      <c r="F73" s="282">
        <v>0</v>
      </c>
      <c r="G73" s="282">
        <v>0</v>
      </c>
      <c r="H73" s="282">
        <v>0</v>
      </c>
      <c r="I73" s="282">
        <v>0</v>
      </c>
      <c r="J73" s="282">
        <v>0</v>
      </c>
      <c r="K73" s="282">
        <v>0</v>
      </c>
      <c r="L73" s="76">
        <v>0</v>
      </c>
      <c r="M73" s="76">
        <v>0</v>
      </c>
      <c r="N73" s="76">
        <v>0</v>
      </c>
    </row>
    <row r="74" spans="1:14" x14ac:dyDescent="0.25">
      <c r="A74" s="157" t="s">
        <v>435</v>
      </c>
      <c r="B74" s="28" t="s">
        <v>190</v>
      </c>
      <c r="C74" s="76">
        <v>0</v>
      </c>
      <c r="D74" s="76">
        <v>0</v>
      </c>
      <c r="E74" s="76">
        <v>0</v>
      </c>
      <c r="F74" s="76">
        <v>420000</v>
      </c>
      <c r="G74" s="76">
        <v>420000</v>
      </c>
      <c r="H74" s="76">
        <v>420000</v>
      </c>
      <c r="I74" s="282">
        <v>0</v>
      </c>
      <c r="J74" s="282">
        <v>0</v>
      </c>
      <c r="K74" s="282">
        <v>0</v>
      </c>
      <c r="L74" s="76">
        <v>420000</v>
      </c>
      <c r="M74" s="76">
        <v>420000</v>
      </c>
      <c r="N74" s="76">
        <v>420000</v>
      </c>
    </row>
    <row r="75" spans="1:14" x14ac:dyDescent="0.25">
      <c r="A75" s="157" t="s">
        <v>874</v>
      </c>
      <c r="B75" s="28" t="s">
        <v>673</v>
      </c>
      <c r="C75" s="76">
        <v>5537908</v>
      </c>
      <c r="D75" s="76">
        <v>17932120</v>
      </c>
      <c r="E75" s="76">
        <v>0</v>
      </c>
      <c r="F75" s="282">
        <v>0</v>
      </c>
      <c r="G75" s="282">
        <v>0</v>
      </c>
      <c r="H75" s="282">
        <v>0</v>
      </c>
      <c r="I75" s="282">
        <v>0</v>
      </c>
      <c r="J75" s="282">
        <v>0</v>
      </c>
      <c r="K75" s="282">
        <v>0</v>
      </c>
      <c r="L75" s="76">
        <v>5537908</v>
      </c>
      <c r="M75" s="76">
        <v>17932120</v>
      </c>
      <c r="N75" s="76">
        <v>0</v>
      </c>
    </row>
    <row r="76" spans="1:14" s="185" customFormat="1" x14ac:dyDescent="0.25">
      <c r="A76" s="183" t="s">
        <v>875</v>
      </c>
      <c r="B76" s="184" t="s">
        <v>191</v>
      </c>
      <c r="C76" s="77">
        <f>SUM(C63:C75)</f>
        <v>7170908</v>
      </c>
      <c r="D76" s="77">
        <f t="shared" ref="D76:E76" si="0">SUM(D63:D75)</f>
        <v>19182461</v>
      </c>
      <c r="E76" s="77">
        <f t="shared" si="0"/>
        <v>1250341</v>
      </c>
      <c r="F76" s="76">
        <v>420000</v>
      </c>
      <c r="G76" s="76">
        <v>420000</v>
      </c>
      <c r="H76" s="76">
        <v>420000</v>
      </c>
      <c r="I76" s="283">
        <v>0</v>
      </c>
      <c r="J76" s="283">
        <v>0</v>
      </c>
      <c r="K76" s="283">
        <v>0</v>
      </c>
      <c r="L76" s="77">
        <v>7590908</v>
      </c>
      <c r="M76" s="77">
        <v>19602461</v>
      </c>
      <c r="N76" s="77">
        <v>1670341</v>
      </c>
    </row>
    <row r="77" spans="1:14" s="213" customFormat="1" x14ac:dyDescent="0.25">
      <c r="A77" s="186" t="s">
        <v>549</v>
      </c>
      <c r="B77" s="211"/>
      <c r="C77" s="284">
        <f>C27+C28+C53+C62+C76</f>
        <v>22575908</v>
      </c>
      <c r="D77" s="284">
        <f t="shared" ref="D77:E77" si="1">D27+D28+D53+D62+D76</f>
        <v>35456919</v>
      </c>
      <c r="E77" s="284">
        <f t="shared" si="1"/>
        <v>17475717</v>
      </c>
      <c r="F77" s="284">
        <f t="shared" ref="F77:K77" si="2">F27+F28+F53+F62+F76</f>
        <v>420000</v>
      </c>
      <c r="G77" s="284">
        <f t="shared" si="2"/>
        <v>420000</v>
      </c>
      <c r="H77" s="284">
        <f t="shared" si="2"/>
        <v>420000</v>
      </c>
      <c r="I77" s="284">
        <f t="shared" si="2"/>
        <v>0</v>
      </c>
      <c r="J77" s="284">
        <f t="shared" si="2"/>
        <v>0</v>
      </c>
      <c r="K77" s="284">
        <f t="shared" si="2"/>
        <v>0</v>
      </c>
      <c r="L77" s="284">
        <v>22995908</v>
      </c>
      <c r="M77" s="284">
        <v>35876919</v>
      </c>
      <c r="N77" s="284">
        <v>17895717</v>
      </c>
    </row>
    <row r="78" spans="1:14" x14ac:dyDescent="0.25">
      <c r="A78" s="157" t="s">
        <v>876</v>
      </c>
      <c r="B78" s="28" t="s">
        <v>193</v>
      </c>
      <c r="C78" s="76">
        <v>0</v>
      </c>
      <c r="D78" s="76">
        <v>0</v>
      </c>
      <c r="E78" s="76">
        <v>0</v>
      </c>
      <c r="F78" s="282">
        <v>0</v>
      </c>
      <c r="G78" s="282">
        <v>0</v>
      </c>
      <c r="H78" s="282">
        <v>0</v>
      </c>
      <c r="I78" s="282">
        <v>0</v>
      </c>
      <c r="J78" s="282">
        <v>0</v>
      </c>
      <c r="K78" s="282">
        <v>0</v>
      </c>
      <c r="L78" s="76">
        <v>0</v>
      </c>
      <c r="M78" s="76">
        <v>0</v>
      </c>
      <c r="N78" s="76">
        <v>0</v>
      </c>
    </row>
    <row r="79" spans="1:14" x14ac:dyDescent="0.25">
      <c r="A79" s="157" t="s">
        <v>436</v>
      </c>
      <c r="B79" s="28" t="s">
        <v>194</v>
      </c>
      <c r="C79" s="76">
        <v>0</v>
      </c>
      <c r="D79" s="76">
        <v>2464730</v>
      </c>
      <c r="E79" s="76">
        <v>2464730</v>
      </c>
      <c r="F79" s="282">
        <v>0</v>
      </c>
      <c r="G79" s="282">
        <v>0</v>
      </c>
      <c r="H79" s="282">
        <v>0</v>
      </c>
      <c r="I79" s="282">
        <v>0</v>
      </c>
      <c r="J79" s="282">
        <v>0</v>
      </c>
      <c r="K79" s="282">
        <v>0</v>
      </c>
      <c r="L79" s="76">
        <v>0</v>
      </c>
      <c r="M79" s="76">
        <v>2464730</v>
      </c>
      <c r="N79" s="76">
        <v>2464730</v>
      </c>
    </row>
    <row r="80" spans="1:14" x14ac:dyDescent="0.25">
      <c r="A80" s="157" t="s">
        <v>195</v>
      </c>
      <c r="B80" s="28" t="s">
        <v>196</v>
      </c>
      <c r="C80" s="76">
        <v>0</v>
      </c>
      <c r="D80" s="76">
        <v>0</v>
      </c>
      <c r="E80" s="76">
        <v>0</v>
      </c>
      <c r="F80" s="282">
        <v>0</v>
      </c>
      <c r="G80" s="282">
        <v>0</v>
      </c>
      <c r="H80" s="282">
        <v>0</v>
      </c>
      <c r="I80" s="282">
        <v>0</v>
      </c>
      <c r="J80" s="282">
        <v>0</v>
      </c>
      <c r="K80" s="282">
        <v>0</v>
      </c>
      <c r="L80" s="76">
        <v>0</v>
      </c>
      <c r="M80" s="76">
        <v>0</v>
      </c>
      <c r="N80" s="76">
        <v>0</v>
      </c>
    </row>
    <row r="81" spans="1:14" x14ac:dyDescent="0.25">
      <c r="A81" s="157" t="s">
        <v>197</v>
      </c>
      <c r="B81" s="28" t="s">
        <v>198</v>
      </c>
      <c r="C81" s="76">
        <v>200000</v>
      </c>
      <c r="D81" s="76">
        <v>257480</v>
      </c>
      <c r="E81" s="76">
        <v>257480</v>
      </c>
      <c r="F81" s="282">
        <v>0</v>
      </c>
      <c r="G81" s="282">
        <v>0</v>
      </c>
      <c r="H81" s="282">
        <v>0</v>
      </c>
      <c r="I81" s="282">
        <v>0</v>
      </c>
      <c r="J81" s="282">
        <v>0</v>
      </c>
      <c r="K81" s="282">
        <v>0</v>
      </c>
      <c r="L81" s="76">
        <v>200000</v>
      </c>
      <c r="M81" s="76">
        <v>257480</v>
      </c>
      <c r="N81" s="76">
        <v>257480</v>
      </c>
    </row>
    <row r="82" spans="1:14" x14ac:dyDescent="0.25">
      <c r="A82" s="157" t="s">
        <v>199</v>
      </c>
      <c r="B82" s="28" t="s">
        <v>200</v>
      </c>
      <c r="C82" s="76">
        <v>0</v>
      </c>
      <c r="D82" s="76">
        <v>0</v>
      </c>
      <c r="E82" s="76">
        <v>0</v>
      </c>
      <c r="F82" s="282">
        <v>0</v>
      </c>
      <c r="G82" s="282">
        <v>0</v>
      </c>
      <c r="H82" s="282">
        <v>0</v>
      </c>
      <c r="I82" s="282">
        <v>0</v>
      </c>
      <c r="J82" s="282">
        <v>0</v>
      </c>
      <c r="K82" s="282">
        <v>0</v>
      </c>
      <c r="L82" s="76">
        <v>0</v>
      </c>
      <c r="M82" s="76">
        <v>0</v>
      </c>
      <c r="N82" s="76">
        <v>0</v>
      </c>
    </row>
    <row r="83" spans="1:14" x14ac:dyDescent="0.25">
      <c r="A83" s="157" t="s">
        <v>201</v>
      </c>
      <c r="B83" s="28" t="s">
        <v>202</v>
      </c>
      <c r="C83" s="76">
        <v>0</v>
      </c>
      <c r="D83" s="76">
        <v>0</v>
      </c>
      <c r="E83" s="76">
        <v>0</v>
      </c>
      <c r="F83" s="282">
        <v>0</v>
      </c>
      <c r="G83" s="282">
        <v>0</v>
      </c>
      <c r="H83" s="282">
        <v>0</v>
      </c>
      <c r="I83" s="282">
        <v>0</v>
      </c>
      <c r="J83" s="282">
        <v>0</v>
      </c>
      <c r="K83" s="282">
        <v>0</v>
      </c>
      <c r="L83" s="76">
        <v>0</v>
      </c>
      <c r="M83" s="76">
        <v>0</v>
      </c>
      <c r="N83" s="76">
        <v>0</v>
      </c>
    </row>
    <row r="84" spans="1:14" x14ac:dyDescent="0.25">
      <c r="A84" s="157" t="s">
        <v>203</v>
      </c>
      <c r="B84" s="28" t="s">
        <v>204</v>
      </c>
      <c r="C84" s="76">
        <v>40000</v>
      </c>
      <c r="D84" s="76">
        <v>734996</v>
      </c>
      <c r="E84" s="76">
        <v>734996</v>
      </c>
      <c r="F84" s="282">
        <v>0</v>
      </c>
      <c r="G84" s="282">
        <v>0</v>
      </c>
      <c r="H84" s="282">
        <v>0</v>
      </c>
      <c r="I84" s="282">
        <v>0</v>
      </c>
      <c r="J84" s="282">
        <v>0</v>
      </c>
      <c r="K84" s="282">
        <v>0</v>
      </c>
      <c r="L84" s="76">
        <v>40000</v>
      </c>
      <c r="M84" s="76">
        <v>734996</v>
      </c>
      <c r="N84" s="76">
        <v>734996</v>
      </c>
    </row>
    <row r="85" spans="1:14" s="187" customFormat="1" x14ac:dyDescent="0.25">
      <c r="A85" s="183" t="s">
        <v>402</v>
      </c>
      <c r="B85" s="184" t="s">
        <v>205</v>
      </c>
      <c r="C85" s="77">
        <v>240000</v>
      </c>
      <c r="D85" s="77">
        <v>3457206</v>
      </c>
      <c r="E85" s="77">
        <v>3457206</v>
      </c>
      <c r="F85" s="282">
        <v>0</v>
      </c>
      <c r="G85" s="282">
        <v>0</v>
      </c>
      <c r="H85" s="282">
        <v>0</v>
      </c>
      <c r="I85" s="282">
        <v>0</v>
      </c>
      <c r="J85" s="282">
        <v>0</v>
      </c>
      <c r="K85" s="282">
        <v>0</v>
      </c>
      <c r="L85" s="77">
        <v>240000</v>
      </c>
      <c r="M85" s="77">
        <v>3457206</v>
      </c>
      <c r="N85" s="77">
        <v>3457206</v>
      </c>
    </row>
    <row r="86" spans="1:14" x14ac:dyDescent="0.25">
      <c r="A86" s="157" t="s">
        <v>877</v>
      </c>
      <c r="B86" s="28" t="s">
        <v>207</v>
      </c>
      <c r="C86" s="76">
        <v>0</v>
      </c>
      <c r="D86" s="76">
        <v>680031</v>
      </c>
      <c r="E86" s="76">
        <v>680031</v>
      </c>
      <c r="F86" s="282">
        <v>0</v>
      </c>
      <c r="G86" s="282">
        <v>0</v>
      </c>
      <c r="H86" s="282">
        <v>0</v>
      </c>
      <c r="I86" s="282">
        <v>0</v>
      </c>
      <c r="J86" s="282">
        <v>0</v>
      </c>
      <c r="K86" s="282">
        <v>0</v>
      </c>
      <c r="L86" s="76">
        <v>0</v>
      </c>
      <c r="M86" s="76">
        <v>680031</v>
      </c>
      <c r="N86" s="76">
        <v>680031</v>
      </c>
    </row>
    <row r="87" spans="1:14" x14ac:dyDescent="0.25">
      <c r="A87" s="157" t="s">
        <v>208</v>
      </c>
      <c r="B87" s="28" t="s">
        <v>209</v>
      </c>
      <c r="C87" s="76">
        <v>0</v>
      </c>
      <c r="D87" s="76">
        <v>0</v>
      </c>
      <c r="E87" s="76">
        <v>0</v>
      </c>
      <c r="F87" s="282">
        <v>0</v>
      </c>
      <c r="G87" s="282">
        <v>0</v>
      </c>
      <c r="H87" s="282">
        <v>0</v>
      </c>
      <c r="I87" s="282">
        <v>0</v>
      </c>
      <c r="J87" s="282">
        <v>0</v>
      </c>
      <c r="K87" s="282">
        <v>0</v>
      </c>
      <c r="L87" s="76">
        <v>0</v>
      </c>
      <c r="M87" s="76">
        <v>0</v>
      </c>
      <c r="N87" s="76">
        <v>0</v>
      </c>
    </row>
    <row r="88" spans="1:14" x14ac:dyDescent="0.25">
      <c r="A88" s="157" t="s">
        <v>878</v>
      </c>
      <c r="B88" s="28" t="s">
        <v>211</v>
      </c>
      <c r="C88" s="76">
        <v>0</v>
      </c>
      <c r="D88" s="76">
        <v>0</v>
      </c>
      <c r="E88" s="76">
        <v>0</v>
      </c>
      <c r="F88" s="282">
        <v>0</v>
      </c>
      <c r="G88" s="282">
        <v>0</v>
      </c>
      <c r="H88" s="282">
        <v>0</v>
      </c>
      <c r="I88" s="282">
        <v>0</v>
      </c>
      <c r="J88" s="282">
        <v>0</v>
      </c>
      <c r="K88" s="282">
        <v>0</v>
      </c>
      <c r="L88" s="76">
        <v>0</v>
      </c>
      <c r="M88" s="76">
        <v>0</v>
      </c>
      <c r="N88" s="76">
        <v>0</v>
      </c>
    </row>
    <row r="89" spans="1:14" x14ac:dyDescent="0.25">
      <c r="A89" s="157" t="s">
        <v>212</v>
      </c>
      <c r="B89" s="28" t="s">
        <v>213</v>
      </c>
      <c r="C89" s="76">
        <v>0</v>
      </c>
      <c r="D89" s="76">
        <v>107854</v>
      </c>
      <c r="E89" s="76">
        <v>107854</v>
      </c>
      <c r="F89" s="282">
        <v>0</v>
      </c>
      <c r="G89" s="282">
        <v>0</v>
      </c>
      <c r="H89" s="282">
        <v>0</v>
      </c>
      <c r="I89" s="282">
        <v>0</v>
      </c>
      <c r="J89" s="282">
        <v>0</v>
      </c>
      <c r="K89" s="282">
        <v>0</v>
      </c>
      <c r="L89" s="76">
        <v>0</v>
      </c>
      <c r="M89" s="76">
        <v>107854</v>
      </c>
      <c r="N89" s="76">
        <v>107854</v>
      </c>
    </row>
    <row r="90" spans="1:14" s="185" customFormat="1" x14ac:dyDescent="0.25">
      <c r="A90" s="183" t="s">
        <v>879</v>
      </c>
      <c r="B90" s="184" t="s">
        <v>214</v>
      </c>
      <c r="C90" s="77">
        <v>0</v>
      </c>
      <c r="D90" s="77">
        <v>787885</v>
      </c>
      <c r="E90" s="77">
        <v>787885</v>
      </c>
      <c r="F90" s="282">
        <v>0</v>
      </c>
      <c r="G90" s="282">
        <v>0</v>
      </c>
      <c r="H90" s="282">
        <v>0</v>
      </c>
      <c r="I90" s="282">
        <v>0</v>
      </c>
      <c r="J90" s="282">
        <v>0</v>
      </c>
      <c r="K90" s="282">
        <v>0</v>
      </c>
      <c r="L90" s="77">
        <v>0</v>
      </c>
      <c r="M90" s="77">
        <v>787885</v>
      </c>
      <c r="N90" s="77">
        <v>787885</v>
      </c>
    </row>
    <row r="91" spans="1:14" ht="30" x14ac:dyDescent="0.25">
      <c r="A91" s="157" t="s">
        <v>215</v>
      </c>
      <c r="B91" s="28" t="s">
        <v>216</v>
      </c>
      <c r="C91" s="285">
        <v>0</v>
      </c>
      <c r="D91" s="285">
        <v>0</v>
      </c>
      <c r="E91" s="285">
        <v>0</v>
      </c>
      <c r="F91" s="282">
        <v>0</v>
      </c>
      <c r="G91" s="282">
        <v>0</v>
      </c>
      <c r="H91" s="282">
        <v>0</v>
      </c>
      <c r="I91" s="282">
        <v>0</v>
      </c>
      <c r="J91" s="282">
        <v>0</v>
      </c>
      <c r="K91" s="282">
        <v>0</v>
      </c>
      <c r="L91" s="285">
        <v>0</v>
      </c>
      <c r="M91" s="285">
        <v>0</v>
      </c>
      <c r="N91" s="285">
        <v>0</v>
      </c>
    </row>
    <row r="92" spans="1:14" ht="30" x14ac:dyDescent="0.25">
      <c r="A92" s="157" t="s">
        <v>437</v>
      </c>
      <c r="B92" s="28" t="s">
        <v>217</v>
      </c>
      <c r="C92" s="285">
        <v>0</v>
      </c>
      <c r="D92" s="285">
        <v>0</v>
      </c>
      <c r="E92" s="285">
        <v>0</v>
      </c>
      <c r="F92" s="282">
        <v>0</v>
      </c>
      <c r="G92" s="282">
        <v>0</v>
      </c>
      <c r="H92" s="282">
        <v>0</v>
      </c>
      <c r="I92" s="282">
        <v>0</v>
      </c>
      <c r="J92" s="282">
        <v>0</v>
      </c>
      <c r="K92" s="282">
        <v>0</v>
      </c>
      <c r="L92" s="285">
        <v>0</v>
      </c>
      <c r="M92" s="285">
        <v>0</v>
      </c>
      <c r="N92" s="285">
        <v>0</v>
      </c>
    </row>
    <row r="93" spans="1:14" ht="30" x14ac:dyDescent="0.25">
      <c r="A93" s="157" t="s">
        <v>438</v>
      </c>
      <c r="B93" s="28" t="s">
        <v>218</v>
      </c>
      <c r="C93" s="285">
        <v>0</v>
      </c>
      <c r="D93" s="285">
        <v>0</v>
      </c>
      <c r="E93" s="285">
        <v>0</v>
      </c>
      <c r="F93" s="282">
        <v>0</v>
      </c>
      <c r="G93" s="282">
        <v>0</v>
      </c>
      <c r="H93" s="282">
        <v>0</v>
      </c>
      <c r="I93" s="282">
        <v>0</v>
      </c>
      <c r="J93" s="282">
        <v>0</v>
      </c>
      <c r="K93" s="282">
        <v>0</v>
      </c>
      <c r="L93" s="285">
        <v>0</v>
      </c>
      <c r="M93" s="285">
        <v>0</v>
      </c>
      <c r="N93" s="285">
        <v>0</v>
      </c>
    </row>
    <row r="94" spans="1:14" x14ac:dyDescent="0.25">
      <c r="A94" s="157" t="s">
        <v>439</v>
      </c>
      <c r="B94" s="28" t="s">
        <v>219</v>
      </c>
      <c r="C94" s="285">
        <v>0</v>
      </c>
      <c r="D94" s="285">
        <v>0</v>
      </c>
      <c r="E94" s="285">
        <v>0</v>
      </c>
      <c r="F94" s="282">
        <v>0</v>
      </c>
      <c r="G94" s="282">
        <v>0</v>
      </c>
      <c r="H94" s="282">
        <v>0</v>
      </c>
      <c r="I94" s="282">
        <v>0</v>
      </c>
      <c r="J94" s="282">
        <v>0</v>
      </c>
      <c r="K94" s="282">
        <v>0</v>
      </c>
      <c r="L94" s="285">
        <v>0</v>
      </c>
      <c r="M94" s="285">
        <v>0</v>
      </c>
      <c r="N94" s="285">
        <v>0</v>
      </c>
    </row>
    <row r="95" spans="1:14" ht="30" x14ac:dyDescent="0.25">
      <c r="A95" s="157" t="s">
        <v>440</v>
      </c>
      <c r="B95" s="28" t="s">
        <v>220</v>
      </c>
      <c r="C95" s="285">
        <v>0</v>
      </c>
      <c r="D95" s="285">
        <v>0</v>
      </c>
      <c r="E95" s="285">
        <v>0</v>
      </c>
      <c r="F95" s="282">
        <v>0</v>
      </c>
      <c r="G95" s="282">
        <v>0</v>
      </c>
      <c r="H95" s="282">
        <v>0</v>
      </c>
      <c r="I95" s="282">
        <v>0</v>
      </c>
      <c r="J95" s="282">
        <v>0</v>
      </c>
      <c r="K95" s="282">
        <v>0</v>
      </c>
      <c r="L95" s="285">
        <v>0</v>
      </c>
      <c r="M95" s="285">
        <v>0</v>
      </c>
      <c r="N95" s="285">
        <v>0</v>
      </c>
    </row>
    <row r="96" spans="1:14" ht="30" x14ac:dyDescent="0.25">
      <c r="A96" s="157" t="s">
        <v>405</v>
      </c>
      <c r="B96" s="28" t="s">
        <v>221</v>
      </c>
      <c r="C96" s="285">
        <v>0</v>
      </c>
      <c r="D96" s="285">
        <v>0</v>
      </c>
      <c r="E96" s="285">
        <v>0</v>
      </c>
      <c r="F96" s="282">
        <v>0</v>
      </c>
      <c r="G96" s="282">
        <v>0</v>
      </c>
      <c r="H96" s="282">
        <v>0</v>
      </c>
      <c r="I96" s="282">
        <v>0</v>
      </c>
      <c r="J96" s="282">
        <v>0</v>
      </c>
      <c r="K96" s="282">
        <v>0</v>
      </c>
      <c r="L96" s="285">
        <v>0</v>
      </c>
      <c r="M96" s="285">
        <v>0</v>
      </c>
      <c r="N96" s="285">
        <v>0</v>
      </c>
    </row>
    <row r="97" spans="1:31" x14ac:dyDescent="0.25">
      <c r="A97" s="157" t="s">
        <v>222</v>
      </c>
      <c r="B97" s="28" t="s">
        <v>223</v>
      </c>
      <c r="C97" s="285">
        <v>0</v>
      </c>
      <c r="D97" s="285">
        <v>0</v>
      </c>
      <c r="E97" s="285">
        <v>0</v>
      </c>
      <c r="F97" s="282">
        <v>0</v>
      </c>
      <c r="G97" s="282">
        <v>0</v>
      </c>
      <c r="H97" s="282">
        <v>0</v>
      </c>
      <c r="I97" s="282">
        <v>0</v>
      </c>
      <c r="J97" s="282">
        <v>0</v>
      </c>
      <c r="K97" s="282">
        <v>0</v>
      </c>
      <c r="L97" s="285">
        <v>0</v>
      </c>
      <c r="M97" s="285">
        <v>0</v>
      </c>
      <c r="N97" s="285">
        <v>0</v>
      </c>
    </row>
    <row r="98" spans="1:31" x14ac:dyDescent="0.25">
      <c r="A98" s="157" t="s">
        <v>881</v>
      </c>
      <c r="B98" s="28" t="s">
        <v>224</v>
      </c>
      <c r="C98" s="285">
        <v>0</v>
      </c>
      <c r="D98" s="285">
        <v>0</v>
      </c>
      <c r="E98" s="285">
        <v>0</v>
      </c>
      <c r="F98" s="282">
        <v>0</v>
      </c>
      <c r="G98" s="282">
        <v>0</v>
      </c>
      <c r="H98" s="282">
        <v>0</v>
      </c>
      <c r="I98" s="282">
        <v>0</v>
      </c>
      <c r="J98" s="282">
        <v>0</v>
      </c>
      <c r="K98" s="282">
        <v>0</v>
      </c>
      <c r="L98" s="285">
        <v>0</v>
      </c>
      <c r="M98" s="285">
        <v>0</v>
      </c>
      <c r="N98" s="285">
        <v>0</v>
      </c>
    </row>
    <row r="99" spans="1:31" x14ac:dyDescent="0.25">
      <c r="A99" s="157" t="s">
        <v>882</v>
      </c>
      <c r="B99" s="28" t="s">
        <v>880</v>
      </c>
      <c r="C99" s="285">
        <v>0</v>
      </c>
      <c r="D99" s="285">
        <v>0</v>
      </c>
      <c r="E99" s="285">
        <v>0</v>
      </c>
      <c r="F99" s="282">
        <v>0</v>
      </c>
      <c r="G99" s="282">
        <v>0</v>
      </c>
      <c r="H99" s="282">
        <v>0</v>
      </c>
      <c r="I99" s="282">
        <v>0</v>
      </c>
      <c r="J99" s="282">
        <v>0</v>
      </c>
      <c r="K99" s="282">
        <v>0</v>
      </c>
      <c r="L99" s="285">
        <v>0</v>
      </c>
      <c r="M99" s="285">
        <v>0</v>
      </c>
      <c r="N99" s="285">
        <v>0</v>
      </c>
    </row>
    <row r="100" spans="1:31" s="189" customFormat="1" x14ac:dyDescent="0.25">
      <c r="A100" s="188" t="s">
        <v>883</v>
      </c>
      <c r="B100" s="184" t="s">
        <v>225</v>
      </c>
      <c r="C100" s="286">
        <v>0</v>
      </c>
      <c r="D100" s="286">
        <v>0</v>
      </c>
      <c r="E100" s="286">
        <v>0</v>
      </c>
      <c r="F100" s="282">
        <v>0</v>
      </c>
      <c r="G100" s="282">
        <v>0</v>
      </c>
      <c r="H100" s="282">
        <v>0</v>
      </c>
      <c r="I100" s="282">
        <v>0</v>
      </c>
      <c r="J100" s="282">
        <v>0</v>
      </c>
      <c r="K100" s="282">
        <v>0</v>
      </c>
      <c r="L100" s="286">
        <v>0</v>
      </c>
      <c r="M100" s="286">
        <v>0</v>
      </c>
      <c r="N100" s="286">
        <v>0</v>
      </c>
    </row>
    <row r="101" spans="1:31" x14ac:dyDescent="0.25">
      <c r="A101" s="186" t="s">
        <v>884</v>
      </c>
      <c r="B101" s="190"/>
      <c r="C101" s="284">
        <v>240000</v>
      </c>
      <c r="D101" s="284">
        <v>4245091</v>
      </c>
      <c r="E101" s="284">
        <v>4245091</v>
      </c>
      <c r="F101" s="284">
        <f t="shared" ref="F101:K101" si="3">F85+F90+F100</f>
        <v>0</v>
      </c>
      <c r="G101" s="284">
        <f t="shared" si="3"/>
        <v>0</v>
      </c>
      <c r="H101" s="284">
        <f t="shared" si="3"/>
        <v>0</v>
      </c>
      <c r="I101" s="284">
        <f t="shared" si="3"/>
        <v>0</v>
      </c>
      <c r="J101" s="284">
        <f t="shared" si="3"/>
        <v>0</v>
      </c>
      <c r="K101" s="284">
        <f t="shared" si="3"/>
        <v>0</v>
      </c>
      <c r="L101" s="284">
        <v>240000</v>
      </c>
      <c r="M101" s="284">
        <v>4245091</v>
      </c>
      <c r="N101" s="284">
        <v>4245091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s="182" customFormat="1" x14ac:dyDescent="0.25">
      <c r="A102" s="247" t="s">
        <v>885</v>
      </c>
      <c r="B102" s="248" t="s">
        <v>226</v>
      </c>
      <c r="C102" s="287">
        <f>C77+C101</f>
        <v>22815908</v>
      </c>
      <c r="D102" s="287">
        <f t="shared" ref="D102:E102" si="4">D77+D101</f>
        <v>39702010</v>
      </c>
      <c r="E102" s="287">
        <f t="shared" si="4"/>
        <v>21720808</v>
      </c>
      <c r="F102" s="287">
        <f>F77+F101</f>
        <v>420000</v>
      </c>
      <c r="G102" s="287">
        <f t="shared" ref="G102" si="5">G77+G101</f>
        <v>420000</v>
      </c>
      <c r="H102" s="287">
        <f t="shared" ref="H102" si="6">H77+H101</f>
        <v>420000</v>
      </c>
      <c r="I102" s="287">
        <v>0</v>
      </c>
      <c r="J102" s="287">
        <v>0</v>
      </c>
      <c r="K102" s="287">
        <v>0</v>
      </c>
      <c r="L102" s="287">
        <v>23235908</v>
      </c>
      <c r="M102" s="287">
        <v>40122010</v>
      </c>
      <c r="N102" s="287">
        <v>22140808</v>
      </c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2"/>
      <c r="AE102" s="192"/>
    </row>
    <row r="103" spans="1:31" x14ac:dyDescent="0.25">
      <c r="A103" s="157" t="s">
        <v>886</v>
      </c>
      <c r="B103" s="172" t="s">
        <v>227</v>
      </c>
      <c r="C103" s="285">
        <v>0</v>
      </c>
      <c r="D103" s="285">
        <v>0</v>
      </c>
      <c r="E103" s="285">
        <v>0</v>
      </c>
      <c r="F103" s="288">
        <v>0</v>
      </c>
      <c r="G103" s="288">
        <v>0</v>
      </c>
      <c r="H103" s="288">
        <v>0</v>
      </c>
      <c r="I103" s="288">
        <v>0</v>
      </c>
      <c r="J103" s="288">
        <v>0</v>
      </c>
      <c r="K103" s="288">
        <v>0</v>
      </c>
      <c r="L103" s="285">
        <v>0</v>
      </c>
      <c r="M103" s="285">
        <v>0</v>
      </c>
      <c r="N103" s="285"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2"/>
      <c r="AE103" s="22"/>
    </row>
    <row r="104" spans="1:31" x14ac:dyDescent="0.25">
      <c r="A104" s="157" t="s">
        <v>887</v>
      </c>
      <c r="B104" s="172" t="s">
        <v>231</v>
      </c>
      <c r="C104" s="285">
        <v>0</v>
      </c>
      <c r="D104" s="285">
        <v>0</v>
      </c>
      <c r="E104" s="285">
        <v>0</v>
      </c>
      <c r="F104" s="288">
        <v>0</v>
      </c>
      <c r="G104" s="288">
        <v>0</v>
      </c>
      <c r="H104" s="288">
        <v>0</v>
      </c>
      <c r="I104" s="288">
        <v>0</v>
      </c>
      <c r="J104" s="288">
        <v>0</v>
      </c>
      <c r="K104" s="288">
        <v>0</v>
      </c>
      <c r="L104" s="285">
        <v>0</v>
      </c>
      <c r="M104" s="285">
        <v>0</v>
      </c>
      <c r="N104" s="285">
        <v>0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2"/>
      <c r="AE104" s="22"/>
    </row>
    <row r="105" spans="1:31" x14ac:dyDescent="0.25">
      <c r="A105" s="157" t="s">
        <v>888</v>
      </c>
      <c r="B105" s="172" t="s">
        <v>232</v>
      </c>
      <c r="C105" s="76">
        <v>0</v>
      </c>
      <c r="D105" s="76">
        <v>0</v>
      </c>
      <c r="E105" s="76">
        <v>0</v>
      </c>
      <c r="F105" s="288">
        <v>0</v>
      </c>
      <c r="G105" s="288">
        <v>0</v>
      </c>
      <c r="H105" s="288">
        <v>0</v>
      </c>
      <c r="I105" s="288">
        <v>0</v>
      </c>
      <c r="J105" s="288">
        <v>0</v>
      </c>
      <c r="K105" s="288">
        <v>0</v>
      </c>
      <c r="L105" s="76">
        <v>0</v>
      </c>
      <c r="M105" s="76">
        <v>0</v>
      </c>
      <c r="N105" s="76"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s="92" customFormat="1" x14ac:dyDescent="0.25">
      <c r="A106" s="159" t="s">
        <v>889</v>
      </c>
      <c r="B106" s="173" t="s">
        <v>234</v>
      </c>
      <c r="C106" s="77">
        <v>0</v>
      </c>
      <c r="D106" s="77">
        <v>0</v>
      </c>
      <c r="E106" s="77">
        <v>0</v>
      </c>
      <c r="F106" s="288">
        <v>0</v>
      </c>
      <c r="G106" s="288">
        <v>0</v>
      </c>
      <c r="H106" s="288">
        <v>0</v>
      </c>
      <c r="I106" s="288">
        <v>0</v>
      </c>
      <c r="J106" s="288">
        <v>0</v>
      </c>
      <c r="K106" s="288">
        <v>0</v>
      </c>
      <c r="L106" s="77">
        <v>0</v>
      </c>
      <c r="M106" s="77">
        <v>0</v>
      </c>
      <c r="N106" s="77">
        <v>0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194"/>
      <c r="AE106" s="194"/>
    </row>
    <row r="107" spans="1:31" x14ac:dyDescent="0.25">
      <c r="A107" s="157" t="s">
        <v>414</v>
      </c>
      <c r="B107" s="172" t="s">
        <v>235</v>
      </c>
      <c r="C107" s="285">
        <v>0</v>
      </c>
      <c r="D107" s="285">
        <v>0</v>
      </c>
      <c r="E107" s="285">
        <v>0</v>
      </c>
      <c r="F107" s="288">
        <v>0</v>
      </c>
      <c r="G107" s="288">
        <v>0</v>
      </c>
      <c r="H107" s="288">
        <v>0</v>
      </c>
      <c r="I107" s="288">
        <v>0</v>
      </c>
      <c r="J107" s="288">
        <v>0</v>
      </c>
      <c r="K107" s="288">
        <v>0</v>
      </c>
      <c r="L107" s="285">
        <v>0</v>
      </c>
      <c r="M107" s="285">
        <v>0</v>
      </c>
      <c r="N107" s="285"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57" t="s">
        <v>892</v>
      </c>
      <c r="B108" s="172" t="s">
        <v>238</v>
      </c>
      <c r="C108" s="285">
        <v>0</v>
      </c>
      <c r="D108" s="285">
        <v>0</v>
      </c>
      <c r="E108" s="285">
        <v>0</v>
      </c>
      <c r="F108" s="288">
        <v>0</v>
      </c>
      <c r="G108" s="288">
        <v>0</v>
      </c>
      <c r="H108" s="288">
        <v>0</v>
      </c>
      <c r="I108" s="288">
        <v>0</v>
      </c>
      <c r="J108" s="288">
        <v>0</v>
      </c>
      <c r="K108" s="288">
        <v>0</v>
      </c>
      <c r="L108" s="285">
        <v>0</v>
      </c>
      <c r="M108" s="285">
        <v>0</v>
      </c>
      <c r="N108" s="285"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2"/>
      <c r="AE108" s="22"/>
    </row>
    <row r="109" spans="1:31" x14ac:dyDescent="0.25">
      <c r="A109" s="157" t="s">
        <v>893</v>
      </c>
      <c r="B109" s="172" t="s">
        <v>240</v>
      </c>
      <c r="C109" s="285">
        <v>0</v>
      </c>
      <c r="D109" s="285">
        <v>0</v>
      </c>
      <c r="E109" s="285">
        <v>0</v>
      </c>
      <c r="F109" s="288">
        <v>0</v>
      </c>
      <c r="G109" s="288">
        <v>0</v>
      </c>
      <c r="H109" s="288">
        <v>0</v>
      </c>
      <c r="I109" s="288">
        <v>0</v>
      </c>
      <c r="J109" s="288">
        <v>0</v>
      </c>
      <c r="K109" s="288">
        <v>0</v>
      </c>
      <c r="L109" s="285">
        <v>0</v>
      </c>
      <c r="M109" s="285">
        <v>0</v>
      </c>
      <c r="N109" s="285"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2"/>
      <c r="AE109" s="22"/>
    </row>
    <row r="110" spans="1:31" x14ac:dyDescent="0.25">
      <c r="A110" s="157" t="s">
        <v>894</v>
      </c>
      <c r="B110" s="172" t="s">
        <v>241</v>
      </c>
      <c r="C110" s="285">
        <v>0</v>
      </c>
      <c r="D110" s="285">
        <v>0</v>
      </c>
      <c r="E110" s="285">
        <v>0</v>
      </c>
      <c r="F110" s="288">
        <v>0</v>
      </c>
      <c r="G110" s="288">
        <v>0</v>
      </c>
      <c r="H110" s="288">
        <v>0</v>
      </c>
      <c r="I110" s="288">
        <v>0</v>
      </c>
      <c r="J110" s="288">
        <v>0</v>
      </c>
      <c r="K110" s="288">
        <v>0</v>
      </c>
      <c r="L110" s="285">
        <v>0</v>
      </c>
      <c r="M110" s="285">
        <v>0</v>
      </c>
      <c r="N110" s="285"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57" t="s">
        <v>895</v>
      </c>
      <c r="B111" s="172" t="s">
        <v>890</v>
      </c>
      <c r="C111" s="285">
        <v>0</v>
      </c>
      <c r="D111" s="285">
        <v>0</v>
      </c>
      <c r="E111" s="285">
        <v>0</v>
      </c>
      <c r="F111" s="288">
        <v>0</v>
      </c>
      <c r="G111" s="288">
        <v>0</v>
      </c>
      <c r="H111" s="288">
        <v>0</v>
      </c>
      <c r="I111" s="288">
        <v>0</v>
      </c>
      <c r="J111" s="288">
        <v>0</v>
      </c>
      <c r="K111" s="288">
        <v>0</v>
      </c>
      <c r="L111" s="285">
        <v>0</v>
      </c>
      <c r="M111" s="285">
        <v>0</v>
      </c>
      <c r="N111" s="285"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157" t="s">
        <v>896</v>
      </c>
      <c r="B112" s="172" t="s">
        <v>891</v>
      </c>
      <c r="C112" s="285">
        <v>0</v>
      </c>
      <c r="D112" s="285">
        <v>0</v>
      </c>
      <c r="E112" s="285">
        <v>0</v>
      </c>
      <c r="F112" s="288">
        <v>0</v>
      </c>
      <c r="G112" s="288">
        <v>0</v>
      </c>
      <c r="H112" s="288">
        <v>0</v>
      </c>
      <c r="I112" s="288">
        <v>0</v>
      </c>
      <c r="J112" s="288">
        <v>0</v>
      </c>
      <c r="K112" s="288">
        <v>0</v>
      </c>
      <c r="L112" s="285">
        <v>0</v>
      </c>
      <c r="M112" s="285">
        <v>0</v>
      </c>
      <c r="N112" s="285"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s="92" customFormat="1" x14ac:dyDescent="0.25">
      <c r="A113" s="159" t="s">
        <v>897</v>
      </c>
      <c r="B113" s="173" t="s">
        <v>242</v>
      </c>
      <c r="C113" s="289">
        <v>0</v>
      </c>
      <c r="D113" s="289">
        <v>0</v>
      </c>
      <c r="E113" s="289">
        <v>0</v>
      </c>
      <c r="F113" s="288">
        <v>0</v>
      </c>
      <c r="G113" s="288">
        <v>0</v>
      </c>
      <c r="H113" s="288">
        <v>0</v>
      </c>
      <c r="I113" s="288">
        <v>0</v>
      </c>
      <c r="J113" s="288">
        <v>0</v>
      </c>
      <c r="K113" s="288">
        <v>0</v>
      </c>
      <c r="L113" s="289">
        <v>0</v>
      </c>
      <c r="M113" s="289">
        <v>0</v>
      </c>
      <c r="N113" s="289"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194"/>
      <c r="AE113" s="194"/>
    </row>
    <row r="114" spans="1:31" x14ac:dyDescent="0.25">
      <c r="A114" s="157" t="s">
        <v>243</v>
      </c>
      <c r="B114" s="172" t="s">
        <v>244</v>
      </c>
      <c r="C114" s="285">
        <v>0</v>
      </c>
      <c r="D114" s="285">
        <v>0</v>
      </c>
      <c r="E114" s="285">
        <v>0</v>
      </c>
      <c r="F114" s="288">
        <v>0</v>
      </c>
      <c r="G114" s="288">
        <v>0</v>
      </c>
      <c r="H114" s="288">
        <v>0</v>
      </c>
      <c r="I114" s="288">
        <v>0</v>
      </c>
      <c r="J114" s="288">
        <v>0</v>
      </c>
      <c r="K114" s="288">
        <v>0</v>
      </c>
      <c r="L114" s="285">
        <v>0</v>
      </c>
      <c r="M114" s="285">
        <v>0</v>
      </c>
      <c r="N114" s="285"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157" t="s">
        <v>245</v>
      </c>
      <c r="B115" s="172" t="s">
        <v>246</v>
      </c>
      <c r="C115" s="76">
        <v>518259</v>
      </c>
      <c r="D115" s="76">
        <v>518259</v>
      </c>
      <c r="E115" s="76">
        <v>518259</v>
      </c>
      <c r="F115" s="288">
        <v>0</v>
      </c>
      <c r="G115" s="288">
        <v>0</v>
      </c>
      <c r="H115" s="288">
        <v>0</v>
      </c>
      <c r="I115" s="288">
        <v>0</v>
      </c>
      <c r="J115" s="288">
        <v>0</v>
      </c>
      <c r="K115" s="288">
        <v>0</v>
      </c>
      <c r="L115" s="76">
        <v>518259</v>
      </c>
      <c r="M115" s="76">
        <v>518259</v>
      </c>
      <c r="N115" s="76">
        <v>518259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2"/>
      <c r="AE115" s="22"/>
    </row>
    <row r="116" spans="1:31" x14ac:dyDescent="0.25">
      <c r="A116" s="157" t="s">
        <v>247</v>
      </c>
      <c r="B116" s="172" t="s">
        <v>248</v>
      </c>
      <c r="C116" s="285">
        <v>0</v>
      </c>
      <c r="D116" s="285">
        <v>0</v>
      </c>
      <c r="E116" s="285">
        <v>0</v>
      </c>
      <c r="F116" s="288">
        <v>0</v>
      </c>
      <c r="G116" s="288">
        <v>0</v>
      </c>
      <c r="H116" s="288">
        <v>0</v>
      </c>
      <c r="I116" s="288">
        <v>0</v>
      </c>
      <c r="J116" s="288">
        <v>0</v>
      </c>
      <c r="K116" s="288">
        <v>0</v>
      </c>
      <c r="L116" s="285">
        <v>0</v>
      </c>
      <c r="M116" s="285">
        <v>0</v>
      </c>
      <c r="N116" s="285">
        <v>0</v>
      </c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2"/>
      <c r="AE116" s="22"/>
    </row>
    <row r="117" spans="1:31" x14ac:dyDescent="0.25">
      <c r="A117" s="157" t="s">
        <v>899</v>
      </c>
      <c r="B117" s="172" t="s">
        <v>250</v>
      </c>
      <c r="C117" s="285">
        <v>0</v>
      </c>
      <c r="D117" s="285">
        <v>0</v>
      </c>
      <c r="E117" s="285">
        <v>0</v>
      </c>
      <c r="F117" s="288">
        <v>0</v>
      </c>
      <c r="G117" s="288">
        <v>0</v>
      </c>
      <c r="H117" s="288">
        <v>0</v>
      </c>
      <c r="I117" s="288">
        <v>0</v>
      </c>
      <c r="J117" s="288">
        <v>0</v>
      </c>
      <c r="K117" s="288">
        <v>0</v>
      </c>
      <c r="L117" s="285">
        <v>0</v>
      </c>
      <c r="M117" s="285">
        <v>0</v>
      </c>
      <c r="N117" s="285">
        <v>0</v>
      </c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2"/>
      <c r="AE117" s="22"/>
    </row>
    <row r="118" spans="1:31" x14ac:dyDescent="0.25">
      <c r="A118" s="157" t="s">
        <v>251</v>
      </c>
      <c r="B118" s="172" t="s">
        <v>252</v>
      </c>
      <c r="C118" s="285">
        <v>0</v>
      </c>
      <c r="D118" s="285">
        <v>0</v>
      </c>
      <c r="E118" s="285">
        <v>0</v>
      </c>
      <c r="F118" s="288">
        <v>0</v>
      </c>
      <c r="G118" s="288">
        <v>0</v>
      </c>
      <c r="H118" s="288">
        <v>0</v>
      </c>
      <c r="I118" s="288">
        <v>0</v>
      </c>
      <c r="J118" s="288">
        <v>0</v>
      </c>
      <c r="K118" s="288">
        <v>0</v>
      </c>
      <c r="L118" s="285">
        <v>0</v>
      </c>
      <c r="M118" s="285">
        <v>0</v>
      </c>
      <c r="N118" s="285">
        <v>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2"/>
      <c r="AE118" s="22"/>
    </row>
    <row r="119" spans="1:31" x14ac:dyDescent="0.25">
      <c r="A119" s="157" t="s">
        <v>253</v>
      </c>
      <c r="B119" s="172" t="s">
        <v>254</v>
      </c>
      <c r="C119" s="285">
        <v>0</v>
      </c>
      <c r="D119" s="285">
        <v>0</v>
      </c>
      <c r="E119" s="285">
        <v>0</v>
      </c>
      <c r="F119" s="288">
        <v>0</v>
      </c>
      <c r="G119" s="288">
        <v>0</v>
      </c>
      <c r="H119" s="288">
        <v>0</v>
      </c>
      <c r="I119" s="288">
        <v>0</v>
      </c>
      <c r="J119" s="288">
        <v>0</v>
      </c>
      <c r="K119" s="288">
        <v>0</v>
      </c>
      <c r="L119" s="285">
        <v>0</v>
      </c>
      <c r="M119" s="285">
        <v>0</v>
      </c>
      <c r="N119" s="285">
        <v>0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157" t="s">
        <v>900</v>
      </c>
      <c r="B120" s="172" t="s">
        <v>898</v>
      </c>
      <c r="C120" s="285">
        <v>0</v>
      </c>
      <c r="D120" s="285">
        <v>0</v>
      </c>
      <c r="E120" s="285">
        <v>0</v>
      </c>
      <c r="F120" s="288">
        <v>0</v>
      </c>
      <c r="G120" s="288">
        <v>0</v>
      </c>
      <c r="H120" s="288">
        <v>0</v>
      </c>
      <c r="I120" s="288">
        <v>0</v>
      </c>
      <c r="J120" s="288">
        <v>0</v>
      </c>
      <c r="K120" s="288">
        <v>0</v>
      </c>
      <c r="L120" s="285">
        <v>0</v>
      </c>
      <c r="M120" s="285">
        <v>0</v>
      </c>
      <c r="N120" s="285">
        <v>0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2"/>
      <c r="AE120" s="22"/>
    </row>
    <row r="121" spans="1:31" s="92" customFormat="1" x14ac:dyDescent="0.25">
      <c r="A121" s="159" t="s">
        <v>901</v>
      </c>
      <c r="B121" s="173" t="s">
        <v>255</v>
      </c>
      <c r="C121" s="77">
        <v>518259</v>
      </c>
      <c r="D121" s="77">
        <v>518259</v>
      </c>
      <c r="E121" s="77">
        <v>518259</v>
      </c>
      <c r="F121" s="288">
        <v>0</v>
      </c>
      <c r="G121" s="288">
        <v>0</v>
      </c>
      <c r="H121" s="288">
        <v>0</v>
      </c>
      <c r="I121" s="288">
        <v>0</v>
      </c>
      <c r="J121" s="288">
        <v>0</v>
      </c>
      <c r="K121" s="288">
        <v>0</v>
      </c>
      <c r="L121" s="77">
        <v>518259</v>
      </c>
      <c r="M121" s="77">
        <v>518259</v>
      </c>
      <c r="N121" s="77">
        <v>518259</v>
      </c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194"/>
      <c r="AE121" s="194"/>
    </row>
    <row r="122" spans="1:31" x14ac:dyDescent="0.25">
      <c r="A122" s="157" t="s">
        <v>256</v>
      </c>
      <c r="B122" s="172" t="s">
        <v>257</v>
      </c>
      <c r="C122" s="285">
        <v>0</v>
      </c>
      <c r="D122" s="285">
        <v>0</v>
      </c>
      <c r="E122" s="285">
        <v>0</v>
      </c>
      <c r="F122" s="288">
        <v>0</v>
      </c>
      <c r="G122" s="288">
        <v>0</v>
      </c>
      <c r="H122" s="288">
        <v>0</v>
      </c>
      <c r="I122" s="288">
        <v>0</v>
      </c>
      <c r="J122" s="288">
        <v>0</v>
      </c>
      <c r="K122" s="288">
        <v>0</v>
      </c>
      <c r="L122" s="285">
        <v>0</v>
      </c>
      <c r="M122" s="285">
        <v>0</v>
      </c>
      <c r="N122" s="285">
        <v>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2"/>
      <c r="AE122" s="22"/>
    </row>
    <row r="123" spans="1:31" x14ac:dyDescent="0.25">
      <c r="A123" s="157" t="s">
        <v>906</v>
      </c>
      <c r="B123" s="172" t="s">
        <v>259</v>
      </c>
      <c r="C123" s="285">
        <v>0</v>
      </c>
      <c r="D123" s="285">
        <v>0</v>
      </c>
      <c r="E123" s="285">
        <v>0</v>
      </c>
      <c r="F123" s="288">
        <v>0</v>
      </c>
      <c r="G123" s="288">
        <v>0</v>
      </c>
      <c r="H123" s="288">
        <v>0</v>
      </c>
      <c r="I123" s="288">
        <v>0</v>
      </c>
      <c r="J123" s="288">
        <v>0</v>
      </c>
      <c r="K123" s="288">
        <v>0</v>
      </c>
      <c r="L123" s="285">
        <v>0</v>
      </c>
      <c r="M123" s="285">
        <v>0</v>
      </c>
      <c r="N123" s="285">
        <v>0</v>
      </c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2"/>
      <c r="AE123" s="22"/>
    </row>
    <row r="124" spans="1:31" x14ac:dyDescent="0.25">
      <c r="A124" s="157" t="s">
        <v>443</v>
      </c>
      <c r="B124" s="172" t="s">
        <v>260</v>
      </c>
      <c r="C124" s="285">
        <v>0</v>
      </c>
      <c r="D124" s="285">
        <v>0</v>
      </c>
      <c r="E124" s="285">
        <v>0</v>
      </c>
      <c r="F124" s="288">
        <v>0</v>
      </c>
      <c r="G124" s="288">
        <v>0</v>
      </c>
      <c r="H124" s="288">
        <v>0</v>
      </c>
      <c r="I124" s="288">
        <v>0</v>
      </c>
      <c r="J124" s="288">
        <v>0</v>
      </c>
      <c r="K124" s="288">
        <v>0</v>
      </c>
      <c r="L124" s="285">
        <v>0</v>
      </c>
      <c r="M124" s="285">
        <v>0</v>
      </c>
      <c r="N124" s="285">
        <v>0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7.25" customHeight="1" x14ac:dyDescent="0.25">
      <c r="A125" s="157" t="s">
        <v>907</v>
      </c>
      <c r="B125" s="172" t="s">
        <v>261</v>
      </c>
      <c r="C125" s="285">
        <v>0</v>
      </c>
      <c r="D125" s="285">
        <v>0</v>
      </c>
      <c r="E125" s="285">
        <v>0</v>
      </c>
      <c r="F125" s="288">
        <v>0</v>
      </c>
      <c r="G125" s="288">
        <v>0</v>
      </c>
      <c r="H125" s="288">
        <v>0</v>
      </c>
      <c r="I125" s="288">
        <v>0</v>
      </c>
      <c r="J125" s="288">
        <v>0</v>
      </c>
      <c r="K125" s="288">
        <v>0</v>
      </c>
      <c r="L125" s="285">
        <v>0</v>
      </c>
      <c r="M125" s="285">
        <v>0</v>
      </c>
      <c r="N125" s="285">
        <v>0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A126" s="157" t="s">
        <v>908</v>
      </c>
      <c r="B126" s="172" t="s">
        <v>902</v>
      </c>
      <c r="C126" s="285">
        <v>0</v>
      </c>
      <c r="D126" s="285">
        <v>0</v>
      </c>
      <c r="E126" s="285">
        <v>0</v>
      </c>
      <c r="F126" s="288">
        <v>0</v>
      </c>
      <c r="G126" s="288">
        <v>0</v>
      </c>
      <c r="H126" s="288">
        <v>0</v>
      </c>
      <c r="I126" s="288">
        <v>0</v>
      </c>
      <c r="J126" s="288">
        <v>0</v>
      </c>
      <c r="K126" s="288">
        <v>0</v>
      </c>
      <c r="L126" s="285">
        <v>0</v>
      </c>
      <c r="M126" s="285">
        <v>0</v>
      </c>
      <c r="N126" s="285">
        <v>0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s="200" customFormat="1" x14ac:dyDescent="0.2">
      <c r="A127" s="159" t="s">
        <v>419</v>
      </c>
      <c r="B127" s="197" t="s">
        <v>265</v>
      </c>
      <c r="C127" s="289">
        <v>0</v>
      </c>
      <c r="D127" s="289">
        <v>0</v>
      </c>
      <c r="E127" s="289">
        <v>0</v>
      </c>
      <c r="F127" s="288">
        <v>0</v>
      </c>
      <c r="G127" s="288">
        <v>0</v>
      </c>
      <c r="H127" s="288">
        <v>0</v>
      </c>
      <c r="I127" s="288">
        <v>0</v>
      </c>
      <c r="J127" s="288">
        <v>0</v>
      </c>
      <c r="K127" s="288">
        <v>0</v>
      </c>
      <c r="L127" s="289">
        <v>0</v>
      </c>
      <c r="M127" s="289">
        <v>0</v>
      </c>
      <c r="N127" s="289">
        <v>0</v>
      </c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pans="1:31" s="204" customFormat="1" x14ac:dyDescent="0.3">
      <c r="A128" s="157" t="s">
        <v>266</v>
      </c>
      <c r="B128" s="201" t="s">
        <v>267</v>
      </c>
      <c r="C128" s="285">
        <v>0</v>
      </c>
      <c r="D128" s="285">
        <v>0</v>
      </c>
      <c r="E128" s="285">
        <v>0</v>
      </c>
      <c r="F128" s="288">
        <v>0</v>
      </c>
      <c r="G128" s="288">
        <v>0</v>
      </c>
      <c r="H128" s="288">
        <v>0</v>
      </c>
      <c r="I128" s="288">
        <v>0</v>
      </c>
      <c r="J128" s="288">
        <v>0</v>
      </c>
      <c r="K128" s="288">
        <v>0</v>
      </c>
      <c r="L128" s="285">
        <v>0</v>
      </c>
      <c r="M128" s="285">
        <v>0</v>
      </c>
      <c r="N128" s="285">
        <v>0</v>
      </c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</row>
    <row r="129" spans="1:31" s="204" customFormat="1" x14ac:dyDescent="0.3">
      <c r="A129" s="157" t="s">
        <v>909</v>
      </c>
      <c r="B129" s="201" t="s">
        <v>903</v>
      </c>
      <c r="C129" s="285">
        <v>0</v>
      </c>
      <c r="D129" s="285">
        <v>0</v>
      </c>
      <c r="E129" s="285">
        <v>0</v>
      </c>
      <c r="F129" s="288">
        <v>0</v>
      </c>
      <c r="G129" s="288">
        <v>0</v>
      </c>
      <c r="H129" s="288">
        <v>0</v>
      </c>
      <c r="I129" s="288">
        <v>0</v>
      </c>
      <c r="J129" s="288">
        <v>0</v>
      </c>
      <c r="K129" s="288">
        <v>0</v>
      </c>
      <c r="L129" s="285">
        <v>0</v>
      </c>
      <c r="M129" s="285">
        <v>0</v>
      </c>
      <c r="N129" s="285">
        <v>0</v>
      </c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</row>
    <row r="130" spans="1:31" s="185" customFormat="1" x14ac:dyDescent="0.25">
      <c r="A130" s="249" t="s">
        <v>447</v>
      </c>
      <c r="B130" s="250" t="s">
        <v>268</v>
      </c>
      <c r="C130" s="292">
        <v>518259</v>
      </c>
      <c r="D130" s="292">
        <v>518259</v>
      </c>
      <c r="E130" s="292">
        <v>518259</v>
      </c>
      <c r="F130" s="290">
        <v>0</v>
      </c>
      <c r="G130" s="290">
        <v>0</v>
      </c>
      <c r="H130" s="290">
        <v>0</v>
      </c>
      <c r="I130" s="290">
        <v>0</v>
      </c>
      <c r="J130" s="290">
        <v>0</v>
      </c>
      <c r="K130" s="290">
        <v>0</v>
      </c>
      <c r="L130" s="292">
        <v>518259</v>
      </c>
      <c r="M130" s="292">
        <v>518259</v>
      </c>
      <c r="N130" s="292">
        <v>518259</v>
      </c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</row>
    <row r="131" spans="1:31" s="206" customFormat="1" x14ac:dyDescent="0.25">
      <c r="A131" s="195" t="s">
        <v>904</v>
      </c>
      <c r="B131" s="196" t="s">
        <v>905</v>
      </c>
      <c r="C131" s="291">
        <f>C102+C130</f>
        <v>23334167</v>
      </c>
      <c r="D131" s="291">
        <f t="shared" ref="D131:H131" si="7">D102+D130</f>
        <v>40220269</v>
      </c>
      <c r="E131" s="291">
        <f t="shared" si="7"/>
        <v>22239067</v>
      </c>
      <c r="F131" s="291">
        <f t="shared" si="7"/>
        <v>420000</v>
      </c>
      <c r="G131" s="291">
        <f t="shared" si="7"/>
        <v>420000</v>
      </c>
      <c r="H131" s="291">
        <f t="shared" si="7"/>
        <v>420000</v>
      </c>
      <c r="I131" s="291">
        <v>0</v>
      </c>
      <c r="J131" s="291">
        <v>0</v>
      </c>
      <c r="K131" s="291">
        <v>0</v>
      </c>
      <c r="L131" s="291">
        <v>23754167</v>
      </c>
      <c r="M131" s="291">
        <v>40640269</v>
      </c>
      <c r="N131" s="291">
        <v>22659067</v>
      </c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</row>
    <row r="132" spans="1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2:31" x14ac:dyDescent="0.25">
      <c r="B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1069</v>
      </c>
    </row>
    <row r="3" spans="1:5" ht="21.75" customHeight="1" x14ac:dyDescent="0.25">
      <c r="A3" s="364" t="s">
        <v>1063</v>
      </c>
      <c r="B3" s="365"/>
      <c r="C3" s="365"/>
      <c r="D3" s="365"/>
      <c r="E3" s="365"/>
    </row>
    <row r="4" spans="1:5" ht="26.25" customHeight="1" x14ac:dyDescent="0.25">
      <c r="A4" s="347" t="s">
        <v>661</v>
      </c>
      <c r="B4" s="348"/>
      <c r="C4" s="348"/>
      <c r="D4" s="348"/>
      <c r="E4" s="348"/>
    </row>
    <row r="6" spans="1:5" ht="15" customHeight="1" x14ac:dyDescent="0.25">
      <c r="A6" s="353" t="s">
        <v>604</v>
      </c>
      <c r="B6" s="355" t="s">
        <v>108</v>
      </c>
      <c r="C6" s="366" t="s">
        <v>630</v>
      </c>
      <c r="D6" s="367"/>
      <c r="E6" s="368"/>
    </row>
    <row r="7" spans="1:5" ht="23.25" customHeight="1" x14ac:dyDescent="0.25">
      <c r="A7" s="369"/>
      <c r="B7" s="369"/>
      <c r="C7" s="3" t="s">
        <v>633</v>
      </c>
      <c r="D7" s="3" t="s">
        <v>17</v>
      </c>
      <c r="E7" s="72" t="s">
        <v>18</v>
      </c>
    </row>
    <row r="8" spans="1:5" x14ac:dyDescent="0.25">
      <c r="A8" s="26"/>
      <c r="B8" s="26"/>
      <c r="C8" s="106"/>
      <c r="D8" s="106"/>
      <c r="E8" s="106"/>
    </row>
    <row r="9" spans="1:5" x14ac:dyDescent="0.25">
      <c r="A9" s="12" t="s">
        <v>192</v>
      </c>
      <c r="B9" s="6" t="s">
        <v>193</v>
      </c>
      <c r="C9" s="106">
        <f>'4. melléklet'!C78</f>
        <v>0</v>
      </c>
      <c r="D9" s="106">
        <f>'4. melléklet'!D78</f>
        <v>0</v>
      </c>
      <c r="E9" s="106">
        <f>'4. melléklet'!E78</f>
        <v>0</v>
      </c>
    </row>
    <row r="10" spans="1:5" x14ac:dyDescent="0.25">
      <c r="A10" s="12"/>
      <c r="B10" s="6"/>
      <c r="C10" s="106"/>
      <c r="D10" s="106"/>
      <c r="E10" s="106"/>
    </row>
    <row r="11" spans="1:5" x14ac:dyDescent="0.25">
      <c r="A11" s="12" t="s">
        <v>401</v>
      </c>
      <c r="B11" s="6" t="s">
        <v>194</v>
      </c>
      <c r="C11" s="106">
        <f>'4. melléklet'!C79</f>
        <v>0</v>
      </c>
      <c r="D11" s="106">
        <f>'4. melléklet'!D79</f>
        <v>2464730</v>
      </c>
      <c r="E11" s="106">
        <f>'4. melléklet'!E79</f>
        <v>2464730</v>
      </c>
    </row>
    <row r="12" spans="1:5" x14ac:dyDescent="0.25">
      <c r="A12" s="12"/>
      <c r="B12" s="6"/>
      <c r="C12" s="106"/>
      <c r="D12" s="106"/>
      <c r="E12" s="106"/>
    </row>
    <row r="13" spans="1:5" x14ac:dyDescent="0.25">
      <c r="A13" s="5" t="s">
        <v>195</v>
      </c>
      <c r="B13" s="6" t="s">
        <v>196</v>
      </c>
      <c r="C13" s="106">
        <f>'4. melléklet'!C80</f>
        <v>0</v>
      </c>
      <c r="D13" s="106">
        <f>'4. melléklet'!D80</f>
        <v>0</v>
      </c>
      <c r="E13" s="106">
        <f>'4. melléklet'!E80</f>
        <v>0</v>
      </c>
    </row>
    <row r="14" spans="1:5" x14ac:dyDescent="0.25">
      <c r="A14" s="5"/>
      <c r="B14" s="6"/>
      <c r="C14" s="106"/>
      <c r="D14" s="106"/>
      <c r="E14" s="106"/>
    </row>
    <row r="15" spans="1:5" x14ac:dyDescent="0.25">
      <c r="A15" s="12" t="s">
        <v>197</v>
      </c>
      <c r="B15" s="6" t="s">
        <v>198</v>
      </c>
      <c r="C15" s="106">
        <f>'4. melléklet'!C81</f>
        <v>200000</v>
      </c>
      <c r="D15" s="106">
        <f>'4. melléklet'!D81</f>
        <v>257480</v>
      </c>
      <c r="E15" s="106">
        <f>'4. melléklet'!E81</f>
        <v>257480</v>
      </c>
    </row>
    <row r="16" spans="1:5" x14ac:dyDescent="0.25">
      <c r="A16" s="12"/>
      <c r="B16" s="6"/>
      <c r="C16" s="106"/>
      <c r="D16" s="106"/>
      <c r="E16" s="106"/>
    </row>
    <row r="17" spans="1:5" x14ac:dyDescent="0.25">
      <c r="A17" s="12" t="s">
        <v>199</v>
      </c>
      <c r="B17" s="6" t="s">
        <v>200</v>
      </c>
      <c r="C17" s="106">
        <f>'4. melléklet'!C82</f>
        <v>0</v>
      </c>
      <c r="D17" s="106">
        <f>'4. melléklet'!D82</f>
        <v>0</v>
      </c>
      <c r="E17" s="106">
        <f>'4. melléklet'!E82</f>
        <v>0</v>
      </c>
    </row>
    <row r="18" spans="1:5" x14ac:dyDescent="0.25">
      <c r="A18" s="12"/>
      <c r="B18" s="6"/>
      <c r="C18" s="106"/>
      <c r="D18" s="106"/>
      <c r="E18" s="106"/>
    </row>
    <row r="19" spans="1:5" x14ac:dyDescent="0.25">
      <c r="A19" s="5" t="s">
        <v>201</v>
      </c>
      <c r="B19" s="6" t="s">
        <v>202</v>
      </c>
      <c r="C19" s="106">
        <f>'4. melléklet'!C83</f>
        <v>0</v>
      </c>
      <c r="D19" s="106">
        <f>'4. melléklet'!D83</f>
        <v>0</v>
      </c>
      <c r="E19" s="106">
        <f>'4. melléklet'!E83</f>
        <v>0</v>
      </c>
    </row>
    <row r="20" spans="1:5" x14ac:dyDescent="0.25">
      <c r="A20" s="5"/>
      <c r="B20" s="6"/>
      <c r="C20" s="106"/>
      <c r="D20" s="106"/>
      <c r="E20" s="106"/>
    </row>
    <row r="21" spans="1:5" x14ac:dyDescent="0.25">
      <c r="A21" s="5" t="s">
        <v>203</v>
      </c>
      <c r="B21" s="6" t="s">
        <v>204</v>
      </c>
      <c r="C21" s="106">
        <f>'4. melléklet'!C84</f>
        <v>40000</v>
      </c>
      <c r="D21" s="106">
        <f>'4. melléklet'!D84</f>
        <v>734996</v>
      </c>
      <c r="E21" s="106">
        <f>'4. melléklet'!E84</f>
        <v>734996</v>
      </c>
    </row>
    <row r="22" spans="1:5" ht="15.75" x14ac:dyDescent="0.25">
      <c r="A22" s="17" t="s">
        <v>402</v>
      </c>
      <c r="B22" s="9" t="s">
        <v>205</v>
      </c>
      <c r="C22" s="109">
        <f>C9+C11+C13+C15+C17+C19+C21</f>
        <v>240000</v>
      </c>
      <c r="D22" s="109">
        <f>D9+D11+D13+D15+D17+D19+D21</f>
        <v>3457206</v>
      </c>
      <c r="E22" s="109">
        <f>E9+E11+E13+E15+E17+E19+E21</f>
        <v>3457206</v>
      </c>
    </row>
    <row r="23" spans="1:5" ht="15.75" x14ac:dyDescent="0.25">
      <c r="A23" s="20"/>
      <c r="B23" s="8"/>
      <c r="C23" s="106"/>
      <c r="D23" s="106"/>
      <c r="E23" s="106"/>
    </row>
    <row r="24" spans="1:5" x14ac:dyDescent="0.25">
      <c r="A24" s="12" t="s">
        <v>206</v>
      </c>
      <c r="B24" s="6" t="s">
        <v>207</v>
      </c>
      <c r="C24" s="106">
        <f>'4. melléklet'!C86</f>
        <v>0</v>
      </c>
      <c r="D24" s="106">
        <f>'4. melléklet'!D86</f>
        <v>680031</v>
      </c>
      <c r="E24" s="106">
        <f>'4. melléklet'!E86</f>
        <v>680031</v>
      </c>
    </row>
    <row r="25" spans="1:5" x14ac:dyDescent="0.25">
      <c r="A25" s="12"/>
      <c r="B25" s="6"/>
      <c r="C25" s="106"/>
      <c r="D25" s="106"/>
      <c r="E25" s="106"/>
    </row>
    <row r="26" spans="1:5" x14ac:dyDescent="0.25">
      <c r="A26" s="12" t="s">
        <v>208</v>
      </c>
      <c r="B26" s="6" t="s">
        <v>209</v>
      </c>
      <c r="C26" s="106">
        <f>'4. melléklet'!C87</f>
        <v>0</v>
      </c>
      <c r="D26" s="106">
        <f>'4. melléklet'!D87</f>
        <v>0</v>
      </c>
      <c r="E26" s="106">
        <f>'4. melléklet'!E87</f>
        <v>0</v>
      </c>
    </row>
    <row r="27" spans="1:5" x14ac:dyDescent="0.25">
      <c r="A27" s="12"/>
      <c r="B27" s="6"/>
      <c r="C27" s="106"/>
      <c r="D27" s="106"/>
      <c r="E27" s="106"/>
    </row>
    <row r="28" spans="1:5" x14ac:dyDescent="0.25">
      <c r="A28" s="12" t="s">
        <v>210</v>
      </c>
      <c r="B28" s="6" t="s">
        <v>211</v>
      </c>
      <c r="C28" s="106">
        <f>'4. melléklet'!C88</f>
        <v>0</v>
      </c>
      <c r="D28" s="106">
        <f>'4. melléklet'!D88</f>
        <v>0</v>
      </c>
      <c r="E28" s="106">
        <f>'4. melléklet'!E88</f>
        <v>0</v>
      </c>
    </row>
    <row r="29" spans="1:5" x14ac:dyDescent="0.25">
      <c r="A29" s="12"/>
      <c r="B29" s="6"/>
      <c r="C29" s="106"/>
      <c r="D29" s="106"/>
      <c r="E29" s="106"/>
    </row>
    <row r="30" spans="1:5" x14ac:dyDescent="0.25">
      <c r="A30" s="12" t="s">
        <v>212</v>
      </c>
      <c r="B30" s="6" t="s">
        <v>213</v>
      </c>
      <c r="C30" s="106">
        <f>'4. melléklet'!C89</f>
        <v>0</v>
      </c>
      <c r="D30" s="106">
        <f>'4. melléklet'!D89</f>
        <v>107854</v>
      </c>
      <c r="E30" s="106">
        <f>'4. melléklet'!E89</f>
        <v>107854</v>
      </c>
    </row>
    <row r="31" spans="1:5" ht="15.75" x14ac:dyDescent="0.25">
      <c r="A31" s="17" t="s">
        <v>403</v>
      </c>
      <c r="B31" s="9" t="s">
        <v>214</v>
      </c>
      <c r="C31" s="108">
        <f>C24+C26+C28+C30</f>
        <v>0</v>
      </c>
      <c r="D31" s="108">
        <f>D24+D26+D28+D30</f>
        <v>787885</v>
      </c>
      <c r="E31" s="108">
        <f>E24+E26+E28+E30</f>
        <v>787885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375" t="s">
        <v>1070</v>
      </c>
      <c r="B1" s="375"/>
    </row>
    <row r="3" spans="1:2" ht="25.5" customHeight="1" x14ac:dyDescent="0.25">
      <c r="A3" s="364" t="s">
        <v>1063</v>
      </c>
      <c r="B3" s="365"/>
    </row>
    <row r="4" spans="1:2" ht="23.25" customHeight="1" x14ac:dyDescent="0.25">
      <c r="A4" s="373" t="s">
        <v>547</v>
      </c>
      <c r="B4" s="374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46" t="s">
        <v>546</v>
      </c>
      <c r="B7" s="46" t="s">
        <v>596</v>
      </c>
    </row>
    <row r="8" spans="1:2" ht="15" customHeight="1" x14ac:dyDescent="0.25">
      <c r="A8" s="47" t="s">
        <v>520</v>
      </c>
      <c r="B8" s="48">
        <v>0</v>
      </c>
    </row>
    <row r="9" spans="1:2" ht="15" customHeight="1" x14ac:dyDescent="0.25">
      <c r="A9" s="47" t="s">
        <v>521</v>
      </c>
      <c r="B9" s="48">
        <v>0</v>
      </c>
    </row>
    <row r="10" spans="1:2" ht="15" customHeight="1" x14ac:dyDescent="0.25">
      <c r="A10" s="47" t="s">
        <v>522</v>
      </c>
      <c r="B10" s="48">
        <v>0</v>
      </c>
    </row>
    <row r="11" spans="1:2" ht="15" customHeight="1" x14ac:dyDescent="0.25">
      <c r="A11" s="47" t="s">
        <v>523</v>
      </c>
      <c r="B11" s="48">
        <v>0</v>
      </c>
    </row>
    <row r="12" spans="1:2" s="92" customFormat="1" ht="15" customHeight="1" x14ac:dyDescent="0.25">
      <c r="A12" s="46" t="s">
        <v>541</v>
      </c>
      <c r="B12" s="93">
        <f>SUM(B8:B11)</f>
        <v>0</v>
      </c>
    </row>
    <row r="13" spans="1:2" ht="15" customHeight="1" x14ac:dyDescent="0.25">
      <c r="A13" s="47" t="s">
        <v>524</v>
      </c>
      <c r="B13" s="48">
        <v>0</v>
      </c>
    </row>
    <row r="14" spans="1:2" ht="15" customHeight="1" x14ac:dyDescent="0.25">
      <c r="A14" s="47" t="s">
        <v>525</v>
      </c>
      <c r="B14" s="48">
        <v>0</v>
      </c>
    </row>
    <row r="15" spans="1:2" ht="15" customHeight="1" x14ac:dyDescent="0.25">
      <c r="A15" s="47" t="s">
        <v>526</v>
      </c>
      <c r="B15" s="48">
        <v>0</v>
      </c>
    </row>
    <row r="16" spans="1:2" ht="15" customHeight="1" x14ac:dyDescent="0.25">
      <c r="A16" s="47" t="s">
        <v>527</v>
      </c>
      <c r="B16" s="48">
        <v>1</v>
      </c>
    </row>
    <row r="17" spans="1:2" ht="15" customHeight="1" x14ac:dyDescent="0.25">
      <c r="A17" s="47" t="s">
        <v>528</v>
      </c>
      <c r="B17" s="48">
        <v>0</v>
      </c>
    </row>
    <row r="18" spans="1:2" ht="15" customHeight="1" x14ac:dyDescent="0.25">
      <c r="A18" s="47" t="s">
        <v>529</v>
      </c>
      <c r="B18" s="48">
        <v>0</v>
      </c>
    </row>
    <row r="19" spans="1:2" ht="15" customHeight="1" x14ac:dyDescent="0.25">
      <c r="A19" s="47" t="s">
        <v>530</v>
      </c>
      <c r="B19" s="48">
        <v>0</v>
      </c>
    </row>
    <row r="20" spans="1:2" s="92" customFormat="1" ht="15" customHeight="1" x14ac:dyDescent="0.25">
      <c r="A20" s="46" t="s">
        <v>542</v>
      </c>
      <c r="B20" s="93">
        <f>SUM(B13:B19)</f>
        <v>1</v>
      </c>
    </row>
    <row r="21" spans="1:2" ht="15" customHeight="1" x14ac:dyDescent="0.25">
      <c r="A21" s="47" t="s">
        <v>531</v>
      </c>
      <c r="B21" s="48">
        <v>1</v>
      </c>
    </row>
    <row r="22" spans="1:2" ht="15" customHeight="1" x14ac:dyDescent="0.25">
      <c r="A22" s="47" t="s">
        <v>532</v>
      </c>
      <c r="B22" s="48">
        <v>0</v>
      </c>
    </row>
    <row r="23" spans="1:2" ht="15" customHeight="1" x14ac:dyDescent="0.25">
      <c r="A23" s="47" t="s">
        <v>533</v>
      </c>
      <c r="B23" s="48">
        <v>1</v>
      </c>
    </row>
    <row r="24" spans="1:2" s="92" customFormat="1" ht="15" customHeight="1" x14ac:dyDescent="0.25">
      <c r="A24" s="46" t="s">
        <v>543</v>
      </c>
      <c r="B24" s="93">
        <f>SUM(B21:B23)</f>
        <v>2</v>
      </c>
    </row>
    <row r="25" spans="1:2" ht="15" customHeight="1" x14ac:dyDescent="0.25">
      <c r="A25" s="47" t="s">
        <v>534</v>
      </c>
      <c r="B25" s="48">
        <v>1</v>
      </c>
    </row>
    <row r="26" spans="1:2" ht="15" customHeight="1" x14ac:dyDescent="0.25">
      <c r="A26" s="47" t="s">
        <v>535</v>
      </c>
      <c r="B26" s="48">
        <v>3</v>
      </c>
    </row>
    <row r="27" spans="1:2" ht="15" customHeight="1" x14ac:dyDescent="0.25">
      <c r="A27" s="47" t="s">
        <v>536</v>
      </c>
      <c r="B27" s="48">
        <v>1</v>
      </c>
    </row>
    <row r="28" spans="1:2" s="92" customFormat="1" ht="15" customHeight="1" x14ac:dyDescent="0.25">
      <c r="A28" s="46" t="s">
        <v>544</v>
      </c>
      <c r="B28" s="93">
        <f>SUM(B25:B27)</f>
        <v>5</v>
      </c>
    </row>
    <row r="29" spans="1:2" s="92" customFormat="1" ht="37.5" customHeight="1" x14ac:dyDescent="0.25">
      <c r="A29" s="46" t="s">
        <v>545</v>
      </c>
      <c r="B29" s="59">
        <f>SUM(B28,B24,B20,B12)</f>
        <v>8</v>
      </c>
    </row>
    <row r="30" spans="1:2" ht="15" customHeight="1" x14ac:dyDescent="0.25">
      <c r="A30" s="47" t="s">
        <v>537</v>
      </c>
      <c r="B30" s="48">
        <v>0</v>
      </c>
    </row>
    <row r="31" spans="1:2" ht="15" customHeight="1" x14ac:dyDescent="0.25">
      <c r="A31" s="47" t="s">
        <v>538</v>
      </c>
      <c r="B31" s="48">
        <v>0</v>
      </c>
    </row>
    <row r="32" spans="1:2" ht="15" customHeight="1" x14ac:dyDescent="0.25">
      <c r="A32" s="47" t="s">
        <v>539</v>
      </c>
      <c r="B32" s="48">
        <v>0</v>
      </c>
    </row>
    <row r="33" spans="1:2" ht="15" customHeight="1" x14ac:dyDescent="0.25">
      <c r="A33" s="47" t="s">
        <v>540</v>
      </c>
      <c r="B33" s="48">
        <v>0</v>
      </c>
    </row>
    <row r="34" spans="1:2" ht="36" customHeight="1" x14ac:dyDescent="0.25">
      <c r="A34" s="46" t="s">
        <v>19</v>
      </c>
      <c r="B34" s="93">
        <f>SUM(B30:B33)</f>
        <v>0</v>
      </c>
    </row>
    <row r="35" spans="1:2" x14ac:dyDescent="0.25">
      <c r="A35" s="370"/>
      <c r="B35" s="371"/>
    </row>
    <row r="36" spans="1:2" x14ac:dyDescent="0.25">
      <c r="A36" s="372"/>
      <c r="B36" s="371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1071</v>
      </c>
    </row>
    <row r="3" spans="1:4" ht="44.25" customHeight="1" x14ac:dyDescent="0.25">
      <c r="A3" s="364" t="s">
        <v>1063</v>
      </c>
      <c r="B3" s="365"/>
      <c r="C3" s="365"/>
      <c r="D3" s="365"/>
    </row>
    <row r="4" spans="1:4" ht="23.25" customHeight="1" x14ac:dyDescent="0.25">
      <c r="A4" s="347" t="s">
        <v>662</v>
      </c>
      <c r="B4" s="348"/>
      <c r="C4" s="348"/>
      <c r="D4" s="348"/>
    </row>
    <row r="5" spans="1:4" ht="18" x14ac:dyDescent="0.25">
      <c r="A5" s="37"/>
    </row>
    <row r="7" spans="1:4" ht="15" customHeight="1" x14ac:dyDescent="0.25">
      <c r="A7" s="353" t="s">
        <v>107</v>
      </c>
      <c r="B7" s="355" t="s">
        <v>108</v>
      </c>
      <c r="C7" s="376" t="s">
        <v>630</v>
      </c>
      <c r="D7" s="377"/>
    </row>
    <row r="8" spans="1:4" x14ac:dyDescent="0.25">
      <c r="A8" s="369"/>
      <c r="B8" s="369"/>
      <c r="C8" s="3" t="s">
        <v>633</v>
      </c>
      <c r="D8" s="3" t="s">
        <v>17</v>
      </c>
    </row>
    <row r="9" spans="1:4" x14ac:dyDescent="0.25">
      <c r="A9" s="26"/>
      <c r="B9" s="26"/>
      <c r="C9" s="26"/>
      <c r="D9" s="26"/>
    </row>
    <row r="10" spans="1:4" s="92" customFormat="1" x14ac:dyDescent="0.25">
      <c r="A10" s="74" t="s">
        <v>874</v>
      </c>
      <c r="B10" s="75" t="s">
        <v>673</v>
      </c>
      <c r="C10" s="110">
        <f>'4. melléklet'!C75</f>
        <v>5537908</v>
      </c>
      <c r="D10" s="110">
        <f>'4. melléklet'!D75</f>
        <v>17932120</v>
      </c>
    </row>
    <row r="11" spans="1:4" x14ac:dyDescent="0.25">
      <c r="A11" s="14"/>
      <c r="B11" s="8"/>
      <c r="C11" s="26"/>
      <c r="D11" s="26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M50"/>
  <sheetViews>
    <sheetView topLeftCell="E1"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1072</v>
      </c>
    </row>
    <row r="3" spans="1:13" ht="30" customHeight="1" x14ac:dyDescent="0.25">
      <c r="A3" s="345" t="s">
        <v>1063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13" ht="27" customHeight="1" x14ac:dyDescent="0.25">
      <c r="A4" s="347" t="s">
        <v>663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16.5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5">
      <c r="A6" s="4" t="s">
        <v>630</v>
      </c>
    </row>
    <row r="7" spans="1:13" ht="61.5" customHeight="1" x14ac:dyDescent="0.3">
      <c r="A7" s="2" t="s">
        <v>107</v>
      </c>
      <c r="B7" s="3" t="s">
        <v>108</v>
      </c>
      <c r="C7" s="49" t="s">
        <v>605</v>
      </c>
      <c r="D7" s="49" t="s">
        <v>55</v>
      </c>
      <c r="E7" s="49" t="s">
        <v>56</v>
      </c>
      <c r="F7" s="49" t="s">
        <v>57</v>
      </c>
      <c r="G7" s="49" t="s">
        <v>58</v>
      </c>
      <c r="H7" s="49" t="s">
        <v>608</v>
      </c>
      <c r="I7" s="49" t="s">
        <v>608</v>
      </c>
      <c r="J7" s="49" t="s">
        <v>615</v>
      </c>
      <c r="K7" s="49" t="s">
        <v>606</v>
      </c>
      <c r="L7" s="49" t="s">
        <v>607</v>
      </c>
      <c r="M7" s="49" t="s">
        <v>609</v>
      </c>
    </row>
    <row r="8" spans="1:13" ht="25.5" x14ac:dyDescent="0.25">
      <c r="A8" s="35"/>
      <c r="B8" s="35"/>
      <c r="C8" s="35"/>
      <c r="D8" s="35"/>
      <c r="E8" s="35"/>
      <c r="F8" s="35"/>
      <c r="G8" s="35"/>
      <c r="H8" s="51" t="s">
        <v>616</v>
      </c>
      <c r="I8" s="80" t="s">
        <v>59</v>
      </c>
      <c r="J8" s="50"/>
      <c r="K8" s="35"/>
      <c r="L8" s="35"/>
      <c r="M8" s="35"/>
    </row>
    <row r="9" spans="1:13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x14ac:dyDescent="0.25">
      <c r="A12" s="12" t="s">
        <v>192</v>
      </c>
      <c r="B12" s="6" t="s">
        <v>193</v>
      </c>
      <c r="C12" s="6"/>
      <c r="D12" s="6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A13" s="12"/>
      <c r="B13" s="6"/>
      <c r="C13" s="6"/>
      <c r="D13" s="6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A14" s="12"/>
      <c r="B14" s="6"/>
      <c r="C14" s="6"/>
      <c r="D14" s="6"/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5">
      <c r="A15" s="12"/>
      <c r="B15" s="6"/>
      <c r="C15" s="6"/>
      <c r="D15" s="6"/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5">
      <c r="A16" s="12"/>
      <c r="B16" s="6"/>
      <c r="C16" s="6"/>
      <c r="D16" s="6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5">
      <c r="A17" s="12" t="s">
        <v>401</v>
      </c>
      <c r="B17" s="6" t="s">
        <v>194</v>
      </c>
      <c r="C17" s="6"/>
      <c r="D17" s="6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5">
      <c r="A18" s="12"/>
      <c r="B18" s="6"/>
      <c r="C18" s="6"/>
      <c r="D18" s="6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12"/>
      <c r="B19" s="6"/>
      <c r="C19" s="6"/>
      <c r="D19" s="6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12"/>
      <c r="B20" s="6"/>
      <c r="C20" s="6"/>
      <c r="D20" s="6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12"/>
      <c r="B21" s="6"/>
      <c r="C21" s="6"/>
      <c r="D21" s="6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5" t="s">
        <v>195</v>
      </c>
      <c r="B22" s="6" t="s">
        <v>196</v>
      </c>
      <c r="C22" s="6"/>
      <c r="D22" s="6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5"/>
      <c r="B23" s="6"/>
      <c r="C23" s="6"/>
      <c r="D23" s="6"/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5"/>
      <c r="B24" s="6"/>
      <c r="C24" s="6"/>
      <c r="D24" s="6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12" t="s">
        <v>197</v>
      </c>
      <c r="B25" s="6" t="s">
        <v>198</v>
      </c>
      <c r="C25" s="6"/>
      <c r="D25" s="6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12"/>
      <c r="B26" s="6"/>
      <c r="C26" s="6"/>
      <c r="D26" s="6"/>
      <c r="E26" s="35"/>
      <c r="F26" s="35"/>
      <c r="G26" s="35"/>
      <c r="H26" s="35"/>
      <c r="I26" s="35"/>
      <c r="J26" s="35"/>
      <c r="K26" s="35"/>
      <c r="L26" s="35"/>
      <c r="M26" s="35"/>
    </row>
    <row r="27" spans="1:13" x14ac:dyDescent="0.25">
      <c r="A27" s="12"/>
      <c r="B27" s="6"/>
      <c r="C27" s="6"/>
      <c r="D27" s="6"/>
      <c r="E27" s="35"/>
      <c r="F27" s="35"/>
      <c r="G27" s="35"/>
      <c r="H27" s="35"/>
      <c r="I27" s="35"/>
      <c r="J27" s="35"/>
      <c r="K27" s="35"/>
      <c r="L27" s="35"/>
      <c r="M27" s="35"/>
    </row>
    <row r="28" spans="1:13" x14ac:dyDescent="0.25">
      <c r="A28" s="12" t="s">
        <v>199</v>
      </c>
      <c r="B28" s="6" t="s">
        <v>200</v>
      </c>
      <c r="C28" s="6"/>
      <c r="D28" s="6"/>
      <c r="E28" s="35"/>
      <c r="F28" s="35"/>
      <c r="G28" s="35"/>
      <c r="H28" s="35"/>
      <c r="I28" s="35"/>
      <c r="J28" s="35"/>
      <c r="K28" s="35"/>
      <c r="L28" s="35"/>
      <c r="M28" s="35"/>
    </row>
    <row r="29" spans="1:13" x14ac:dyDescent="0.25">
      <c r="A29" s="12"/>
      <c r="B29" s="6"/>
      <c r="C29" s="6"/>
      <c r="D29" s="6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12"/>
      <c r="B30" s="6"/>
      <c r="C30" s="6"/>
      <c r="D30" s="6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5" t="s">
        <v>201</v>
      </c>
      <c r="B31" s="6" t="s">
        <v>202</v>
      </c>
      <c r="C31" s="6"/>
      <c r="D31" s="6"/>
      <c r="E31" s="35"/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A32" s="5" t="s">
        <v>203</v>
      </c>
      <c r="B32" s="6" t="s">
        <v>204</v>
      </c>
      <c r="C32" s="6"/>
      <c r="D32" s="6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.75" x14ac:dyDescent="0.25">
      <c r="A33" s="78" t="s">
        <v>402</v>
      </c>
      <c r="B33" s="75" t="s">
        <v>205</v>
      </c>
      <c r="C33" s="75"/>
      <c r="D33" s="75"/>
      <c r="E33" s="79"/>
      <c r="F33" s="79"/>
      <c r="G33" s="79"/>
      <c r="H33" s="79"/>
      <c r="I33" s="79"/>
      <c r="J33" s="79"/>
      <c r="K33" s="79"/>
      <c r="L33" s="79"/>
      <c r="M33" s="79"/>
    </row>
    <row r="34" spans="1:13" ht="15.75" x14ac:dyDescent="0.25">
      <c r="A34" s="20"/>
      <c r="B34" s="8"/>
      <c r="C34" s="8"/>
      <c r="D34" s="8"/>
      <c r="E34" s="35"/>
      <c r="F34" s="35"/>
      <c r="G34" s="35"/>
      <c r="H34" s="35"/>
      <c r="I34" s="35"/>
      <c r="J34" s="35"/>
      <c r="K34" s="35"/>
      <c r="L34" s="35"/>
      <c r="M34" s="35"/>
    </row>
    <row r="35" spans="1:13" ht="15.75" x14ac:dyDescent="0.25">
      <c r="A35" s="20"/>
      <c r="B35" s="8"/>
      <c r="C35" s="8"/>
      <c r="D35" s="8"/>
      <c r="E35" s="35"/>
      <c r="F35" s="35"/>
      <c r="G35" s="35"/>
      <c r="H35" s="35"/>
      <c r="I35" s="35"/>
      <c r="J35" s="35"/>
      <c r="K35" s="35"/>
      <c r="L35" s="35"/>
      <c r="M35" s="35"/>
    </row>
    <row r="36" spans="1:13" ht="15.75" x14ac:dyDescent="0.25">
      <c r="A36" s="20"/>
      <c r="B36" s="8"/>
      <c r="C36" s="8"/>
      <c r="D36" s="8"/>
      <c r="E36" s="35"/>
      <c r="F36" s="35"/>
      <c r="G36" s="35"/>
      <c r="H36" s="35"/>
      <c r="I36" s="35"/>
      <c r="J36" s="35"/>
      <c r="K36" s="35"/>
      <c r="L36" s="35"/>
      <c r="M36" s="35"/>
    </row>
    <row r="37" spans="1:13" ht="15.75" x14ac:dyDescent="0.25">
      <c r="A37" s="20"/>
      <c r="B37" s="8"/>
      <c r="C37" s="8"/>
      <c r="D37" s="8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12" t="s">
        <v>206</v>
      </c>
      <c r="B38" s="6" t="s">
        <v>207</v>
      </c>
      <c r="C38" s="6"/>
      <c r="D38" s="6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12"/>
      <c r="B39" s="6"/>
      <c r="C39" s="6"/>
      <c r="D39" s="6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12"/>
      <c r="B40" s="6"/>
      <c r="C40" s="6"/>
      <c r="D40" s="6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12"/>
      <c r="B41" s="6"/>
      <c r="C41" s="6"/>
      <c r="D41" s="6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12"/>
      <c r="B42" s="6"/>
      <c r="C42" s="6"/>
      <c r="D42" s="6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12" t="s">
        <v>208</v>
      </c>
      <c r="B43" s="6" t="s">
        <v>209</v>
      </c>
      <c r="C43" s="6"/>
      <c r="D43" s="6"/>
      <c r="E43" s="35"/>
      <c r="F43" s="35"/>
      <c r="G43" s="35"/>
      <c r="H43" s="35"/>
      <c r="I43" s="35"/>
      <c r="J43" s="35"/>
      <c r="K43" s="35"/>
      <c r="L43" s="35"/>
      <c r="M43" s="35"/>
    </row>
    <row r="44" spans="1:13" x14ac:dyDescent="0.25">
      <c r="A44" s="12"/>
      <c r="B44" s="6"/>
      <c r="C44" s="6"/>
      <c r="D44" s="6"/>
      <c r="E44" s="35"/>
      <c r="F44" s="35"/>
      <c r="G44" s="35"/>
      <c r="H44" s="35"/>
      <c r="I44" s="35"/>
      <c r="J44" s="35"/>
      <c r="K44" s="35"/>
      <c r="L44" s="35"/>
      <c r="M44" s="35"/>
    </row>
    <row r="45" spans="1:13" x14ac:dyDescent="0.25">
      <c r="A45" s="12"/>
      <c r="B45" s="6"/>
      <c r="C45" s="6"/>
      <c r="D45" s="6"/>
      <c r="E45" s="35"/>
      <c r="F45" s="35"/>
      <c r="G45" s="35"/>
      <c r="H45" s="35"/>
      <c r="I45" s="35"/>
      <c r="J45" s="35"/>
      <c r="K45" s="35"/>
      <c r="L45" s="35"/>
      <c r="M45" s="35"/>
    </row>
    <row r="46" spans="1:13" x14ac:dyDescent="0.25">
      <c r="A46" s="12"/>
      <c r="B46" s="6"/>
      <c r="C46" s="6"/>
      <c r="D46" s="6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12"/>
      <c r="B47" s="6"/>
      <c r="C47" s="6"/>
      <c r="D47" s="6"/>
      <c r="E47" s="35"/>
      <c r="F47" s="35"/>
      <c r="G47" s="35"/>
      <c r="H47" s="35"/>
      <c r="I47" s="35"/>
      <c r="J47" s="35"/>
      <c r="K47" s="35"/>
      <c r="L47" s="35"/>
      <c r="M47" s="35"/>
    </row>
    <row r="48" spans="1:13" x14ac:dyDescent="0.25">
      <c r="A48" s="12" t="s">
        <v>210</v>
      </c>
      <c r="B48" s="6" t="s">
        <v>211</v>
      </c>
      <c r="C48" s="6"/>
      <c r="D48" s="6"/>
      <c r="E48" s="35"/>
      <c r="F48" s="35"/>
      <c r="G48" s="35"/>
      <c r="H48" s="35"/>
      <c r="I48" s="35"/>
      <c r="J48" s="35"/>
      <c r="K48" s="35"/>
      <c r="L48" s="35"/>
      <c r="M48" s="35"/>
    </row>
    <row r="49" spans="1:13" x14ac:dyDescent="0.25">
      <c r="A49" s="12" t="s">
        <v>212</v>
      </c>
      <c r="B49" s="6" t="s">
        <v>213</v>
      </c>
      <c r="C49" s="6"/>
      <c r="D49" s="6"/>
      <c r="E49" s="35"/>
      <c r="F49" s="35"/>
      <c r="G49" s="35"/>
      <c r="H49" s="35"/>
      <c r="I49" s="35"/>
      <c r="J49" s="35"/>
      <c r="K49" s="35"/>
      <c r="L49" s="35"/>
      <c r="M49" s="35"/>
    </row>
    <row r="50" spans="1:13" ht="15.75" x14ac:dyDescent="0.25">
      <c r="A50" s="78" t="s">
        <v>403</v>
      </c>
      <c r="B50" s="75" t="s">
        <v>214</v>
      </c>
      <c r="C50" s="75"/>
      <c r="D50" s="75"/>
      <c r="E50" s="79"/>
      <c r="F50" s="79"/>
      <c r="G50" s="79"/>
      <c r="H50" s="79"/>
      <c r="I50" s="79"/>
      <c r="J50" s="79"/>
      <c r="K50" s="79"/>
      <c r="L50" s="79"/>
      <c r="M50" s="79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29</vt:i4>
      </vt:variant>
    </vt:vector>
  </HeadingPairs>
  <TitlesOfParts>
    <vt:vector size="5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MÉRLEG </vt:lpstr>
      <vt:lpstr>GÖRDÜLŐ</vt:lpstr>
      <vt:lpstr>TÖBB ÉVES</vt:lpstr>
      <vt:lpstr>KÖZVETETT</vt:lpstr>
      <vt:lpstr>VAGYON</vt:lpstr>
      <vt:lpstr>PÉNZESZKÖZ VÁLTOZÁS</vt:lpstr>
      <vt:lpstr>KÖZVETETT!_pr232</vt:lpstr>
      <vt:lpstr>'MÉRLEG '!_pr232</vt:lpstr>
      <vt:lpstr>'TÖBB ÉVES'!_pr232</vt:lpstr>
      <vt:lpstr>KÖZVETETT!_pr233</vt:lpstr>
      <vt:lpstr>'MÉRLEG '!_pr233</vt:lpstr>
      <vt:lpstr>KÖZVETETT!_pr234</vt:lpstr>
      <vt:lpstr>'MÉRLEG '!_pr234</vt:lpstr>
      <vt:lpstr>KÖZVETETT!_pr235</vt:lpstr>
      <vt:lpstr>'MÉRLEG '!_pr235</vt:lpstr>
      <vt:lpstr>'TÖBB ÉVES'!_pr235</vt:lpstr>
      <vt:lpstr>KÖZVETETT!_pr236</vt:lpstr>
      <vt:lpstr>'MÉRLEG '!_pr236</vt:lpstr>
      <vt:lpstr>'TÖBB ÉVES'!_pr236</vt:lpstr>
      <vt:lpstr>'MÉRLEG '!_pr312</vt:lpstr>
      <vt:lpstr>'MÉRLEG '!_pr313</vt:lpstr>
      <vt:lpstr>'TÖBB ÉVES'!_pr313</vt:lpstr>
      <vt:lpstr>KÖZVETETT!_pr314</vt:lpstr>
      <vt:lpstr>'MÉRLEG '!_pr314</vt:lpstr>
      <vt:lpstr>'TÖBB ÉVES'!_pr314</vt:lpstr>
      <vt:lpstr>'MÉRLEG '!_pr315</vt:lpstr>
      <vt:lpstr>'TÖBB ÉVES'!_pr315</vt:lpstr>
      <vt:lpstr>'10 melléklet'!foot_4_place</vt:lpstr>
      <vt:lpstr>'10 melléklet'!foot_53_place</vt:lpstr>
      <vt:lpstr>GÖRDÜLŐ!Nyomtatási_terület</vt:lpstr>
      <vt:lpstr>KÖZVETETT!Nyomtatási_terület</vt:lpstr>
      <vt:lpstr>'MÉRLEG '!Nyomtatási_terület</vt:lpstr>
      <vt:lpstr>'PÉNZESZKÖZ VÁLTOZÁS'!Nyomtatási_terület</vt:lpstr>
      <vt:lpstr>'TÖBB ÉVES'!Nyomtatási_terület</vt:lpstr>
      <vt:lpstr>VAGYON!Nyomtatási_terület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2020-05-26T13:08:32Z</cp:lastPrinted>
  <dcterms:created xsi:type="dcterms:W3CDTF">2014-01-03T21:48:14Z</dcterms:created>
  <dcterms:modified xsi:type="dcterms:W3CDTF">2020-07-02T06:07:21Z</dcterms:modified>
</cp:coreProperties>
</file>