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8" activeTab="1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EU projektek" sheetId="19" r:id="rId19"/>
    <sheet name="helyi adó" sheetId="20" r:id="rId20"/>
    <sheet name="létszám" sheetId="21" r:id="rId21"/>
    <sheet name="kataszter" sheetId="22" r:id="rId22"/>
    <sheet name="maradvány" sheetId="23" r:id="rId23"/>
    <sheet name="közvetett tám." sheetId="24" r:id="rId24"/>
    <sheet name="hitelek" sheetId="25" r:id="rId25"/>
    <sheet name="mérleg" sheetId="26" r:id="rId26"/>
    <sheet name="szociális" sheetId="27" r:id="rId27"/>
  </sheets>
  <definedNames>
    <definedName name="_xlnm.Print_Area" localSheetId="13">'átadott'!$A$1:$D$117</definedName>
    <definedName name="_xlnm.Print_Area" localSheetId="14">'átvett'!$A$1:$D$116</definedName>
    <definedName name="_xlnm.Print_Area" localSheetId="16">'beruházások felújítások'!$A$1:$N$67</definedName>
    <definedName name="_xlnm.Print_Area" localSheetId="1">'bevételek műk.bölcsőde'!$A$1:$D$92</definedName>
    <definedName name="_xlnm.Print_Area" localSheetId="3">'bevételek műk.könyvtár'!$A$1:$D$92</definedName>
    <definedName name="_xlnm.Print_Area" localSheetId="11">'bevételek önk+költs.szerv'!$A$1:$D$97</definedName>
    <definedName name="_xlnm.Print_Area" localSheetId="9">'bevételek önkorm.'!$A$1:$D$97</definedName>
    <definedName name="_xlnm.Print_Area" localSheetId="7">'bevételek polg.hiv'!$A$1:$D$97</definedName>
    <definedName name="_xlnm.Print_Area" localSheetId="5">'bevételek zengő óvoda'!$A$1:$D$97</definedName>
    <definedName name="_xlnm.Print_Area" localSheetId="18">'EU projektek'!$A$1:$C$124</definedName>
    <definedName name="_xlnm.Print_Area" localSheetId="15">'finanszírozás'!$A$1:$L$10</definedName>
    <definedName name="_xlnm.Print_Area" localSheetId="2">'kiadások működés Bölcsőde'!$A$1:$D$123</definedName>
    <definedName name="_xlnm.Print_Area" localSheetId="4">'kiadások működés Könyvtár'!$A$1:$D$123</definedName>
    <definedName name="_xlnm.Print_Area" localSheetId="12">'kiadások működés önk+költs.szer'!$A$1:$D$123</definedName>
    <definedName name="_xlnm.Print_Area" localSheetId="10">'kiadások működés önkormányzat'!$A$1:$D$123</definedName>
    <definedName name="_xlnm.Print_Area" localSheetId="8">'kiadások működés Polg.Hiv'!$A$1:$D$123</definedName>
    <definedName name="_xlnm.Print_Area" localSheetId="6">'kiadások működés Zengő Óvoda'!$A$1:$D$123</definedName>
    <definedName name="_xlnm.Print_Area" localSheetId="0">'kiemelt ei'!$A$1:$M$33</definedName>
    <definedName name="_xlnm.Print_Area" localSheetId="17">'tartalékok'!$A$1:$D$40</definedName>
  </definedNames>
  <calcPr fullCalcOnLoad="1"/>
</workbook>
</file>

<file path=xl/sharedStrings.xml><?xml version="1.0" encoding="utf-8"?>
<sst xmlns="http://schemas.openxmlformats.org/spreadsheetml/2006/main" count="3576" uniqueCount="798">
  <si>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</si>
  <si>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</si>
  <si>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</si>
  <si>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</si>
  <si>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</si>
  <si>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</si>
  <si>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</si>
  <si>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</si>
  <si>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</si>
  <si>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</si>
  <si>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</si>
  <si>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</si>
  <si>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</si>
  <si>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</si>
  <si>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</si>
  <si>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</si>
  <si>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</si>
  <si>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</si>
  <si>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</si>
  <si>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</si>
  <si>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</si>
  <si>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</si>
  <si>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</si>
  <si>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</si>
  <si>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</si>
  <si>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</si>
  <si>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</si>
  <si>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</si>
  <si>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</si>
  <si>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</si>
  <si>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</si>
  <si>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</si>
  <si>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</si>
  <si>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</si>
  <si>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</si>
  <si>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</si>
  <si>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</si>
  <si>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Gáztűzhely</t>
  </si>
  <si>
    <t>Számítástechnikai eszköz, szoftver beszerzés</t>
  </si>
  <si>
    <t>Támop 6.1.2 Egészséges óvodások pályázat</t>
  </si>
  <si>
    <t>KDOP-3.1.1/B--11-2011-0001 "Újratervezés-Sárbogárd Város Központjának megújítása"</t>
  </si>
  <si>
    <t>Zengő Óvoda Energetikai pályázat</t>
  </si>
  <si>
    <t>Közvilágítás bővítés</t>
  </si>
  <si>
    <t>Kisértékű tárgyi eszköz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</si>
  <si>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</si>
  <si>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</si>
  <si>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</si>
  <si>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</si>
  <si>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</si>
  <si>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</si>
  <si>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</si>
  <si>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</si>
  <si>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</si>
  <si>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</si>
  <si>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</si>
  <si>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</si>
  <si>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</si>
  <si>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</si>
  <si>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</si>
  <si>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</si>
  <si>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</si>
  <si>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</si>
  <si>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</si>
  <si>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</si>
  <si>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</si>
  <si>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</si>
  <si>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</si>
  <si>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</si>
  <si>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</si>
  <si>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</si>
  <si>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</si>
  <si>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</si>
  <si>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</si>
  <si>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</si>
  <si>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</si>
  <si>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</si>
  <si>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</si>
  <si>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</si>
  <si>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</si>
  <si>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</si>
  <si>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</si>
  <si>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</si>
  <si>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</si>
  <si>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</si>
  <si>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</si>
  <si>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</si>
  <si>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</si>
  <si>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</si>
  <si>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</si>
  <si>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</si>
  <si>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</si>
  <si>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</si>
  <si>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</si>
  <si>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</si>
  <si>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</si>
  <si>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</si>
  <si>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</si>
  <si>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</si>
  <si>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</si>
  <si>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</si>
  <si>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</si>
  <si>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</si>
  <si>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</si>
  <si>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</si>
  <si>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</si>
  <si>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</si>
  <si>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</si>
  <si>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</si>
  <si>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</si>
  <si>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</si>
  <si>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</si>
  <si>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</si>
  <si>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</si>
  <si>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</si>
  <si>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</si>
  <si>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</si>
  <si>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</si>
  <si>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</si>
  <si>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</si>
  <si>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</si>
  <si>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</si>
  <si>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</si>
  <si>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</si>
  <si>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</si>
  <si>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</si>
  <si>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</si>
  <si>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</si>
  <si>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</si>
  <si>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</si>
  <si>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</si>
  <si>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</si>
  <si>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</si>
  <si>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</si>
  <si>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</si>
  <si>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</si>
  <si>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</si>
  <si>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</si>
  <si>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</si>
  <si>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</si>
  <si>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</si>
  <si>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</si>
  <si>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</si>
  <si>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</si>
  <si>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</si>
  <si>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</si>
  <si>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</si>
  <si>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</si>
  <si>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</si>
  <si>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</si>
  <si>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</si>
  <si>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</si>
  <si>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</si>
  <si>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</si>
  <si>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</si>
  <si>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</si>
  <si>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</si>
  <si>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</si>
  <si>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</si>
  <si>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</si>
  <si>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</si>
  <si>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</si>
  <si>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</si>
  <si>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</si>
  <si>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</si>
  <si>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</si>
  <si>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</si>
  <si>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</si>
  <si>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</si>
  <si>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</si>
  <si>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</si>
  <si>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</si>
  <si>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</si>
  <si>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</si>
  <si>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</si>
  <si>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</si>
  <si>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</si>
  <si>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</si>
  <si>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</si>
  <si>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</si>
  <si>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</si>
  <si>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</si>
  <si>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</si>
  <si>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</si>
  <si>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</si>
  <si>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</si>
  <si>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</si>
  <si>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</si>
  <si>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</si>
  <si>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</si>
  <si>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</si>
  <si>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</si>
  <si>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</si>
  <si>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</si>
  <si>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</si>
  <si>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</si>
  <si>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</si>
  <si>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</si>
  <si>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</si>
  <si>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</si>
  <si>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</si>
  <si>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</si>
  <si>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</si>
  <si>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</si>
  <si>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</si>
  <si>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</si>
  <si>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</si>
  <si>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</si>
  <si>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</si>
  <si>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</si>
  <si>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</si>
  <si>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</si>
  <si>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</si>
  <si>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</si>
  <si>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</si>
  <si>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</si>
  <si>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</si>
  <si>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</si>
  <si>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</si>
  <si>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</si>
  <si>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</si>
  <si>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</si>
  <si>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</si>
  <si>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</si>
  <si>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</si>
  <si>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</si>
  <si>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</si>
  <si>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</si>
  <si>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</si>
  <si>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</si>
  <si>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</si>
  <si>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</si>
  <si>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</si>
  <si>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</si>
  <si>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</si>
  <si>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</si>
  <si>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</si>
  <si>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</si>
  <si>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</si>
  <si>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</si>
  <si>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</si>
  <si>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</si>
  <si>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</si>
  <si>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</si>
  <si>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</si>
  <si>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</si>
  <si>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</si>
  <si>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</si>
  <si>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</si>
  <si>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</si>
  <si>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</si>
  <si>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</si>
  <si>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</si>
  <si>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</si>
  <si>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</si>
  <si>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</si>
  <si>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</si>
  <si>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</si>
  <si>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</si>
  <si>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</si>
  <si>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</si>
  <si>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</si>
  <si>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</si>
  <si>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</si>
  <si>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</si>
  <si>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</si>
  <si>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</si>
  <si>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</si>
  <si>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</si>
  <si>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</si>
  <si>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</si>
  <si>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</si>
  <si>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</si>
  <si>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</si>
  <si>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</si>
  <si>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</si>
  <si>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</si>
  <si>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</si>
  <si>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</si>
  <si>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</si>
  <si>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</si>
  <si>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</si>
  <si>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</si>
  <si>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</si>
  <si>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</si>
  <si>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</si>
  <si>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</si>
  <si>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</si>
  <si>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</si>
  <si>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</si>
  <si>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</si>
  <si>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</si>
  <si>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</si>
  <si>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</si>
  <si>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</si>
  <si>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</si>
  <si>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</si>
  <si>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</si>
  <si>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</si>
  <si>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</si>
  <si>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</si>
  <si>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</si>
  <si>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</si>
  <si>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</si>
  <si>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</si>
  <si>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</si>
  <si>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</si>
  <si>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</si>
  <si>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</si>
  <si>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</si>
  <si>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</si>
  <si>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</si>
  <si>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</si>
  <si>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</si>
  <si>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</si>
  <si>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</si>
  <si>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</si>
  <si>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</si>
  <si>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</si>
  <si>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</si>
  <si>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</si>
  <si>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</si>
  <si>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</si>
  <si>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</si>
  <si>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</si>
  <si>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</si>
  <si>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</si>
  <si>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</si>
  <si>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</si>
  <si>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</si>
  <si>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</si>
  <si>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</si>
  <si>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</si>
  <si>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</si>
  <si>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</si>
  <si>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</si>
  <si>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</si>
  <si>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</si>
  <si>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</si>
  <si>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</si>
  <si>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</si>
  <si>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</si>
  <si>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</si>
  <si>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</si>
  <si>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</si>
  <si>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</si>
  <si>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</si>
  <si>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</si>
  <si>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</si>
  <si>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</si>
  <si>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</si>
  <si>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</si>
  <si>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</si>
  <si>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</si>
  <si>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</si>
  <si>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</si>
  <si>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</si>
  <si>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</si>
  <si>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</si>
  <si>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</si>
  <si>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</si>
  <si>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</si>
  <si>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</si>
  <si>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</si>
  <si>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</si>
  <si>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</si>
  <si>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</si>
  <si>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</si>
  <si>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</si>
  <si>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</si>
  <si>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</si>
  <si>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</si>
  <si>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</si>
  <si>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</si>
  <si>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</si>
  <si>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</si>
  <si>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</si>
  <si>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</si>
  <si>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</si>
  <si>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</si>
  <si>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</si>
  <si>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</si>
  <si>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</si>
  <si>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</si>
  <si>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</si>
  <si>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</si>
  <si>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</si>
  <si>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</si>
  <si>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</si>
  <si>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</si>
  <si>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</si>
  <si>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</si>
  <si>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</si>
  <si>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</si>
  <si>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</si>
  <si>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</si>
  <si>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</si>
  <si>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</si>
  <si>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</si>
  <si>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</si>
  <si>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</si>
  <si>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</si>
  <si>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</si>
  <si>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</si>
  <si>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</si>
  <si>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</si>
  <si>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</si>
  <si>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</si>
  <si>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</si>
  <si>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</si>
  <si>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</si>
  <si>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</si>
  <si>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</si>
  <si>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</si>
  <si>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</si>
  <si>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</si>
  <si>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</si>
  <si>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</si>
  <si>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</si>
  <si>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</si>
  <si>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</si>
  <si>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</si>
  <si>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</si>
  <si>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</si>
  <si>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</si>
  <si>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</si>
  <si>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</si>
  <si>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</si>
  <si>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</si>
  <si>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</si>
  <si>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</si>
  <si>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</si>
  <si>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</si>
  <si>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</si>
  <si>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</si>
  <si>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</si>
  <si>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</si>
  <si>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</si>
  <si>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</si>
  <si>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</si>
  <si>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</si>
  <si>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</si>
  <si>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</si>
  <si>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</si>
  <si>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</si>
  <si>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</si>
  <si>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</si>
  <si>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</si>
  <si>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</si>
  <si>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</si>
  <si>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</si>
  <si>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</si>
  <si>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</si>
  <si>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</si>
  <si>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</si>
  <si>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</si>
  <si>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</si>
  <si>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</si>
  <si>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</si>
  <si>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</si>
  <si>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</si>
  <si>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</si>
  <si>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</si>
  <si>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</si>
  <si>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</si>
  <si>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</si>
  <si>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</si>
  <si>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</si>
  <si>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</si>
  <si>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</si>
  <si>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</si>
  <si>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</si>
  <si>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</si>
  <si>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</si>
  <si>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</si>
  <si>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</si>
  <si>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</si>
  <si>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</si>
  <si>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</si>
  <si>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</si>
  <si>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</si>
  <si>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</si>
  <si>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</si>
  <si>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</si>
  <si>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</si>
  <si>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</si>
  <si>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</si>
  <si>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</si>
  <si>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</si>
  <si>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</si>
  <si>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</si>
  <si>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</si>
  <si>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</si>
  <si>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</si>
  <si>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</si>
  <si>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</si>
  <si>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</si>
  <si>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</si>
  <si>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</si>
  <si>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</si>
  <si>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</si>
  <si>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</si>
  <si>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</si>
  <si>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</si>
  <si>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</si>
  <si>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</si>
  <si>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</si>
  <si>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</si>
  <si>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</si>
  <si>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</si>
  <si>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</si>
  <si>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</si>
  <si>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</si>
  <si>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</si>
  <si>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</si>
  <si>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KEOP.7.1.0 Pusztaegres-Sárhatvan ivóvíz előkészítés</t>
  </si>
  <si>
    <t>A</t>
  </si>
  <si>
    <t>C</t>
  </si>
  <si>
    <t>D</t>
  </si>
  <si>
    <t>E</t>
  </si>
  <si>
    <t>F</t>
  </si>
  <si>
    <t>G</t>
  </si>
  <si>
    <t>K</t>
  </si>
  <si>
    <t>megnevezés</t>
  </si>
  <si>
    <t>térfigyelő kamera beszerzés</t>
  </si>
  <si>
    <t>költségvetési egyenleg MŰKÖDÉSI</t>
  </si>
  <si>
    <t>-pénzmaradvány</t>
  </si>
  <si>
    <t>-irányítószervi támogatás</t>
  </si>
  <si>
    <t>-hitel</t>
  </si>
  <si>
    <t>-hitel felvétel</t>
  </si>
  <si>
    <t>Közműv érd.növ.pályázat Könyvtár bútor</t>
  </si>
  <si>
    <t>Bontókalapács Start Közút</t>
  </si>
  <si>
    <t>Sportközpont építésjogi megalapozása</t>
  </si>
  <si>
    <t>gyermekétk.üzemeltetési tám. csökk.</t>
  </si>
  <si>
    <t>2013.évi fiz.köt. Klik-nek (Sm.Klub)</t>
  </si>
  <si>
    <t>Sportközpont építésjogi megalap.</t>
  </si>
  <si>
    <t>Zengő Óvoda energetikai pályázat önrész</t>
  </si>
  <si>
    <t>Családsegítő és Gyermekjóléti szolgálat épület visszavétele</t>
  </si>
  <si>
    <t>Árop-1.A.5-2013 Szervezet fejlesztés, licensz díj</t>
  </si>
  <si>
    <t xml:space="preserve">Tűzcsap </t>
  </si>
  <si>
    <t>Közműv.érd.növ.pály. Művház fénytechnika</t>
  </si>
  <si>
    <t>Általános tartalékok szept.</t>
  </si>
  <si>
    <t>pedagógus béremelés</t>
  </si>
  <si>
    <t>Óvodások szállítási költsége</t>
  </si>
  <si>
    <t>Helyi közösségi közl. Tám.</t>
  </si>
  <si>
    <t>e-útdíj</t>
  </si>
  <si>
    <t>polgármester nyelvpótlék</t>
  </si>
  <si>
    <t>alpolgármester tiszteletdíj</t>
  </si>
  <si>
    <t>Zengő Óvoda jub.jutalom</t>
  </si>
  <si>
    <t>2014.évi fiz.köt. Klik-nek (Sm.Klub)</t>
  </si>
  <si>
    <t>Városközp.pály.</t>
  </si>
  <si>
    <t>Általános tartalékok nov.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</si>
  <si>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</si>
  <si>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Projekt megnevezése: TÁMOP 3.4.2 SNI gyermekek integrációja 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</si>
  <si>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</si>
  <si>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</si>
  <si>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</si>
  <si>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</si>
  <si>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</si>
  <si>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</si>
  <si>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</si>
  <si>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</si>
  <si>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</si>
  <si>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</si>
  <si>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 xml:space="preserve">Projekt megnevezése: TÁMOP 6.1.2 Egészséges óvodások </t>
  </si>
  <si>
    <t>Projekt megnevezése: ÁROP 1.A.5-2013 Szervezet fejlesztés</t>
  </si>
  <si>
    <t>Projekt megnevezése: KDOP-3.1.1/B Sárbogárd Városközpont megújítása</t>
  </si>
  <si>
    <t>Projekt megnevezése: KEOP 7.1.0 Ivóvíz előkészítés</t>
  </si>
  <si>
    <t>B21 Felhalmozási célú önkormányzati támogatás</t>
  </si>
  <si>
    <r>
      <t xml:space="preserve">Projekt megnevezése: TÁMOP 3.2.3 </t>
    </r>
    <r>
      <rPr>
        <b/>
        <sz val="10"/>
        <color indexed="8"/>
        <rFont val="Bookman Old Style"/>
        <family val="1"/>
      </rPr>
      <t>Új tanulási formákat szolgáló kreatív körök</t>
    </r>
  </si>
  <si>
    <t>KDOP-3.1.1/B--11-2011-0001 "Újratervezés-Sárbogárd Város Központjának megújítása" Szerver</t>
  </si>
  <si>
    <t>Udvari játék</t>
  </si>
  <si>
    <t>Szoftver beszerzés</t>
  </si>
  <si>
    <t>Utak felújítása</t>
  </si>
  <si>
    <t>Rendkívüli önkorm.támogatás</t>
  </si>
  <si>
    <t>Központi tám. csökk.</t>
  </si>
  <si>
    <t>Ellátottak pénzbeli jutt. (önk.segély)</t>
  </si>
  <si>
    <t>Közfoglalk.bér elői.rendezése</t>
  </si>
  <si>
    <t>Intézmények tám.csökk.</t>
  </si>
  <si>
    <t>2014.évi előirányzat</t>
  </si>
  <si>
    <t>2014.évi teljesítés</t>
  </si>
  <si>
    <t>-ÁHT belüli megelőlegezés</t>
  </si>
  <si>
    <t>Glóbusz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</si>
  <si>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</si>
  <si>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</si>
  <si>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</si>
  <si>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</si>
  <si>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</si>
  <si>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</si>
  <si>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</si>
  <si>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</si>
  <si>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</si>
  <si>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</si>
  <si>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</si>
  <si>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</si>
  <si>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</si>
  <si>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</si>
  <si>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</si>
  <si>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</si>
  <si>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</si>
  <si>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</si>
  <si>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</si>
  <si>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</si>
  <si>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</si>
  <si>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</si>
  <si>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</si>
  <si>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</si>
  <si>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</si>
  <si>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</si>
  <si>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</si>
  <si>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</si>
  <si>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</si>
  <si>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</si>
  <si>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</si>
  <si>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</si>
  <si>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</si>
  <si>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</si>
  <si>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</si>
  <si>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</si>
  <si>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</si>
  <si>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</si>
  <si>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</si>
  <si>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</si>
  <si>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</si>
  <si>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</si>
  <si>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</si>
  <si>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</si>
  <si>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</si>
  <si>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</si>
  <si>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</si>
  <si>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</si>
  <si>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</si>
  <si>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</si>
  <si>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</si>
  <si>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</si>
  <si>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</si>
  <si>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</si>
  <si>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</si>
  <si>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</si>
  <si>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adatok fő-ben</t>
  </si>
  <si>
    <t>Sárbogárd Város Önkormányzata</t>
  </si>
  <si>
    <t>fizikai állomány közalkalmazott</t>
  </si>
  <si>
    <t>szakmai állomány közalkalmazott</t>
  </si>
  <si>
    <t>fizikai állomány köztisztviselő</t>
  </si>
  <si>
    <t>szakmai állomány köztisztviselő</t>
  </si>
  <si>
    <t>spec.köztisztviselő (polgármester)</t>
  </si>
  <si>
    <t>fizikai állomány MT</t>
  </si>
  <si>
    <t>szakmai állomány MT</t>
  </si>
  <si>
    <t>közfoglalkoztatás</t>
  </si>
  <si>
    <t>Összesen:</t>
  </si>
  <si>
    <t>2014. évi létszámok</t>
  </si>
  <si>
    <t>01.</t>
  </si>
  <si>
    <t>Alaptevékenység költségvetési bevételei</t>
  </si>
  <si>
    <t>02.</t>
  </si>
  <si>
    <t>Alaptevékenység költségvetési kiadásai</t>
  </si>
  <si>
    <t>I.</t>
  </si>
  <si>
    <t>Alaptevékenység költségvetési egyenlege (01.-02.)</t>
  </si>
  <si>
    <t>03.</t>
  </si>
  <si>
    <t>Alaptevékenység finanszírozási bevételei</t>
  </si>
  <si>
    <t>04.</t>
  </si>
  <si>
    <t>Alaptevékenység finanszírozási kiadásai</t>
  </si>
  <si>
    <t>II.</t>
  </si>
  <si>
    <t>Alaptevékenység finanszírozási egyenlege (03.-04.)</t>
  </si>
  <si>
    <t>A)</t>
  </si>
  <si>
    <t>Alaptevékenység maradványa (I.+/-II.)</t>
  </si>
  <si>
    <t>05.</t>
  </si>
  <si>
    <t>Vállalkozási tevékenység költségvetési bevételei</t>
  </si>
  <si>
    <t>06.</t>
  </si>
  <si>
    <t>Vállalkozási tevékenység költségvetési kiadásai</t>
  </si>
  <si>
    <t>III.</t>
  </si>
  <si>
    <t>Vállalkozási tevékenység költségvetési egyenlege (05.-06.)</t>
  </si>
  <si>
    <t>07.</t>
  </si>
  <si>
    <t>Vállalkozási tevékenység finanszírozási bevételei</t>
  </si>
  <si>
    <t>08.</t>
  </si>
  <si>
    <t>Vállalkozási tevékenység finanszírozási kiadásai</t>
  </si>
  <si>
    <t>IV.</t>
  </si>
  <si>
    <t>Vállalkozási tevékenység finanszírozási egyenlege (07.-08.)</t>
  </si>
  <si>
    <t>B)</t>
  </si>
  <si>
    <t>Vállalkozási tevékenység maradványa (III.+/-IV.)</t>
  </si>
  <si>
    <t>C)</t>
  </si>
  <si>
    <t>Összes maradvány (A+B)</t>
  </si>
  <si>
    <t>D)</t>
  </si>
  <si>
    <t>Alaptevékenység kötelezettségvállalással terhelt maradványa</t>
  </si>
  <si>
    <t>E)</t>
  </si>
  <si>
    <t>Alaptevékenység szabad maradványa (A-D)</t>
  </si>
  <si>
    <t>F)</t>
  </si>
  <si>
    <t>Vállalkozási tevékenységet terhelő befizetési kötelezettség (B*0,1)</t>
  </si>
  <si>
    <t>G)</t>
  </si>
  <si>
    <t>Vállalkozási tevékenység felhasználható maradványa (B-F)</t>
  </si>
  <si>
    <t>Bölcsőde</t>
  </si>
  <si>
    <t>Könyvtár</t>
  </si>
  <si>
    <t>Zengő Óvoda</t>
  </si>
  <si>
    <t>Polgármesteri Hivatal</t>
  </si>
  <si>
    <t>Önkormányzat</t>
  </si>
  <si>
    <t>Az önkormányzat 2014. évi maradványa intézményenként</t>
  </si>
  <si>
    <t>Kataszterrel egyeztetett ingatlan nyilvántartás</t>
  </si>
  <si>
    <t>Intézmény</t>
  </si>
  <si>
    <t>Bruttó érték (e Ft)</t>
  </si>
  <si>
    <t>Polgármesteri Hivatal+Önkormányzat</t>
  </si>
  <si>
    <t>2014. december 31.</t>
  </si>
  <si>
    <t>Sárbogárdi Hársfavirág Bölcsőde</t>
  </si>
  <si>
    <t>Fejlesztési hitelek</t>
  </si>
  <si>
    <t>Hitelszerz.</t>
  </si>
  <si>
    <t>Adóss.konsz.</t>
  </si>
  <si>
    <t>Állomány konsz. Után</t>
  </si>
  <si>
    <t>TAKBANK</t>
  </si>
  <si>
    <t>BH61D041806000</t>
  </si>
  <si>
    <t>OTP</t>
  </si>
  <si>
    <t>1-2-07-3600-0410-0</t>
  </si>
  <si>
    <t>EG61D027709002</t>
  </si>
  <si>
    <t>EG61D027709001</t>
  </si>
  <si>
    <t>UNICREDIT</t>
  </si>
  <si>
    <t>EG45D009512000</t>
  </si>
  <si>
    <t>OB45D116813000</t>
  </si>
  <si>
    <t>Törlesztés</t>
  </si>
  <si>
    <t>Új felvétel</t>
  </si>
  <si>
    <t>OB45V228614000</t>
  </si>
  <si>
    <t xml:space="preserve">Állomány 2013.12.31-én </t>
  </si>
  <si>
    <t>adatok Ft-ban</t>
  </si>
  <si>
    <t>Állomány 2014.12.31-én</t>
  </si>
  <si>
    <t>Sárbogárd Város Önkormányzat hitelállománya 2014.12.31-én</t>
  </si>
  <si>
    <t>közvetett támogatásai kedvezményezettként és összegszerűen</t>
  </si>
  <si>
    <t>adatok e Ft-ban</t>
  </si>
  <si>
    <t>Megnevezés (kedvezményezett)</t>
  </si>
  <si>
    <t>Bevétel kedvezmény nélkül</t>
  </si>
  <si>
    <t>Kedvezmény</t>
  </si>
  <si>
    <t>Megjegyzés/ hivatkozás</t>
  </si>
  <si>
    <t>FM Rendőr-főkapitányság, P.egres, Köztársaság tér 12. Iroda</t>
  </si>
  <si>
    <t>térítésmentes</t>
  </si>
  <si>
    <t>Országgyűlési Képviselőiroda Sbg, Ady E.164.</t>
  </si>
  <si>
    <t>289/2000.(IX.13.)Kth.sz.hat.</t>
  </si>
  <si>
    <t>Sbg.Városi Polgárőrség Sbg.Ady E.164 garázs</t>
  </si>
  <si>
    <t>bérleti díj kedvezmény, 568/2000.(XII.13.)Kth.sz.hat.</t>
  </si>
  <si>
    <t>Sbg.Városi Polgárőrség Sbg.Ady E.164 iroda</t>
  </si>
  <si>
    <t>bérleti díj kedvezmény, 328/1999.(VIII.12.)Kth. sz.hat.</t>
  </si>
  <si>
    <t>Labdarúgó SC</t>
  </si>
  <si>
    <t>közüzemi számlák</t>
  </si>
  <si>
    <t>Sárszentmiklósi SE</t>
  </si>
  <si>
    <t>Művelődési Ház, Sárbogárdi Kulturális Egyesület</t>
  </si>
  <si>
    <t>önkormányzati ingatlan hasznosítása</t>
  </si>
  <si>
    <t>Rétszilasért Egyesület, Rétszilas Fehérvári u.15</t>
  </si>
  <si>
    <t>Kedvezmények összesen</t>
  </si>
  <si>
    <t xml:space="preserve">Sárbogárd Város Önkormányzat 2014.évi </t>
  </si>
  <si>
    <t>NEMZETI VAGYONBA TARTOZÓ BEFEKTETETT ESZKÖZÖK</t>
  </si>
  <si>
    <t>ESZKÖZÖK</t>
  </si>
  <si>
    <t>Előző időszak</t>
  </si>
  <si>
    <t>Tárgyév</t>
  </si>
  <si>
    <t xml:space="preserve">adatok eFt-ban </t>
  </si>
  <si>
    <t>NEMZETI VAGYONBA TARTOZÓ FORGÓESZKÖZÖK</t>
  </si>
  <si>
    <t>PÉNZESZKÖZÖK</t>
  </si>
  <si>
    <t>D/1</t>
  </si>
  <si>
    <t>Költségvetési évben esedékes követelések</t>
  </si>
  <si>
    <t>Költségvetési évet követően esedékes követelések</t>
  </si>
  <si>
    <t>D/III</t>
  </si>
  <si>
    <t>Követelés jellegű sajátos elszámolások</t>
  </si>
  <si>
    <t xml:space="preserve">D) </t>
  </si>
  <si>
    <t>KÖVETELÉSEK</t>
  </si>
  <si>
    <t>EGYÉB SAJÁTOS ESZKÖZOLDALI ELSZÁMOLÁSOK</t>
  </si>
  <si>
    <t>AKTÍV IDŐBELI ELHATÁROLÁSOK</t>
  </si>
  <si>
    <t>ESZKÖZÖK ÖSSZESEN</t>
  </si>
  <si>
    <t>FORRÁSOK</t>
  </si>
  <si>
    <t xml:space="preserve">G) </t>
  </si>
  <si>
    <t>SAJÁT TŐKE</t>
  </si>
  <si>
    <t>H/1</t>
  </si>
  <si>
    <t>Költségvetési évben esedékes kötelezettségek</t>
  </si>
  <si>
    <t>H/II</t>
  </si>
  <si>
    <t>D/II</t>
  </si>
  <si>
    <t>Költségvetési évet követően esedékes kötelezettségek</t>
  </si>
  <si>
    <t>H)</t>
  </si>
  <si>
    <t>KÖTELEZETTSÉGEK</t>
  </si>
  <si>
    <t>H/III</t>
  </si>
  <si>
    <t>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</si>
  <si>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</si>
  <si>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</si>
  <si>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</si>
  <si>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</si>
  <si>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</si>
  <si>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</si>
  <si>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 ÖSSZESEN</t>
  </si>
  <si>
    <t>Sárbogárd Város Önkormányzat 2014.évi egyszerűsített mérlege</t>
  </si>
  <si>
    <t>Városi Bölcsőde 2014. évi költségvetése teljesítése</t>
  </si>
  <si>
    <t>Madarász József Városi Könyvtár 2014. évi költségvetése teljesítése</t>
  </si>
  <si>
    <t>Zengő Óvoda 2014. évi költségvetése teljesítése</t>
  </si>
  <si>
    <t>Sárbogárdi Polgármesteri Hivatal 2014. évi költségvetése teljesítése</t>
  </si>
  <si>
    <t>Sárbogárd Város Önkormányzat 2014. évi költségvetése teljesítése</t>
  </si>
  <si>
    <t>Önkormányzat 2014. évi költségvetése teljesítése</t>
  </si>
  <si>
    <t>Az egységes rovatrend szerint a kiemelt kiadások és bevételek jogcímenként</t>
  </si>
  <si>
    <t>szabálysértési pénz- és helyszíni bírság és a közlekedési szabályszegések után kiszabott közigazgatási bírság helyi önkormányzatot megillető része</t>
  </si>
  <si>
    <t>köznevelési feladatra közp.támogatás</t>
  </si>
  <si>
    <t>adósságkonsz.</t>
  </si>
  <si>
    <t>szabad pénzmaradvány</t>
  </si>
  <si>
    <t>könyvtár működtetése</t>
  </si>
  <si>
    <t>könyvtár közműv.érd.növ. Pály.önrésze</t>
  </si>
  <si>
    <t>Start pr.szaktanácsadó</t>
  </si>
  <si>
    <t>közfoglalkoztatás önrész</t>
  </si>
  <si>
    <t>jogerős bírósági döntés</t>
  </si>
  <si>
    <t>Általános tartalékok-június</t>
  </si>
  <si>
    <t>Hitel lejárata</t>
  </si>
  <si>
    <t xml:space="preserve">Sárbogárd Város Önkormányzat 2014. évi költségvetése teljesítése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</si>
</sst>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</numFmts>
  <fonts count="5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8"/>
      <name val="Georgia"/>
      <family val="1"/>
    </font>
    <font>
      <i/>
      <sz val="14"/>
      <color indexed="8"/>
      <name val="Calibri"/>
      <family val="2"/>
    </font>
    <font>
      <i/>
      <sz val="10"/>
      <color indexed="40"/>
      <name val="Bookman Old Style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Georgia"/>
      <family val="1"/>
    </font>
    <font>
      <i/>
      <sz val="12"/>
      <name val="Georgia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sz val="10"/>
      <name val="Arial CE"/>
      <family val="2"/>
    </font>
    <font>
      <b/>
      <sz val="12"/>
      <color indexed="8"/>
      <name val="Arial"/>
      <family val="2"/>
    </font>
    <font>
      <i/>
      <sz val="10"/>
      <name val="Arial CE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0" fillId="11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1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wrapText="1"/>
    </xf>
    <xf numFmtId="0" fontId="5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15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/>
    </xf>
    <xf numFmtId="3" fontId="10" fillId="11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43" fillId="0" borderId="0" xfId="56" applyFont="1" applyAlignment="1">
      <alignment horizontal="center"/>
      <protection/>
    </xf>
    <xf numFmtId="0" fontId="44" fillId="0" borderId="0" xfId="56" applyFont="1" applyAlignment="1">
      <alignment horizontal="center"/>
      <protection/>
    </xf>
    <xf numFmtId="0" fontId="1" fillId="0" borderId="0" xfId="56" applyAlignment="1">
      <alignment horizontal="right"/>
      <protection/>
    </xf>
    <xf numFmtId="0" fontId="1" fillId="0" borderId="10" xfId="56" applyFont="1" applyBorder="1" applyAlignment="1">
      <alignment horizontal="center"/>
      <protection/>
    </xf>
    <xf numFmtId="0" fontId="41" fillId="0" borderId="0" xfId="0" applyFont="1" applyAlignment="1">
      <alignment horizontal="center" wrapText="1"/>
    </xf>
    <xf numFmtId="0" fontId="6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1" fillId="0" borderId="0" xfId="56">
      <alignment/>
      <protection/>
    </xf>
    <xf numFmtId="0" fontId="2" fillId="0" borderId="0" xfId="56" applyFont="1" applyAlignment="1">
      <alignment horizontal="right"/>
      <protection/>
    </xf>
    <xf numFmtId="0" fontId="45" fillId="0" borderId="10" xfId="56" applyFont="1" applyBorder="1" applyAlignment="1">
      <alignment horizontal="center"/>
      <protection/>
    </xf>
    <xf numFmtId="0" fontId="1" fillId="0" borderId="10" xfId="56" applyBorder="1">
      <alignment/>
      <protection/>
    </xf>
    <xf numFmtId="0" fontId="40" fillId="0" borderId="10" xfId="56" applyFont="1" applyBorder="1">
      <alignment/>
      <protection/>
    </xf>
    <xf numFmtId="0" fontId="37" fillId="0" borderId="10" xfId="56" applyFont="1" applyBorder="1" applyAlignment="1">
      <alignment wrapText="1"/>
      <protection/>
    </xf>
    <xf numFmtId="0" fontId="37" fillId="0" borderId="11" xfId="56" applyFont="1" applyBorder="1" applyAlignment="1">
      <alignment wrapText="1"/>
      <protection/>
    </xf>
    <xf numFmtId="0" fontId="38" fillId="0" borderId="10" xfId="56" applyFont="1" applyBorder="1" applyAlignment="1">
      <alignment wrapText="1"/>
      <protection/>
    </xf>
    <xf numFmtId="0" fontId="46" fillId="0" borderId="10" xfId="56" applyFont="1" applyBorder="1">
      <alignment/>
      <protection/>
    </xf>
    <xf numFmtId="0" fontId="37" fillId="0" borderId="10" xfId="56" applyFont="1" applyBorder="1">
      <alignment/>
      <protection/>
    </xf>
    <xf numFmtId="0" fontId="39" fillId="0" borderId="10" xfId="56" applyFont="1" applyBorder="1">
      <alignment/>
      <protection/>
    </xf>
    <xf numFmtId="0" fontId="47" fillId="0" borderId="10" xfId="56" applyFont="1" applyBorder="1">
      <alignment/>
      <protection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4" fillId="0" borderId="0" xfId="0" applyFont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16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4" fillId="0" borderId="18" xfId="0" applyFont="1" applyBorder="1" applyAlignment="1">
      <alignment vertical="top"/>
    </xf>
    <xf numFmtId="0" fontId="54" fillId="0" borderId="19" xfId="0" applyFont="1" applyBorder="1" applyAlignment="1">
      <alignment vertical="top" wrapText="1"/>
    </xf>
    <xf numFmtId="0" fontId="54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54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3" fontId="0" fillId="0" borderId="25" xfId="0" applyNumberFormat="1" applyBorder="1" applyAlignment="1">
      <alignment/>
    </xf>
    <xf numFmtId="0" fontId="54" fillId="0" borderId="27" xfId="0" applyFon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wrapText="1"/>
    </xf>
    <xf numFmtId="0" fontId="54" fillId="0" borderId="31" xfId="0" applyFont="1" applyBorder="1" applyAlignment="1">
      <alignment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 wrapText="1"/>
    </xf>
    <xf numFmtId="0" fontId="54" fillId="0" borderId="31" xfId="0" applyFont="1" applyFill="1" applyBorder="1" applyAlignment="1">
      <alignment wrapText="1"/>
    </xf>
    <xf numFmtId="0" fontId="54" fillId="0" borderId="35" xfId="0" applyFont="1" applyBorder="1" applyAlignment="1">
      <alignment/>
    </xf>
    <xf numFmtId="0" fontId="5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/>
    </xf>
    <xf numFmtId="3" fontId="31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36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5" fillId="0" borderId="36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3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3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3" fillId="0" borderId="0" xfId="56" applyFont="1" applyAlignment="1">
      <alignment horizontal="center"/>
      <protection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C1">
      <selection activeCell="A16" sqref="A16"/>
    </sheetView>
  </sheetViews>
  <sheetFormatPr defaultColWidth="9.140625" defaultRowHeight="15"/>
  <cols>
    <col min="1" max="1" width="76.57421875" style="0" customWidth="1"/>
    <col min="2" max="2" width="10.28125" style="0" customWidth="1"/>
    <col min="3" max="3" width="10.140625" style="0" customWidth="1"/>
    <col min="4" max="4" width="9.8515625" style="0" customWidth="1"/>
    <col min="5" max="5" width="10.140625" style="0" customWidth="1"/>
    <col min="6" max="6" width="10.7109375" style="0" customWidth="1"/>
    <col min="7" max="8" width="10.421875" style="0" customWidth="1"/>
    <col min="9" max="9" width="10.8515625" style="0" customWidth="1"/>
    <col min="10" max="10" width="12.7109375" style="0" customWidth="1"/>
    <col min="11" max="12" width="12.421875" style="0" customWidth="1"/>
    <col min="13" max="13" width="14.00390625" style="0" customWidth="1"/>
    <col min="16" max="16" width="9.7109375" style="0" bestFit="1" customWidth="1"/>
  </cols>
  <sheetData>
    <row r="1" spans="1:13" ht="36" customHeight="1">
      <c r="A1" s="222" t="s">
        <v>797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24" customHeight="1">
      <c r="A2" s="224" t="s">
        <v>785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ht="15">
      <c r="M3" s="63" t="s">
        <v>346</v>
      </c>
    </row>
    <row r="4" spans="1:17" ht="45" customHeight="1">
      <c r="A4" s="24"/>
      <c r="B4" s="218" t="s">
        <v>105</v>
      </c>
      <c r="C4" s="219"/>
      <c r="D4" s="218" t="s">
        <v>92</v>
      </c>
      <c r="E4" s="219"/>
      <c r="F4" s="218" t="s">
        <v>93</v>
      </c>
      <c r="G4" s="219"/>
      <c r="H4" s="218" t="s">
        <v>88</v>
      </c>
      <c r="I4" s="219"/>
      <c r="J4" s="218" t="s">
        <v>89</v>
      </c>
      <c r="K4" s="219"/>
      <c r="L4" s="220" t="s">
        <v>104</v>
      </c>
      <c r="M4" s="221"/>
      <c r="N4" s="3"/>
      <c r="O4" s="3"/>
      <c r="P4" s="3"/>
      <c r="Q4" s="3"/>
    </row>
    <row r="5" spans="1:17" ht="45" customHeight="1">
      <c r="A5" s="107"/>
      <c r="B5" s="67" t="s">
        <v>578</v>
      </c>
      <c r="C5" s="67" t="s">
        <v>579</v>
      </c>
      <c r="D5" s="67" t="s">
        <v>578</v>
      </c>
      <c r="E5" s="67" t="s">
        <v>579</v>
      </c>
      <c r="F5" s="67" t="s">
        <v>578</v>
      </c>
      <c r="G5" s="67" t="s">
        <v>579</v>
      </c>
      <c r="H5" s="67" t="s">
        <v>578</v>
      </c>
      <c r="I5" s="67" t="s">
        <v>579</v>
      </c>
      <c r="J5" s="67" t="s">
        <v>578</v>
      </c>
      <c r="K5" s="67" t="s">
        <v>579</v>
      </c>
      <c r="L5" s="67" t="s">
        <v>578</v>
      </c>
      <c r="M5" s="67" t="s">
        <v>579</v>
      </c>
      <c r="N5" s="3"/>
      <c r="O5" s="3"/>
      <c r="P5" s="3"/>
      <c r="Q5" s="3"/>
    </row>
    <row r="6" spans="1:17" ht="15">
      <c r="A6" s="59" t="s">
        <v>107</v>
      </c>
      <c r="B6" s="108">
        <v>12784</v>
      </c>
      <c r="C6" s="108">
        <v>12560</v>
      </c>
      <c r="D6" s="108">
        <v>12328</v>
      </c>
      <c r="E6" s="108">
        <v>12111</v>
      </c>
      <c r="F6" s="108">
        <v>155515</v>
      </c>
      <c r="G6" s="108">
        <v>152757</v>
      </c>
      <c r="H6" s="108">
        <v>113989</v>
      </c>
      <c r="I6" s="108">
        <v>111471</v>
      </c>
      <c r="J6" s="108">
        <v>206863</v>
      </c>
      <c r="K6" s="108">
        <v>202314</v>
      </c>
      <c r="L6" s="108">
        <f>SUM(B6+D6+F6+H6+J6)</f>
        <v>501479</v>
      </c>
      <c r="M6" s="108">
        <f>SUM(C6+E6+G6+I6+K6)</f>
        <v>491213</v>
      </c>
      <c r="N6" s="3"/>
      <c r="O6" s="3"/>
      <c r="P6" s="3"/>
      <c r="Q6" s="3"/>
    </row>
    <row r="7" spans="1:17" ht="15">
      <c r="A7" s="39" t="s">
        <v>108</v>
      </c>
      <c r="B7" s="108">
        <v>3426</v>
      </c>
      <c r="C7" s="108">
        <v>3206</v>
      </c>
      <c r="D7" s="108">
        <v>2551</v>
      </c>
      <c r="E7" s="108">
        <v>2549</v>
      </c>
      <c r="F7" s="108">
        <v>44901</v>
      </c>
      <c r="G7" s="108">
        <v>42361</v>
      </c>
      <c r="H7" s="108">
        <v>32452</v>
      </c>
      <c r="I7" s="108">
        <v>30249</v>
      </c>
      <c r="J7" s="108">
        <v>35449</v>
      </c>
      <c r="K7" s="108">
        <v>34730</v>
      </c>
      <c r="L7" s="108">
        <f aca="true" t="shared" si="0" ref="L7:M31">SUM(B7+D7+F7+H7+J7)</f>
        <v>118779</v>
      </c>
      <c r="M7" s="108">
        <f t="shared" si="0"/>
        <v>113095</v>
      </c>
      <c r="N7" s="3"/>
      <c r="O7" s="3"/>
      <c r="P7" s="3"/>
      <c r="Q7" s="3"/>
    </row>
    <row r="8" spans="1:17" ht="15">
      <c r="A8" s="39" t="s">
        <v>109</v>
      </c>
      <c r="B8" s="108">
        <v>5830</v>
      </c>
      <c r="C8" s="108">
        <v>5390</v>
      </c>
      <c r="D8" s="108">
        <v>11879</v>
      </c>
      <c r="E8" s="108">
        <v>11059</v>
      </c>
      <c r="F8" s="108">
        <v>97250</v>
      </c>
      <c r="G8" s="108">
        <v>94449</v>
      </c>
      <c r="H8" s="108">
        <v>38843</v>
      </c>
      <c r="I8" s="108">
        <v>36067</v>
      </c>
      <c r="J8" s="108">
        <v>339607</v>
      </c>
      <c r="K8" s="108">
        <v>301317</v>
      </c>
      <c r="L8" s="108">
        <f t="shared" si="0"/>
        <v>493409</v>
      </c>
      <c r="M8" s="108">
        <f t="shared" si="0"/>
        <v>448282</v>
      </c>
      <c r="N8" s="3"/>
      <c r="O8" s="3"/>
      <c r="P8" s="3"/>
      <c r="Q8" s="3"/>
    </row>
    <row r="9" spans="1:17" ht="15">
      <c r="A9" s="39" t="s">
        <v>110</v>
      </c>
      <c r="B9" s="108"/>
      <c r="C9" s="108"/>
      <c r="D9" s="108"/>
      <c r="E9" s="108"/>
      <c r="F9" s="108"/>
      <c r="G9" s="108"/>
      <c r="H9" s="108"/>
      <c r="I9" s="108"/>
      <c r="J9" s="108">
        <v>197507</v>
      </c>
      <c r="K9" s="108">
        <v>175509</v>
      </c>
      <c r="L9" s="108">
        <f t="shared" si="0"/>
        <v>197507</v>
      </c>
      <c r="M9" s="108">
        <f t="shared" si="0"/>
        <v>175509</v>
      </c>
      <c r="N9" s="3"/>
      <c r="O9" s="3"/>
      <c r="P9" s="3"/>
      <c r="Q9" s="3"/>
    </row>
    <row r="10" spans="1:17" ht="15">
      <c r="A10" s="39" t="s">
        <v>111</v>
      </c>
      <c r="B10" s="108">
        <v>174</v>
      </c>
      <c r="C10" s="108">
        <v>174</v>
      </c>
      <c r="D10" s="108">
        <v>696</v>
      </c>
      <c r="E10" s="108">
        <v>696</v>
      </c>
      <c r="F10" s="108">
        <v>6297</v>
      </c>
      <c r="G10" s="108">
        <v>6296</v>
      </c>
      <c r="H10" s="108">
        <v>1154</v>
      </c>
      <c r="I10" s="108">
        <v>1154</v>
      </c>
      <c r="J10" s="108">
        <v>390090</v>
      </c>
      <c r="K10" s="108">
        <v>362808</v>
      </c>
      <c r="L10" s="108">
        <f t="shared" si="0"/>
        <v>398411</v>
      </c>
      <c r="M10" s="108">
        <f t="shared" si="0"/>
        <v>371128</v>
      </c>
      <c r="N10" s="3"/>
      <c r="O10" s="3"/>
      <c r="P10" s="3"/>
      <c r="Q10" s="3"/>
    </row>
    <row r="11" spans="1:17" ht="15">
      <c r="A11" s="39" t="s">
        <v>112</v>
      </c>
      <c r="B11" s="108">
        <v>165</v>
      </c>
      <c r="C11" s="108">
        <v>165</v>
      </c>
      <c r="D11" s="108">
        <v>4656</v>
      </c>
      <c r="E11" s="108">
        <v>4656</v>
      </c>
      <c r="F11" s="108">
        <v>194</v>
      </c>
      <c r="G11" s="108">
        <v>193</v>
      </c>
      <c r="H11" s="108">
        <v>1173</v>
      </c>
      <c r="I11" s="108">
        <v>895</v>
      </c>
      <c r="J11" s="108">
        <v>52426</v>
      </c>
      <c r="K11" s="108">
        <v>38481</v>
      </c>
      <c r="L11" s="108">
        <f t="shared" si="0"/>
        <v>58614</v>
      </c>
      <c r="M11" s="108">
        <f t="shared" si="0"/>
        <v>44390</v>
      </c>
      <c r="N11" s="3"/>
      <c r="O11" s="3"/>
      <c r="P11" s="3"/>
      <c r="Q11" s="3"/>
    </row>
    <row r="12" spans="1:17" ht="15">
      <c r="A12" s="39" t="s">
        <v>113</v>
      </c>
      <c r="B12" s="108"/>
      <c r="C12" s="108"/>
      <c r="D12" s="108"/>
      <c r="E12" s="108"/>
      <c r="F12" s="108"/>
      <c r="G12" s="108"/>
      <c r="H12" s="108"/>
      <c r="I12" s="108"/>
      <c r="J12" s="108">
        <v>53588</v>
      </c>
      <c r="K12" s="108">
        <v>50861</v>
      </c>
      <c r="L12" s="108">
        <f t="shared" si="0"/>
        <v>53588</v>
      </c>
      <c r="M12" s="108">
        <f t="shared" si="0"/>
        <v>50861</v>
      </c>
      <c r="N12" s="3"/>
      <c r="O12" s="3"/>
      <c r="P12" s="3"/>
      <c r="Q12" s="3"/>
    </row>
    <row r="13" spans="1:17" ht="15">
      <c r="A13" s="39" t="s">
        <v>114</v>
      </c>
      <c r="B13" s="108"/>
      <c r="C13" s="108"/>
      <c r="D13" s="108"/>
      <c r="E13" s="108"/>
      <c r="F13" s="108"/>
      <c r="G13" s="108"/>
      <c r="H13" s="108"/>
      <c r="I13" s="108"/>
      <c r="J13" s="108">
        <v>4155</v>
      </c>
      <c r="K13" s="108">
        <v>3384</v>
      </c>
      <c r="L13" s="108">
        <f t="shared" si="0"/>
        <v>4155</v>
      </c>
      <c r="M13" s="108">
        <f t="shared" si="0"/>
        <v>3384</v>
      </c>
      <c r="N13" s="3"/>
      <c r="O13" s="3"/>
      <c r="P13" s="3"/>
      <c r="Q13" s="3"/>
    </row>
    <row r="14" spans="1:17" ht="15">
      <c r="A14" s="40" t="s">
        <v>106</v>
      </c>
      <c r="B14" s="121">
        <f aca="true" t="shared" si="1" ref="B14:K14">SUM(B6:B13)</f>
        <v>22379</v>
      </c>
      <c r="C14" s="121">
        <f t="shared" si="1"/>
        <v>21495</v>
      </c>
      <c r="D14" s="121">
        <f t="shared" si="1"/>
        <v>32110</v>
      </c>
      <c r="E14" s="121">
        <f t="shared" si="1"/>
        <v>31071</v>
      </c>
      <c r="F14" s="121">
        <f t="shared" si="1"/>
        <v>304157</v>
      </c>
      <c r="G14" s="121">
        <f t="shared" si="1"/>
        <v>296056</v>
      </c>
      <c r="H14" s="121">
        <f t="shared" si="1"/>
        <v>187611</v>
      </c>
      <c r="I14" s="121">
        <f t="shared" si="1"/>
        <v>179836</v>
      </c>
      <c r="J14" s="121">
        <f t="shared" si="1"/>
        <v>1279685</v>
      </c>
      <c r="K14" s="121">
        <f t="shared" si="1"/>
        <v>1169404</v>
      </c>
      <c r="L14" s="121">
        <f t="shared" si="0"/>
        <v>1825942</v>
      </c>
      <c r="M14" s="121">
        <f t="shared" si="0"/>
        <v>1697862</v>
      </c>
      <c r="N14" s="3"/>
      <c r="O14" s="3"/>
      <c r="P14" s="3"/>
      <c r="Q14" s="3"/>
    </row>
    <row r="15" spans="1:17" ht="15">
      <c r="A15" s="40" t="s">
        <v>115</v>
      </c>
      <c r="B15" s="108"/>
      <c r="C15" s="108"/>
      <c r="D15" s="108"/>
      <c r="E15" s="108"/>
      <c r="F15" s="108"/>
      <c r="G15" s="108"/>
      <c r="H15" s="108"/>
      <c r="I15" s="108"/>
      <c r="J15" s="108">
        <f>SUM(J16:J17)</f>
        <v>597010</v>
      </c>
      <c r="K15" s="108">
        <f>SUM(K16:K17)</f>
        <v>597405</v>
      </c>
      <c r="L15" s="108">
        <v>124733</v>
      </c>
      <c r="M15" s="108">
        <f>SUM(M17)</f>
        <v>125129</v>
      </c>
      <c r="N15" s="3"/>
      <c r="O15" s="3"/>
      <c r="P15" s="3"/>
      <c r="Q15" s="3"/>
    </row>
    <row r="16" spans="1:17" ht="15">
      <c r="A16" s="93" t="s">
        <v>526</v>
      </c>
      <c r="B16" s="108"/>
      <c r="C16" s="108"/>
      <c r="D16" s="108"/>
      <c r="E16" s="108"/>
      <c r="F16" s="108"/>
      <c r="G16" s="108"/>
      <c r="H16" s="108"/>
      <c r="I16" s="108"/>
      <c r="J16" s="108">
        <f>B29+D29+F29+H29</f>
        <v>472277</v>
      </c>
      <c r="K16" s="108">
        <v>472276</v>
      </c>
      <c r="L16" s="108"/>
      <c r="M16" s="108"/>
      <c r="N16" s="3"/>
      <c r="O16" s="3"/>
      <c r="P16" s="3"/>
      <c r="Q16" s="3"/>
    </row>
    <row r="17" spans="1:17" ht="15">
      <c r="A17" s="93" t="s">
        <v>527</v>
      </c>
      <c r="B17" s="108"/>
      <c r="C17" s="108"/>
      <c r="D17" s="108"/>
      <c r="E17" s="108"/>
      <c r="F17" s="108"/>
      <c r="G17" s="108"/>
      <c r="H17" s="108"/>
      <c r="I17" s="108"/>
      <c r="J17" s="108">
        <v>124733</v>
      </c>
      <c r="K17" s="108">
        <v>125129</v>
      </c>
      <c r="L17" s="108">
        <f t="shared" si="0"/>
        <v>124733</v>
      </c>
      <c r="M17" s="108">
        <f t="shared" si="0"/>
        <v>125129</v>
      </c>
      <c r="N17" s="3"/>
      <c r="O17" s="3"/>
      <c r="P17" s="3"/>
      <c r="Q17" s="3"/>
    </row>
    <row r="18" spans="1:17" ht="15">
      <c r="A18" s="56" t="s">
        <v>510</v>
      </c>
      <c r="B18" s="122">
        <f>SUM(B14)</f>
        <v>22379</v>
      </c>
      <c r="C18" s="122">
        <f>SUM(C14)</f>
        <v>21495</v>
      </c>
      <c r="D18" s="122">
        <f>SUM(D14)</f>
        <v>32110</v>
      </c>
      <c r="E18" s="122">
        <f>SUM(E14)</f>
        <v>31071</v>
      </c>
      <c r="F18" s="122">
        <f aca="true" t="shared" si="2" ref="F18:K18">SUM(F14:F15)</f>
        <v>304157</v>
      </c>
      <c r="G18" s="122">
        <f t="shared" si="2"/>
        <v>296056</v>
      </c>
      <c r="H18" s="122">
        <f t="shared" si="2"/>
        <v>187611</v>
      </c>
      <c r="I18" s="122">
        <f t="shared" si="2"/>
        <v>179836</v>
      </c>
      <c r="J18" s="122">
        <f t="shared" si="2"/>
        <v>1876695</v>
      </c>
      <c r="K18" s="122">
        <f t="shared" si="2"/>
        <v>1766809</v>
      </c>
      <c r="L18" s="122">
        <f>SUM(L14+L15)</f>
        <v>1950675</v>
      </c>
      <c r="M18" s="122">
        <f>SUM(M14+M15)</f>
        <v>1822991</v>
      </c>
      <c r="N18" s="3"/>
      <c r="O18" s="3"/>
      <c r="P18" s="3"/>
      <c r="Q18" s="3"/>
    </row>
    <row r="19" spans="1:17" ht="15">
      <c r="A19" s="39" t="s">
        <v>117</v>
      </c>
      <c r="B19" s="108"/>
      <c r="C19" s="108"/>
      <c r="D19" s="108"/>
      <c r="E19" s="108"/>
      <c r="F19" s="108">
        <v>1952</v>
      </c>
      <c r="G19" s="108">
        <v>5641</v>
      </c>
      <c r="H19" s="108">
        <v>10307</v>
      </c>
      <c r="I19" s="108">
        <v>10622</v>
      </c>
      <c r="J19" s="108">
        <v>1134491</v>
      </c>
      <c r="K19" s="108">
        <v>1131159</v>
      </c>
      <c r="L19" s="108">
        <f t="shared" si="0"/>
        <v>1146750</v>
      </c>
      <c r="M19" s="108">
        <f t="shared" si="0"/>
        <v>1147422</v>
      </c>
      <c r="N19" s="3"/>
      <c r="O19" s="3"/>
      <c r="P19" s="3"/>
      <c r="Q19" s="3"/>
    </row>
    <row r="20" spans="1:17" ht="15">
      <c r="A20" s="39" t="s">
        <v>118</v>
      </c>
      <c r="B20" s="108"/>
      <c r="C20" s="108"/>
      <c r="D20" s="108">
        <v>2250</v>
      </c>
      <c r="E20" s="108">
        <v>2250</v>
      </c>
      <c r="F20" s="108"/>
      <c r="G20" s="108"/>
      <c r="H20" s="108"/>
      <c r="I20" s="108"/>
      <c r="J20" s="108">
        <v>209688</v>
      </c>
      <c r="K20" s="108">
        <v>190769</v>
      </c>
      <c r="L20" s="108">
        <f t="shared" si="0"/>
        <v>211938</v>
      </c>
      <c r="M20" s="108">
        <f t="shared" si="0"/>
        <v>193019</v>
      </c>
      <c r="N20" s="3"/>
      <c r="O20" s="3"/>
      <c r="P20" s="3"/>
      <c r="Q20" s="3"/>
    </row>
    <row r="21" spans="1:17" ht="15">
      <c r="A21" s="39" t="s">
        <v>119</v>
      </c>
      <c r="B21" s="108"/>
      <c r="C21" s="108"/>
      <c r="D21" s="108"/>
      <c r="E21" s="108"/>
      <c r="F21" s="108"/>
      <c r="G21" s="108"/>
      <c r="H21" s="108">
        <v>110</v>
      </c>
      <c r="I21" s="108">
        <v>103</v>
      </c>
      <c r="J21" s="108">
        <v>265438</v>
      </c>
      <c r="K21" s="108">
        <v>271650</v>
      </c>
      <c r="L21" s="108">
        <f t="shared" si="0"/>
        <v>265548</v>
      </c>
      <c r="M21" s="108">
        <f t="shared" si="0"/>
        <v>271753</v>
      </c>
      <c r="N21" s="3"/>
      <c r="O21" s="3"/>
      <c r="P21" s="3"/>
      <c r="Q21" s="3"/>
    </row>
    <row r="22" spans="1:17" ht="15">
      <c r="A22" s="39" t="s">
        <v>120</v>
      </c>
      <c r="B22" s="108">
        <v>1865</v>
      </c>
      <c r="C22" s="108">
        <v>1717</v>
      </c>
      <c r="D22" s="108">
        <v>2377</v>
      </c>
      <c r="E22" s="108">
        <v>2159</v>
      </c>
      <c r="F22" s="108">
        <v>31579</v>
      </c>
      <c r="G22" s="108">
        <v>24984</v>
      </c>
      <c r="H22" s="108">
        <v>12338</v>
      </c>
      <c r="I22" s="108">
        <v>10787</v>
      </c>
      <c r="J22" s="108">
        <v>98654</v>
      </c>
      <c r="K22" s="108">
        <v>94937</v>
      </c>
      <c r="L22" s="108">
        <f t="shared" si="0"/>
        <v>146813</v>
      </c>
      <c r="M22" s="108">
        <f t="shared" si="0"/>
        <v>134584</v>
      </c>
      <c r="N22" s="3"/>
      <c r="O22" s="3"/>
      <c r="P22" s="3"/>
      <c r="Q22" s="3"/>
    </row>
    <row r="23" spans="1:17" ht="15">
      <c r="A23" s="39" t="s">
        <v>121</v>
      </c>
      <c r="B23" s="108"/>
      <c r="C23" s="108"/>
      <c r="D23" s="108"/>
      <c r="E23" s="108"/>
      <c r="F23" s="108"/>
      <c r="G23" s="108"/>
      <c r="H23" s="108"/>
      <c r="I23" s="108"/>
      <c r="J23" s="108">
        <v>11386</v>
      </c>
      <c r="K23" s="108">
        <v>13667</v>
      </c>
      <c r="L23" s="108">
        <f t="shared" si="0"/>
        <v>11386</v>
      </c>
      <c r="M23" s="108">
        <f t="shared" si="0"/>
        <v>13667</v>
      </c>
      <c r="N23" s="3"/>
      <c r="O23" s="3"/>
      <c r="P23" s="3"/>
      <c r="Q23" s="3"/>
    </row>
    <row r="24" spans="1:17" ht="15">
      <c r="A24" s="39" t="s">
        <v>122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>
        <v>20</v>
      </c>
      <c r="L24" s="108">
        <f t="shared" si="0"/>
        <v>0</v>
      </c>
      <c r="M24" s="108">
        <f t="shared" si="0"/>
        <v>20</v>
      </c>
      <c r="N24" s="3"/>
      <c r="O24" s="3"/>
      <c r="P24" s="3"/>
      <c r="Q24" s="3"/>
    </row>
    <row r="25" spans="1:17" ht="15">
      <c r="A25" s="39" t="s">
        <v>123</v>
      </c>
      <c r="B25" s="108">
        <v>100</v>
      </c>
      <c r="C25" s="108">
        <v>100</v>
      </c>
      <c r="D25" s="108"/>
      <c r="E25" s="108"/>
      <c r="F25" s="108"/>
      <c r="G25" s="108"/>
      <c r="H25" s="108"/>
      <c r="I25" s="108"/>
      <c r="J25" s="108">
        <v>5000</v>
      </c>
      <c r="K25" s="108">
        <v>4085</v>
      </c>
      <c r="L25" s="108">
        <f t="shared" si="0"/>
        <v>5100</v>
      </c>
      <c r="M25" s="108">
        <f t="shared" si="0"/>
        <v>4185</v>
      </c>
      <c r="N25" s="3"/>
      <c r="O25" s="3"/>
      <c r="P25" s="3"/>
      <c r="Q25" s="3"/>
    </row>
    <row r="26" spans="1:17" ht="15">
      <c r="A26" s="40" t="s">
        <v>116</v>
      </c>
      <c r="B26" s="121">
        <f aca="true" t="shared" si="3" ref="B26:K26">SUM(B19:B25)</f>
        <v>1965</v>
      </c>
      <c r="C26" s="121">
        <f t="shared" si="3"/>
        <v>1817</v>
      </c>
      <c r="D26" s="121">
        <f t="shared" si="3"/>
        <v>4627</v>
      </c>
      <c r="E26" s="121">
        <f t="shared" si="3"/>
        <v>4409</v>
      </c>
      <c r="F26" s="121">
        <f t="shared" si="3"/>
        <v>33531</v>
      </c>
      <c r="G26" s="121">
        <f t="shared" si="3"/>
        <v>30625</v>
      </c>
      <c r="H26" s="121">
        <f t="shared" si="3"/>
        <v>22755</v>
      </c>
      <c r="I26" s="121">
        <f t="shared" si="3"/>
        <v>21512</v>
      </c>
      <c r="J26" s="121">
        <f t="shared" si="3"/>
        <v>1724657</v>
      </c>
      <c r="K26" s="121">
        <f t="shared" si="3"/>
        <v>1706287</v>
      </c>
      <c r="L26" s="121">
        <f t="shared" si="0"/>
        <v>1787535</v>
      </c>
      <c r="M26" s="121">
        <f t="shared" si="0"/>
        <v>1764650</v>
      </c>
      <c r="N26" s="3"/>
      <c r="O26" s="3"/>
      <c r="P26" s="3"/>
      <c r="Q26" s="3"/>
    </row>
    <row r="27" spans="1:17" ht="15">
      <c r="A27" s="40" t="s">
        <v>124</v>
      </c>
      <c r="B27" s="108">
        <f>SUM(B28:B29)</f>
        <v>20414</v>
      </c>
      <c r="C27" s="108">
        <f>SUM(C28:C29)</f>
        <v>20414</v>
      </c>
      <c r="D27" s="108">
        <f>D29+D28</f>
        <v>27483</v>
      </c>
      <c r="E27" s="108">
        <f>E29+E28</f>
        <v>27483</v>
      </c>
      <c r="F27" s="108">
        <f>SUM(F28:F29)</f>
        <v>270626</v>
      </c>
      <c r="G27" s="108">
        <f>SUM(G28:G29)</f>
        <v>270625</v>
      </c>
      <c r="H27" s="108">
        <f>SUM(H28:H29)</f>
        <v>164856</v>
      </c>
      <c r="I27" s="108">
        <f>SUM(I28:I29)</f>
        <v>164855</v>
      </c>
      <c r="J27" s="109">
        <f>SUM(J28:J31)</f>
        <v>152038</v>
      </c>
      <c r="K27" s="109">
        <f>SUM(K28:K31)</f>
        <v>176475</v>
      </c>
      <c r="L27" s="108">
        <f>SUM(L31+L30+L28)</f>
        <v>163140</v>
      </c>
      <c r="M27" s="108">
        <f>SUM(M31+M30+M28)</f>
        <v>187576</v>
      </c>
      <c r="N27" s="3"/>
      <c r="O27" s="3"/>
      <c r="P27" s="3"/>
      <c r="Q27" s="3"/>
    </row>
    <row r="28" spans="1:17" ht="15">
      <c r="A28" s="93" t="s">
        <v>525</v>
      </c>
      <c r="B28" s="108">
        <v>154</v>
      </c>
      <c r="C28" s="108">
        <v>154</v>
      </c>
      <c r="D28" s="108">
        <v>698</v>
      </c>
      <c r="E28" s="108">
        <v>698</v>
      </c>
      <c r="F28" s="108">
        <v>4395</v>
      </c>
      <c r="G28" s="108">
        <v>4395</v>
      </c>
      <c r="H28" s="108">
        <v>5855</v>
      </c>
      <c r="I28" s="108">
        <v>5854</v>
      </c>
      <c r="J28" s="115">
        <v>140538</v>
      </c>
      <c r="K28" s="115">
        <v>140537</v>
      </c>
      <c r="L28" s="108">
        <f t="shared" si="0"/>
        <v>151640</v>
      </c>
      <c r="M28" s="108">
        <f t="shared" si="0"/>
        <v>151638</v>
      </c>
      <c r="N28" s="3"/>
      <c r="O28" s="3"/>
      <c r="P28" s="3"/>
      <c r="Q28" s="3"/>
    </row>
    <row r="29" spans="1:17" ht="15">
      <c r="A29" s="93" t="s">
        <v>526</v>
      </c>
      <c r="B29" s="108">
        <v>20260</v>
      </c>
      <c r="C29" s="108">
        <v>20260</v>
      </c>
      <c r="D29" s="108">
        <v>26785</v>
      </c>
      <c r="E29" s="108">
        <v>26785</v>
      </c>
      <c r="F29" s="108">
        <v>266231</v>
      </c>
      <c r="G29" s="108">
        <v>266230</v>
      </c>
      <c r="H29" s="108">
        <v>159001</v>
      </c>
      <c r="I29" s="108">
        <v>159001</v>
      </c>
      <c r="J29" s="109"/>
      <c r="K29" s="109"/>
      <c r="L29" s="108"/>
      <c r="M29" s="108"/>
      <c r="N29" s="3"/>
      <c r="O29" s="3"/>
      <c r="P29" s="3"/>
      <c r="Q29" s="3"/>
    </row>
    <row r="30" spans="1:17" ht="15">
      <c r="A30" s="93" t="s">
        <v>580</v>
      </c>
      <c r="B30" s="108"/>
      <c r="C30" s="108"/>
      <c r="D30" s="108"/>
      <c r="E30" s="108"/>
      <c r="F30" s="108"/>
      <c r="G30" s="108"/>
      <c r="H30" s="108"/>
      <c r="I30" s="108"/>
      <c r="J30" s="109"/>
      <c r="K30" s="116">
        <v>25291</v>
      </c>
      <c r="L30" s="108">
        <f t="shared" si="0"/>
        <v>0</v>
      </c>
      <c r="M30" s="108">
        <f t="shared" si="0"/>
        <v>25291</v>
      </c>
      <c r="N30" s="3"/>
      <c r="O30" s="3"/>
      <c r="P30" s="126"/>
      <c r="Q30" s="3"/>
    </row>
    <row r="31" spans="1:17" ht="15">
      <c r="A31" s="93" t="s">
        <v>528</v>
      </c>
      <c r="B31" s="108"/>
      <c r="C31" s="108"/>
      <c r="D31" s="108"/>
      <c r="E31" s="108"/>
      <c r="F31" s="108"/>
      <c r="G31" s="108"/>
      <c r="H31" s="108"/>
      <c r="I31" s="108"/>
      <c r="J31" s="115">
        <v>11500</v>
      </c>
      <c r="K31" s="115">
        <v>10647</v>
      </c>
      <c r="L31" s="108">
        <f t="shared" si="0"/>
        <v>11500</v>
      </c>
      <c r="M31" s="108">
        <f t="shared" si="0"/>
        <v>10647</v>
      </c>
      <c r="N31" s="3"/>
      <c r="O31" s="3"/>
      <c r="P31" s="3"/>
      <c r="Q31" s="3"/>
    </row>
    <row r="32" spans="1:17" ht="15">
      <c r="A32" s="56" t="s">
        <v>511</v>
      </c>
      <c r="B32" s="122">
        <f aca="true" t="shared" si="4" ref="B32:K32">SUM(B26:B27)</f>
        <v>22379</v>
      </c>
      <c r="C32" s="122">
        <f t="shared" si="4"/>
        <v>22231</v>
      </c>
      <c r="D32" s="122">
        <f t="shared" si="4"/>
        <v>32110</v>
      </c>
      <c r="E32" s="122">
        <f t="shared" si="4"/>
        <v>31892</v>
      </c>
      <c r="F32" s="122">
        <f t="shared" si="4"/>
        <v>304157</v>
      </c>
      <c r="G32" s="122">
        <f t="shared" si="4"/>
        <v>301250</v>
      </c>
      <c r="H32" s="122">
        <f t="shared" si="4"/>
        <v>187611</v>
      </c>
      <c r="I32" s="122">
        <f t="shared" si="4"/>
        <v>186367</v>
      </c>
      <c r="J32" s="122">
        <f t="shared" si="4"/>
        <v>1876695</v>
      </c>
      <c r="K32" s="122">
        <f t="shared" si="4"/>
        <v>1882762</v>
      </c>
      <c r="L32" s="122">
        <f>SUM(L26+L27)</f>
        <v>1950675</v>
      </c>
      <c r="M32" s="122">
        <f>SUM(M26+M27)</f>
        <v>1952226</v>
      </c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4:7" ht="15">
      <c r="D40" s="3"/>
      <c r="E40" s="3"/>
      <c r="F40" s="3"/>
      <c r="G40" s="3"/>
    </row>
    <row r="41" spans="4:7" ht="15">
      <c r="D41" s="3"/>
      <c r="E41" s="3"/>
      <c r="F41" s="3"/>
      <c r="G41" s="3"/>
    </row>
    <row r="42" spans="4:7" ht="15">
      <c r="D42" s="3"/>
      <c r="E42" s="3"/>
      <c r="F42" s="3"/>
      <c r="G42" s="3"/>
    </row>
    <row r="43" spans="6:7" ht="15">
      <c r="F43" s="3"/>
      <c r="G43" s="3"/>
    </row>
    <row r="44" spans="6:7" ht="15">
      <c r="F44" s="3"/>
      <c r="G44" s="3"/>
    </row>
    <row r="45" spans="6:7" ht="15">
      <c r="F45" s="3"/>
      <c r="G45" s="3"/>
    </row>
  </sheetData>
  <sheetProtection/>
  <mergeCells count="8">
    <mergeCell ref="J4:K4"/>
    <mergeCell ref="L4:M4"/>
    <mergeCell ref="A1:M1"/>
    <mergeCell ref="A2:M2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&amp;R1.melléklet 7/2015.(IV. 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PageLayoutView="0" workbookViewId="0" topLeftCell="A52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25" t="s">
        <v>783</v>
      </c>
      <c r="B1" s="226"/>
      <c r="C1" s="226"/>
      <c r="D1" s="226"/>
    </row>
    <row r="2" spans="1:4" ht="23.25" customHeight="1">
      <c r="A2" s="224" t="s">
        <v>23</v>
      </c>
      <c r="B2" s="226"/>
      <c r="C2" s="226"/>
      <c r="D2" s="226"/>
    </row>
    <row r="3" ht="18">
      <c r="A3" s="44"/>
    </row>
    <row r="5" spans="1:4" ht="30">
      <c r="A5" s="1" t="s">
        <v>125</v>
      </c>
      <c r="B5" s="2" t="s">
        <v>103</v>
      </c>
      <c r="C5" s="67" t="s">
        <v>578</v>
      </c>
      <c r="D5" s="67" t="s">
        <v>579</v>
      </c>
    </row>
    <row r="6" spans="1:4" ht="15" customHeight="1" hidden="1">
      <c r="A6" s="28" t="s">
        <v>297</v>
      </c>
      <c r="B6" s="5" t="s">
        <v>298</v>
      </c>
      <c r="C6" s="24"/>
      <c r="D6" s="24"/>
    </row>
    <row r="7" spans="1:4" ht="15" customHeight="1" hidden="1">
      <c r="A7" s="4" t="s">
        <v>299</v>
      </c>
      <c r="B7" s="5" t="s">
        <v>300</v>
      </c>
      <c r="C7" s="24"/>
      <c r="D7" s="24"/>
    </row>
    <row r="8" spans="1:4" ht="15" customHeight="1" hidden="1">
      <c r="A8" s="4" t="s">
        <v>301</v>
      </c>
      <c r="B8" s="5" t="s">
        <v>302</v>
      </c>
      <c r="C8" s="24"/>
      <c r="D8" s="24"/>
    </row>
    <row r="9" spans="1:4" ht="15" customHeight="1" hidden="1">
      <c r="A9" s="4" t="s">
        <v>303</v>
      </c>
      <c r="B9" s="5" t="s">
        <v>304</v>
      </c>
      <c r="C9" s="24"/>
      <c r="D9" s="24"/>
    </row>
    <row r="10" spans="1:4" ht="15" customHeight="1" hidden="1">
      <c r="A10" s="4" t="s">
        <v>305</v>
      </c>
      <c r="B10" s="5" t="s">
        <v>306</v>
      </c>
      <c r="C10" s="24"/>
      <c r="D10" s="24"/>
    </row>
    <row r="11" spans="1:4" ht="15" customHeight="1" hidden="1">
      <c r="A11" s="4" t="s">
        <v>307</v>
      </c>
      <c r="B11" s="5" t="s">
        <v>308</v>
      </c>
      <c r="C11" s="24"/>
      <c r="D11" s="24"/>
    </row>
    <row r="12" spans="1:4" ht="15" customHeight="1">
      <c r="A12" s="6" t="s">
        <v>512</v>
      </c>
      <c r="B12" s="7" t="s">
        <v>309</v>
      </c>
      <c r="C12" s="109">
        <v>911889</v>
      </c>
      <c r="D12" s="109">
        <v>911889</v>
      </c>
    </row>
    <row r="13" spans="1:4" ht="15" customHeight="1">
      <c r="A13" s="4" t="s">
        <v>310</v>
      </c>
      <c r="B13" s="5" t="s">
        <v>311</v>
      </c>
      <c r="C13" s="115"/>
      <c r="D13" s="115"/>
    </row>
    <row r="14" spans="1:4" ht="15" customHeight="1">
      <c r="A14" s="4" t="s">
        <v>312</v>
      </c>
      <c r="B14" s="5" t="s">
        <v>313</v>
      </c>
      <c r="C14" s="115"/>
      <c r="D14" s="115"/>
    </row>
    <row r="15" spans="1:4" ht="15" customHeight="1">
      <c r="A15" s="4" t="s">
        <v>475</v>
      </c>
      <c r="B15" s="5" t="s">
        <v>314</v>
      </c>
      <c r="C15" s="115"/>
      <c r="D15" s="115"/>
    </row>
    <row r="16" spans="1:4" ht="15" customHeight="1">
      <c r="A16" s="4" t="s">
        <v>476</v>
      </c>
      <c r="B16" s="5" t="s">
        <v>315</v>
      </c>
      <c r="C16" s="115"/>
      <c r="D16" s="115"/>
    </row>
    <row r="17" spans="1:4" ht="15" customHeight="1">
      <c r="A17" s="4" t="s">
        <v>477</v>
      </c>
      <c r="B17" s="5" t="s">
        <v>316</v>
      </c>
      <c r="C17" s="115">
        <v>222602</v>
      </c>
      <c r="D17" s="115">
        <v>219270</v>
      </c>
    </row>
    <row r="18" spans="1:4" ht="15" customHeight="1">
      <c r="A18" s="36" t="s">
        <v>513</v>
      </c>
      <c r="B18" s="46" t="s">
        <v>317</v>
      </c>
      <c r="C18" s="109">
        <f>SUM(C12:C17)</f>
        <v>1134491</v>
      </c>
      <c r="D18" s="109">
        <f>SUM(D12:D17)</f>
        <v>1131159</v>
      </c>
    </row>
    <row r="19" spans="1:4" ht="15" customHeight="1">
      <c r="A19" s="4" t="s">
        <v>481</v>
      </c>
      <c r="B19" s="5" t="s">
        <v>326</v>
      </c>
      <c r="C19" s="115"/>
      <c r="D19" s="115"/>
    </row>
    <row r="20" spans="1:4" ht="15" customHeight="1">
      <c r="A20" s="4" t="s">
        <v>482</v>
      </c>
      <c r="B20" s="5" t="s">
        <v>327</v>
      </c>
      <c r="C20" s="115"/>
      <c r="D20" s="115"/>
    </row>
    <row r="21" spans="1:4" ht="15" customHeight="1">
      <c r="A21" s="6" t="s">
        <v>1</v>
      </c>
      <c r="B21" s="7" t="s">
        <v>328</v>
      </c>
      <c r="C21" s="115"/>
      <c r="D21" s="115"/>
    </row>
    <row r="22" spans="1:4" ht="15" customHeight="1">
      <c r="A22" s="4" t="s">
        <v>483</v>
      </c>
      <c r="B22" s="5" t="s">
        <v>329</v>
      </c>
      <c r="C22" s="115"/>
      <c r="D22" s="115"/>
    </row>
    <row r="23" spans="1:4" ht="15" customHeight="1">
      <c r="A23" s="4" t="s">
        <v>484</v>
      </c>
      <c r="B23" s="5" t="s">
        <v>330</v>
      </c>
      <c r="C23" s="115"/>
      <c r="D23" s="115"/>
    </row>
    <row r="24" spans="1:4" ht="15" customHeight="1">
      <c r="A24" s="4" t="s">
        <v>485</v>
      </c>
      <c r="B24" s="5" t="s">
        <v>331</v>
      </c>
      <c r="C24" s="115"/>
      <c r="D24" s="115"/>
    </row>
    <row r="25" spans="1:4" ht="15" customHeight="1">
      <c r="A25" s="4" t="s">
        <v>486</v>
      </c>
      <c r="B25" s="5" t="s">
        <v>332</v>
      </c>
      <c r="C25" s="115">
        <v>220000</v>
      </c>
      <c r="D25" s="115">
        <v>227948</v>
      </c>
    </row>
    <row r="26" spans="1:4" ht="15" customHeight="1">
      <c r="A26" s="4" t="s">
        <v>487</v>
      </c>
      <c r="B26" s="5" t="s">
        <v>333</v>
      </c>
      <c r="C26" s="115"/>
      <c r="D26" s="115"/>
    </row>
    <row r="27" spans="1:4" ht="15" customHeight="1">
      <c r="A27" s="4" t="s">
        <v>334</v>
      </c>
      <c r="B27" s="5" t="s">
        <v>335</v>
      </c>
      <c r="C27" s="115"/>
      <c r="D27" s="115"/>
    </row>
    <row r="28" spans="1:4" ht="15" customHeight="1">
      <c r="A28" s="4" t="s">
        <v>488</v>
      </c>
      <c r="B28" s="5" t="s">
        <v>336</v>
      </c>
      <c r="C28" s="115">
        <v>37400</v>
      </c>
      <c r="D28" s="115">
        <v>35824</v>
      </c>
    </row>
    <row r="29" spans="1:4" ht="15" customHeight="1">
      <c r="A29" s="4" t="s">
        <v>489</v>
      </c>
      <c r="B29" s="5" t="s">
        <v>337</v>
      </c>
      <c r="C29" s="115">
        <v>3080</v>
      </c>
      <c r="D29" s="115">
        <v>3836</v>
      </c>
    </row>
    <row r="30" spans="1:4" ht="15" customHeight="1">
      <c r="A30" s="6" t="s">
        <v>2</v>
      </c>
      <c r="B30" s="7" t="s">
        <v>338</v>
      </c>
      <c r="C30" s="115">
        <v>260480</v>
      </c>
      <c r="D30" s="115">
        <f>SUM(D25:D29)</f>
        <v>267608</v>
      </c>
    </row>
    <row r="31" spans="1:4" ht="15" customHeight="1">
      <c r="A31" s="4" t="s">
        <v>490</v>
      </c>
      <c r="B31" s="5" t="s">
        <v>339</v>
      </c>
      <c r="C31" s="115">
        <v>4958</v>
      </c>
      <c r="D31" s="115">
        <v>4042</v>
      </c>
    </row>
    <row r="32" spans="1:4" ht="15" customHeight="1">
      <c r="A32" s="36" t="s">
        <v>3</v>
      </c>
      <c r="B32" s="46" t="s">
        <v>340</v>
      </c>
      <c r="C32" s="109">
        <f>SUM(C30:C31)</f>
        <v>265438</v>
      </c>
      <c r="D32" s="109">
        <f>SUM(D30:D31)</f>
        <v>271650</v>
      </c>
    </row>
    <row r="33" spans="1:4" ht="15" customHeight="1" hidden="1">
      <c r="A33" s="12" t="s">
        <v>341</v>
      </c>
      <c r="B33" s="5" t="s">
        <v>342</v>
      </c>
      <c r="C33" s="115"/>
      <c r="D33" s="115"/>
    </row>
    <row r="34" spans="1:4" ht="15" customHeight="1" hidden="1">
      <c r="A34" s="12" t="s">
        <v>491</v>
      </c>
      <c r="B34" s="5" t="s">
        <v>343</v>
      </c>
      <c r="C34" s="115"/>
      <c r="D34" s="115"/>
    </row>
    <row r="35" spans="1:4" ht="15" customHeight="1" hidden="1">
      <c r="A35" s="12" t="s">
        <v>492</v>
      </c>
      <c r="B35" s="5" t="s">
        <v>344</v>
      </c>
      <c r="C35" s="115"/>
      <c r="D35" s="115"/>
    </row>
    <row r="36" spans="1:4" ht="15" customHeight="1" hidden="1">
      <c r="A36" s="12" t="s">
        <v>493</v>
      </c>
      <c r="B36" s="5" t="s">
        <v>345</v>
      </c>
      <c r="C36" s="115"/>
      <c r="D36" s="115"/>
    </row>
    <row r="37" spans="1:4" ht="15" customHeight="1" hidden="1">
      <c r="A37" s="12" t="s">
        <v>347</v>
      </c>
      <c r="B37" s="5" t="s">
        <v>348</v>
      </c>
      <c r="C37" s="115"/>
      <c r="D37" s="115"/>
    </row>
    <row r="38" spans="1:4" ht="15" customHeight="1" hidden="1">
      <c r="A38" s="12" t="s">
        <v>349</v>
      </c>
      <c r="B38" s="5" t="s">
        <v>350</v>
      </c>
      <c r="C38" s="115"/>
      <c r="D38" s="115"/>
    </row>
    <row r="39" spans="1:4" ht="15" customHeight="1" hidden="1">
      <c r="A39" s="12" t="s">
        <v>351</v>
      </c>
      <c r="B39" s="5" t="s">
        <v>352</v>
      </c>
      <c r="C39" s="115"/>
      <c r="D39" s="115"/>
    </row>
    <row r="40" spans="1:4" ht="15" customHeight="1" hidden="1">
      <c r="A40" s="12" t="s">
        <v>494</v>
      </c>
      <c r="B40" s="5" t="s">
        <v>353</v>
      </c>
      <c r="C40" s="115"/>
      <c r="D40" s="115"/>
    </row>
    <row r="41" spans="1:4" ht="15" customHeight="1" hidden="1">
      <c r="A41" s="12" t="s">
        <v>495</v>
      </c>
      <c r="B41" s="5" t="s">
        <v>354</v>
      </c>
      <c r="C41" s="115"/>
      <c r="D41" s="115"/>
    </row>
    <row r="42" spans="1:4" ht="15" customHeight="1" hidden="1">
      <c r="A42" s="12" t="s">
        <v>496</v>
      </c>
      <c r="B42" s="5" t="s">
        <v>355</v>
      </c>
      <c r="C42" s="115"/>
      <c r="D42" s="115"/>
    </row>
    <row r="43" spans="1:4" ht="15" customHeight="1">
      <c r="A43" s="45" t="s">
        <v>4</v>
      </c>
      <c r="B43" s="46" t="s">
        <v>356</v>
      </c>
      <c r="C43" s="109">
        <v>98654</v>
      </c>
      <c r="D43" s="109">
        <v>94937</v>
      </c>
    </row>
    <row r="44" spans="1:4" ht="15" customHeight="1">
      <c r="A44" s="12" t="s">
        <v>365</v>
      </c>
      <c r="B44" s="5" t="s">
        <v>366</v>
      </c>
      <c r="C44" s="115"/>
      <c r="D44" s="115"/>
    </row>
    <row r="45" spans="1:4" ht="15" customHeight="1">
      <c r="A45" s="4" t="s">
        <v>500</v>
      </c>
      <c r="B45" s="5" t="s">
        <v>367</v>
      </c>
      <c r="C45" s="115"/>
      <c r="D45" s="115"/>
    </row>
    <row r="46" spans="1:4" ht="15" customHeight="1">
      <c r="A46" s="12" t="s">
        <v>501</v>
      </c>
      <c r="B46" s="5" t="s">
        <v>368</v>
      </c>
      <c r="C46" s="115"/>
      <c r="D46" s="115">
        <v>20</v>
      </c>
    </row>
    <row r="47" spans="1:4" ht="15" customHeight="1">
      <c r="A47" s="36" t="s">
        <v>6</v>
      </c>
      <c r="B47" s="46" t="s">
        <v>369</v>
      </c>
      <c r="C47" s="109">
        <f>SUM(C44:C46)</f>
        <v>0</v>
      </c>
      <c r="D47" s="109">
        <f>SUM(D44:D46)</f>
        <v>20</v>
      </c>
    </row>
    <row r="48" spans="1:4" ht="15" customHeight="1">
      <c r="A48" s="49" t="s">
        <v>26</v>
      </c>
      <c r="B48" s="89"/>
      <c r="C48" s="109">
        <f>C47+C43+C32+C18</f>
        <v>1498583</v>
      </c>
      <c r="D48" s="109">
        <f>D47+D43+D32+D18</f>
        <v>1497766</v>
      </c>
    </row>
    <row r="49" spans="1:4" ht="15" customHeight="1">
      <c r="A49" s="4" t="s">
        <v>318</v>
      </c>
      <c r="B49" s="5" t="s">
        <v>319</v>
      </c>
      <c r="C49" s="115">
        <v>150062</v>
      </c>
      <c r="D49" s="115">
        <v>150062</v>
      </c>
    </row>
    <row r="50" spans="1:4" ht="15" customHeight="1">
      <c r="A50" s="4" t="s">
        <v>320</v>
      </c>
      <c r="B50" s="5" t="s">
        <v>321</v>
      </c>
      <c r="C50" s="115"/>
      <c r="D50" s="115"/>
    </row>
    <row r="51" spans="1:4" ht="15" customHeight="1">
      <c r="A51" s="4" t="s">
        <v>478</v>
      </c>
      <c r="B51" s="5" t="s">
        <v>322</v>
      </c>
      <c r="C51" s="115"/>
      <c r="D51" s="115"/>
    </row>
    <row r="52" spans="1:4" ht="15" customHeight="1">
      <c r="A52" s="4" t="s">
        <v>479</v>
      </c>
      <c r="B52" s="5" t="s">
        <v>323</v>
      </c>
      <c r="C52" s="115"/>
      <c r="D52" s="115"/>
    </row>
    <row r="53" spans="1:4" ht="15" customHeight="1">
      <c r="A53" s="4" t="s">
        <v>480</v>
      </c>
      <c r="B53" s="5" t="s">
        <v>324</v>
      </c>
      <c r="C53" s="115">
        <v>59626</v>
      </c>
      <c r="D53" s="115">
        <v>40707</v>
      </c>
    </row>
    <row r="54" spans="1:4" ht="15" customHeight="1">
      <c r="A54" s="36" t="s">
        <v>0</v>
      </c>
      <c r="B54" s="46" t="s">
        <v>325</v>
      </c>
      <c r="C54" s="109">
        <f>SUM(C49:C53)</f>
        <v>209688</v>
      </c>
      <c r="D54" s="109">
        <f>SUM(D49:D53)</f>
        <v>190769</v>
      </c>
    </row>
    <row r="55" spans="1:4" ht="15" customHeight="1">
      <c r="A55" s="12" t="s">
        <v>497</v>
      </c>
      <c r="B55" s="5" t="s">
        <v>357</v>
      </c>
      <c r="C55" s="115"/>
      <c r="D55" s="115"/>
    </row>
    <row r="56" spans="1:4" ht="15" customHeight="1">
      <c r="A56" s="12" t="s">
        <v>498</v>
      </c>
      <c r="B56" s="5" t="s">
        <v>358</v>
      </c>
      <c r="C56" s="115">
        <v>11386</v>
      </c>
      <c r="D56" s="115">
        <v>13195</v>
      </c>
    </row>
    <row r="57" spans="1:4" ht="15" customHeight="1">
      <c r="A57" s="12" t="s">
        <v>359</v>
      </c>
      <c r="B57" s="5" t="s">
        <v>360</v>
      </c>
      <c r="C57" s="115"/>
      <c r="D57" s="115">
        <v>472</v>
      </c>
    </row>
    <row r="58" spans="1:4" ht="15" customHeight="1">
      <c r="A58" s="12" t="s">
        <v>499</v>
      </c>
      <c r="B58" s="5" t="s">
        <v>361</v>
      </c>
      <c r="C58" s="115"/>
      <c r="D58" s="115"/>
    </row>
    <row r="59" spans="1:4" ht="15" customHeight="1">
      <c r="A59" s="12" t="s">
        <v>362</v>
      </c>
      <c r="B59" s="5" t="s">
        <v>363</v>
      </c>
      <c r="C59" s="115"/>
      <c r="D59" s="115"/>
    </row>
    <row r="60" spans="1:4" ht="15" customHeight="1">
      <c r="A60" s="36" t="s">
        <v>5</v>
      </c>
      <c r="B60" s="46" t="s">
        <v>364</v>
      </c>
      <c r="C60" s="109">
        <f>SUM(C55:C59)</f>
        <v>11386</v>
      </c>
      <c r="D60" s="109">
        <f>SUM(D55:D59)</f>
        <v>13667</v>
      </c>
    </row>
    <row r="61" spans="1:4" ht="15" customHeight="1">
      <c r="A61" s="12" t="s">
        <v>370</v>
      </c>
      <c r="B61" s="5" t="s">
        <v>371</v>
      </c>
      <c r="C61" s="115"/>
      <c r="D61" s="115"/>
    </row>
    <row r="62" spans="1:4" ht="15" customHeight="1">
      <c r="A62" s="4" t="s">
        <v>502</v>
      </c>
      <c r="B62" s="5" t="s">
        <v>372</v>
      </c>
      <c r="C62" s="115"/>
      <c r="D62" s="115"/>
    </row>
    <row r="63" spans="1:4" ht="15" customHeight="1">
      <c r="A63" s="12" t="s">
        <v>503</v>
      </c>
      <c r="B63" s="5" t="s">
        <v>373</v>
      </c>
      <c r="C63" s="115">
        <v>5000</v>
      </c>
      <c r="D63" s="115">
        <v>4085</v>
      </c>
    </row>
    <row r="64" spans="1:4" ht="15" customHeight="1">
      <c r="A64" s="36" t="s">
        <v>8</v>
      </c>
      <c r="B64" s="46" t="s">
        <v>374</v>
      </c>
      <c r="C64" s="109">
        <f>SUM(C63)</f>
        <v>5000</v>
      </c>
      <c r="D64" s="109">
        <f>SUM(D63)</f>
        <v>4085</v>
      </c>
    </row>
    <row r="65" spans="1:4" ht="15" customHeight="1">
      <c r="A65" s="49" t="s">
        <v>25</v>
      </c>
      <c r="B65" s="90"/>
      <c r="C65" s="109">
        <f>C64+C60+C54</f>
        <v>226074</v>
      </c>
      <c r="D65" s="109">
        <f>D64+D60+D54</f>
        <v>208521</v>
      </c>
    </row>
    <row r="66" spans="1:4" ht="15.75">
      <c r="A66" s="43" t="s">
        <v>7</v>
      </c>
      <c r="B66" s="32" t="s">
        <v>375</v>
      </c>
      <c r="C66" s="109">
        <f>C64+C47+C60+C43+C32+C18+C54</f>
        <v>1724657</v>
      </c>
      <c r="D66" s="109">
        <f>D64+D47+D60+D43+D32+D18+D54</f>
        <v>1706287</v>
      </c>
    </row>
    <row r="67" spans="1:4" ht="15.75">
      <c r="A67" s="52" t="s">
        <v>81</v>
      </c>
      <c r="B67" s="51"/>
      <c r="C67" s="115">
        <f>C48-'kiadások működés önkormányzat'!C74</f>
        <v>329067</v>
      </c>
      <c r="D67" s="115">
        <f>D48-'kiadások működés önkormányzat'!D74</f>
        <v>421088</v>
      </c>
    </row>
    <row r="68" spans="1:4" ht="15.75">
      <c r="A68" s="52" t="s">
        <v>82</v>
      </c>
      <c r="B68" s="51"/>
      <c r="C68" s="115">
        <f>C65-'kiadások működés önkormányzat'!C97</f>
        <v>115905</v>
      </c>
      <c r="D68" s="115">
        <f>D65-'kiadások működés önkormányzat'!D97</f>
        <v>115795</v>
      </c>
    </row>
    <row r="69" spans="1:4" ht="15" hidden="1">
      <c r="A69" s="34" t="s">
        <v>504</v>
      </c>
      <c r="B69" s="4" t="s">
        <v>376</v>
      </c>
      <c r="C69" s="115"/>
      <c r="D69" s="115"/>
    </row>
    <row r="70" spans="1:4" ht="15" hidden="1">
      <c r="A70" s="12" t="s">
        <v>377</v>
      </c>
      <c r="B70" s="4" t="s">
        <v>378</v>
      </c>
      <c r="C70" s="115"/>
      <c r="D70" s="115"/>
    </row>
    <row r="71" spans="1:4" ht="15" hidden="1">
      <c r="A71" s="34" t="s">
        <v>505</v>
      </c>
      <c r="B71" s="4" t="s">
        <v>379</v>
      </c>
      <c r="C71" s="115"/>
      <c r="D71" s="115"/>
    </row>
    <row r="72" spans="1:4" ht="15">
      <c r="A72" s="14" t="s">
        <v>9</v>
      </c>
      <c r="B72" s="6" t="s">
        <v>380</v>
      </c>
      <c r="C72" s="115">
        <v>11500</v>
      </c>
      <c r="D72" s="115">
        <v>10647</v>
      </c>
    </row>
    <row r="73" spans="1:4" ht="15" hidden="1">
      <c r="A73" s="12" t="s">
        <v>506</v>
      </c>
      <c r="B73" s="4" t="s">
        <v>381</v>
      </c>
      <c r="C73" s="115"/>
      <c r="D73" s="115"/>
    </row>
    <row r="74" spans="1:4" ht="15" hidden="1">
      <c r="A74" s="34" t="s">
        <v>382</v>
      </c>
      <c r="B74" s="4" t="s">
        <v>383</v>
      </c>
      <c r="C74" s="115"/>
      <c r="D74" s="115"/>
    </row>
    <row r="75" spans="1:4" ht="15" hidden="1">
      <c r="A75" s="12" t="s">
        <v>507</v>
      </c>
      <c r="B75" s="4" t="s">
        <v>384</v>
      </c>
      <c r="C75" s="115"/>
      <c r="D75" s="115"/>
    </row>
    <row r="76" spans="1:4" ht="15" hidden="1">
      <c r="A76" s="34" t="s">
        <v>385</v>
      </c>
      <c r="B76" s="4" t="s">
        <v>386</v>
      </c>
      <c r="C76" s="115"/>
      <c r="D76" s="115"/>
    </row>
    <row r="77" spans="1:4" ht="15">
      <c r="A77" s="13" t="s">
        <v>10</v>
      </c>
      <c r="B77" s="6" t="s">
        <v>387</v>
      </c>
      <c r="C77" s="115"/>
      <c r="D77" s="115"/>
    </row>
    <row r="78" spans="1:4" ht="15" hidden="1">
      <c r="A78" s="4" t="s">
        <v>79</v>
      </c>
      <c r="B78" s="4" t="s">
        <v>388</v>
      </c>
      <c r="C78" s="115"/>
      <c r="D78" s="115"/>
    </row>
    <row r="79" spans="1:4" ht="15" hidden="1">
      <c r="A79" s="4" t="s">
        <v>80</v>
      </c>
      <c r="B79" s="4" t="s">
        <v>388</v>
      </c>
      <c r="C79" s="115"/>
      <c r="D79" s="115"/>
    </row>
    <row r="80" spans="1:4" ht="15" hidden="1">
      <c r="A80" s="4" t="s">
        <v>77</v>
      </c>
      <c r="B80" s="4" t="s">
        <v>389</v>
      </c>
      <c r="C80" s="115"/>
      <c r="D80" s="115"/>
    </row>
    <row r="81" spans="1:4" ht="15" hidden="1">
      <c r="A81" s="4" t="s">
        <v>78</v>
      </c>
      <c r="B81" s="4" t="s">
        <v>389</v>
      </c>
      <c r="C81" s="115"/>
      <c r="D81" s="115"/>
    </row>
    <row r="82" spans="1:4" ht="15">
      <c r="A82" s="6" t="s">
        <v>11</v>
      </c>
      <c r="B82" s="6" t="s">
        <v>390</v>
      </c>
      <c r="C82" s="115">
        <v>140538</v>
      </c>
      <c r="D82" s="115">
        <v>140537</v>
      </c>
    </row>
    <row r="83" spans="1:4" ht="15">
      <c r="A83" s="34" t="s">
        <v>391</v>
      </c>
      <c r="B83" s="4" t="s">
        <v>392</v>
      </c>
      <c r="C83" s="115"/>
      <c r="D83" s="115">
        <v>25291</v>
      </c>
    </row>
    <row r="84" spans="1:4" ht="15">
      <c r="A84" s="34" t="s">
        <v>393</v>
      </c>
      <c r="B84" s="4" t="s">
        <v>394</v>
      </c>
      <c r="C84" s="115"/>
      <c r="D84" s="115"/>
    </row>
    <row r="85" spans="1:4" ht="15">
      <c r="A85" s="34" t="s">
        <v>395</v>
      </c>
      <c r="B85" s="4" t="s">
        <v>396</v>
      </c>
      <c r="C85" s="115"/>
      <c r="D85" s="115"/>
    </row>
    <row r="86" spans="1:4" ht="15">
      <c r="A86" s="34" t="s">
        <v>397</v>
      </c>
      <c r="B86" s="4" t="s">
        <v>398</v>
      </c>
      <c r="C86" s="115"/>
      <c r="D86" s="115"/>
    </row>
    <row r="87" spans="1:4" ht="15">
      <c r="A87" s="12" t="s">
        <v>508</v>
      </c>
      <c r="B87" s="4" t="s">
        <v>399</v>
      </c>
      <c r="C87" s="115"/>
      <c r="D87" s="115"/>
    </row>
    <row r="88" spans="1:4" ht="15">
      <c r="A88" s="14" t="s">
        <v>12</v>
      </c>
      <c r="B88" s="6" t="s">
        <v>400</v>
      </c>
      <c r="C88" s="109">
        <f>SUM(C72:C87)</f>
        <v>152038</v>
      </c>
      <c r="D88" s="109">
        <f>SUM(D72:D87)</f>
        <v>176475</v>
      </c>
    </row>
    <row r="89" spans="1:4" ht="15">
      <c r="A89" s="12" t="s">
        <v>401</v>
      </c>
      <c r="B89" s="4" t="s">
        <v>402</v>
      </c>
      <c r="C89" s="115"/>
      <c r="D89" s="115"/>
    </row>
    <row r="90" spans="1:4" ht="15">
      <c r="A90" s="12" t="s">
        <v>403</v>
      </c>
      <c r="B90" s="4" t="s">
        <v>404</v>
      </c>
      <c r="C90" s="115"/>
      <c r="D90" s="115"/>
    </row>
    <row r="91" spans="1:4" ht="15">
      <c r="A91" s="34" t="s">
        <v>405</v>
      </c>
      <c r="B91" s="4" t="s">
        <v>406</v>
      </c>
      <c r="C91" s="115"/>
      <c r="D91" s="115"/>
    </row>
    <row r="92" spans="1:4" ht="15">
      <c r="A92" s="34" t="s">
        <v>509</v>
      </c>
      <c r="B92" s="4" t="s">
        <v>407</v>
      </c>
      <c r="C92" s="115"/>
      <c r="D92" s="115"/>
    </row>
    <row r="93" spans="1:4" ht="15">
      <c r="A93" s="13" t="s">
        <v>13</v>
      </c>
      <c r="B93" s="6" t="s">
        <v>408</v>
      </c>
      <c r="C93" s="115"/>
      <c r="D93" s="115"/>
    </row>
    <row r="94" spans="1:4" ht="15">
      <c r="A94" s="14" t="s">
        <v>409</v>
      </c>
      <c r="B94" s="6" t="s">
        <v>410</v>
      </c>
      <c r="C94" s="115"/>
      <c r="D94" s="115"/>
    </row>
    <row r="95" spans="1:4" ht="15.75">
      <c r="A95" s="37" t="s">
        <v>14</v>
      </c>
      <c r="B95" s="38" t="s">
        <v>411</v>
      </c>
      <c r="C95" s="109">
        <f>SUM(C88:C94)</f>
        <v>152038</v>
      </c>
      <c r="D95" s="109">
        <f>SUM(D88:D94)</f>
        <v>176475</v>
      </c>
    </row>
    <row r="96" spans="1:4" ht="15.75">
      <c r="A96" s="41" t="s">
        <v>511</v>
      </c>
      <c r="B96" s="42"/>
      <c r="C96" s="109">
        <f>C66+C95</f>
        <v>1876695</v>
      </c>
      <c r="D96" s="109">
        <f>D66+D95</f>
        <v>1882762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&amp;R1/5.melléklet a 7/2015.(IV. 23.)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zoomScalePageLayoutView="0" workbookViewId="0" topLeftCell="A106">
      <selection activeCell="A1" sqref="A1:D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6.57421875" style="0" customWidth="1"/>
  </cols>
  <sheetData>
    <row r="1" spans="1:4" ht="21" customHeight="1">
      <c r="A1" s="225" t="s">
        <v>784</v>
      </c>
      <c r="B1" s="226"/>
      <c r="C1" s="226"/>
      <c r="D1" s="226"/>
    </row>
    <row r="2" spans="1:4" ht="18.75" customHeight="1">
      <c r="A2" s="224" t="s">
        <v>24</v>
      </c>
      <c r="B2" s="226"/>
      <c r="C2" s="226"/>
      <c r="D2" s="226"/>
    </row>
    <row r="3" ht="18">
      <c r="A3" s="44"/>
    </row>
    <row r="4" ht="15">
      <c r="A4" s="3"/>
    </row>
    <row r="5" spans="1:4" ht="30">
      <c r="A5" s="1" t="s">
        <v>125</v>
      </c>
      <c r="B5" s="2" t="s">
        <v>126</v>
      </c>
      <c r="C5" s="67" t="s">
        <v>578</v>
      </c>
      <c r="D5" s="67" t="s">
        <v>579</v>
      </c>
    </row>
    <row r="6" spans="1:4" ht="15" hidden="1">
      <c r="A6" s="25" t="s">
        <v>127</v>
      </c>
      <c r="B6" s="26" t="s">
        <v>128</v>
      </c>
      <c r="C6" s="39"/>
      <c r="D6" s="39"/>
    </row>
    <row r="7" spans="1:4" ht="15" hidden="1">
      <c r="A7" s="25" t="s">
        <v>129</v>
      </c>
      <c r="B7" s="27" t="s">
        <v>130</v>
      </c>
      <c r="C7" s="39"/>
      <c r="D7" s="39"/>
    </row>
    <row r="8" spans="1:4" ht="15" hidden="1">
      <c r="A8" s="25" t="s">
        <v>131</v>
      </c>
      <c r="B8" s="27" t="s">
        <v>132</v>
      </c>
      <c r="C8" s="39"/>
      <c r="D8" s="39"/>
    </row>
    <row r="9" spans="1:4" ht="15" hidden="1">
      <c r="A9" s="28" t="s">
        <v>133</v>
      </c>
      <c r="B9" s="27" t="s">
        <v>134</v>
      </c>
      <c r="C9" s="39"/>
      <c r="D9" s="39"/>
    </row>
    <row r="10" spans="1:4" ht="15" hidden="1">
      <c r="A10" s="28" t="s">
        <v>135</v>
      </c>
      <c r="B10" s="27" t="s">
        <v>136</v>
      </c>
      <c r="C10" s="39"/>
      <c r="D10" s="39"/>
    </row>
    <row r="11" spans="1:4" ht="15" hidden="1">
      <c r="A11" s="28" t="s">
        <v>137</v>
      </c>
      <c r="B11" s="27" t="s">
        <v>138</v>
      </c>
      <c r="C11" s="39"/>
      <c r="D11" s="39"/>
    </row>
    <row r="12" spans="1:4" ht="15" hidden="1">
      <c r="A12" s="28" t="s">
        <v>139</v>
      </c>
      <c r="B12" s="27" t="s">
        <v>140</v>
      </c>
      <c r="C12" s="39"/>
      <c r="D12" s="39"/>
    </row>
    <row r="13" spans="1:4" ht="15" hidden="1">
      <c r="A13" s="28" t="s">
        <v>141</v>
      </c>
      <c r="B13" s="27" t="s">
        <v>142</v>
      </c>
      <c r="C13" s="39"/>
      <c r="D13" s="39"/>
    </row>
    <row r="14" spans="1:4" ht="15" hidden="1">
      <c r="A14" s="4" t="s">
        <v>143</v>
      </c>
      <c r="B14" s="27" t="s">
        <v>144</v>
      </c>
      <c r="C14" s="39"/>
      <c r="D14" s="39"/>
    </row>
    <row r="15" spans="1:4" ht="15" hidden="1">
      <c r="A15" s="4" t="s">
        <v>145</v>
      </c>
      <c r="B15" s="27" t="s">
        <v>146</v>
      </c>
      <c r="C15" s="39"/>
      <c r="D15" s="39"/>
    </row>
    <row r="16" spans="1:4" ht="15" hidden="1">
      <c r="A16" s="4" t="s">
        <v>147</v>
      </c>
      <c r="B16" s="27" t="s">
        <v>148</v>
      </c>
      <c r="C16" s="39"/>
      <c r="D16" s="39"/>
    </row>
    <row r="17" spans="1:4" ht="15" hidden="1">
      <c r="A17" s="4" t="s">
        <v>149</v>
      </c>
      <c r="B17" s="27" t="s">
        <v>150</v>
      </c>
      <c r="C17" s="39"/>
      <c r="D17" s="39"/>
    </row>
    <row r="18" spans="1:4" ht="15" hidden="1">
      <c r="A18" s="4" t="s">
        <v>441</v>
      </c>
      <c r="B18" s="27" t="s">
        <v>151</v>
      </c>
      <c r="C18" s="39"/>
      <c r="D18" s="39"/>
    </row>
    <row r="19" spans="1:4" ht="15">
      <c r="A19" s="29" t="s">
        <v>412</v>
      </c>
      <c r="B19" s="30" t="s">
        <v>152</v>
      </c>
      <c r="C19" s="108">
        <v>170704</v>
      </c>
      <c r="D19" s="108">
        <v>167988</v>
      </c>
    </row>
    <row r="20" spans="1:4" ht="15" hidden="1">
      <c r="A20" s="4" t="s">
        <v>153</v>
      </c>
      <c r="B20" s="27" t="s">
        <v>154</v>
      </c>
      <c r="C20" s="108"/>
      <c r="D20" s="108"/>
    </row>
    <row r="21" spans="1:4" ht="15" hidden="1">
      <c r="A21" s="4" t="s">
        <v>155</v>
      </c>
      <c r="B21" s="27" t="s">
        <v>156</v>
      </c>
      <c r="C21" s="108"/>
      <c r="D21" s="108"/>
    </row>
    <row r="22" spans="1:4" ht="15" hidden="1">
      <c r="A22" s="5" t="s">
        <v>157</v>
      </c>
      <c r="B22" s="27" t="s">
        <v>158</v>
      </c>
      <c r="C22" s="108"/>
      <c r="D22" s="108"/>
    </row>
    <row r="23" spans="1:4" ht="15">
      <c r="A23" s="6" t="s">
        <v>413</v>
      </c>
      <c r="B23" s="30" t="s">
        <v>159</v>
      </c>
      <c r="C23" s="108">
        <v>36159</v>
      </c>
      <c r="D23" s="108">
        <v>34326</v>
      </c>
    </row>
    <row r="24" spans="1:4" ht="15">
      <c r="A24" s="47" t="s">
        <v>471</v>
      </c>
      <c r="B24" s="48" t="s">
        <v>160</v>
      </c>
      <c r="C24" s="109">
        <f>SUM(C19:C23)</f>
        <v>206863</v>
      </c>
      <c r="D24" s="109">
        <f>SUM(D19:D23)</f>
        <v>202314</v>
      </c>
    </row>
    <row r="25" spans="1:4" ht="15">
      <c r="A25" s="36" t="s">
        <v>442</v>
      </c>
      <c r="B25" s="48" t="s">
        <v>161</v>
      </c>
      <c r="C25" s="109">
        <v>35449</v>
      </c>
      <c r="D25" s="109">
        <v>34730</v>
      </c>
    </row>
    <row r="26" spans="1:4" ht="15" hidden="1">
      <c r="A26" s="4" t="s">
        <v>162</v>
      </c>
      <c r="B26" s="27" t="s">
        <v>163</v>
      </c>
      <c r="C26" s="108"/>
      <c r="D26" s="108"/>
    </row>
    <row r="27" spans="1:4" ht="15" hidden="1">
      <c r="A27" s="4" t="s">
        <v>164</v>
      </c>
      <c r="B27" s="27" t="s">
        <v>165</v>
      </c>
      <c r="C27" s="108"/>
      <c r="D27" s="108"/>
    </row>
    <row r="28" spans="1:4" ht="15" hidden="1">
      <c r="A28" s="4" t="s">
        <v>166</v>
      </c>
      <c r="B28" s="27" t="s">
        <v>167</v>
      </c>
      <c r="C28" s="108"/>
      <c r="D28" s="108"/>
    </row>
    <row r="29" spans="1:4" ht="15">
      <c r="A29" s="6" t="s">
        <v>414</v>
      </c>
      <c r="B29" s="30" t="s">
        <v>168</v>
      </c>
      <c r="C29" s="108">
        <v>29945</v>
      </c>
      <c r="D29" s="108">
        <v>20619</v>
      </c>
    </row>
    <row r="30" spans="1:4" ht="15" hidden="1">
      <c r="A30" s="4" t="s">
        <v>169</v>
      </c>
      <c r="B30" s="27" t="s">
        <v>170</v>
      </c>
      <c r="C30" s="108"/>
      <c r="D30" s="108"/>
    </row>
    <row r="31" spans="1:4" ht="15" hidden="1">
      <c r="A31" s="4" t="s">
        <v>171</v>
      </c>
      <c r="B31" s="27" t="s">
        <v>172</v>
      </c>
      <c r="C31" s="108"/>
      <c r="D31" s="108"/>
    </row>
    <row r="32" spans="1:4" ht="15" customHeight="1">
      <c r="A32" s="6" t="s">
        <v>472</v>
      </c>
      <c r="B32" s="30" t="s">
        <v>173</v>
      </c>
      <c r="C32" s="108">
        <v>2062</v>
      </c>
      <c r="D32" s="108">
        <v>1203</v>
      </c>
    </row>
    <row r="33" spans="1:4" ht="15" hidden="1">
      <c r="A33" s="4" t="s">
        <v>174</v>
      </c>
      <c r="B33" s="27" t="s">
        <v>175</v>
      </c>
      <c r="C33" s="108"/>
      <c r="D33" s="108"/>
    </row>
    <row r="34" spans="1:4" ht="15" hidden="1">
      <c r="A34" s="4" t="s">
        <v>176</v>
      </c>
      <c r="B34" s="27" t="s">
        <v>177</v>
      </c>
      <c r="C34" s="108"/>
      <c r="D34" s="108"/>
    </row>
    <row r="35" spans="1:4" ht="15" hidden="1">
      <c r="A35" s="4" t="s">
        <v>443</v>
      </c>
      <c r="B35" s="27" t="s">
        <v>178</v>
      </c>
      <c r="C35" s="108"/>
      <c r="D35" s="108"/>
    </row>
    <row r="36" spans="1:4" ht="15" hidden="1">
      <c r="A36" s="4" t="s">
        <v>179</v>
      </c>
      <c r="B36" s="27" t="s">
        <v>180</v>
      </c>
      <c r="C36" s="108"/>
      <c r="D36" s="108"/>
    </row>
    <row r="37" spans="1:4" ht="15" hidden="1">
      <c r="A37" s="9" t="s">
        <v>444</v>
      </c>
      <c r="B37" s="27" t="s">
        <v>181</v>
      </c>
      <c r="C37" s="108"/>
      <c r="D37" s="108"/>
    </row>
    <row r="38" spans="1:4" ht="15" hidden="1">
      <c r="A38" s="5" t="s">
        <v>182</v>
      </c>
      <c r="B38" s="27" t="s">
        <v>183</v>
      </c>
      <c r="C38" s="108"/>
      <c r="D38" s="108"/>
    </row>
    <row r="39" spans="1:4" ht="15" hidden="1">
      <c r="A39" s="4" t="s">
        <v>445</v>
      </c>
      <c r="B39" s="27" t="s">
        <v>184</v>
      </c>
      <c r="C39" s="108"/>
      <c r="D39" s="108"/>
    </row>
    <row r="40" spans="1:4" ht="15">
      <c r="A40" s="6" t="s">
        <v>415</v>
      </c>
      <c r="B40" s="30" t="s">
        <v>185</v>
      </c>
      <c r="C40" s="108">
        <v>231529</v>
      </c>
      <c r="D40" s="108">
        <v>208165</v>
      </c>
    </row>
    <row r="41" spans="1:4" ht="15" hidden="1">
      <c r="A41" s="4" t="s">
        <v>186</v>
      </c>
      <c r="B41" s="27" t="s">
        <v>187</v>
      </c>
      <c r="C41" s="108"/>
      <c r="D41" s="108"/>
    </row>
    <row r="42" spans="1:4" ht="15" hidden="1">
      <c r="A42" s="4" t="s">
        <v>188</v>
      </c>
      <c r="B42" s="27" t="s">
        <v>189</v>
      </c>
      <c r="C42" s="108"/>
      <c r="D42" s="108"/>
    </row>
    <row r="43" spans="1:4" ht="15">
      <c r="A43" s="6" t="s">
        <v>416</v>
      </c>
      <c r="B43" s="30" t="s">
        <v>190</v>
      </c>
      <c r="C43" s="108">
        <v>655</v>
      </c>
      <c r="D43" s="108">
        <v>818</v>
      </c>
    </row>
    <row r="44" spans="1:4" ht="15" hidden="1">
      <c r="A44" s="4" t="s">
        <v>191</v>
      </c>
      <c r="B44" s="27" t="s">
        <v>192</v>
      </c>
      <c r="C44" s="108"/>
      <c r="D44" s="108"/>
    </row>
    <row r="45" spans="1:4" ht="15" hidden="1">
      <c r="A45" s="4" t="s">
        <v>193</v>
      </c>
      <c r="B45" s="27" t="s">
        <v>194</v>
      </c>
      <c r="C45" s="108"/>
      <c r="D45" s="108"/>
    </row>
    <row r="46" spans="1:4" ht="15" hidden="1">
      <c r="A46" s="4" t="s">
        <v>446</v>
      </c>
      <c r="B46" s="27" t="s">
        <v>195</v>
      </c>
      <c r="C46" s="108"/>
      <c r="D46" s="108"/>
    </row>
    <row r="47" spans="1:4" ht="15" hidden="1">
      <c r="A47" s="4" t="s">
        <v>447</v>
      </c>
      <c r="B47" s="27" t="s">
        <v>196</v>
      </c>
      <c r="C47" s="108"/>
      <c r="D47" s="108"/>
    </row>
    <row r="48" spans="1:4" ht="15" hidden="1">
      <c r="A48" s="4" t="s">
        <v>197</v>
      </c>
      <c r="B48" s="27" t="s">
        <v>198</v>
      </c>
      <c r="C48" s="108"/>
      <c r="D48" s="108"/>
    </row>
    <row r="49" spans="1:4" ht="15">
      <c r="A49" s="6" t="s">
        <v>417</v>
      </c>
      <c r="B49" s="30" t="s">
        <v>199</v>
      </c>
      <c r="C49" s="108">
        <v>75416</v>
      </c>
      <c r="D49" s="108">
        <v>70512</v>
      </c>
    </row>
    <row r="50" spans="1:4" ht="15">
      <c r="A50" s="36" t="s">
        <v>418</v>
      </c>
      <c r="B50" s="48" t="s">
        <v>200</v>
      </c>
      <c r="C50" s="109">
        <f>SUM(C29:C49)</f>
        <v>339607</v>
      </c>
      <c r="D50" s="109">
        <f>SUM(D29:D49)</f>
        <v>301317</v>
      </c>
    </row>
    <row r="51" spans="1:4" ht="15" hidden="1">
      <c r="A51" s="12" t="s">
        <v>201</v>
      </c>
      <c r="B51" s="27" t="s">
        <v>202</v>
      </c>
      <c r="C51" s="108"/>
      <c r="D51" s="108"/>
    </row>
    <row r="52" spans="1:4" ht="15" hidden="1">
      <c r="A52" s="12" t="s">
        <v>419</v>
      </c>
      <c r="B52" s="27" t="s">
        <v>203</v>
      </c>
      <c r="C52" s="108"/>
      <c r="D52" s="108"/>
    </row>
    <row r="53" spans="1:4" ht="15" hidden="1">
      <c r="A53" s="15" t="s">
        <v>448</v>
      </c>
      <c r="B53" s="27" t="s">
        <v>204</v>
      </c>
      <c r="C53" s="108"/>
      <c r="D53" s="108"/>
    </row>
    <row r="54" spans="1:4" ht="15" hidden="1">
      <c r="A54" s="15" t="s">
        <v>449</v>
      </c>
      <c r="B54" s="27" t="s">
        <v>205</v>
      </c>
      <c r="C54" s="108"/>
      <c r="D54" s="108"/>
    </row>
    <row r="55" spans="1:4" ht="15" hidden="1">
      <c r="A55" s="15" t="s">
        <v>450</v>
      </c>
      <c r="B55" s="27" t="s">
        <v>206</v>
      </c>
      <c r="C55" s="108"/>
      <c r="D55" s="108"/>
    </row>
    <row r="56" spans="1:4" ht="15" hidden="1">
      <c r="A56" s="12" t="s">
        <v>451</v>
      </c>
      <c r="B56" s="27" t="s">
        <v>207</v>
      </c>
      <c r="C56" s="108"/>
      <c r="D56" s="108"/>
    </row>
    <row r="57" spans="1:4" ht="15" hidden="1">
      <c r="A57" s="12" t="s">
        <v>452</v>
      </c>
      <c r="B57" s="27" t="s">
        <v>208</v>
      </c>
      <c r="C57" s="108"/>
      <c r="D57" s="108"/>
    </row>
    <row r="58" spans="1:4" ht="15" hidden="1">
      <c r="A58" s="12" t="s">
        <v>453</v>
      </c>
      <c r="B58" s="27" t="s">
        <v>209</v>
      </c>
      <c r="C58" s="108"/>
      <c r="D58" s="108"/>
    </row>
    <row r="59" spans="1:4" ht="15">
      <c r="A59" s="45" t="s">
        <v>420</v>
      </c>
      <c r="B59" s="48" t="s">
        <v>210</v>
      </c>
      <c r="C59" s="109">
        <v>197507</v>
      </c>
      <c r="D59" s="109">
        <v>175509</v>
      </c>
    </row>
    <row r="60" spans="1:4" ht="15">
      <c r="A60" s="11" t="s">
        <v>454</v>
      </c>
      <c r="B60" s="27" t="s">
        <v>211</v>
      </c>
      <c r="C60" s="108"/>
      <c r="D60" s="108"/>
    </row>
    <row r="61" spans="1:4" ht="15">
      <c r="A61" s="11" t="s">
        <v>212</v>
      </c>
      <c r="B61" s="27" t="s">
        <v>213</v>
      </c>
      <c r="C61" s="108">
        <v>126544</v>
      </c>
      <c r="D61" s="108">
        <v>126544</v>
      </c>
    </row>
    <row r="62" spans="1:4" ht="15">
      <c r="A62" s="11" t="s">
        <v>214</v>
      </c>
      <c r="B62" s="27" t="s">
        <v>215</v>
      </c>
      <c r="C62" s="108"/>
      <c r="D62" s="108"/>
    </row>
    <row r="63" spans="1:4" ht="15">
      <c r="A63" s="11" t="s">
        <v>421</v>
      </c>
      <c r="B63" s="27" t="s">
        <v>216</v>
      </c>
      <c r="C63" s="108"/>
      <c r="D63" s="108"/>
    </row>
    <row r="64" spans="1:4" ht="15">
      <c r="A64" s="11" t="s">
        <v>455</v>
      </c>
      <c r="B64" s="27" t="s">
        <v>217</v>
      </c>
      <c r="C64" s="108"/>
      <c r="D64" s="108"/>
    </row>
    <row r="65" spans="1:4" ht="15">
      <c r="A65" s="11" t="s">
        <v>423</v>
      </c>
      <c r="B65" s="27" t="s">
        <v>218</v>
      </c>
      <c r="C65" s="108">
        <v>167806</v>
      </c>
      <c r="D65" s="108">
        <v>163718</v>
      </c>
    </row>
    <row r="66" spans="1:4" ht="15">
      <c r="A66" s="11" t="s">
        <v>456</v>
      </c>
      <c r="B66" s="27" t="s">
        <v>219</v>
      </c>
      <c r="C66" s="108"/>
      <c r="D66" s="108"/>
    </row>
    <row r="67" spans="1:4" ht="15">
      <c r="A67" s="11" t="s">
        <v>457</v>
      </c>
      <c r="B67" s="27" t="s">
        <v>220</v>
      </c>
      <c r="C67" s="108"/>
      <c r="D67" s="108"/>
    </row>
    <row r="68" spans="1:4" ht="15">
      <c r="A68" s="11" t="s">
        <v>221</v>
      </c>
      <c r="B68" s="27" t="s">
        <v>222</v>
      </c>
      <c r="C68" s="108"/>
      <c r="D68" s="108"/>
    </row>
    <row r="69" spans="1:4" ht="15">
      <c r="A69" s="17" t="s">
        <v>223</v>
      </c>
      <c r="B69" s="27" t="s">
        <v>224</v>
      </c>
      <c r="C69" s="108"/>
      <c r="D69" s="108"/>
    </row>
    <row r="70" spans="1:4" ht="15">
      <c r="A70" s="11" t="s">
        <v>458</v>
      </c>
      <c r="B70" s="27" t="s">
        <v>225</v>
      </c>
      <c r="C70" s="108">
        <v>75833</v>
      </c>
      <c r="D70" s="108">
        <v>72546</v>
      </c>
    </row>
    <row r="71" spans="1:4" ht="15">
      <c r="A71" s="17" t="s">
        <v>83</v>
      </c>
      <c r="B71" s="27" t="s">
        <v>226</v>
      </c>
      <c r="C71" s="108">
        <v>19907</v>
      </c>
      <c r="D71" s="108"/>
    </row>
    <row r="72" spans="1:4" ht="15">
      <c r="A72" s="17" t="s">
        <v>84</v>
      </c>
      <c r="B72" s="27" t="s">
        <v>226</v>
      </c>
      <c r="C72" s="108"/>
      <c r="D72" s="108"/>
    </row>
    <row r="73" spans="1:4" ht="15">
      <c r="A73" s="45" t="s">
        <v>426</v>
      </c>
      <c r="B73" s="48" t="s">
        <v>227</v>
      </c>
      <c r="C73" s="109">
        <f>SUM(C60:C72)</f>
        <v>390090</v>
      </c>
      <c r="D73" s="109">
        <f>SUM(D60:D72)</f>
        <v>362808</v>
      </c>
    </row>
    <row r="74" spans="1:4" ht="15.75">
      <c r="A74" s="49" t="s">
        <v>26</v>
      </c>
      <c r="B74" s="48"/>
      <c r="C74" s="109">
        <f>C73+C59+C50+C25+C24</f>
        <v>1169516</v>
      </c>
      <c r="D74" s="109">
        <f>D73+D59+D50+D25+D24</f>
        <v>1076678</v>
      </c>
    </row>
    <row r="75" spans="1:4" ht="15">
      <c r="A75" s="31" t="s">
        <v>228</v>
      </c>
      <c r="B75" s="27" t="s">
        <v>229</v>
      </c>
      <c r="C75" s="108">
        <v>1500</v>
      </c>
      <c r="D75" s="108">
        <v>1500</v>
      </c>
    </row>
    <row r="76" spans="1:4" ht="15">
      <c r="A76" s="31" t="s">
        <v>459</v>
      </c>
      <c r="B76" s="27" t="s">
        <v>230</v>
      </c>
      <c r="C76" s="108">
        <v>30206</v>
      </c>
      <c r="D76" s="108">
        <v>29873</v>
      </c>
    </row>
    <row r="77" spans="1:4" ht="15">
      <c r="A77" s="31" t="s">
        <v>231</v>
      </c>
      <c r="B77" s="27" t="s">
        <v>232</v>
      </c>
      <c r="C77" s="108">
        <v>1123</v>
      </c>
      <c r="D77" s="108">
        <v>1419</v>
      </c>
    </row>
    <row r="78" spans="1:4" ht="15">
      <c r="A78" s="31" t="s">
        <v>233</v>
      </c>
      <c r="B78" s="27" t="s">
        <v>234</v>
      </c>
      <c r="C78" s="108">
        <v>13071</v>
      </c>
      <c r="D78" s="108">
        <v>2622</v>
      </c>
    </row>
    <row r="79" spans="1:4" ht="15">
      <c r="A79" s="5" t="s">
        <v>235</v>
      </c>
      <c r="B79" s="27" t="s">
        <v>236</v>
      </c>
      <c r="C79" s="108"/>
      <c r="D79" s="108"/>
    </row>
    <row r="80" spans="1:4" ht="15">
      <c r="A80" s="5" t="s">
        <v>237</v>
      </c>
      <c r="B80" s="27" t="s">
        <v>238</v>
      </c>
      <c r="C80" s="108"/>
      <c r="D80" s="108"/>
    </row>
    <row r="81" spans="1:4" ht="15">
      <c r="A81" s="5" t="s">
        <v>239</v>
      </c>
      <c r="B81" s="27" t="s">
        <v>240</v>
      </c>
      <c r="C81" s="108">
        <v>6526</v>
      </c>
      <c r="D81" s="108">
        <v>3067</v>
      </c>
    </row>
    <row r="82" spans="1:4" ht="15">
      <c r="A82" s="46" t="s">
        <v>428</v>
      </c>
      <c r="B82" s="48" t="s">
        <v>241</v>
      </c>
      <c r="C82" s="109">
        <f>SUM(C75:C81)</f>
        <v>52426</v>
      </c>
      <c r="D82" s="109">
        <f>SUM(D75:D81)</f>
        <v>38481</v>
      </c>
    </row>
    <row r="83" spans="1:4" ht="15">
      <c r="A83" s="12" t="s">
        <v>242</v>
      </c>
      <c r="B83" s="27" t="s">
        <v>243</v>
      </c>
      <c r="C83" s="108">
        <v>42883</v>
      </c>
      <c r="D83" s="108">
        <v>40048</v>
      </c>
    </row>
    <row r="84" spans="1:4" ht="15">
      <c r="A84" s="12" t="s">
        <v>244</v>
      </c>
      <c r="B84" s="27" t="s">
        <v>245</v>
      </c>
      <c r="C84" s="108"/>
      <c r="D84" s="108"/>
    </row>
    <row r="85" spans="1:4" ht="15">
      <c r="A85" s="12" t="s">
        <v>246</v>
      </c>
      <c r="B85" s="27" t="s">
        <v>247</v>
      </c>
      <c r="C85" s="108"/>
      <c r="D85" s="108"/>
    </row>
    <row r="86" spans="1:4" ht="15">
      <c r="A86" s="12" t="s">
        <v>248</v>
      </c>
      <c r="B86" s="27" t="s">
        <v>249</v>
      </c>
      <c r="C86" s="108">
        <v>10705</v>
      </c>
      <c r="D86" s="108">
        <v>10813</v>
      </c>
    </row>
    <row r="87" spans="1:4" ht="15">
      <c r="A87" s="45" t="s">
        <v>429</v>
      </c>
      <c r="B87" s="48" t="s">
        <v>250</v>
      </c>
      <c r="C87" s="109">
        <f>SUM(C83:C86)</f>
        <v>53588</v>
      </c>
      <c r="D87" s="109">
        <f>SUM(D83:D86)</f>
        <v>50861</v>
      </c>
    </row>
    <row r="88" spans="1:4" ht="15">
      <c r="A88" s="12" t="s">
        <v>251</v>
      </c>
      <c r="B88" s="27" t="s">
        <v>252</v>
      </c>
      <c r="C88" s="108"/>
      <c r="D88" s="108"/>
    </row>
    <row r="89" spans="1:4" ht="15">
      <c r="A89" s="12" t="s">
        <v>460</v>
      </c>
      <c r="B89" s="27" t="s">
        <v>253</v>
      </c>
      <c r="C89" s="108"/>
      <c r="D89" s="108"/>
    </row>
    <row r="90" spans="1:4" ht="15">
      <c r="A90" s="12" t="s">
        <v>461</v>
      </c>
      <c r="B90" s="27" t="s">
        <v>254</v>
      </c>
      <c r="C90" s="108"/>
      <c r="D90" s="108"/>
    </row>
    <row r="91" spans="1:4" ht="15">
      <c r="A91" s="12" t="s">
        <v>462</v>
      </c>
      <c r="B91" s="27" t="s">
        <v>255</v>
      </c>
      <c r="C91" s="108">
        <v>4155</v>
      </c>
      <c r="D91" s="108">
        <v>3384</v>
      </c>
    </row>
    <row r="92" spans="1:4" ht="15">
      <c r="A92" s="12" t="s">
        <v>463</v>
      </c>
      <c r="B92" s="27" t="s">
        <v>256</v>
      </c>
      <c r="C92" s="108"/>
      <c r="D92" s="108"/>
    </row>
    <row r="93" spans="1:4" ht="15">
      <c r="A93" s="12" t="s">
        <v>464</v>
      </c>
      <c r="B93" s="27" t="s">
        <v>257</v>
      </c>
      <c r="C93" s="108"/>
      <c r="D93" s="108"/>
    </row>
    <row r="94" spans="1:4" ht="15">
      <c r="A94" s="12" t="s">
        <v>258</v>
      </c>
      <c r="B94" s="27" t="s">
        <v>259</v>
      </c>
      <c r="C94" s="108"/>
      <c r="D94" s="108"/>
    </row>
    <row r="95" spans="1:4" ht="15">
      <c r="A95" s="12" t="s">
        <v>465</v>
      </c>
      <c r="B95" s="27" t="s">
        <v>260</v>
      </c>
      <c r="C95" s="108"/>
      <c r="D95" s="108"/>
    </row>
    <row r="96" spans="1:4" ht="15">
      <c r="A96" s="45" t="s">
        <v>430</v>
      </c>
      <c r="B96" s="48" t="s">
        <v>261</v>
      </c>
      <c r="C96" s="109">
        <f>SUM(C88:C95)</f>
        <v>4155</v>
      </c>
      <c r="D96" s="109">
        <f>SUM(D88:D95)</f>
        <v>3384</v>
      </c>
    </row>
    <row r="97" spans="1:4" ht="15.75">
      <c r="A97" s="49" t="s">
        <v>25</v>
      </c>
      <c r="B97" s="48"/>
      <c r="C97" s="108">
        <f>C96+C87+C82</f>
        <v>110169</v>
      </c>
      <c r="D97" s="108">
        <f>D96+D87+D82</f>
        <v>92726</v>
      </c>
    </row>
    <row r="98" spans="1:4" ht="15.75">
      <c r="A98" s="32" t="s">
        <v>473</v>
      </c>
      <c r="B98" s="33" t="s">
        <v>262</v>
      </c>
      <c r="C98" s="109">
        <f>C96+C87+C82+C73+C59+C50+C25+C24</f>
        <v>1279685</v>
      </c>
      <c r="D98" s="109">
        <f>D96+D87+D82+D73+D59+D50+D25+D24</f>
        <v>1169404</v>
      </c>
    </row>
    <row r="99" spans="1:23" ht="15">
      <c r="A99" s="12" t="s">
        <v>466</v>
      </c>
      <c r="B99" s="4" t="s">
        <v>263</v>
      </c>
      <c r="C99" s="110">
        <v>124733</v>
      </c>
      <c r="D99" s="110">
        <v>125129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20"/>
    </row>
    <row r="100" spans="1:23" ht="15">
      <c r="A100" s="12" t="s">
        <v>264</v>
      </c>
      <c r="B100" s="4" t="s">
        <v>265</v>
      </c>
      <c r="C100" s="110"/>
      <c r="D100" s="110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  <c r="W100" s="20"/>
    </row>
    <row r="101" spans="1:23" ht="15">
      <c r="A101" s="12" t="s">
        <v>467</v>
      </c>
      <c r="B101" s="4" t="s">
        <v>266</v>
      </c>
      <c r="C101" s="110"/>
      <c r="D101" s="110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  <c r="W101" s="20"/>
    </row>
    <row r="102" spans="1:23" ht="15">
      <c r="A102" s="14" t="s">
        <v>435</v>
      </c>
      <c r="B102" s="6" t="s">
        <v>267</v>
      </c>
      <c r="C102" s="111">
        <f>SUM(C99:C101)</f>
        <v>124733</v>
      </c>
      <c r="D102" s="111">
        <f>SUM(D99:D101)</f>
        <v>125129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0"/>
      <c r="W102" s="20"/>
    </row>
    <row r="103" spans="1:23" ht="15">
      <c r="A103" s="34" t="s">
        <v>468</v>
      </c>
      <c r="B103" s="4" t="s">
        <v>268</v>
      </c>
      <c r="C103" s="112"/>
      <c r="D103" s="11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0"/>
      <c r="W103" s="20"/>
    </row>
    <row r="104" spans="1:23" ht="15">
      <c r="A104" s="34" t="s">
        <v>438</v>
      </c>
      <c r="B104" s="4" t="s">
        <v>269</v>
      </c>
      <c r="C104" s="112"/>
      <c r="D104" s="11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0"/>
      <c r="W104" s="20"/>
    </row>
    <row r="105" spans="1:23" ht="15">
      <c r="A105" s="12" t="s">
        <v>270</v>
      </c>
      <c r="B105" s="4" t="s">
        <v>271</v>
      </c>
      <c r="C105" s="110"/>
      <c r="D105" s="110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</row>
    <row r="106" spans="1:23" ht="15">
      <c r="A106" s="12" t="s">
        <v>469</v>
      </c>
      <c r="B106" s="4" t="s">
        <v>272</v>
      </c>
      <c r="C106" s="110"/>
      <c r="D106" s="11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  <c r="W106" s="20"/>
    </row>
    <row r="107" spans="1:23" ht="15">
      <c r="A107" s="13" t="s">
        <v>436</v>
      </c>
      <c r="B107" s="6" t="s">
        <v>273</v>
      </c>
      <c r="C107" s="113"/>
      <c r="D107" s="11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</row>
    <row r="108" spans="1:23" ht="15">
      <c r="A108" s="34" t="s">
        <v>274</v>
      </c>
      <c r="B108" s="4" t="s">
        <v>275</v>
      </c>
      <c r="C108" s="112"/>
      <c r="D108" s="11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0"/>
      <c r="W108" s="20"/>
    </row>
    <row r="109" spans="1:23" ht="15">
      <c r="A109" s="34" t="s">
        <v>276</v>
      </c>
      <c r="B109" s="4" t="s">
        <v>277</v>
      </c>
      <c r="C109" s="112"/>
      <c r="D109" s="11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0"/>
      <c r="W109" s="20"/>
    </row>
    <row r="110" spans="1:23" ht="15">
      <c r="A110" s="13" t="s">
        <v>278</v>
      </c>
      <c r="B110" s="6" t="s">
        <v>279</v>
      </c>
      <c r="C110" s="113">
        <v>472277</v>
      </c>
      <c r="D110" s="113">
        <v>472276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0"/>
      <c r="W110" s="20"/>
    </row>
    <row r="111" spans="1:23" ht="15">
      <c r="A111" s="34" t="s">
        <v>280</v>
      </c>
      <c r="B111" s="4" t="s">
        <v>281</v>
      </c>
      <c r="C111" s="112"/>
      <c r="D111" s="11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0"/>
      <c r="W111" s="20"/>
    </row>
    <row r="112" spans="1:23" ht="15">
      <c r="A112" s="34" t="s">
        <v>282</v>
      </c>
      <c r="B112" s="4" t="s">
        <v>283</v>
      </c>
      <c r="C112" s="112"/>
      <c r="D112" s="11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0"/>
      <c r="W112" s="20"/>
    </row>
    <row r="113" spans="1:23" ht="15">
      <c r="A113" s="34" t="s">
        <v>284</v>
      </c>
      <c r="B113" s="4" t="s">
        <v>285</v>
      </c>
      <c r="C113" s="112"/>
      <c r="D113" s="11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0"/>
      <c r="W113" s="20"/>
    </row>
    <row r="114" spans="1:23" ht="15">
      <c r="A114" s="35" t="s">
        <v>437</v>
      </c>
      <c r="B114" s="36" t="s">
        <v>286</v>
      </c>
      <c r="C114" s="113"/>
      <c r="D114" s="11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</row>
    <row r="115" spans="1:23" ht="15">
      <c r="A115" s="34" t="s">
        <v>287</v>
      </c>
      <c r="B115" s="4" t="s">
        <v>288</v>
      </c>
      <c r="C115" s="112"/>
      <c r="D115" s="11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0"/>
      <c r="W115" s="20"/>
    </row>
    <row r="116" spans="1:23" ht="15">
      <c r="A116" s="12" t="s">
        <v>289</v>
      </c>
      <c r="B116" s="4" t="s">
        <v>290</v>
      </c>
      <c r="C116" s="110"/>
      <c r="D116" s="11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0"/>
      <c r="W116" s="20"/>
    </row>
    <row r="117" spans="1:23" ht="15">
      <c r="A117" s="34" t="s">
        <v>470</v>
      </c>
      <c r="B117" s="4" t="s">
        <v>291</v>
      </c>
      <c r="C117" s="112"/>
      <c r="D117" s="11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0"/>
      <c r="W117" s="20"/>
    </row>
    <row r="118" spans="1:23" ht="15">
      <c r="A118" s="34" t="s">
        <v>439</v>
      </c>
      <c r="B118" s="4" t="s">
        <v>292</v>
      </c>
      <c r="C118" s="112"/>
      <c r="D118" s="11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0"/>
      <c r="W118" s="20"/>
    </row>
    <row r="119" spans="1:23" ht="15">
      <c r="A119" s="35" t="s">
        <v>440</v>
      </c>
      <c r="B119" s="36" t="s">
        <v>293</v>
      </c>
      <c r="C119" s="113"/>
      <c r="D119" s="11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0"/>
      <c r="W119" s="20"/>
    </row>
    <row r="120" spans="1:23" ht="15">
      <c r="A120" s="12" t="s">
        <v>294</v>
      </c>
      <c r="B120" s="4" t="s">
        <v>295</v>
      </c>
      <c r="C120" s="110"/>
      <c r="D120" s="11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0"/>
      <c r="W120" s="20"/>
    </row>
    <row r="121" spans="1:23" ht="15.75">
      <c r="A121" s="37" t="s">
        <v>474</v>
      </c>
      <c r="B121" s="38" t="s">
        <v>296</v>
      </c>
      <c r="C121" s="113">
        <f>C110+C102</f>
        <v>597010</v>
      </c>
      <c r="D121" s="113">
        <f>D110+D102</f>
        <v>597405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</row>
    <row r="122" spans="1:23" ht="15.75">
      <c r="A122" s="41" t="s">
        <v>510</v>
      </c>
      <c r="B122" s="42"/>
      <c r="C122" s="114">
        <f>C98+C121</f>
        <v>1876695</v>
      </c>
      <c r="D122" s="114">
        <f>D98+D121</f>
        <v>1766809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  <headerFooter alignWithMargins="0">
    <oddHeader>&amp;R1/5. melléklet a 7/2015.(IV. 23.)önkormányzati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25" t="s">
        <v>783</v>
      </c>
      <c r="B1" s="226"/>
      <c r="C1" s="226"/>
      <c r="D1" s="226"/>
    </row>
    <row r="2" spans="1:4" ht="23.25" customHeight="1">
      <c r="A2" s="227" t="s">
        <v>23</v>
      </c>
      <c r="B2" s="226"/>
      <c r="C2" s="226"/>
      <c r="D2" s="226"/>
    </row>
    <row r="3" ht="18">
      <c r="A3" s="65"/>
    </row>
    <row r="5" spans="1:4" ht="30">
      <c r="A5" s="1" t="s">
        <v>125</v>
      </c>
      <c r="B5" s="2" t="s">
        <v>103</v>
      </c>
      <c r="C5" s="67" t="s">
        <v>578</v>
      </c>
      <c r="D5" s="67" t="s">
        <v>579</v>
      </c>
    </row>
    <row r="6" spans="1:4" ht="15" customHeight="1" hidden="1">
      <c r="A6" s="28" t="s">
        <v>297</v>
      </c>
      <c r="B6" s="5" t="s">
        <v>298</v>
      </c>
      <c r="C6" s="24"/>
      <c r="D6" s="24"/>
    </row>
    <row r="7" spans="1:4" ht="15" customHeight="1" hidden="1">
      <c r="A7" s="4" t="s">
        <v>299</v>
      </c>
      <c r="B7" s="5" t="s">
        <v>300</v>
      </c>
      <c r="C7" s="24"/>
      <c r="D7" s="24"/>
    </row>
    <row r="8" spans="1:4" ht="15" customHeight="1" hidden="1">
      <c r="A8" s="4" t="s">
        <v>301</v>
      </c>
      <c r="B8" s="5" t="s">
        <v>302</v>
      </c>
      <c r="C8" s="24"/>
      <c r="D8" s="24"/>
    </row>
    <row r="9" spans="1:4" ht="15" customHeight="1" hidden="1">
      <c r="A9" s="4" t="s">
        <v>303</v>
      </c>
      <c r="B9" s="5" t="s">
        <v>304</v>
      </c>
      <c r="C9" s="24"/>
      <c r="D9" s="24"/>
    </row>
    <row r="10" spans="1:4" ht="15" customHeight="1" hidden="1">
      <c r="A10" s="4" t="s">
        <v>305</v>
      </c>
      <c r="B10" s="5" t="s">
        <v>306</v>
      </c>
      <c r="C10" s="24"/>
      <c r="D10" s="24"/>
    </row>
    <row r="11" spans="1:4" ht="15" customHeight="1" hidden="1">
      <c r="A11" s="4" t="s">
        <v>307</v>
      </c>
      <c r="B11" s="5" t="s">
        <v>308</v>
      </c>
      <c r="C11" s="24"/>
      <c r="D11" s="24"/>
    </row>
    <row r="12" spans="1:4" ht="15" customHeight="1">
      <c r="A12" s="6" t="s">
        <v>512</v>
      </c>
      <c r="B12" s="7" t="s">
        <v>309</v>
      </c>
      <c r="C12" s="109">
        <v>911889</v>
      </c>
      <c r="D12" s="109">
        <v>911889</v>
      </c>
    </row>
    <row r="13" spans="1:4" ht="15" customHeight="1">
      <c r="A13" s="4" t="s">
        <v>310</v>
      </c>
      <c r="B13" s="5" t="s">
        <v>311</v>
      </c>
      <c r="C13" s="115"/>
      <c r="D13" s="115"/>
    </row>
    <row r="14" spans="1:4" ht="15" customHeight="1">
      <c r="A14" s="4" t="s">
        <v>312</v>
      </c>
      <c r="B14" s="5" t="s">
        <v>313</v>
      </c>
      <c r="C14" s="115"/>
      <c r="D14" s="115"/>
    </row>
    <row r="15" spans="1:4" ht="15" customHeight="1">
      <c r="A15" s="4" t="s">
        <v>475</v>
      </c>
      <c r="B15" s="5" t="s">
        <v>314</v>
      </c>
      <c r="C15" s="115"/>
      <c r="D15" s="115"/>
    </row>
    <row r="16" spans="1:4" ht="15" customHeight="1">
      <c r="A16" s="4" t="s">
        <v>476</v>
      </c>
      <c r="B16" s="5" t="s">
        <v>315</v>
      </c>
      <c r="C16" s="115"/>
      <c r="D16" s="115"/>
    </row>
    <row r="17" spans="1:4" ht="15" customHeight="1">
      <c r="A17" s="4" t="s">
        <v>477</v>
      </c>
      <c r="B17" s="5" t="s">
        <v>316</v>
      </c>
      <c r="C17" s="115">
        <v>234861</v>
      </c>
      <c r="D17" s="115">
        <v>235533</v>
      </c>
    </row>
    <row r="18" spans="1:4" ht="15" customHeight="1">
      <c r="A18" s="36" t="s">
        <v>513</v>
      </c>
      <c r="B18" s="46" t="s">
        <v>317</v>
      </c>
      <c r="C18" s="109">
        <f>SUM(C12:C17)</f>
        <v>1146750</v>
      </c>
      <c r="D18" s="109">
        <f>SUM(D12:D17)</f>
        <v>1147422</v>
      </c>
    </row>
    <row r="19" spans="1:4" ht="15" customHeight="1">
      <c r="A19" s="4" t="s">
        <v>481</v>
      </c>
      <c r="B19" s="5" t="s">
        <v>326</v>
      </c>
      <c r="C19" s="115"/>
      <c r="D19" s="115"/>
    </row>
    <row r="20" spans="1:4" ht="15" customHeight="1">
      <c r="A20" s="4" t="s">
        <v>482</v>
      </c>
      <c r="B20" s="5" t="s">
        <v>327</v>
      </c>
      <c r="C20" s="115"/>
      <c r="D20" s="115"/>
    </row>
    <row r="21" spans="1:4" ht="15" customHeight="1">
      <c r="A21" s="6" t="s">
        <v>1</v>
      </c>
      <c r="B21" s="7" t="s">
        <v>328</v>
      </c>
      <c r="C21" s="115"/>
      <c r="D21" s="115"/>
    </row>
    <row r="22" spans="1:4" ht="15" customHeight="1">
      <c r="A22" s="4" t="s">
        <v>483</v>
      </c>
      <c r="B22" s="5" t="s">
        <v>329</v>
      </c>
      <c r="C22" s="115"/>
      <c r="D22" s="115"/>
    </row>
    <row r="23" spans="1:4" ht="15" customHeight="1">
      <c r="A23" s="4" t="s">
        <v>484</v>
      </c>
      <c r="B23" s="5" t="s">
        <v>330</v>
      </c>
      <c r="C23" s="115"/>
      <c r="D23" s="115"/>
    </row>
    <row r="24" spans="1:4" ht="15" customHeight="1">
      <c r="A24" s="4" t="s">
        <v>485</v>
      </c>
      <c r="B24" s="5" t="s">
        <v>331</v>
      </c>
      <c r="C24" s="115"/>
      <c r="D24" s="115"/>
    </row>
    <row r="25" spans="1:4" ht="15" customHeight="1">
      <c r="A25" s="4" t="s">
        <v>486</v>
      </c>
      <c r="B25" s="5" t="s">
        <v>332</v>
      </c>
      <c r="C25" s="115">
        <v>220000</v>
      </c>
      <c r="D25" s="115">
        <v>227948</v>
      </c>
    </row>
    <row r="26" spans="1:4" ht="15" customHeight="1">
      <c r="A26" s="4" t="s">
        <v>487</v>
      </c>
      <c r="B26" s="5" t="s">
        <v>333</v>
      </c>
      <c r="C26" s="115"/>
      <c r="D26" s="115"/>
    </row>
    <row r="27" spans="1:4" ht="15" customHeight="1">
      <c r="A27" s="4" t="s">
        <v>334</v>
      </c>
      <c r="B27" s="5" t="s">
        <v>335</v>
      </c>
      <c r="C27" s="115"/>
      <c r="D27" s="115"/>
    </row>
    <row r="28" spans="1:4" ht="15" customHeight="1">
      <c r="A28" s="4" t="s">
        <v>488</v>
      </c>
      <c r="B28" s="5" t="s">
        <v>336</v>
      </c>
      <c r="C28" s="115">
        <v>37400</v>
      </c>
      <c r="D28" s="115">
        <v>35824</v>
      </c>
    </row>
    <row r="29" spans="1:4" ht="15" customHeight="1">
      <c r="A29" s="4" t="s">
        <v>489</v>
      </c>
      <c r="B29" s="5" t="s">
        <v>337</v>
      </c>
      <c r="C29" s="115">
        <v>3080</v>
      </c>
      <c r="D29" s="115">
        <v>3836</v>
      </c>
    </row>
    <row r="30" spans="1:4" ht="15" customHeight="1">
      <c r="A30" s="6" t="s">
        <v>2</v>
      </c>
      <c r="B30" s="7" t="s">
        <v>338</v>
      </c>
      <c r="C30" s="115">
        <f>SUM(C25:C29)</f>
        <v>260480</v>
      </c>
      <c r="D30" s="115">
        <f>SUM(D25:D29)</f>
        <v>267608</v>
      </c>
    </row>
    <row r="31" spans="1:4" ht="15" customHeight="1">
      <c r="A31" s="4" t="s">
        <v>490</v>
      </c>
      <c r="B31" s="5" t="s">
        <v>339</v>
      </c>
      <c r="C31" s="115">
        <v>5068</v>
      </c>
      <c r="D31" s="115">
        <v>4145</v>
      </c>
    </row>
    <row r="32" spans="1:4" ht="15" customHeight="1">
      <c r="A32" s="36" t="s">
        <v>3</v>
      </c>
      <c r="B32" s="46" t="s">
        <v>340</v>
      </c>
      <c r="C32" s="109">
        <f>SUM(C30:C31)</f>
        <v>265548</v>
      </c>
      <c r="D32" s="109">
        <f>SUM(D30:D31)</f>
        <v>271753</v>
      </c>
    </row>
    <row r="33" spans="1:4" ht="15" customHeight="1" hidden="1">
      <c r="A33" s="12" t="s">
        <v>341</v>
      </c>
      <c r="B33" s="5" t="s">
        <v>342</v>
      </c>
      <c r="C33" s="115"/>
      <c r="D33" s="115"/>
    </row>
    <row r="34" spans="1:4" ht="15" customHeight="1" hidden="1">
      <c r="A34" s="12" t="s">
        <v>491</v>
      </c>
      <c r="B34" s="5" t="s">
        <v>343</v>
      </c>
      <c r="C34" s="115"/>
      <c r="D34" s="115"/>
    </row>
    <row r="35" spans="1:4" ht="15" customHeight="1" hidden="1">
      <c r="A35" s="12" t="s">
        <v>492</v>
      </c>
      <c r="B35" s="5" t="s">
        <v>344</v>
      </c>
      <c r="C35" s="115"/>
      <c r="D35" s="115"/>
    </row>
    <row r="36" spans="1:4" ht="15" customHeight="1" hidden="1">
      <c r="A36" s="12" t="s">
        <v>493</v>
      </c>
      <c r="B36" s="5" t="s">
        <v>345</v>
      </c>
      <c r="C36" s="115"/>
      <c r="D36" s="115"/>
    </row>
    <row r="37" spans="1:4" ht="15" customHeight="1" hidden="1">
      <c r="A37" s="12" t="s">
        <v>347</v>
      </c>
      <c r="B37" s="5" t="s">
        <v>348</v>
      </c>
      <c r="C37" s="115"/>
      <c r="D37" s="115"/>
    </row>
    <row r="38" spans="1:4" ht="15" customHeight="1" hidden="1">
      <c r="A38" s="12" t="s">
        <v>349</v>
      </c>
      <c r="B38" s="5" t="s">
        <v>350</v>
      </c>
      <c r="C38" s="115"/>
      <c r="D38" s="115"/>
    </row>
    <row r="39" spans="1:4" ht="15" customHeight="1" hidden="1">
      <c r="A39" s="12" t="s">
        <v>351</v>
      </c>
      <c r="B39" s="5" t="s">
        <v>352</v>
      </c>
      <c r="C39" s="115"/>
      <c r="D39" s="115"/>
    </row>
    <row r="40" spans="1:4" ht="15" customHeight="1" hidden="1">
      <c r="A40" s="12" t="s">
        <v>494</v>
      </c>
      <c r="B40" s="5" t="s">
        <v>353</v>
      </c>
      <c r="C40" s="115"/>
      <c r="D40" s="115"/>
    </row>
    <row r="41" spans="1:4" ht="15" customHeight="1" hidden="1">
      <c r="A41" s="12" t="s">
        <v>495</v>
      </c>
      <c r="B41" s="5" t="s">
        <v>354</v>
      </c>
      <c r="C41" s="115"/>
      <c r="D41" s="115"/>
    </row>
    <row r="42" spans="1:4" ht="15" customHeight="1" hidden="1">
      <c r="A42" s="12" t="s">
        <v>496</v>
      </c>
      <c r="B42" s="5" t="s">
        <v>355</v>
      </c>
      <c r="C42" s="115"/>
      <c r="D42" s="115"/>
    </row>
    <row r="43" spans="1:4" ht="15" customHeight="1">
      <c r="A43" s="45" t="s">
        <v>4</v>
      </c>
      <c r="B43" s="46" t="s">
        <v>356</v>
      </c>
      <c r="C43" s="109">
        <v>146813</v>
      </c>
      <c r="D43" s="109">
        <v>134584</v>
      </c>
    </row>
    <row r="44" spans="1:4" ht="15" customHeight="1">
      <c r="A44" s="12" t="s">
        <v>365</v>
      </c>
      <c r="B44" s="5" t="s">
        <v>366</v>
      </c>
      <c r="C44" s="115"/>
      <c r="D44" s="115"/>
    </row>
    <row r="45" spans="1:4" ht="15" customHeight="1">
      <c r="A45" s="4" t="s">
        <v>500</v>
      </c>
      <c r="B45" s="5" t="s">
        <v>367</v>
      </c>
      <c r="C45" s="115"/>
      <c r="D45" s="115">
        <v>20</v>
      </c>
    </row>
    <row r="46" spans="1:4" ht="15" customHeight="1">
      <c r="A46" s="12" t="s">
        <v>501</v>
      </c>
      <c r="B46" s="5" t="s">
        <v>368</v>
      </c>
      <c r="C46" s="115"/>
      <c r="D46" s="115"/>
    </row>
    <row r="47" spans="1:4" ht="15" customHeight="1">
      <c r="A47" s="36" t="s">
        <v>6</v>
      </c>
      <c r="B47" s="46" t="s">
        <v>369</v>
      </c>
      <c r="C47" s="109">
        <f>SUM(C44:C46)</f>
        <v>0</v>
      </c>
      <c r="D47" s="109">
        <f>SUM(D44:D46)</f>
        <v>20</v>
      </c>
    </row>
    <row r="48" spans="1:4" ht="15" customHeight="1">
      <c r="A48" s="49" t="s">
        <v>26</v>
      </c>
      <c r="B48" s="89"/>
      <c r="C48" s="109">
        <f>C47+C43+C32+C18</f>
        <v>1559111</v>
      </c>
      <c r="D48" s="109">
        <f>D47+D43+D32+D18</f>
        <v>1553779</v>
      </c>
    </row>
    <row r="49" spans="1:4" ht="15" customHeight="1">
      <c r="A49" s="4" t="s">
        <v>318</v>
      </c>
      <c r="B49" s="5" t="s">
        <v>319</v>
      </c>
      <c r="C49" s="115">
        <v>150062</v>
      </c>
      <c r="D49" s="115">
        <v>150062</v>
      </c>
    </row>
    <row r="50" spans="1:4" ht="15" customHeight="1">
      <c r="A50" s="4" t="s">
        <v>320</v>
      </c>
      <c r="B50" s="5" t="s">
        <v>321</v>
      </c>
      <c r="C50" s="115"/>
      <c r="D50" s="115"/>
    </row>
    <row r="51" spans="1:4" ht="15" customHeight="1">
      <c r="A51" s="4" t="s">
        <v>478</v>
      </c>
      <c r="B51" s="5" t="s">
        <v>322</v>
      </c>
      <c r="C51" s="115"/>
      <c r="D51" s="115"/>
    </row>
    <row r="52" spans="1:4" ht="15" customHeight="1">
      <c r="A52" s="4" t="s">
        <v>479</v>
      </c>
      <c r="B52" s="5" t="s">
        <v>323</v>
      </c>
      <c r="C52" s="115"/>
      <c r="D52" s="115"/>
    </row>
    <row r="53" spans="1:4" ht="15" customHeight="1">
      <c r="A53" s="4" t="s">
        <v>480</v>
      </c>
      <c r="B53" s="5" t="s">
        <v>324</v>
      </c>
      <c r="C53" s="115">
        <v>61876</v>
      </c>
      <c r="D53" s="115">
        <v>42957</v>
      </c>
    </row>
    <row r="54" spans="1:4" ht="15" customHeight="1">
      <c r="A54" s="36" t="s">
        <v>0</v>
      </c>
      <c r="B54" s="46" t="s">
        <v>325</v>
      </c>
      <c r="C54" s="109">
        <f>SUM(C49:C53)</f>
        <v>211938</v>
      </c>
      <c r="D54" s="109">
        <f>SUM(D49:D53)</f>
        <v>193019</v>
      </c>
    </row>
    <row r="55" spans="1:4" ht="15" customHeight="1">
      <c r="A55" s="12" t="s">
        <v>497</v>
      </c>
      <c r="B55" s="5" t="s">
        <v>357</v>
      </c>
      <c r="C55" s="115"/>
      <c r="D55" s="115"/>
    </row>
    <row r="56" spans="1:4" ht="15" customHeight="1">
      <c r="A56" s="12" t="s">
        <v>498</v>
      </c>
      <c r="B56" s="5" t="s">
        <v>358</v>
      </c>
      <c r="C56" s="115">
        <v>11386</v>
      </c>
      <c r="D56" s="115">
        <v>13195</v>
      </c>
    </row>
    <row r="57" spans="1:4" ht="15" customHeight="1">
      <c r="A57" s="12" t="s">
        <v>359</v>
      </c>
      <c r="B57" s="5" t="s">
        <v>360</v>
      </c>
      <c r="C57" s="115"/>
      <c r="D57" s="115">
        <v>472</v>
      </c>
    </row>
    <row r="58" spans="1:4" ht="15" customHeight="1">
      <c r="A58" s="12" t="s">
        <v>499</v>
      </c>
      <c r="B58" s="5" t="s">
        <v>361</v>
      </c>
      <c r="C58" s="115"/>
      <c r="D58" s="115"/>
    </row>
    <row r="59" spans="1:4" ht="15" customHeight="1">
      <c r="A59" s="12" t="s">
        <v>362</v>
      </c>
      <c r="B59" s="5" t="s">
        <v>363</v>
      </c>
      <c r="C59" s="115"/>
      <c r="D59" s="115"/>
    </row>
    <row r="60" spans="1:4" ht="15" customHeight="1">
      <c r="A60" s="36" t="s">
        <v>5</v>
      </c>
      <c r="B60" s="46" t="s">
        <v>364</v>
      </c>
      <c r="C60" s="109">
        <f>SUM(C55:C59)</f>
        <v>11386</v>
      </c>
      <c r="D60" s="109">
        <f>SUM(D55:D59)</f>
        <v>13667</v>
      </c>
    </row>
    <row r="61" spans="1:4" ht="15" customHeight="1">
      <c r="A61" s="12" t="s">
        <v>370</v>
      </c>
      <c r="B61" s="5" t="s">
        <v>371</v>
      </c>
      <c r="C61" s="115"/>
      <c r="D61" s="115"/>
    </row>
    <row r="62" spans="1:4" ht="15" customHeight="1">
      <c r="A62" s="4" t="s">
        <v>502</v>
      </c>
      <c r="B62" s="5" t="s">
        <v>372</v>
      </c>
      <c r="C62" s="115"/>
      <c r="D62" s="115"/>
    </row>
    <row r="63" spans="1:4" ht="15" customHeight="1">
      <c r="A63" s="12" t="s">
        <v>503</v>
      </c>
      <c r="B63" s="5" t="s">
        <v>373</v>
      </c>
      <c r="C63" s="115">
        <v>5100</v>
      </c>
      <c r="D63" s="115">
        <v>4185</v>
      </c>
    </row>
    <row r="64" spans="1:4" ht="15" customHeight="1">
      <c r="A64" s="36" t="s">
        <v>8</v>
      </c>
      <c r="B64" s="46" t="s">
        <v>374</v>
      </c>
      <c r="C64" s="109">
        <f>SUM(C63)</f>
        <v>5100</v>
      </c>
      <c r="D64" s="109">
        <f>SUM(D63)</f>
        <v>4185</v>
      </c>
    </row>
    <row r="65" spans="1:4" ht="15" customHeight="1">
      <c r="A65" s="49" t="s">
        <v>25</v>
      </c>
      <c r="B65" s="89"/>
      <c r="C65" s="109">
        <f>C64+C60+C54</f>
        <v>228424</v>
      </c>
      <c r="D65" s="109">
        <f>D64+D60+D54</f>
        <v>210871</v>
      </c>
    </row>
    <row r="66" spans="1:4" ht="15.75">
      <c r="A66" s="43" t="s">
        <v>7</v>
      </c>
      <c r="B66" s="32" t="s">
        <v>375</v>
      </c>
      <c r="C66" s="109">
        <f>C64+C47+C60+C43+C32+C18+C54</f>
        <v>1787535</v>
      </c>
      <c r="D66" s="109">
        <f>D64+D47+D60+D43+D32+D18+D54</f>
        <v>1764650</v>
      </c>
    </row>
    <row r="67" spans="1:4" ht="15.75">
      <c r="A67" s="71" t="s">
        <v>81</v>
      </c>
      <c r="B67" s="51"/>
      <c r="C67" s="115">
        <f>C48-'kiadások működés önk+költs.szer'!C74</f>
        <v>-150474</v>
      </c>
      <c r="D67" s="115">
        <f>D48-'kiadások működés önk+költs.szer'!D74</f>
        <v>-45448</v>
      </c>
    </row>
    <row r="68" spans="1:4" ht="15.75">
      <c r="A68" s="71" t="s">
        <v>82</v>
      </c>
      <c r="B68" s="51"/>
      <c r="C68" s="115">
        <f>C65-'kiadások működés önk+költs.szer'!C97</f>
        <v>112067</v>
      </c>
      <c r="D68" s="115">
        <f>D65-'kiadások működés önk+költs.szer'!D97</f>
        <v>112236</v>
      </c>
    </row>
    <row r="69" spans="1:4" ht="15" hidden="1">
      <c r="A69" s="34" t="s">
        <v>504</v>
      </c>
      <c r="B69" s="4" t="s">
        <v>376</v>
      </c>
      <c r="C69" s="115"/>
      <c r="D69" s="115"/>
    </row>
    <row r="70" spans="1:4" ht="15" hidden="1">
      <c r="A70" s="12" t="s">
        <v>377</v>
      </c>
      <c r="B70" s="4" t="s">
        <v>378</v>
      </c>
      <c r="C70" s="115"/>
      <c r="D70" s="115"/>
    </row>
    <row r="71" spans="1:4" ht="15" hidden="1">
      <c r="A71" s="34" t="s">
        <v>505</v>
      </c>
      <c r="B71" s="4" t="s">
        <v>379</v>
      </c>
      <c r="C71" s="115"/>
      <c r="D71" s="115"/>
    </row>
    <row r="72" spans="1:4" ht="15">
      <c r="A72" s="14" t="s">
        <v>9</v>
      </c>
      <c r="B72" s="6" t="s">
        <v>380</v>
      </c>
      <c r="C72" s="115">
        <v>11500</v>
      </c>
      <c r="D72" s="115">
        <v>10647</v>
      </c>
    </row>
    <row r="73" spans="1:4" ht="15" hidden="1">
      <c r="A73" s="12" t="s">
        <v>506</v>
      </c>
      <c r="B73" s="4" t="s">
        <v>381</v>
      </c>
      <c r="C73" s="115"/>
      <c r="D73" s="115"/>
    </row>
    <row r="74" spans="1:4" ht="15" hidden="1">
      <c r="A74" s="34" t="s">
        <v>382</v>
      </c>
      <c r="B74" s="4" t="s">
        <v>383</v>
      </c>
      <c r="C74" s="115"/>
      <c r="D74" s="115"/>
    </row>
    <row r="75" spans="1:4" ht="15" hidden="1">
      <c r="A75" s="12" t="s">
        <v>507</v>
      </c>
      <c r="B75" s="4" t="s">
        <v>384</v>
      </c>
      <c r="C75" s="115"/>
      <c r="D75" s="115"/>
    </row>
    <row r="76" spans="1:4" ht="15" hidden="1">
      <c r="A76" s="34" t="s">
        <v>385</v>
      </c>
      <c r="B76" s="4" t="s">
        <v>386</v>
      </c>
      <c r="C76" s="115"/>
      <c r="D76" s="115"/>
    </row>
    <row r="77" spans="1:4" ht="15">
      <c r="A77" s="13" t="s">
        <v>10</v>
      </c>
      <c r="B77" s="6" t="s">
        <v>387</v>
      </c>
      <c r="C77" s="115"/>
      <c r="D77" s="115"/>
    </row>
    <row r="78" spans="1:4" ht="15" hidden="1">
      <c r="A78" s="4" t="s">
        <v>79</v>
      </c>
      <c r="B78" s="4" t="s">
        <v>388</v>
      </c>
      <c r="C78" s="115"/>
      <c r="D78" s="115"/>
    </row>
    <row r="79" spans="1:4" ht="15" hidden="1">
      <c r="A79" s="4" t="s">
        <v>80</v>
      </c>
      <c r="B79" s="4" t="s">
        <v>388</v>
      </c>
      <c r="C79" s="115"/>
      <c r="D79" s="115"/>
    </row>
    <row r="80" spans="1:4" ht="15" hidden="1">
      <c r="A80" s="4" t="s">
        <v>77</v>
      </c>
      <c r="B80" s="4" t="s">
        <v>389</v>
      </c>
      <c r="C80" s="115"/>
      <c r="D80" s="115"/>
    </row>
    <row r="81" spans="1:4" ht="15" hidden="1">
      <c r="A81" s="4" t="s">
        <v>78</v>
      </c>
      <c r="B81" s="4" t="s">
        <v>389</v>
      </c>
      <c r="C81" s="115"/>
      <c r="D81" s="115"/>
    </row>
    <row r="82" spans="1:4" ht="15">
      <c r="A82" s="6" t="s">
        <v>11</v>
      </c>
      <c r="B82" s="6" t="s">
        <v>390</v>
      </c>
      <c r="C82" s="115">
        <v>151640</v>
      </c>
      <c r="D82" s="115">
        <v>151638</v>
      </c>
    </row>
    <row r="83" spans="1:4" ht="15">
      <c r="A83" s="34" t="s">
        <v>391</v>
      </c>
      <c r="B83" s="4" t="s">
        <v>392</v>
      </c>
      <c r="C83" s="115"/>
      <c r="D83" s="115">
        <v>25291</v>
      </c>
    </row>
    <row r="84" spans="1:4" ht="15">
      <c r="A84" s="34" t="s">
        <v>393</v>
      </c>
      <c r="B84" s="4" t="s">
        <v>394</v>
      </c>
      <c r="C84" s="115"/>
      <c r="D84" s="115"/>
    </row>
    <row r="85" spans="1:4" ht="15">
      <c r="A85" s="34" t="s">
        <v>395</v>
      </c>
      <c r="B85" s="4" t="s">
        <v>396</v>
      </c>
      <c r="C85" s="115"/>
      <c r="D85" s="115"/>
    </row>
    <row r="86" spans="1:4" ht="15">
      <c r="A86" s="34" t="s">
        <v>397</v>
      </c>
      <c r="B86" s="4" t="s">
        <v>398</v>
      </c>
      <c r="C86" s="115"/>
      <c r="D86" s="115"/>
    </row>
    <row r="87" spans="1:4" ht="15">
      <c r="A87" s="12" t="s">
        <v>508</v>
      </c>
      <c r="B87" s="4" t="s">
        <v>399</v>
      </c>
      <c r="C87" s="115"/>
      <c r="D87" s="115"/>
    </row>
    <row r="88" spans="1:4" ht="15">
      <c r="A88" s="14" t="s">
        <v>12</v>
      </c>
      <c r="B88" s="6" t="s">
        <v>400</v>
      </c>
      <c r="C88" s="109">
        <f>SUM(C72:C82)</f>
        <v>163140</v>
      </c>
      <c r="D88" s="109">
        <f>SUM(D72:D87)</f>
        <v>187576</v>
      </c>
    </row>
    <row r="89" spans="1:4" ht="15">
      <c r="A89" s="12" t="s">
        <v>401</v>
      </c>
      <c r="B89" s="4" t="s">
        <v>402</v>
      </c>
      <c r="C89" s="115"/>
      <c r="D89" s="115"/>
    </row>
    <row r="90" spans="1:4" ht="15">
      <c r="A90" s="12" t="s">
        <v>403</v>
      </c>
      <c r="B90" s="4" t="s">
        <v>404</v>
      </c>
      <c r="C90" s="115"/>
      <c r="D90" s="115"/>
    </row>
    <row r="91" spans="1:4" ht="15">
      <c r="A91" s="34" t="s">
        <v>405</v>
      </c>
      <c r="B91" s="4" t="s">
        <v>406</v>
      </c>
      <c r="C91" s="115"/>
      <c r="D91" s="115"/>
    </row>
    <row r="92" spans="1:4" ht="15">
      <c r="A92" s="34" t="s">
        <v>509</v>
      </c>
      <c r="B92" s="4" t="s">
        <v>407</v>
      </c>
      <c r="C92" s="115"/>
      <c r="D92" s="115"/>
    </row>
    <row r="93" spans="1:4" ht="15">
      <c r="A93" s="13" t="s">
        <v>13</v>
      </c>
      <c r="B93" s="6" t="s">
        <v>408</v>
      </c>
      <c r="C93" s="115"/>
      <c r="D93" s="115"/>
    </row>
    <row r="94" spans="1:4" ht="15">
      <c r="A94" s="14" t="s">
        <v>409</v>
      </c>
      <c r="B94" s="6" t="s">
        <v>410</v>
      </c>
      <c r="C94" s="115"/>
      <c r="D94" s="115"/>
    </row>
    <row r="95" spans="1:4" ht="15.75">
      <c r="A95" s="37" t="s">
        <v>14</v>
      </c>
      <c r="B95" s="38" t="s">
        <v>411</v>
      </c>
      <c r="C95" s="109">
        <f>SUM(C88:C94)</f>
        <v>163140</v>
      </c>
      <c r="D95" s="109">
        <f>SUM(D88:D94)</f>
        <v>187576</v>
      </c>
    </row>
    <row r="96" spans="1:4" ht="15.75">
      <c r="A96" s="69" t="s">
        <v>511</v>
      </c>
      <c r="B96" s="70"/>
      <c r="C96" s="109">
        <f>C66+C95</f>
        <v>1950675</v>
      </c>
      <c r="D96" s="109">
        <f>D66+D95</f>
        <v>1952226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&amp;R1/6.melléklet a 7/2015.(Iv. 23.)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A4" sqref="A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6.140625" style="0" customWidth="1"/>
  </cols>
  <sheetData>
    <row r="1" spans="1:4" ht="21" customHeight="1">
      <c r="A1" s="225" t="s">
        <v>783</v>
      </c>
      <c r="B1" s="226"/>
      <c r="C1" s="226"/>
      <c r="D1" s="226"/>
    </row>
    <row r="2" spans="1:4" ht="18.75" customHeight="1">
      <c r="A2" s="227" t="s">
        <v>24</v>
      </c>
      <c r="B2" s="226"/>
      <c r="C2" s="226"/>
      <c r="D2" s="226"/>
    </row>
    <row r="3" ht="18">
      <c r="A3" s="65"/>
    </row>
    <row r="4" ht="15">
      <c r="A4" s="3"/>
    </row>
    <row r="5" spans="1:4" ht="30">
      <c r="A5" s="1" t="s">
        <v>125</v>
      </c>
      <c r="B5" s="2" t="s">
        <v>126</v>
      </c>
      <c r="C5" s="67" t="s">
        <v>578</v>
      </c>
      <c r="D5" s="67" t="s">
        <v>579</v>
      </c>
    </row>
    <row r="6" spans="1:4" ht="15" hidden="1">
      <c r="A6" s="25" t="s">
        <v>127</v>
      </c>
      <c r="B6" s="26" t="s">
        <v>128</v>
      </c>
      <c r="C6" s="68"/>
      <c r="D6" s="68"/>
    </row>
    <row r="7" spans="1:4" ht="15" hidden="1">
      <c r="A7" s="25" t="s">
        <v>129</v>
      </c>
      <c r="B7" s="27" t="s">
        <v>130</v>
      </c>
      <c r="C7" s="68"/>
      <c r="D7" s="68"/>
    </row>
    <row r="8" spans="1:4" ht="15" hidden="1">
      <c r="A8" s="25" t="s">
        <v>131</v>
      </c>
      <c r="B8" s="27" t="s">
        <v>132</v>
      </c>
      <c r="C8" s="68"/>
      <c r="D8" s="68"/>
    </row>
    <row r="9" spans="1:4" ht="15" hidden="1">
      <c r="A9" s="28" t="s">
        <v>133</v>
      </c>
      <c r="B9" s="27" t="s">
        <v>134</v>
      </c>
      <c r="C9" s="68"/>
      <c r="D9" s="68"/>
    </row>
    <row r="10" spans="1:4" ht="15" hidden="1">
      <c r="A10" s="28" t="s">
        <v>135</v>
      </c>
      <c r="B10" s="27" t="s">
        <v>136</v>
      </c>
      <c r="C10" s="68"/>
      <c r="D10" s="68"/>
    </row>
    <row r="11" spans="1:4" ht="15" hidden="1">
      <c r="A11" s="28" t="s">
        <v>137</v>
      </c>
      <c r="B11" s="27" t="s">
        <v>138</v>
      </c>
      <c r="C11" s="68"/>
      <c r="D11" s="68"/>
    </row>
    <row r="12" spans="1:4" ht="15" hidden="1">
      <c r="A12" s="28" t="s">
        <v>139</v>
      </c>
      <c r="B12" s="27" t="s">
        <v>140</v>
      </c>
      <c r="C12" s="68"/>
      <c r="D12" s="68"/>
    </row>
    <row r="13" spans="1:4" ht="15" hidden="1">
      <c r="A13" s="28" t="s">
        <v>141</v>
      </c>
      <c r="B13" s="27" t="s">
        <v>142</v>
      </c>
      <c r="C13" s="68"/>
      <c r="D13" s="68"/>
    </row>
    <row r="14" spans="1:4" ht="15" hidden="1">
      <c r="A14" s="4" t="s">
        <v>143</v>
      </c>
      <c r="B14" s="27" t="s">
        <v>144</v>
      </c>
      <c r="C14" s="68"/>
      <c r="D14" s="68"/>
    </row>
    <row r="15" spans="1:4" ht="15" hidden="1">
      <c r="A15" s="4" t="s">
        <v>145</v>
      </c>
      <c r="B15" s="27" t="s">
        <v>146</v>
      </c>
      <c r="C15" s="68"/>
      <c r="D15" s="68"/>
    </row>
    <row r="16" spans="1:4" ht="15" hidden="1">
      <c r="A16" s="4" t="s">
        <v>147</v>
      </c>
      <c r="B16" s="27" t="s">
        <v>148</v>
      </c>
      <c r="C16" s="68"/>
      <c r="D16" s="68"/>
    </row>
    <row r="17" spans="1:4" ht="15" hidden="1">
      <c r="A17" s="4" t="s">
        <v>149</v>
      </c>
      <c r="B17" s="27" t="s">
        <v>150</v>
      </c>
      <c r="C17" s="68"/>
      <c r="D17" s="68"/>
    </row>
    <row r="18" spans="1:4" ht="15" hidden="1">
      <c r="A18" s="4" t="s">
        <v>441</v>
      </c>
      <c r="B18" s="27" t="s">
        <v>151</v>
      </c>
      <c r="C18" s="68"/>
      <c r="D18" s="68"/>
    </row>
    <row r="19" spans="1:4" ht="15">
      <c r="A19" s="29" t="s">
        <v>412</v>
      </c>
      <c r="B19" s="30" t="s">
        <v>152</v>
      </c>
      <c r="C19" s="116">
        <f>'kiadások működés Bölcsőde'!C19+'kiadások működés Könyvtár'!C19+'kiadások működés Zengő Óvoda'!C19+'kiadások működés Polg.Hiv'!C19+'kiadások működés önkormányzat'!C19</f>
        <v>454274</v>
      </c>
      <c r="D19" s="116">
        <f>'kiadások működés Bölcsőde'!D19+'kiadások működés Könyvtár'!D19+'kiadások működés Zengő Óvoda'!D19+'kiadások működés Polg.Hiv'!D19+'kiadások működés önkormányzat'!D19</f>
        <v>446672</v>
      </c>
    </row>
    <row r="20" spans="1:4" ht="15" hidden="1">
      <c r="A20" s="4" t="s">
        <v>153</v>
      </c>
      <c r="B20" s="27" t="s">
        <v>154</v>
      </c>
      <c r="C20" s="116"/>
      <c r="D20" s="116"/>
    </row>
    <row r="21" spans="1:4" ht="15" hidden="1">
      <c r="A21" s="4" t="s">
        <v>155</v>
      </c>
      <c r="B21" s="27" t="s">
        <v>156</v>
      </c>
      <c r="C21" s="116"/>
      <c r="D21" s="116"/>
    </row>
    <row r="22" spans="1:4" ht="15" hidden="1">
      <c r="A22" s="5" t="s">
        <v>157</v>
      </c>
      <c r="B22" s="27" t="s">
        <v>158</v>
      </c>
      <c r="C22" s="116"/>
      <c r="D22" s="116"/>
    </row>
    <row r="23" spans="1:4" ht="15">
      <c r="A23" s="6" t="s">
        <v>413</v>
      </c>
      <c r="B23" s="30" t="s">
        <v>159</v>
      </c>
      <c r="C23" s="116">
        <f>'kiadások működés Bölcsőde'!C23+'kiadások működés Könyvtár'!C23+'kiadások működés Zengő Óvoda'!C23+'kiadások működés Polg.Hiv'!C23+'kiadások működés önkormányzat'!C23</f>
        <v>47205</v>
      </c>
      <c r="D23" s="116">
        <f>'kiadások működés Bölcsőde'!D23+'kiadások működés Könyvtár'!D23+'kiadások működés Zengő Óvoda'!D23+'kiadások működés Polg.Hiv'!D23+'kiadások működés önkormányzat'!D23</f>
        <v>44541</v>
      </c>
    </row>
    <row r="24" spans="1:4" ht="15">
      <c r="A24" s="47" t="s">
        <v>471</v>
      </c>
      <c r="B24" s="48" t="s">
        <v>160</v>
      </c>
      <c r="C24" s="109">
        <f>SUM(C19:C23)</f>
        <v>501479</v>
      </c>
      <c r="D24" s="109">
        <f>SUM(D19:D23)</f>
        <v>491213</v>
      </c>
    </row>
    <row r="25" spans="1:4" ht="15">
      <c r="A25" s="36" t="s">
        <v>442</v>
      </c>
      <c r="B25" s="48" t="s">
        <v>161</v>
      </c>
      <c r="C25" s="109">
        <f>'kiadások működés Bölcsőde'!C25+'kiadások működés Könyvtár'!C25+'kiadások működés Zengő Óvoda'!C25+'kiadások működés Polg.Hiv'!C25+'kiadások működés önkormányzat'!C25</f>
        <v>118779</v>
      </c>
      <c r="D25" s="109">
        <f>'kiadások működés Bölcsőde'!D25+'kiadások működés Könyvtár'!D25+'kiadások működés Zengő Óvoda'!D25+'kiadások működés Polg.Hiv'!D25+'kiadások működés önkormányzat'!D25</f>
        <v>113095</v>
      </c>
    </row>
    <row r="26" spans="1:4" ht="15" hidden="1">
      <c r="A26" s="4" t="s">
        <v>162</v>
      </c>
      <c r="B26" s="27" t="s">
        <v>163</v>
      </c>
      <c r="C26" s="116"/>
      <c r="D26" s="116"/>
    </row>
    <row r="27" spans="1:4" ht="15" hidden="1">
      <c r="A27" s="4" t="s">
        <v>164</v>
      </c>
      <c r="B27" s="27" t="s">
        <v>165</v>
      </c>
      <c r="C27" s="116"/>
      <c r="D27" s="116"/>
    </row>
    <row r="28" spans="1:4" ht="15" hidden="1">
      <c r="A28" s="4" t="s">
        <v>166</v>
      </c>
      <c r="B28" s="27" t="s">
        <v>167</v>
      </c>
      <c r="C28" s="116"/>
      <c r="D28" s="116"/>
    </row>
    <row r="29" spans="1:4" ht="15">
      <c r="A29" s="6" t="s">
        <v>414</v>
      </c>
      <c r="B29" s="30" t="s">
        <v>168</v>
      </c>
      <c r="C29" s="116">
        <f>'kiadások működés Bölcsőde'!C29+'kiadások működés Könyvtár'!C29+'kiadások működés Zengő Óvoda'!C29+'kiadások működés Polg.Hiv'!C29+'kiadások működés önkormányzat'!C29</f>
        <v>44258</v>
      </c>
      <c r="D29" s="116">
        <f>'kiadások működés Bölcsőde'!D29+'kiadások működés Könyvtár'!D29+'kiadások működés Zengő Óvoda'!D29+'kiadások működés Polg.Hiv'!D29+'kiadások működés önkormányzat'!D29</f>
        <v>33170</v>
      </c>
    </row>
    <row r="30" spans="1:4" ht="15" hidden="1">
      <c r="A30" s="4" t="s">
        <v>169</v>
      </c>
      <c r="B30" s="27" t="s">
        <v>170</v>
      </c>
      <c r="C30" s="116"/>
      <c r="D30" s="116"/>
    </row>
    <row r="31" spans="1:4" ht="15" hidden="1">
      <c r="A31" s="4" t="s">
        <v>171</v>
      </c>
      <c r="B31" s="27" t="s">
        <v>172</v>
      </c>
      <c r="C31" s="116"/>
      <c r="D31" s="116"/>
    </row>
    <row r="32" spans="1:4" ht="15" customHeight="1">
      <c r="A32" s="6" t="s">
        <v>472</v>
      </c>
      <c r="B32" s="30" t="s">
        <v>173</v>
      </c>
      <c r="C32" s="116">
        <f>'kiadások működés Bölcsőde'!C32+'kiadások működés Könyvtár'!C32+'kiadások működés Zengő Óvoda'!C32+'kiadások működés Polg.Hiv'!C32+'kiadások működés önkormányzat'!C32</f>
        <v>6236</v>
      </c>
      <c r="D32" s="116">
        <f>'kiadások működés Bölcsőde'!D32+'kiadások működés Könyvtár'!D32+'kiadások működés Zengő Óvoda'!D32+'kiadások működés Polg.Hiv'!D32+'kiadások működés önkormányzat'!D32</f>
        <v>4784</v>
      </c>
    </row>
    <row r="33" spans="1:4" ht="15" hidden="1">
      <c r="A33" s="4" t="s">
        <v>174</v>
      </c>
      <c r="B33" s="27" t="s">
        <v>175</v>
      </c>
      <c r="C33" s="116"/>
      <c r="D33" s="116"/>
    </row>
    <row r="34" spans="1:4" ht="15" hidden="1">
      <c r="A34" s="4" t="s">
        <v>176</v>
      </c>
      <c r="B34" s="27" t="s">
        <v>177</v>
      </c>
      <c r="C34" s="116"/>
      <c r="D34" s="116"/>
    </row>
    <row r="35" spans="1:4" ht="15" hidden="1">
      <c r="A35" s="4" t="s">
        <v>443</v>
      </c>
      <c r="B35" s="27" t="s">
        <v>178</v>
      </c>
      <c r="C35" s="116"/>
      <c r="D35" s="116"/>
    </row>
    <row r="36" spans="1:4" ht="15" hidden="1">
      <c r="A36" s="4" t="s">
        <v>179</v>
      </c>
      <c r="B36" s="27" t="s">
        <v>180</v>
      </c>
      <c r="C36" s="116"/>
      <c r="D36" s="116"/>
    </row>
    <row r="37" spans="1:4" ht="15" hidden="1">
      <c r="A37" s="9" t="s">
        <v>444</v>
      </c>
      <c r="B37" s="27" t="s">
        <v>181</v>
      </c>
      <c r="C37" s="116"/>
      <c r="D37" s="116"/>
    </row>
    <row r="38" spans="1:4" ht="15" hidden="1">
      <c r="A38" s="5" t="s">
        <v>182</v>
      </c>
      <c r="B38" s="27" t="s">
        <v>183</v>
      </c>
      <c r="C38" s="116"/>
      <c r="D38" s="116"/>
    </row>
    <row r="39" spans="1:4" ht="15" hidden="1">
      <c r="A39" s="4" t="s">
        <v>445</v>
      </c>
      <c r="B39" s="27" t="s">
        <v>184</v>
      </c>
      <c r="C39" s="116"/>
      <c r="D39" s="116"/>
    </row>
    <row r="40" spans="1:4" ht="15">
      <c r="A40" s="6" t="s">
        <v>415</v>
      </c>
      <c r="B40" s="30" t="s">
        <v>185</v>
      </c>
      <c r="C40" s="116">
        <f>'kiadások működés Bölcsőde'!C40+'kiadások működés Könyvtár'!C40+'kiadások működés Zengő Óvoda'!C40+'kiadások működés Polg.Hiv'!C40+'kiadások működés önkormányzat'!C40</f>
        <v>339103</v>
      </c>
      <c r="D40" s="116">
        <f>'kiadások működés Bölcsőde'!D40+'kiadások működés Könyvtár'!D40+'kiadások működés Zengő Óvoda'!D40+'kiadások működés Polg.Hiv'!D40+'kiadások működés önkormányzat'!D40</f>
        <v>312392</v>
      </c>
    </row>
    <row r="41" spans="1:4" ht="15" hidden="1">
      <c r="A41" s="4" t="s">
        <v>186</v>
      </c>
      <c r="B41" s="27" t="s">
        <v>187</v>
      </c>
      <c r="C41" s="116"/>
      <c r="D41" s="116"/>
    </row>
    <row r="42" spans="1:4" ht="15" hidden="1">
      <c r="A42" s="4" t="s">
        <v>188</v>
      </c>
      <c r="B42" s="27" t="s">
        <v>189</v>
      </c>
      <c r="C42" s="116"/>
      <c r="D42" s="116"/>
    </row>
    <row r="43" spans="1:4" ht="15">
      <c r="A43" s="6" t="s">
        <v>416</v>
      </c>
      <c r="B43" s="30" t="s">
        <v>190</v>
      </c>
      <c r="C43" s="116">
        <f>'kiadások működés Bölcsőde'!C43+'kiadások működés Könyvtár'!C43+'kiadások működés Zengő Óvoda'!C43+'kiadások működés Polg.Hiv'!C43+'kiadások működés önkormányzat'!C43</f>
        <v>1427</v>
      </c>
      <c r="D43" s="116">
        <f>'kiadások működés Bölcsőde'!D43+'kiadások működés Könyvtár'!D43+'kiadások működés Zengő Óvoda'!D43+'kiadások működés Polg.Hiv'!D43+'kiadások működés önkormányzat'!D43</f>
        <v>1543</v>
      </c>
    </row>
    <row r="44" spans="1:4" ht="15" hidden="1">
      <c r="A44" s="4" t="s">
        <v>191</v>
      </c>
      <c r="B44" s="27" t="s">
        <v>192</v>
      </c>
      <c r="C44" s="116"/>
      <c r="D44" s="116"/>
    </row>
    <row r="45" spans="1:4" ht="15" hidden="1">
      <c r="A45" s="4" t="s">
        <v>193</v>
      </c>
      <c r="B45" s="27" t="s">
        <v>194</v>
      </c>
      <c r="C45" s="116"/>
      <c r="D45" s="116"/>
    </row>
    <row r="46" spans="1:4" ht="15" hidden="1">
      <c r="A46" s="4" t="s">
        <v>446</v>
      </c>
      <c r="B46" s="27" t="s">
        <v>195</v>
      </c>
      <c r="C46" s="116"/>
      <c r="D46" s="116"/>
    </row>
    <row r="47" spans="1:4" ht="15" hidden="1">
      <c r="A47" s="4" t="s">
        <v>447</v>
      </c>
      <c r="B47" s="27" t="s">
        <v>196</v>
      </c>
      <c r="C47" s="116"/>
      <c r="D47" s="116"/>
    </row>
    <row r="48" spans="1:4" ht="15" hidden="1">
      <c r="A48" s="4" t="s">
        <v>197</v>
      </c>
      <c r="B48" s="27" t="s">
        <v>198</v>
      </c>
      <c r="C48" s="116"/>
      <c r="D48" s="116"/>
    </row>
    <row r="49" spans="1:4" ht="15">
      <c r="A49" s="6" t="s">
        <v>417</v>
      </c>
      <c r="B49" s="30" t="s">
        <v>199</v>
      </c>
      <c r="C49" s="116">
        <f>'kiadások működés Bölcsőde'!C49+'kiadások működés Könyvtár'!C49+'kiadások működés Zengő Óvoda'!C49+'kiadások működés Polg.Hiv'!C49+'kiadások működés önkormányzat'!C49</f>
        <v>102385</v>
      </c>
      <c r="D49" s="116">
        <f>'kiadások működés Bölcsőde'!D49+'kiadások működés Könyvtár'!D49+'kiadások működés Zengő Óvoda'!D49+'kiadások működés Polg.Hiv'!D49+'kiadások működés önkormányzat'!D49</f>
        <v>96393</v>
      </c>
    </row>
    <row r="50" spans="1:4" ht="15">
      <c r="A50" s="36" t="s">
        <v>418</v>
      </c>
      <c r="B50" s="48" t="s">
        <v>200</v>
      </c>
      <c r="C50" s="109">
        <f>SUM(C29:C49)</f>
        <v>493409</v>
      </c>
      <c r="D50" s="109">
        <f>SUM(D29:D49)</f>
        <v>448282</v>
      </c>
    </row>
    <row r="51" spans="1:4" ht="15" hidden="1">
      <c r="A51" s="12" t="s">
        <v>201</v>
      </c>
      <c r="B51" s="27" t="s">
        <v>202</v>
      </c>
      <c r="C51" s="116"/>
      <c r="D51" s="116"/>
    </row>
    <row r="52" spans="1:4" ht="15" hidden="1">
      <c r="A52" s="12" t="s">
        <v>419</v>
      </c>
      <c r="B52" s="27" t="s">
        <v>203</v>
      </c>
      <c r="C52" s="116"/>
      <c r="D52" s="116"/>
    </row>
    <row r="53" spans="1:4" ht="15" hidden="1">
      <c r="A53" s="15" t="s">
        <v>448</v>
      </c>
      <c r="B53" s="27" t="s">
        <v>204</v>
      </c>
      <c r="C53" s="116"/>
      <c r="D53" s="116"/>
    </row>
    <row r="54" spans="1:4" ht="15" hidden="1">
      <c r="A54" s="15" t="s">
        <v>449</v>
      </c>
      <c r="B54" s="27" t="s">
        <v>205</v>
      </c>
      <c r="C54" s="116"/>
      <c r="D54" s="116"/>
    </row>
    <row r="55" spans="1:4" ht="15" hidden="1">
      <c r="A55" s="15" t="s">
        <v>450</v>
      </c>
      <c r="B55" s="27" t="s">
        <v>206</v>
      </c>
      <c r="C55" s="116"/>
      <c r="D55" s="116"/>
    </row>
    <row r="56" spans="1:4" ht="15" hidden="1">
      <c r="A56" s="12" t="s">
        <v>451</v>
      </c>
      <c r="B56" s="27" t="s">
        <v>207</v>
      </c>
      <c r="C56" s="116"/>
      <c r="D56" s="116"/>
    </row>
    <row r="57" spans="1:4" ht="15" hidden="1">
      <c r="A57" s="12" t="s">
        <v>452</v>
      </c>
      <c r="B57" s="27" t="s">
        <v>208</v>
      </c>
      <c r="C57" s="116"/>
      <c r="D57" s="116"/>
    </row>
    <row r="58" spans="1:4" ht="15" hidden="1">
      <c r="A58" s="12" t="s">
        <v>453</v>
      </c>
      <c r="B58" s="27" t="s">
        <v>209</v>
      </c>
      <c r="C58" s="116"/>
      <c r="D58" s="116"/>
    </row>
    <row r="59" spans="1:4" ht="15">
      <c r="A59" s="45" t="s">
        <v>420</v>
      </c>
      <c r="B59" s="48" t="s">
        <v>210</v>
      </c>
      <c r="C59" s="109">
        <v>197507</v>
      </c>
      <c r="D59" s="109">
        <v>175509</v>
      </c>
    </row>
    <row r="60" spans="1:4" ht="15">
      <c r="A60" s="11" t="s">
        <v>454</v>
      </c>
      <c r="B60" s="27" t="s">
        <v>211</v>
      </c>
      <c r="C60" s="116"/>
      <c r="D60" s="116"/>
    </row>
    <row r="61" spans="1:4" ht="15">
      <c r="A61" s="11" t="s">
        <v>212</v>
      </c>
      <c r="B61" s="27" t="s">
        <v>213</v>
      </c>
      <c r="C61" s="116">
        <v>130470</v>
      </c>
      <c r="D61" s="116">
        <v>130469</v>
      </c>
    </row>
    <row r="62" spans="1:4" ht="15">
      <c r="A62" s="11" t="s">
        <v>214</v>
      </c>
      <c r="B62" s="27" t="s">
        <v>215</v>
      </c>
      <c r="C62" s="116"/>
      <c r="D62" s="116"/>
    </row>
    <row r="63" spans="1:4" ht="15">
      <c r="A63" s="11" t="s">
        <v>421</v>
      </c>
      <c r="B63" s="27" t="s">
        <v>216</v>
      </c>
      <c r="C63" s="116"/>
      <c r="D63" s="116"/>
    </row>
    <row r="64" spans="1:4" ht="15">
      <c r="A64" s="11" t="s">
        <v>455</v>
      </c>
      <c r="B64" s="27" t="s">
        <v>217</v>
      </c>
      <c r="C64" s="116"/>
      <c r="D64" s="116"/>
    </row>
    <row r="65" spans="1:4" ht="15">
      <c r="A65" s="11" t="s">
        <v>423</v>
      </c>
      <c r="B65" s="27" t="s">
        <v>218</v>
      </c>
      <c r="C65" s="116">
        <f>'kiadások működés Bölcsőde'!C65+'kiadások működés Könyvtár'!C65+'kiadások működés Zengő Óvoda'!C65+'kiadások működés Polg.Hiv'!C65+'kiadások működés önkormányzat'!C65</f>
        <v>172201</v>
      </c>
      <c r="D65" s="116">
        <f>'kiadások működés Bölcsőde'!D65+'kiadások működés Könyvtár'!D65+'kiadások működés Zengő Óvoda'!D65+'kiadások működés Polg.Hiv'!D65+'kiadások működés önkormányzat'!D65</f>
        <v>168113</v>
      </c>
    </row>
    <row r="66" spans="1:4" ht="15">
      <c r="A66" s="11" t="s">
        <v>456</v>
      </c>
      <c r="B66" s="27" t="s">
        <v>219</v>
      </c>
      <c r="C66" s="116"/>
      <c r="D66" s="116"/>
    </row>
    <row r="67" spans="1:4" ht="15">
      <c r="A67" s="11" t="s">
        <v>457</v>
      </c>
      <c r="B67" s="27" t="s">
        <v>220</v>
      </c>
      <c r="C67" s="116"/>
      <c r="D67" s="116"/>
    </row>
    <row r="68" spans="1:4" ht="15">
      <c r="A68" s="11" t="s">
        <v>221</v>
      </c>
      <c r="B68" s="27" t="s">
        <v>222</v>
      </c>
      <c r="C68" s="116"/>
      <c r="D68" s="116"/>
    </row>
    <row r="69" spans="1:4" ht="15">
      <c r="A69" s="17" t="s">
        <v>223</v>
      </c>
      <c r="B69" s="27" t="s">
        <v>224</v>
      </c>
      <c r="C69" s="116"/>
      <c r="D69" s="116"/>
    </row>
    <row r="70" spans="1:4" ht="15">
      <c r="A70" s="11" t="s">
        <v>458</v>
      </c>
      <c r="B70" s="27" t="s">
        <v>225</v>
      </c>
      <c r="C70" s="116">
        <f>'kiadások működés Bölcsőde'!C70+'kiadások működés Könyvtár'!C70+'kiadások működés Zengő Óvoda'!C70+'kiadások működés Polg.Hiv'!C70+'kiadások működés önkormányzat'!C70</f>
        <v>75833</v>
      </c>
      <c r="D70" s="116">
        <f>'kiadások működés Bölcsőde'!D70+'kiadások működés Könyvtár'!D70+'kiadások működés Zengő Óvoda'!D70+'kiadások működés Polg.Hiv'!D70+'kiadások működés önkormányzat'!D70</f>
        <v>72546</v>
      </c>
    </row>
    <row r="71" spans="1:4" ht="15">
      <c r="A71" s="17" t="s">
        <v>83</v>
      </c>
      <c r="B71" s="27" t="s">
        <v>226</v>
      </c>
      <c r="C71" s="116">
        <f>'kiadások működés önkormányzat'!C71</f>
        <v>19907</v>
      </c>
      <c r="D71" s="116">
        <f>'kiadások működés önkormányzat'!D71</f>
        <v>0</v>
      </c>
    </row>
    <row r="72" spans="1:4" ht="15">
      <c r="A72" s="17" t="s">
        <v>84</v>
      </c>
      <c r="B72" s="27" t="s">
        <v>226</v>
      </c>
      <c r="C72" s="116"/>
      <c r="D72" s="116"/>
    </row>
    <row r="73" spans="1:4" ht="15">
      <c r="A73" s="45" t="s">
        <v>426</v>
      </c>
      <c r="B73" s="48" t="s">
        <v>227</v>
      </c>
      <c r="C73" s="109">
        <f>SUM(C60:C72)</f>
        <v>398411</v>
      </c>
      <c r="D73" s="109">
        <f>SUM(D60:D72)</f>
        <v>371128</v>
      </c>
    </row>
    <row r="74" spans="1:4" ht="15.75">
      <c r="A74" s="49" t="s">
        <v>26</v>
      </c>
      <c r="B74" s="91"/>
      <c r="C74" s="109">
        <f>C73+C59+C50+C25+C24</f>
        <v>1709585</v>
      </c>
      <c r="D74" s="109">
        <f>D73+D59+D50+D25+D24</f>
        <v>1599227</v>
      </c>
    </row>
    <row r="75" spans="1:4" ht="15">
      <c r="A75" s="31" t="s">
        <v>228</v>
      </c>
      <c r="B75" s="27" t="s">
        <v>229</v>
      </c>
      <c r="C75" s="116">
        <v>1688</v>
      </c>
      <c r="D75" s="116">
        <v>1688</v>
      </c>
    </row>
    <row r="76" spans="1:4" ht="15">
      <c r="A76" s="31" t="s">
        <v>459</v>
      </c>
      <c r="B76" s="27" t="s">
        <v>230</v>
      </c>
      <c r="C76" s="116">
        <v>30206</v>
      </c>
      <c r="D76" s="116">
        <v>29873</v>
      </c>
    </row>
    <row r="77" spans="1:4" ht="15">
      <c r="A77" s="31" t="s">
        <v>231</v>
      </c>
      <c r="B77" s="27" t="s">
        <v>232</v>
      </c>
      <c r="C77" s="116">
        <v>2331</v>
      </c>
      <c r="D77" s="116">
        <v>2627</v>
      </c>
    </row>
    <row r="78" spans="1:4" ht="15">
      <c r="A78" s="31" t="s">
        <v>233</v>
      </c>
      <c r="B78" s="27" t="s">
        <v>234</v>
      </c>
      <c r="C78" s="116">
        <f>'kiadások működés Bölcsőde'!C78+'kiadások működés Könyvtár'!C78+'kiadások működés Zengő Óvoda'!C78+'kiadások működés Polg.Hiv'!C78+'kiadások működés önkormányzat'!C78</f>
        <v>16628</v>
      </c>
      <c r="D78" s="116">
        <f>'kiadások működés Bölcsőde'!D78+'kiadások működés Könyvtár'!D78+'kiadások működés Zengő Óvoda'!D78+'kiadások működés Polg.Hiv'!D78+'kiadások működés önkormányzat'!D78</f>
        <v>5900</v>
      </c>
    </row>
    <row r="79" spans="1:4" ht="15">
      <c r="A79" s="5" t="s">
        <v>235</v>
      </c>
      <c r="B79" s="27" t="s">
        <v>236</v>
      </c>
      <c r="C79" s="116"/>
      <c r="D79" s="116"/>
    </row>
    <row r="80" spans="1:4" ht="15">
      <c r="A80" s="5" t="s">
        <v>237</v>
      </c>
      <c r="B80" s="27" t="s">
        <v>238</v>
      </c>
      <c r="C80" s="116"/>
      <c r="D80" s="116"/>
    </row>
    <row r="81" spans="1:4" ht="15">
      <c r="A81" s="5" t="s">
        <v>239</v>
      </c>
      <c r="B81" s="27" t="s">
        <v>240</v>
      </c>
      <c r="C81" s="116">
        <f>'kiadások működés Bölcsőde'!C81+'kiadások működés Könyvtár'!C81+'kiadások működés Zengő Óvoda'!C81+'kiadások működés Polg.Hiv'!C81+'kiadások működés önkormányzat'!C81</f>
        <v>7761</v>
      </c>
      <c r="D81" s="116">
        <f>'kiadások működés Bölcsőde'!D81+'kiadások működés Könyvtár'!D81+'kiadások működés Zengő Óvoda'!D81+'kiadások működés Polg.Hiv'!D81+'kiadások működés önkormányzat'!D81</f>
        <v>4302</v>
      </c>
    </row>
    <row r="82" spans="1:4" ht="15">
      <c r="A82" s="46" t="s">
        <v>428</v>
      </c>
      <c r="B82" s="48" t="s">
        <v>241</v>
      </c>
      <c r="C82" s="109">
        <f>SUM(C75:C81)</f>
        <v>58614</v>
      </c>
      <c r="D82" s="109">
        <f>SUM(D75:D81)</f>
        <v>44390</v>
      </c>
    </row>
    <row r="83" spans="1:4" ht="15">
      <c r="A83" s="12" t="s">
        <v>242</v>
      </c>
      <c r="B83" s="27" t="s">
        <v>243</v>
      </c>
      <c r="C83" s="116">
        <v>42883</v>
      </c>
      <c r="D83" s="116">
        <v>40048</v>
      </c>
    </row>
    <row r="84" spans="1:4" ht="15">
      <c r="A84" s="12" t="s">
        <v>244</v>
      </c>
      <c r="B84" s="27" t="s">
        <v>245</v>
      </c>
      <c r="C84" s="116"/>
      <c r="D84" s="116"/>
    </row>
    <row r="85" spans="1:4" ht="15">
      <c r="A85" s="12" t="s">
        <v>246</v>
      </c>
      <c r="B85" s="27" t="s">
        <v>247</v>
      </c>
      <c r="C85" s="116"/>
      <c r="D85" s="116"/>
    </row>
    <row r="86" spans="1:4" ht="15">
      <c r="A86" s="12" t="s">
        <v>248</v>
      </c>
      <c r="B86" s="27" t="s">
        <v>249</v>
      </c>
      <c r="C86" s="116">
        <v>10705</v>
      </c>
      <c r="D86" s="116">
        <v>10813</v>
      </c>
    </row>
    <row r="87" spans="1:4" ht="15">
      <c r="A87" s="45" t="s">
        <v>429</v>
      </c>
      <c r="B87" s="48" t="s">
        <v>250</v>
      </c>
      <c r="C87" s="109">
        <f>SUM(C83:C86)</f>
        <v>53588</v>
      </c>
      <c r="D87" s="109">
        <f>SUM(D83:D86)</f>
        <v>50861</v>
      </c>
    </row>
    <row r="88" spans="1:4" ht="15">
      <c r="A88" s="12" t="s">
        <v>251</v>
      </c>
      <c r="B88" s="27" t="s">
        <v>252</v>
      </c>
      <c r="C88" s="116"/>
      <c r="D88" s="116"/>
    </row>
    <row r="89" spans="1:4" ht="15">
      <c r="A89" s="12" t="s">
        <v>460</v>
      </c>
      <c r="B89" s="27" t="s">
        <v>253</v>
      </c>
      <c r="C89" s="116"/>
      <c r="D89" s="116"/>
    </row>
    <row r="90" spans="1:4" ht="15">
      <c r="A90" s="12" t="s">
        <v>461</v>
      </c>
      <c r="B90" s="27" t="s">
        <v>254</v>
      </c>
      <c r="C90" s="116"/>
      <c r="D90" s="116"/>
    </row>
    <row r="91" spans="1:4" ht="15">
      <c r="A91" s="12" t="s">
        <v>462</v>
      </c>
      <c r="B91" s="27" t="s">
        <v>255</v>
      </c>
      <c r="C91" s="116">
        <v>4155</v>
      </c>
      <c r="D91" s="116">
        <v>3384</v>
      </c>
    </row>
    <row r="92" spans="1:4" ht="15">
      <c r="A92" s="12" t="s">
        <v>463</v>
      </c>
      <c r="B92" s="27" t="s">
        <v>256</v>
      </c>
      <c r="C92" s="116"/>
      <c r="D92" s="116"/>
    </row>
    <row r="93" spans="1:4" ht="15">
      <c r="A93" s="12" t="s">
        <v>464</v>
      </c>
      <c r="B93" s="27" t="s">
        <v>257</v>
      </c>
      <c r="C93" s="116"/>
      <c r="D93" s="116"/>
    </row>
    <row r="94" spans="1:4" ht="15">
      <c r="A94" s="12" t="s">
        <v>258</v>
      </c>
      <c r="B94" s="27" t="s">
        <v>259</v>
      </c>
      <c r="C94" s="116"/>
      <c r="D94" s="116"/>
    </row>
    <row r="95" spans="1:4" ht="15">
      <c r="A95" s="12" t="s">
        <v>465</v>
      </c>
      <c r="B95" s="27" t="s">
        <v>260</v>
      </c>
      <c r="C95" s="116"/>
      <c r="D95" s="116"/>
    </row>
    <row r="96" spans="1:4" ht="15">
      <c r="A96" s="45" t="s">
        <v>430</v>
      </c>
      <c r="B96" s="48" t="s">
        <v>261</v>
      </c>
      <c r="C96" s="109">
        <f>SUM(C88:C95)</f>
        <v>4155</v>
      </c>
      <c r="D96" s="109">
        <f>SUM(D88:D95)</f>
        <v>3384</v>
      </c>
    </row>
    <row r="97" spans="1:4" ht="15.75">
      <c r="A97" s="49" t="s">
        <v>25</v>
      </c>
      <c r="B97" s="91"/>
      <c r="C97" s="109">
        <f>C96+C87+C82</f>
        <v>116357</v>
      </c>
      <c r="D97" s="109">
        <f>D96+D87+D82</f>
        <v>98635</v>
      </c>
    </row>
    <row r="98" spans="1:4" ht="15.75">
      <c r="A98" s="32" t="s">
        <v>473</v>
      </c>
      <c r="B98" s="33" t="s">
        <v>262</v>
      </c>
      <c r="C98" s="109">
        <f>C96+C87+C82+C73+C59+C50+C25+C24</f>
        <v>1825942</v>
      </c>
      <c r="D98" s="109">
        <f>D96+D87+D82+D73+D59+D50+D25+D24</f>
        <v>1697862</v>
      </c>
    </row>
    <row r="99" spans="1:23" ht="15">
      <c r="A99" s="12" t="s">
        <v>466</v>
      </c>
      <c r="B99" s="4" t="s">
        <v>263</v>
      </c>
      <c r="C99" s="110">
        <v>124733</v>
      </c>
      <c r="D99" s="110">
        <v>125129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20"/>
    </row>
    <row r="100" spans="1:23" ht="15">
      <c r="A100" s="12" t="s">
        <v>264</v>
      </c>
      <c r="B100" s="4" t="s">
        <v>265</v>
      </c>
      <c r="C100" s="110"/>
      <c r="D100" s="110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  <c r="W100" s="20"/>
    </row>
    <row r="101" spans="1:23" ht="15">
      <c r="A101" s="12" t="s">
        <v>467</v>
      </c>
      <c r="B101" s="4" t="s">
        <v>266</v>
      </c>
      <c r="C101" s="110"/>
      <c r="D101" s="110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  <c r="W101" s="20"/>
    </row>
    <row r="102" spans="1:23" ht="15">
      <c r="A102" s="14" t="s">
        <v>435</v>
      </c>
      <c r="B102" s="6" t="s">
        <v>267</v>
      </c>
      <c r="C102" s="111">
        <f>SUM(C99:C101)</f>
        <v>124733</v>
      </c>
      <c r="D102" s="111">
        <f>SUM(D99:D101)</f>
        <v>125129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0"/>
      <c r="W102" s="20"/>
    </row>
    <row r="103" spans="1:23" ht="15">
      <c r="A103" s="34" t="s">
        <v>468</v>
      </c>
      <c r="B103" s="4" t="s">
        <v>268</v>
      </c>
      <c r="C103" s="112"/>
      <c r="D103" s="11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0"/>
      <c r="W103" s="20"/>
    </row>
    <row r="104" spans="1:23" ht="15">
      <c r="A104" s="34" t="s">
        <v>438</v>
      </c>
      <c r="B104" s="4" t="s">
        <v>269</v>
      </c>
      <c r="C104" s="112"/>
      <c r="D104" s="11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0"/>
      <c r="W104" s="20"/>
    </row>
    <row r="105" spans="1:23" ht="15">
      <c r="A105" s="12" t="s">
        <v>270</v>
      </c>
      <c r="B105" s="4" t="s">
        <v>271</v>
      </c>
      <c r="C105" s="110"/>
      <c r="D105" s="110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</row>
    <row r="106" spans="1:23" ht="15">
      <c r="A106" s="12" t="s">
        <v>469</v>
      </c>
      <c r="B106" s="4" t="s">
        <v>272</v>
      </c>
      <c r="C106" s="110"/>
      <c r="D106" s="11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  <c r="W106" s="20"/>
    </row>
    <row r="107" spans="1:23" ht="15">
      <c r="A107" s="13" t="s">
        <v>436</v>
      </c>
      <c r="B107" s="6" t="s">
        <v>273</v>
      </c>
      <c r="C107" s="113"/>
      <c r="D107" s="11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</row>
    <row r="108" spans="1:23" ht="15">
      <c r="A108" s="34" t="s">
        <v>274</v>
      </c>
      <c r="B108" s="4" t="s">
        <v>275</v>
      </c>
      <c r="C108" s="112"/>
      <c r="D108" s="11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0"/>
      <c r="W108" s="20"/>
    </row>
    <row r="109" spans="1:23" ht="15">
      <c r="A109" s="34" t="s">
        <v>276</v>
      </c>
      <c r="B109" s="4" t="s">
        <v>277</v>
      </c>
      <c r="C109" s="112"/>
      <c r="D109" s="11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0"/>
      <c r="W109" s="20"/>
    </row>
    <row r="110" spans="1:23" ht="15">
      <c r="A110" s="13" t="s">
        <v>278</v>
      </c>
      <c r="B110" s="6" t="s">
        <v>279</v>
      </c>
      <c r="C110" s="113"/>
      <c r="D110" s="1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0"/>
      <c r="W110" s="20"/>
    </row>
    <row r="111" spans="1:23" ht="15">
      <c r="A111" s="34" t="s">
        <v>280</v>
      </c>
      <c r="B111" s="4" t="s">
        <v>281</v>
      </c>
      <c r="C111" s="112"/>
      <c r="D111" s="11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0"/>
      <c r="W111" s="20"/>
    </row>
    <row r="112" spans="1:23" ht="15">
      <c r="A112" s="34" t="s">
        <v>282</v>
      </c>
      <c r="B112" s="4" t="s">
        <v>283</v>
      </c>
      <c r="C112" s="112"/>
      <c r="D112" s="11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0"/>
      <c r="W112" s="20"/>
    </row>
    <row r="113" spans="1:23" ht="15">
      <c r="A113" s="34" t="s">
        <v>284</v>
      </c>
      <c r="B113" s="4" t="s">
        <v>285</v>
      </c>
      <c r="C113" s="112"/>
      <c r="D113" s="11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0"/>
      <c r="W113" s="20"/>
    </row>
    <row r="114" spans="1:23" ht="15">
      <c r="A114" s="35" t="s">
        <v>437</v>
      </c>
      <c r="B114" s="36" t="s">
        <v>286</v>
      </c>
      <c r="C114" s="113"/>
      <c r="D114" s="11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</row>
    <row r="115" spans="1:23" ht="15">
      <c r="A115" s="34" t="s">
        <v>287</v>
      </c>
      <c r="B115" s="4" t="s">
        <v>288</v>
      </c>
      <c r="C115" s="112"/>
      <c r="D115" s="11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0"/>
      <c r="W115" s="20"/>
    </row>
    <row r="116" spans="1:23" ht="15">
      <c r="A116" s="12" t="s">
        <v>289</v>
      </c>
      <c r="B116" s="4" t="s">
        <v>290</v>
      </c>
      <c r="C116" s="110"/>
      <c r="D116" s="11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0"/>
      <c r="W116" s="20"/>
    </row>
    <row r="117" spans="1:23" ht="15">
      <c r="A117" s="34" t="s">
        <v>470</v>
      </c>
      <c r="B117" s="4" t="s">
        <v>291</v>
      </c>
      <c r="C117" s="112"/>
      <c r="D117" s="11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0"/>
      <c r="W117" s="20"/>
    </row>
    <row r="118" spans="1:23" ht="15">
      <c r="A118" s="34" t="s">
        <v>439</v>
      </c>
      <c r="B118" s="4" t="s">
        <v>292</v>
      </c>
      <c r="C118" s="112"/>
      <c r="D118" s="11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0"/>
      <c r="W118" s="20"/>
    </row>
    <row r="119" spans="1:23" ht="15">
      <c r="A119" s="35" t="s">
        <v>440</v>
      </c>
      <c r="B119" s="36" t="s">
        <v>293</v>
      </c>
      <c r="C119" s="113"/>
      <c r="D119" s="11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0"/>
      <c r="W119" s="20"/>
    </row>
    <row r="120" spans="1:23" ht="15">
      <c r="A120" s="12" t="s">
        <v>294</v>
      </c>
      <c r="B120" s="4" t="s">
        <v>295</v>
      </c>
      <c r="C120" s="110"/>
      <c r="D120" s="11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0"/>
      <c r="W120" s="20"/>
    </row>
    <row r="121" spans="1:23" ht="15.75">
      <c r="A121" s="37" t="s">
        <v>474</v>
      </c>
      <c r="B121" s="38" t="s">
        <v>296</v>
      </c>
      <c r="C121" s="113">
        <f>C110+C102</f>
        <v>124733</v>
      </c>
      <c r="D121" s="113">
        <f>D110+D102</f>
        <v>125129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</row>
    <row r="122" spans="1:23" ht="15.75">
      <c r="A122" s="69" t="s">
        <v>510</v>
      </c>
      <c r="B122" s="70"/>
      <c r="C122" s="114">
        <f>C98+C121</f>
        <v>1950675</v>
      </c>
      <c r="D122" s="114">
        <f>D98+D121</f>
        <v>1822991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&amp;R1/6. melléklet a 7/2015.(IV. 23.)önkormányzati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4" max="4" width="15.00390625" style="0" customWidth="1"/>
  </cols>
  <sheetData>
    <row r="1" spans="1:4" ht="27" customHeight="1">
      <c r="A1" s="225" t="s">
        <v>783</v>
      </c>
      <c r="B1" s="226"/>
      <c r="C1" s="226"/>
      <c r="D1" s="223"/>
    </row>
    <row r="2" spans="1:4" ht="27" customHeight="1">
      <c r="A2" s="224" t="s">
        <v>101</v>
      </c>
      <c r="B2" s="226"/>
      <c r="C2" s="226"/>
      <c r="D2" s="223"/>
    </row>
    <row r="3" spans="1:3" ht="19.5" customHeight="1">
      <c r="A3" s="53"/>
      <c r="B3" s="54"/>
      <c r="C3" s="54"/>
    </row>
    <row r="4" ht="15">
      <c r="A4" s="3"/>
    </row>
    <row r="5" spans="1:4" ht="30">
      <c r="A5" s="40" t="s">
        <v>87</v>
      </c>
      <c r="B5" s="2" t="s">
        <v>126</v>
      </c>
      <c r="C5" s="67" t="s">
        <v>578</v>
      </c>
      <c r="D5" s="67" t="s">
        <v>579</v>
      </c>
    </row>
    <row r="6" spans="1:4" ht="15" hidden="1">
      <c r="A6" s="12" t="s">
        <v>27</v>
      </c>
      <c r="B6" s="5" t="s">
        <v>216</v>
      </c>
      <c r="C6" s="24"/>
      <c r="D6" s="24"/>
    </row>
    <row r="7" spans="1:4" ht="15" hidden="1">
      <c r="A7" s="12" t="s">
        <v>28</v>
      </c>
      <c r="B7" s="5" t="s">
        <v>216</v>
      </c>
      <c r="C7" s="24"/>
      <c r="D7" s="24"/>
    </row>
    <row r="8" spans="1:4" ht="15" hidden="1">
      <c r="A8" s="12" t="s">
        <v>29</v>
      </c>
      <c r="B8" s="5" t="s">
        <v>216</v>
      </c>
      <c r="C8" s="24"/>
      <c r="D8" s="24"/>
    </row>
    <row r="9" spans="1:4" ht="15" hidden="1">
      <c r="A9" s="12" t="s">
        <v>30</v>
      </c>
      <c r="B9" s="5" t="s">
        <v>216</v>
      </c>
      <c r="C9" s="24"/>
      <c r="D9" s="24"/>
    </row>
    <row r="10" spans="1:4" ht="15" hidden="1">
      <c r="A10" s="12" t="s">
        <v>31</v>
      </c>
      <c r="B10" s="5" t="s">
        <v>216</v>
      </c>
      <c r="C10" s="24"/>
      <c r="D10" s="24"/>
    </row>
    <row r="11" spans="1:4" ht="15" hidden="1">
      <c r="A11" s="12" t="s">
        <v>32</v>
      </c>
      <c r="B11" s="5" t="s">
        <v>216</v>
      </c>
      <c r="C11" s="24"/>
      <c r="D11" s="24"/>
    </row>
    <row r="12" spans="1:4" ht="15" hidden="1">
      <c r="A12" s="12" t="s">
        <v>33</v>
      </c>
      <c r="B12" s="5" t="s">
        <v>216</v>
      </c>
      <c r="C12" s="24"/>
      <c r="D12" s="24"/>
    </row>
    <row r="13" spans="1:4" ht="15" hidden="1">
      <c r="A13" s="12" t="s">
        <v>34</v>
      </c>
      <c r="B13" s="5" t="s">
        <v>216</v>
      </c>
      <c r="C13" s="24"/>
      <c r="D13" s="24"/>
    </row>
    <row r="14" spans="1:4" ht="15" hidden="1">
      <c r="A14" s="12" t="s">
        <v>35</v>
      </c>
      <c r="B14" s="5" t="s">
        <v>216</v>
      </c>
      <c r="C14" s="24"/>
      <c r="D14" s="24"/>
    </row>
    <row r="15" spans="1:4" ht="15" hidden="1">
      <c r="A15" s="12" t="s">
        <v>36</v>
      </c>
      <c r="B15" s="5" t="s">
        <v>216</v>
      </c>
      <c r="C15" s="24"/>
      <c r="D15" s="24"/>
    </row>
    <row r="16" spans="1:4" ht="25.5">
      <c r="A16" s="10" t="s">
        <v>421</v>
      </c>
      <c r="B16" s="7" t="s">
        <v>216</v>
      </c>
      <c r="C16" s="123"/>
      <c r="D16" s="123"/>
    </row>
    <row r="17" spans="1:4" ht="15" hidden="1">
      <c r="A17" s="12" t="s">
        <v>27</v>
      </c>
      <c r="B17" s="5" t="s">
        <v>217</v>
      </c>
      <c r="C17" s="123"/>
      <c r="D17" s="123"/>
    </row>
    <row r="18" spans="1:4" ht="15" hidden="1">
      <c r="A18" s="12" t="s">
        <v>28</v>
      </c>
      <c r="B18" s="5" t="s">
        <v>217</v>
      </c>
      <c r="C18" s="123"/>
      <c r="D18" s="123"/>
    </row>
    <row r="19" spans="1:4" ht="15" hidden="1">
      <c r="A19" s="12" t="s">
        <v>29</v>
      </c>
      <c r="B19" s="5" t="s">
        <v>217</v>
      </c>
      <c r="C19" s="123"/>
      <c r="D19" s="123"/>
    </row>
    <row r="20" spans="1:4" ht="15" hidden="1">
      <c r="A20" s="12" t="s">
        <v>30</v>
      </c>
      <c r="B20" s="5" t="s">
        <v>217</v>
      </c>
      <c r="C20" s="123"/>
      <c r="D20" s="123"/>
    </row>
    <row r="21" spans="1:4" ht="15" hidden="1">
      <c r="A21" s="12" t="s">
        <v>31</v>
      </c>
      <c r="B21" s="5" t="s">
        <v>217</v>
      </c>
      <c r="C21" s="123"/>
      <c r="D21" s="123"/>
    </row>
    <row r="22" spans="1:4" ht="15" hidden="1">
      <c r="A22" s="12" t="s">
        <v>32</v>
      </c>
      <c r="B22" s="5" t="s">
        <v>217</v>
      </c>
      <c r="C22" s="123"/>
      <c r="D22" s="123"/>
    </row>
    <row r="23" spans="1:4" ht="15" hidden="1">
      <c r="A23" s="12" t="s">
        <v>33</v>
      </c>
      <c r="B23" s="5" t="s">
        <v>217</v>
      </c>
      <c r="C23" s="123"/>
      <c r="D23" s="123"/>
    </row>
    <row r="24" spans="1:4" ht="15" hidden="1">
      <c r="A24" s="12" t="s">
        <v>34</v>
      </c>
      <c r="B24" s="5" t="s">
        <v>217</v>
      </c>
      <c r="C24" s="123"/>
      <c r="D24" s="123"/>
    </row>
    <row r="25" spans="1:4" ht="15" hidden="1">
      <c r="A25" s="12" t="s">
        <v>35</v>
      </c>
      <c r="B25" s="5" t="s">
        <v>217</v>
      </c>
      <c r="C25" s="123"/>
      <c r="D25" s="123"/>
    </row>
    <row r="26" spans="1:4" ht="15" hidden="1">
      <c r="A26" s="12" t="s">
        <v>36</v>
      </c>
      <c r="B26" s="5" t="s">
        <v>217</v>
      </c>
      <c r="C26" s="123"/>
      <c r="D26" s="123"/>
    </row>
    <row r="27" spans="1:4" ht="25.5">
      <c r="A27" s="10" t="s">
        <v>422</v>
      </c>
      <c r="B27" s="7" t="s">
        <v>217</v>
      </c>
      <c r="C27" s="123"/>
      <c r="D27" s="123"/>
    </row>
    <row r="28" spans="1:4" ht="15">
      <c r="A28" s="12" t="s">
        <v>27</v>
      </c>
      <c r="B28" s="5" t="s">
        <v>218</v>
      </c>
      <c r="C28" s="123"/>
      <c r="D28" s="123"/>
    </row>
    <row r="29" spans="1:4" ht="15">
      <c r="A29" s="12" t="s">
        <v>28</v>
      </c>
      <c r="B29" s="5" t="s">
        <v>218</v>
      </c>
      <c r="C29" s="123"/>
      <c r="D29" s="123"/>
    </row>
    <row r="30" spans="1:4" ht="15">
      <c r="A30" s="12" t="s">
        <v>29</v>
      </c>
      <c r="B30" s="5" t="s">
        <v>218</v>
      </c>
      <c r="C30" s="123"/>
      <c r="D30" s="123"/>
    </row>
    <row r="31" spans="1:4" ht="15">
      <c r="A31" s="12" t="s">
        <v>30</v>
      </c>
      <c r="B31" s="5" t="s">
        <v>218</v>
      </c>
      <c r="C31" s="123"/>
      <c r="D31" s="123"/>
    </row>
    <row r="32" spans="1:4" ht="15">
      <c r="A32" s="12" t="s">
        <v>31</v>
      </c>
      <c r="B32" s="5" t="s">
        <v>218</v>
      </c>
      <c r="C32" s="123"/>
      <c r="D32" s="123"/>
    </row>
    <row r="33" spans="1:4" ht="15">
      <c r="A33" s="12" t="s">
        <v>32</v>
      </c>
      <c r="B33" s="5" t="s">
        <v>218</v>
      </c>
      <c r="C33" s="123"/>
      <c r="D33" s="123"/>
    </row>
    <row r="34" spans="1:4" ht="15">
      <c r="A34" s="12" t="s">
        <v>33</v>
      </c>
      <c r="B34" s="5" t="s">
        <v>218</v>
      </c>
      <c r="C34" s="123">
        <v>4395</v>
      </c>
      <c r="D34" s="123">
        <v>4395</v>
      </c>
    </row>
    <row r="35" spans="1:4" ht="15">
      <c r="A35" s="12" t="s">
        <v>34</v>
      </c>
      <c r="B35" s="5" t="s">
        <v>218</v>
      </c>
      <c r="C35" s="123">
        <v>167706</v>
      </c>
      <c r="D35" s="123">
        <v>163618</v>
      </c>
    </row>
    <row r="36" spans="1:4" ht="15">
      <c r="A36" s="12" t="s">
        <v>35</v>
      </c>
      <c r="B36" s="5" t="s">
        <v>218</v>
      </c>
      <c r="C36" s="123">
        <v>100</v>
      </c>
      <c r="D36" s="123">
        <v>100</v>
      </c>
    </row>
    <row r="37" spans="1:4" ht="15">
      <c r="A37" s="12" t="s">
        <v>36</v>
      </c>
      <c r="B37" s="5" t="s">
        <v>218</v>
      </c>
      <c r="C37" s="123"/>
      <c r="D37" s="123"/>
    </row>
    <row r="38" spans="1:4" ht="15">
      <c r="A38" s="10" t="s">
        <v>423</v>
      </c>
      <c r="B38" s="7" t="s">
        <v>218</v>
      </c>
      <c r="C38" s="124">
        <f>SUM(C28:C37)</f>
        <v>172201</v>
      </c>
      <c r="D38" s="124">
        <f>SUM(D28:D37)</f>
        <v>168113</v>
      </c>
    </row>
    <row r="39" spans="1:4" ht="15" hidden="1">
      <c r="A39" s="12" t="s">
        <v>44</v>
      </c>
      <c r="B39" s="4" t="s">
        <v>220</v>
      </c>
      <c r="C39" s="123"/>
      <c r="D39" s="123"/>
    </row>
    <row r="40" spans="1:4" ht="15" hidden="1">
      <c r="A40" s="12" t="s">
        <v>45</v>
      </c>
      <c r="B40" s="4" t="s">
        <v>220</v>
      </c>
      <c r="C40" s="123"/>
      <c r="D40" s="123"/>
    </row>
    <row r="41" spans="1:4" ht="15" hidden="1">
      <c r="A41" s="12" t="s">
        <v>46</v>
      </c>
      <c r="B41" s="4" t="s">
        <v>220</v>
      </c>
      <c r="C41" s="123"/>
      <c r="D41" s="123"/>
    </row>
    <row r="42" spans="1:4" ht="15" hidden="1">
      <c r="A42" s="4" t="s">
        <v>47</v>
      </c>
      <c r="B42" s="4" t="s">
        <v>220</v>
      </c>
      <c r="C42" s="123"/>
      <c r="D42" s="123"/>
    </row>
    <row r="43" spans="1:4" ht="15" hidden="1">
      <c r="A43" s="4" t="s">
        <v>48</v>
      </c>
      <c r="B43" s="4" t="s">
        <v>220</v>
      </c>
      <c r="C43" s="123"/>
      <c r="D43" s="123"/>
    </row>
    <row r="44" spans="1:4" ht="15" hidden="1">
      <c r="A44" s="4" t="s">
        <v>49</v>
      </c>
      <c r="B44" s="4" t="s">
        <v>220</v>
      </c>
      <c r="C44" s="123"/>
      <c r="D44" s="123"/>
    </row>
    <row r="45" spans="1:4" ht="15" hidden="1">
      <c r="A45" s="12" t="s">
        <v>50</v>
      </c>
      <c r="B45" s="4" t="s">
        <v>220</v>
      </c>
      <c r="C45" s="123"/>
      <c r="D45" s="123"/>
    </row>
    <row r="46" spans="1:4" ht="15" hidden="1">
      <c r="A46" s="12" t="s">
        <v>51</v>
      </c>
      <c r="B46" s="4" t="s">
        <v>220</v>
      </c>
      <c r="C46" s="123"/>
      <c r="D46" s="123"/>
    </row>
    <row r="47" spans="1:4" ht="15" hidden="1">
      <c r="A47" s="12" t="s">
        <v>52</v>
      </c>
      <c r="B47" s="4" t="s">
        <v>220</v>
      </c>
      <c r="C47" s="123"/>
      <c r="D47" s="123"/>
    </row>
    <row r="48" spans="1:4" ht="15" hidden="1">
      <c r="A48" s="12" t="s">
        <v>53</v>
      </c>
      <c r="B48" s="4" t="s">
        <v>220</v>
      </c>
      <c r="C48" s="123"/>
      <c r="D48" s="123"/>
    </row>
    <row r="49" spans="1:4" ht="25.5">
      <c r="A49" s="10" t="s">
        <v>424</v>
      </c>
      <c r="B49" s="7" t="s">
        <v>220</v>
      </c>
      <c r="C49" s="123"/>
      <c r="D49" s="123"/>
    </row>
    <row r="50" spans="1:4" ht="15">
      <c r="A50" s="12" t="s">
        <v>44</v>
      </c>
      <c r="B50" s="4" t="s">
        <v>225</v>
      </c>
      <c r="C50" s="123"/>
      <c r="D50" s="123"/>
    </row>
    <row r="51" spans="1:4" ht="15">
      <c r="A51" s="12" t="s">
        <v>45</v>
      </c>
      <c r="B51" s="4" t="s">
        <v>225</v>
      </c>
      <c r="C51" s="123">
        <v>7518</v>
      </c>
      <c r="D51" s="123">
        <v>7518</v>
      </c>
    </row>
    <row r="52" spans="1:4" ht="15">
      <c r="A52" s="12" t="s">
        <v>46</v>
      </c>
      <c r="B52" s="4" t="s">
        <v>225</v>
      </c>
      <c r="C52" s="123">
        <v>27456</v>
      </c>
      <c r="D52" s="123">
        <v>27710</v>
      </c>
    </row>
    <row r="53" spans="1:4" ht="15">
      <c r="A53" s="4" t="s">
        <v>47</v>
      </c>
      <c r="B53" s="4" t="s">
        <v>225</v>
      </c>
      <c r="C53" s="123"/>
      <c r="D53" s="123"/>
    </row>
    <row r="54" spans="1:4" ht="15">
      <c r="A54" s="4" t="s">
        <v>48</v>
      </c>
      <c r="B54" s="4" t="s">
        <v>225</v>
      </c>
      <c r="C54" s="123"/>
      <c r="D54" s="123"/>
    </row>
    <row r="55" spans="1:4" ht="15">
      <c r="A55" s="4" t="s">
        <v>49</v>
      </c>
      <c r="B55" s="4" t="s">
        <v>225</v>
      </c>
      <c r="C55" s="123"/>
      <c r="D55" s="123"/>
    </row>
    <row r="56" spans="1:4" ht="15">
      <c r="A56" s="12" t="s">
        <v>50</v>
      </c>
      <c r="B56" s="4" t="s">
        <v>225</v>
      </c>
      <c r="C56" s="123">
        <v>40859</v>
      </c>
      <c r="D56" s="123">
        <v>37318</v>
      </c>
    </row>
    <row r="57" spans="1:4" ht="15">
      <c r="A57" s="12" t="s">
        <v>54</v>
      </c>
      <c r="B57" s="4" t="s">
        <v>225</v>
      </c>
      <c r="C57" s="123"/>
      <c r="D57" s="123"/>
    </row>
    <row r="58" spans="1:4" ht="15">
      <c r="A58" s="12" t="s">
        <v>52</v>
      </c>
      <c r="B58" s="4" t="s">
        <v>225</v>
      </c>
      <c r="C58" s="123"/>
      <c r="D58" s="123"/>
    </row>
    <row r="59" spans="1:4" ht="15">
      <c r="A59" s="12" t="s">
        <v>53</v>
      </c>
      <c r="B59" s="4" t="s">
        <v>225</v>
      </c>
      <c r="C59" s="123"/>
      <c r="D59" s="123"/>
    </row>
    <row r="60" spans="1:4" ht="15">
      <c r="A60" s="14" t="s">
        <v>425</v>
      </c>
      <c r="B60" s="7" t="s">
        <v>225</v>
      </c>
      <c r="C60" s="124">
        <f>SUM(C50:C59)</f>
        <v>75833</v>
      </c>
      <c r="D60" s="124">
        <f>SUM(D50:D59)</f>
        <v>72546</v>
      </c>
    </row>
    <row r="61" spans="1:4" ht="15" hidden="1">
      <c r="A61" s="12" t="s">
        <v>27</v>
      </c>
      <c r="B61" s="5" t="s">
        <v>253</v>
      </c>
      <c r="C61" s="123"/>
      <c r="D61" s="123"/>
    </row>
    <row r="62" spans="1:4" ht="15" hidden="1">
      <c r="A62" s="12" t="s">
        <v>28</v>
      </c>
      <c r="B62" s="5" t="s">
        <v>253</v>
      </c>
      <c r="C62" s="123"/>
      <c r="D62" s="123"/>
    </row>
    <row r="63" spans="1:4" ht="15" hidden="1">
      <c r="A63" s="12" t="s">
        <v>29</v>
      </c>
      <c r="B63" s="5" t="s">
        <v>253</v>
      </c>
      <c r="C63" s="123"/>
      <c r="D63" s="123"/>
    </row>
    <row r="64" spans="1:4" ht="15" hidden="1">
      <c r="A64" s="12" t="s">
        <v>30</v>
      </c>
      <c r="B64" s="5" t="s">
        <v>253</v>
      </c>
      <c r="C64" s="123"/>
      <c r="D64" s="123"/>
    </row>
    <row r="65" spans="1:4" ht="15" hidden="1">
      <c r="A65" s="12" t="s">
        <v>31</v>
      </c>
      <c r="B65" s="5" t="s">
        <v>253</v>
      </c>
      <c r="C65" s="123"/>
      <c r="D65" s="123"/>
    </row>
    <row r="66" spans="1:4" ht="15" hidden="1">
      <c r="A66" s="12" t="s">
        <v>32</v>
      </c>
      <c r="B66" s="5" t="s">
        <v>253</v>
      </c>
      <c r="C66" s="123"/>
      <c r="D66" s="123"/>
    </row>
    <row r="67" spans="1:4" ht="15" hidden="1">
      <c r="A67" s="12" t="s">
        <v>33</v>
      </c>
      <c r="B67" s="5" t="s">
        <v>253</v>
      </c>
      <c r="C67" s="123"/>
      <c r="D67" s="123"/>
    </row>
    <row r="68" spans="1:4" ht="15" hidden="1">
      <c r="A68" s="12" t="s">
        <v>34</v>
      </c>
      <c r="B68" s="5" t="s">
        <v>253</v>
      </c>
      <c r="C68" s="123"/>
      <c r="D68" s="123"/>
    </row>
    <row r="69" spans="1:4" ht="15" hidden="1">
      <c r="A69" s="12" t="s">
        <v>35</v>
      </c>
      <c r="B69" s="5" t="s">
        <v>253</v>
      </c>
      <c r="C69" s="123"/>
      <c r="D69" s="123"/>
    </row>
    <row r="70" spans="1:4" ht="15" hidden="1">
      <c r="A70" s="12" t="s">
        <v>36</v>
      </c>
      <c r="B70" s="5" t="s">
        <v>253</v>
      </c>
      <c r="C70" s="123"/>
      <c r="D70" s="123"/>
    </row>
    <row r="71" spans="1:4" ht="25.5">
      <c r="A71" s="10" t="s">
        <v>434</v>
      </c>
      <c r="B71" s="7" t="s">
        <v>253</v>
      </c>
      <c r="C71" s="123"/>
      <c r="D71" s="123"/>
    </row>
    <row r="72" spans="1:4" ht="15" hidden="1">
      <c r="A72" s="12" t="s">
        <v>27</v>
      </c>
      <c r="B72" s="5" t="s">
        <v>254</v>
      </c>
      <c r="C72" s="123"/>
      <c r="D72" s="123"/>
    </row>
    <row r="73" spans="1:4" ht="15" hidden="1">
      <c r="A73" s="12" t="s">
        <v>28</v>
      </c>
      <c r="B73" s="5" t="s">
        <v>254</v>
      </c>
      <c r="C73" s="123"/>
      <c r="D73" s="123"/>
    </row>
    <row r="74" spans="1:4" ht="15" hidden="1">
      <c r="A74" s="12" t="s">
        <v>29</v>
      </c>
      <c r="B74" s="5" t="s">
        <v>254</v>
      </c>
      <c r="C74" s="123"/>
      <c r="D74" s="123"/>
    </row>
    <row r="75" spans="1:4" ht="15" hidden="1">
      <c r="A75" s="12" t="s">
        <v>30</v>
      </c>
      <c r="B75" s="5" t="s">
        <v>254</v>
      </c>
      <c r="C75" s="123"/>
      <c r="D75" s="123"/>
    </row>
    <row r="76" spans="1:4" ht="15" hidden="1">
      <c r="A76" s="12" t="s">
        <v>31</v>
      </c>
      <c r="B76" s="5" t="s">
        <v>254</v>
      </c>
      <c r="C76" s="123"/>
      <c r="D76" s="123"/>
    </row>
    <row r="77" spans="1:4" ht="15" hidden="1">
      <c r="A77" s="12" t="s">
        <v>32</v>
      </c>
      <c r="B77" s="5" t="s">
        <v>254</v>
      </c>
      <c r="C77" s="123"/>
      <c r="D77" s="123"/>
    </row>
    <row r="78" spans="1:4" ht="15" hidden="1">
      <c r="A78" s="12" t="s">
        <v>33</v>
      </c>
      <c r="B78" s="5" t="s">
        <v>254</v>
      </c>
      <c r="C78" s="123"/>
      <c r="D78" s="123"/>
    </row>
    <row r="79" spans="1:4" ht="15" hidden="1">
      <c r="A79" s="12" t="s">
        <v>34</v>
      </c>
      <c r="B79" s="5" t="s">
        <v>254</v>
      </c>
      <c r="C79" s="123"/>
      <c r="D79" s="123"/>
    </row>
    <row r="80" spans="1:4" ht="15" hidden="1">
      <c r="A80" s="12" t="s">
        <v>35</v>
      </c>
      <c r="B80" s="5" t="s">
        <v>254</v>
      </c>
      <c r="C80" s="123"/>
      <c r="D80" s="123"/>
    </row>
    <row r="81" spans="1:4" ht="15" hidden="1">
      <c r="A81" s="12" t="s">
        <v>36</v>
      </c>
      <c r="B81" s="5" t="s">
        <v>254</v>
      </c>
      <c r="C81" s="123"/>
      <c r="D81" s="123"/>
    </row>
    <row r="82" spans="1:4" ht="25.5">
      <c r="A82" s="10" t="s">
        <v>433</v>
      </c>
      <c r="B82" s="7" t="s">
        <v>254</v>
      </c>
      <c r="C82" s="123"/>
      <c r="D82" s="123"/>
    </row>
    <row r="83" spans="1:4" ht="15">
      <c r="A83" s="12" t="s">
        <v>27</v>
      </c>
      <c r="B83" s="5" t="s">
        <v>255</v>
      </c>
      <c r="C83" s="123"/>
      <c r="D83" s="123"/>
    </row>
    <row r="84" spans="1:4" ht="15">
      <c r="A84" s="12" t="s">
        <v>28</v>
      </c>
      <c r="B84" s="5" t="s">
        <v>255</v>
      </c>
      <c r="C84" s="123"/>
      <c r="D84" s="123"/>
    </row>
    <row r="85" spans="1:4" ht="15">
      <c r="A85" s="12" t="s">
        <v>29</v>
      </c>
      <c r="B85" s="5" t="s">
        <v>255</v>
      </c>
      <c r="C85" s="123"/>
      <c r="D85" s="123"/>
    </row>
    <row r="86" spans="1:4" ht="15">
      <c r="A86" s="12" t="s">
        <v>30</v>
      </c>
      <c r="B86" s="5" t="s">
        <v>255</v>
      </c>
      <c r="C86" s="123"/>
      <c r="D86" s="123"/>
    </row>
    <row r="87" spans="1:4" ht="15">
      <c r="A87" s="12" t="s">
        <v>31</v>
      </c>
      <c r="B87" s="5" t="s">
        <v>255</v>
      </c>
      <c r="C87" s="123"/>
      <c r="D87" s="123"/>
    </row>
    <row r="88" spans="1:4" ht="15">
      <c r="A88" s="12" t="s">
        <v>32</v>
      </c>
      <c r="B88" s="5" t="s">
        <v>255</v>
      </c>
      <c r="C88" s="123"/>
      <c r="D88" s="123"/>
    </row>
    <row r="89" spans="1:4" ht="15">
      <c r="A89" s="12" t="s">
        <v>33</v>
      </c>
      <c r="B89" s="5" t="s">
        <v>255</v>
      </c>
      <c r="C89" s="123"/>
      <c r="D89" s="123"/>
    </row>
    <row r="90" spans="1:4" ht="15">
      <c r="A90" s="12" t="s">
        <v>34</v>
      </c>
      <c r="B90" s="5" t="s">
        <v>255</v>
      </c>
      <c r="C90" s="123">
        <v>4155</v>
      </c>
      <c r="D90" s="123">
        <v>3384</v>
      </c>
    </row>
    <row r="91" spans="1:4" ht="15">
      <c r="A91" s="12" t="s">
        <v>35</v>
      </c>
      <c r="B91" s="5" t="s">
        <v>255</v>
      </c>
      <c r="C91" s="123"/>
      <c r="D91" s="123"/>
    </row>
    <row r="92" spans="1:4" ht="15">
      <c r="A92" s="12" t="s">
        <v>36</v>
      </c>
      <c r="B92" s="5" t="s">
        <v>255</v>
      </c>
      <c r="C92" s="123"/>
      <c r="D92" s="123"/>
    </row>
    <row r="93" spans="1:4" ht="15">
      <c r="A93" s="10" t="s">
        <v>432</v>
      </c>
      <c r="B93" s="7" t="s">
        <v>255</v>
      </c>
      <c r="C93" s="124">
        <f>SUM(C83:C92)</f>
        <v>4155</v>
      </c>
      <c r="D93" s="124">
        <f>SUM(D83:D92)</f>
        <v>3384</v>
      </c>
    </row>
    <row r="94" spans="1:4" ht="15" hidden="1">
      <c r="A94" s="12" t="s">
        <v>44</v>
      </c>
      <c r="B94" s="4" t="s">
        <v>257</v>
      </c>
      <c r="C94" s="123"/>
      <c r="D94" s="123"/>
    </row>
    <row r="95" spans="1:4" ht="15" hidden="1">
      <c r="A95" s="12" t="s">
        <v>45</v>
      </c>
      <c r="B95" s="5" t="s">
        <v>257</v>
      </c>
      <c r="C95" s="123"/>
      <c r="D95" s="123"/>
    </row>
    <row r="96" spans="1:4" ht="15" hidden="1">
      <c r="A96" s="12" t="s">
        <v>46</v>
      </c>
      <c r="B96" s="4" t="s">
        <v>257</v>
      </c>
      <c r="C96" s="123"/>
      <c r="D96" s="123"/>
    </row>
    <row r="97" spans="1:4" ht="15" hidden="1">
      <c r="A97" s="4" t="s">
        <v>47</v>
      </c>
      <c r="B97" s="5" t="s">
        <v>257</v>
      </c>
      <c r="C97" s="123"/>
      <c r="D97" s="123"/>
    </row>
    <row r="98" spans="1:4" ht="15" hidden="1">
      <c r="A98" s="4" t="s">
        <v>48</v>
      </c>
      <c r="B98" s="4" t="s">
        <v>257</v>
      </c>
      <c r="C98" s="123"/>
      <c r="D98" s="123"/>
    </row>
    <row r="99" spans="1:4" ht="15" hidden="1">
      <c r="A99" s="4" t="s">
        <v>49</v>
      </c>
      <c r="B99" s="5" t="s">
        <v>257</v>
      </c>
      <c r="C99" s="123"/>
      <c r="D99" s="123"/>
    </row>
    <row r="100" spans="1:4" ht="15" hidden="1">
      <c r="A100" s="12" t="s">
        <v>50</v>
      </c>
      <c r="B100" s="4" t="s">
        <v>257</v>
      </c>
      <c r="C100" s="123"/>
      <c r="D100" s="123"/>
    </row>
    <row r="101" spans="1:4" ht="15" hidden="1">
      <c r="A101" s="12" t="s">
        <v>54</v>
      </c>
      <c r="B101" s="5" t="s">
        <v>257</v>
      </c>
      <c r="C101" s="123"/>
      <c r="D101" s="123"/>
    </row>
    <row r="102" spans="1:4" ht="15" hidden="1">
      <c r="A102" s="12" t="s">
        <v>52</v>
      </c>
      <c r="B102" s="4" t="s">
        <v>257</v>
      </c>
      <c r="C102" s="123"/>
      <c r="D102" s="123"/>
    </row>
    <row r="103" spans="1:4" ht="15" hidden="1">
      <c r="A103" s="12" t="s">
        <v>53</v>
      </c>
      <c r="B103" s="5" t="s">
        <v>257</v>
      </c>
      <c r="C103" s="123"/>
      <c r="D103" s="123"/>
    </row>
    <row r="104" spans="1:4" ht="25.5">
      <c r="A104" s="10" t="s">
        <v>431</v>
      </c>
      <c r="B104" s="7" t="s">
        <v>257</v>
      </c>
      <c r="C104" s="123"/>
      <c r="D104" s="123"/>
    </row>
    <row r="105" spans="1:4" ht="15" hidden="1">
      <c r="A105" s="12" t="s">
        <v>44</v>
      </c>
      <c r="B105" s="4" t="s">
        <v>260</v>
      </c>
      <c r="C105" s="123"/>
      <c r="D105" s="123"/>
    </row>
    <row r="106" spans="1:4" ht="15" hidden="1">
      <c r="A106" s="12" t="s">
        <v>45</v>
      </c>
      <c r="B106" s="4" t="s">
        <v>260</v>
      </c>
      <c r="C106" s="123"/>
      <c r="D106" s="123"/>
    </row>
    <row r="107" spans="1:4" ht="15" hidden="1">
      <c r="A107" s="12" t="s">
        <v>46</v>
      </c>
      <c r="B107" s="4" t="s">
        <v>260</v>
      </c>
      <c r="C107" s="123"/>
      <c r="D107" s="123"/>
    </row>
    <row r="108" spans="1:4" ht="15" hidden="1">
      <c r="A108" s="4" t="s">
        <v>47</v>
      </c>
      <c r="B108" s="4" t="s">
        <v>260</v>
      </c>
      <c r="C108" s="123"/>
      <c r="D108" s="123"/>
    </row>
    <row r="109" spans="1:4" ht="15" hidden="1">
      <c r="A109" s="4" t="s">
        <v>48</v>
      </c>
      <c r="B109" s="4" t="s">
        <v>260</v>
      </c>
      <c r="C109" s="123"/>
      <c r="D109" s="123"/>
    </row>
    <row r="110" spans="1:4" ht="15" hidden="1">
      <c r="A110" s="4" t="s">
        <v>49</v>
      </c>
      <c r="B110" s="4" t="s">
        <v>260</v>
      </c>
      <c r="C110" s="123"/>
      <c r="D110" s="123"/>
    </row>
    <row r="111" spans="1:4" ht="15" hidden="1">
      <c r="A111" s="12" t="s">
        <v>50</v>
      </c>
      <c r="B111" s="4" t="s">
        <v>260</v>
      </c>
      <c r="C111" s="123"/>
      <c r="D111" s="123"/>
    </row>
    <row r="112" spans="1:4" ht="15" hidden="1">
      <c r="A112" s="12" t="s">
        <v>54</v>
      </c>
      <c r="B112" s="4" t="s">
        <v>260</v>
      </c>
      <c r="C112" s="123"/>
      <c r="D112" s="123"/>
    </row>
    <row r="113" spans="1:4" ht="15" hidden="1">
      <c r="A113" s="12" t="s">
        <v>52</v>
      </c>
      <c r="B113" s="4" t="s">
        <v>260</v>
      </c>
      <c r="C113" s="123"/>
      <c r="D113" s="123"/>
    </row>
    <row r="114" spans="1:4" ht="15" hidden="1">
      <c r="A114" s="12" t="s">
        <v>53</v>
      </c>
      <c r="B114" s="4" t="s">
        <v>260</v>
      </c>
      <c r="C114" s="123"/>
      <c r="D114" s="123"/>
    </row>
    <row r="115" spans="1:4" ht="15">
      <c r="A115" s="14" t="s">
        <v>465</v>
      </c>
      <c r="B115" s="7" t="s">
        <v>260</v>
      </c>
      <c r="C115" s="123"/>
      <c r="D115" s="1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&amp;R1/7. melléklet a 7/2015. (IV. 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32">
      <selection activeCell="I71" sqref="I71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4.421875" style="0" customWidth="1"/>
  </cols>
  <sheetData>
    <row r="1" spans="1:4" ht="27" customHeight="1">
      <c r="A1" s="225" t="s">
        <v>783</v>
      </c>
      <c r="B1" s="226"/>
      <c r="C1" s="226"/>
      <c r="D1" s="223"/>
    </row>
    <row r="2" spans="1:4" ht="25.5" customHeight="1">
      <c r="A2" s="224" t="s">
        <v>102</v>
      </c>
      <c r="B2" s="226"/>
      <c r="C2" s="226"/>
      <c r="D2" s="223"/>
    </row>
    <row r="3" spans="1:3" ht="15.75" customHeight="1">
      <c r="A3" s="53"/>
      <c r="B3" s="54"/>
      <c r="C3" s="54"/>
    </row>
    <row r="4" ht="21" customHeight="1">
      <c r="A4" s="3"/>
    </row>
    <row r="5" spans="1:4" ht="30">
      <c r="A5" s="40" t="s">
        <v>87</v>
      </c>
      <c r="B5" s="2" t="s">
        <v>126</v>
      </c>
      <c r="C5" s="67" t="s">
        <v>578</v>
      </c>
      <c r="D5" s="67" t="s">
        <v>579</v>
      </c>
    </row>
    <row r="6" spans="1:4" ht="15" hidden="1">
      <c r="A6" s="12" t="s">
        <v>55</v>
      </c>
      <c r="B6" s="5" t="s">
        <v>314</v>
      </c>
      <c r="C6" s="24"/>
      <c r="D6" s="24"/>
    </row>
    <row r="7" spans="1:4" ht="15" hidden="1">
      <c r="A7" s="12" t="s">
        <v>64</v>
      </c>
      <c r="B7" s="5" t="s">
        <v>314</v>
      </c>
      <c r="C7" s="24"/>
      <c r="D7" s="24"/>
    </row>
    <row r="8" spans="1:4" ht="30" hidden="1">
      <c r="A8" s="12" t="s">
        <v>65</v>
      </c>
      <c r="B8" s="5" t="s">
        <v>314</v>
      </c>
      <c r="C8" s="24"/>
      <c r="D8" s="24"/>
    </row>
    <row r="9" spans="1:4" ht="15" hidden="1">
      <c r="A9" s="12" t="s">
        <v>63</v>
      </c>
      <c r="B9" s="5" t="s">
        <v>314</v>
      </c>
      <c r="C9" s="24"/>
      <c r="D9" s="24"/>
    </row>
    <row r="10" spans="1:4" ht="15" hidden="1">
      <c r="A10" s="12" t="s">
        <v>62</v>
      </c>
      <c r="B10" s="5" t="s">
        <v>314</v>
      </c>
      <c r="C10" s="24"/>
      <c r="D10" s="24"/>
    </row>
    <row r="11" spans="1:4" ht="15" hidden="1">
      <c r="A11" s="12" t="s">
        <v>61</v>
      </c>
      <c r="B11" s="5" t="s">
        <v>314</v>
      </c>
      <c r="C11" s="24"/>
      <c r="D11" s="24"/>
    </row>
    <row r="12" spans="1:4" ht="15" hidden="1">
      <c r="A12" s="12" t="s">
        <v>56</v>
      </c>
      <c r="B12" s="5" t="s">
        <v>314</v>
      </c>
      <c r="C12" s="24"/>
      <c r="D12" s="24"/>
    </row>
    <row r="13" spans="1:4" ht="15" hidden="1">
      <c r="A13" s="12" t="s">
        <v>57</v>
      </c>
      <c r="B13" s="5" t="s">
        <v>314</v>
      </c>
      <c r="C13" s="24"/>
      <c r="D13" s="24"/>
    </row>
    <row r="14" spans="1:4" ht="15" hidden="1">
      <c r="A14" s="12" t="s">
        <v>58</v>
      </c>
      <c r="B14" s="5" t="s">
        <v>314</v>
      </c>
      <c r="C14" s="24"/>
      <c r="D14" s="24"/>
    </row>
    <row r="15" spans="1:4" ht="15" hidden="1">
      <c r="A15" s="12" t="s">
        <v>59</v>
      </c>
      <c r="B15" s="5" t="s">
        <v>314</v>
      </c>
      <c r="C15" s="24"/>
      <c r="D15" s="24"/>
    </row>
    <row r="16" spans="1:4" ht="25.5">
      <c r="A16" s="6" t="s">
        <v>475</v>
      </c>
      <c r="B16" s="7" t="s">
        <v>314</v>
      </c>
      <c r="C16" s="123"/>
      <c r="D16" s="123"/>
    </row>
    <row r="17" spans="1:4" ht="15" hidden="1">
      <c r="A17" s="12" t="s">
        <v>55</v>
      </c>
      <c r="B17" s="5" t="s">
        <v>315</v>
      </c>
      <c r="C17" s="123"/>
      <c r="D17" s="123"/>
    </row>
    <row r="18" spans="1:4" ht="15" hidden="1">
      <c r="A18" s="12" t="s">
        <v>64</v>
      </c>
      <c r="B18" s="5" t="s">
        <v>315</v>
      </c>
      <c r="C18" s="123"/>
      <c r="D18" s="123"/>
    </row>
    <row r="19" spans="1:4" ht="30" hidden="1">
      <c r="A19" s="12" t="s">
        <v>65</v>
      </c>
      <c r="B19" s="5" t="s">
        <v>315</v>
      </c>
      <c r="C19" s="123"/>
      <c r="D19" s="123"/>
    </row>
    <row r="20" spans="1:4" ht="15" hidden="1">
      <c r="A20" s="12" t="s">
        <v>63</v>
      </c>
      <c r="B20" s="5" t="s">
        <v>315</v>
      </c>
      <c r="C20" s="123"/>
      <c r="D20" s="123"/>
    </row>
    <row r="21" spans="1:4" ht="15" hidden="1">
      <c r="A21" s="12" t="s">
        <v>62</v>
      </c>
      <c r="B21" s="5" t="s">
        <v>315</v>
      </c>
      <c r="C21" s="123"/>
      <c r="D21" s="123"/>
    </row>
    <row r="22" spans="1:4" ht="15" hidden="1">
      <c r="A22" s="12" t="s">
        <v>61</v>
      </c>
      <c r="B22" s="5" t="s">
        <v>315</v>
      </c>
      <c r="C22" s="123"/>
      <c r="D22" s="123"/>
    </row>
    <row r="23" spans="1:4" ht="15" hidden="1">
      <c r="A23" s="12" t="s">
        <v>56</v>
      </c>
      <c r="B23" s="5" t="s">
        <v>315</v>
      </c>
      <c r="C23" s="123"/>
      <c r="D23" s="123"/>
    </row>
    <row r="24" spans="1:4" ht="15" hidden="1">
      <c r="A24" s="12" t="s">
        <v>57</v>
      </c>
      <c r="B24" s="5" t="s">
        <v>315</v>
      </c>
      <c r="C24" s="123"/>
      <c r="D24" s="123"/>
    </row>
    <row r="25" spans="1:4" ht="15" hidden="1">
      <c r="A25" s="12" t="s">
        <v>58</v>
      </c>
      <c r="B25" s="5" t="s">
        <v>315</v>
      </c>
      <c r="C25" s="123"/>
      <c r="D25" s="123"/>
    </row>
    <row r="26" spans="1:4" ht="15" hidden="1">
      <c r="A26" s="12" t="s">
        <v>59</v>
      </c>
      <c r="B26" s="5" t="s">
        <v>315</v>
      </c>
      <c r="C26" s="123"/>
      <c r="D26" s="123"/>
    </row>
    <row r="27" spans="1:4" ht="25.5">
      <c r="A27" s="6" t="s">
        <v>17</v>
      </c>
      <c r="B27" s="7" t="s">
        <v>315</v>
      </c>
      <c r="C27" s="123"/>
      <c r="D27" s="123"/>
    </row>
    <row r="28" spans="1:4" ht="15">
      <c r="A28" s="12" t="s">
        <v>55</v>
      </c>
      <c r="B28" s="5" t="s">
        <v>316</v>
      </c>
      <c r="C28" s="123"/>
      <c r="D28" s="123"/>
    </row>
    <row r="29" spans="1:4" ht="15">
      <c r="A29" s="12" t="s">
        <v>64</v>
      </c>
      <c r="B29" s="5" t="s">
        <v>316</v>
      </c>
      <c r="C29" s="123"/>
      <c r="D29" s="123"/>
    </row>
    <row r="30" spans="1:4" ht="30">
      <c r="A30" s="12" t="s">
        <v>65</v>
      </c>
      <c r="B30" s="5" t="s">
        <v>316</v>
      </c>
      <c r="C30" s="123">
        <v>18316</v>
      </c>
      <c r="D30" s="123">
        <v>23011</v>
      </c>
    </row>
    <row r="31" spans="1:4" ht="15">
      <c r="A31" s="12" t="s">
        <v>63</v>
      </c>
      <c r="B31" s="5" t="s">
        <v>316</v>
      </c>
      <c r="C31" s="123">
        <v>10307</v>
      </c>
      <c r="D31" s="123">
        <v>10706</v>
      </c>
    </row>
    <row r="32" spans="1:4" ht="15">
      <c r="A32" s="12" t="s">
        <v>62</v>
      </c>
      <c r="B32" s="5" t="s">
        <v>316</v>
      </c>
      <c r="C32" s="123">
        <v>33428</v>
      </c>
      <c r="D32" s="123">
        <v>38337</v>
      </c>
    </row>
    <row r="33" spans="1:4" ht="15">
      <c r="A33" s="12" t="s">
        <v>61</v>
      </c>
      <c r="B33" s="5" t="s">
        <v>316</v>
      </c>
      <c r="C33" s="123">
        <v>170444</v>
      </c>
      <c r="D33" s="123">
        <v>160037</v>
      </c>
    </row>
    <row r="34" spans="1:4" ht="15">
      <c r="A34" s="12" t="s">
        <v>56</v>
      </c>
      <c r="B34" s="5" t="s">
        <v>316</v>
      </c>
      <c r="C34" s="123">
        <v>2366</v>
      </c>
      <c r="D34" s="123">
        <v>3308</v>
      </c>
    </row>
    <row r="35" spans="1:4" ht="15">
      <c r="A35" s="12" t="s">
        <v>57</v>
      </c>
      <c r="B35" s="5" t="s">
        <v>316</v>
      </c>
      <c r="C35" s="123"/>
      <c r="D35" s="123">
        <v>134</v>
      </c>
    </row>
    <row r="36" spans="1:4" ht="15">
      <c r="A36" s="12" t="s">
        <v>58</v>
      </c>
      <c r="B36" s="5" t="s">
        <v>316</v>
      </c>
      <c r="C36" s="123"/>
      <c r="D36" s="123"/>
    </row>
    <row r="37" spans="1:4" ht="15">
      <c r="A37" s="12" t="s">
        <v>59</v>
      </c>
      <c r="B37" s="5" t="s">
        <v>316</v>
      </c>
      <c r="C37" s="123"/>
      <c r="D37" s="123"/>
    </row>
    <row r="38" spans="1:4" ht="15">
      <c r="A38" s="6" t="s">
        <v>16</v>
      </c>
      <c r="B38" s="7" t="s">
        <v>316</v>
      </c>
      <c r="C38" s="124">
        <f>SUM(C28:C37)</f>
        <v>234861</v>
      </c>
      <c r="D38" s="124">
        <f>SUM(D28:D37)</f>
        <v>235533</v>
      </c>
    </row>
    <row r="39" spans="1:4" ht="15" hidden="1">
      <c r="A39" s="12" t="s">
        <v>55</v>
      </c>
      <c r="B39" s="5" t="s">
        <v>322</v>
      </c>
      <c r="C39" s="123"/>
      <c r="D39" s="123"/>
    </row>
    <row r="40" spans="1:4" ht="15" hidden="1">
      <c r="A40" s="12" t="s">
        <v>64</v>
      </c>
      <c r="B40" s="5" t="s">
        <v>322</v>
      </c>
      <c r="C40" s="123"/>
      <c r="D40" s="123"/>
    </row>
    <row r="41" spans="1:4" ht="30" hidden="1">
      <c r="A41" s="12" t="s">
        <v>65</v>
      </c>
      <c r="B41" s="5" t="s">
        <v>322</v>
      </c>
      <c r="C41" s="123"/>
      <c r="D41" s="123"/>
    </row>
    <row r="42" spans="1:4" ht="15" hidden="1">
      <c r="A42" s="12" t="s">
        <v>63</v>
      </c>
      <c r="B42" s="5" t="s">
        <v>322</v>
      </c>
      <c r="C42" s="123"/>
      <c r="D42" s="123"/>
    </row>
    <row r="43" spans="1:4" ht="15" hidden="1">
      <c r="A43" s="12" t="s">
        <v>62</v>
      </c>
      <c r="B43" s="5" t="s">
        <v>322</v>
      </c>
      <c r="C43" s="123"/>
      <c r="D43" s="123"/>
    </row>
    <row r="44" spans="1:4" ht="15" hidden="1">
      <c r="A44" s="12" t="s">
        <v>61</v>
      </c>
      <c r="B44" s="5" t="s">
        <v>322</v>
      </c>
      <c r="C44" s="123"/>
      <c r="D44" s="123"/>
    </row>
    <row r="45" spans="1:4" ht="15" hidden="1">
      <c r="A45" s="12" t="s">
        <v>56</v>
      </c>
      <c r="B45" s="5" t="s">
        <v>322</v>
      </c>
      <c r="C45" s="123"/>
      <c r="D45" s="123"/>
    </row>
    <row r="46" spans="1:4" ht="15" hidden="1">
      <c r="A46" s="12" t="s">
        <v>57</v>
      </c>
      <c r="B46" s="5" t="s">
        <v>322</v>
      </c>
      <c r="C46" s="123"/>
      <c r="D46" s="123"/>
    </row>
    <row r="47" spans="1:4" ht="15" hidden="1">
      <c r="A47" s="12" t="s">
        <v>58</v>
      </c>
      <c r="B47" s="5" t="s">
        <v>322</v>
      </c>
      <c r="C47" s="123"/>
      <c r="D47" s="123"/>
    </row>
    <row r="48" spans="1:4" ht="15" hidden="1">
      <c r="A48" s="12" t="s">
        <v>59</v>
      </c>
      <c r="B48" s="5" t="s">
        <v>322</v>
      </c>
      <c r="C48" s="123"/>
      <c r="D48" s="123"/>
    </row>
    <row r="49" spans="1:4" ht="25.5">
      <c r="A49" s="6" t="s">
        <v>15</v>
      </c>
      <c r="B49" s="7" t="s">
        <v>322</v>
      </c>
      <c r="C49" s="123"/>
      <c r="D49" s="123"/>
    </row>
    <row r="50" spans="1:4" ht="15" hidden="1">
      <c r="A50" s="12" t="s">
        <v>60</v>
      </c>
      <c r="B50" s="5" t="s">
        <v>323</v>
      </c>
      <c r="C50" s="123"/>
      <c r="D50" s="123"/>
    </row>
    <row r="51" spans="1:4" ht="15" hidden="1">
      <c r="A51" s="12" t="s">
        <v>64</v>
      </c>
      <c r="B51" s="5" t="s">
        <v>323</v>
      </c>
      <c r="C51" s="123"/>
      <c r="D51" s="123"/>
    </row>
    <row r="52" spans="1:4" ht="30" hidden="1">
      <c r="A52" s="12" t="s">
        <v>65</v>
      </c>
      <c r="B52" s="5" t="s">
        <v>323</v>
      </c>
      <c r="C52" s="123"/>
      <c r="D52" s="123"/>
    </row>
    <row r="53" spans="1:4" ht="15" hidden="1">
      <c r="A53" s="12" t="s">
        <v>63</v>
      </c>
      <c r="B53" s="5" t="s">
        <v>323</v>
      </c>
      <c r="C53" s="123"/>
      <c r="D53" s="123"/>
    </row>
    <row r="54" spans="1:4" ht="15" hidden="1">
      <c r="A54" s="12" t="s">
        <v>62</v>
      </c>
      <c r="B54" s="5" t="s">
        <v>323</v>
      </c>
      <c r="C54" s="123"/>
      <c r="D54" s="123"/>
    </row>
    <row r="55" spans="1:4" ht="15" hidden="1">
      <c r="A55" s="12" t="s">
        <v>61</v>
      </c>
      <c r="B55" s="5" t="s">
        <v>323</v>
      </c>
      <c r="C55" s="123"/>
      <c r="D55" s="123"/>
    </row>
    <row r="56" spans="1:4" ht="15" hidden="1">
      <c r="A56" s="12" t="s">
        <v>56</v>
      </c>
      <c r="B56" s="5" t="s">
        <v>323</v>
      </c>
      <c r="C56" s="123"/>
      <c r="D56" s="123"/>
    </row>
    <row r="57" spans="1:4" ht="15" hidden="1">
      <c r="A57" s="12" t="s">
        <v>57</v>
      </c>
      <c r="B57" s="5" t="s">
        <v>323</v>
      </c>
      <c r="C57" s="123"/>
      <c r="D57" s="123"/>
    </row>
    <row r="58" spans="1:4" ht="15" hidden="1">
      <c r="A58" s="12" t="s">
        <v>58</v>
      </c>
      <c r="B58" s="5" t="s">
        <v>323</v>
      </c>
      <c r="C58" s="123"/>
      <c r="D58" s="123"/>
    </row>
    <row r="59" spans="1:4" ht="15" hidden="1">
      <c r="A59" s="12" t="s">
        <v>59</v>
      </c>
      <c r="B59" s="5" t="s">
        <v>323</v>
      </c>
      <c r="C59" s="123"/>
      <c r="D59" s="123"/>
    </row>
    <row r="60" spans="1:4" ht="25.5">
      <c r="A60" s="6" t="s">
        <v>18</v>
      </c>
      <c r="B60" s="7" t="s">
        <v>323</v>
      </c>
      <c r="C60" s="123"/>
      <c r="D60" s="123"/>
    </row>
    <row r="61" spans="1:4" ht="15" hidden="1">
      <c r="A61" s="12" t="s">
        <v>55</v>
      </c>
      <c r="B61" s="5" t="s">
        <v>324</v>
      </c>
      <c r="C61" s="123"/>
      <c r="D61" s="123"/>
    </row>
    <row r="62" spans="1:4" ht="15" hidden="1">
      <c r="A62" s="12" t="s">
        <v>64</v>
      </c>
      <c r="B62" s="5" t="s">
        <v>324</v>
      </c>
      <c r="C62" s="123"/>
      <c r="D62" s="123"/>
    </row>
    <row r="63" spans="1:4" ht="30" hidden="1">
      <c r="A63" s="12" t="s">
        <v>65</v>
      </c>
      <c r="B63" s="5" t="s">
        <v>324</v>
      </c>
      <c r="C63" s="123"/>
      <c r="D63" s="123"/>
    </row>
    <row r="64" spans="1:4" ht="15" hidden="1">
      <c r="A64" s="12" t="s">
        <v>63</v>
      </c>
      <c r="B64" s="5" t="s">
        <v>324</v>
      </c>
      <c r="C64" s="123"/>
      <c r="D64" s="123"/>
    </row>
    <row r="65" spans="1:4" ht="15" hidden="1">
      <c r="A65" s="12" t="s">
        <v>62</v>
      </c>
      <c r="B65" s="5" t="s">
        <v>324</v>
      </c>
      <c r="C65" s="123"/>
      <c r="D65" s="123"/>
    </row>
    <row r="66" spans="1:4" ht="15" hidden="1">
      <c r="A66" s="12" t="s">
        <v>61</v>
      </c>
      <c r="B66" s="5" t="s">
        <v>324</v>
      </c>
      <c r="C66" s="123"/>
      <c r="D66" s="123"/>
    </row>
    <row r="67" spans="1:4" ht="15" hidden="1">
      <c r="A67" s="12" t="s">
        <v>56</v>
      </c>
      <c r="B67" s="5" t="s">
        <v>324</v>
      </c>
      <c r="C67" s="123"/>
      <c r="D67" s="123"/>
    </row>
    <row r="68" spans="1:4" ht="15" hidden="1">
      <c r="A68" s="12" t="s">
        <v>57</v>
      </c>
      <c r="B68" s="5" t="s">
        <v>324</v>
      </c>
      <c r="C68" s="123"/>
      <c r="D68" s="123"/>
    </row>
    <row r="69" spans="1:4" ht="15" hidden="1">
      <c r="A69" s="12" t="s">
        <v>58</v>
      </c>
      <c r="B69" s="5" t="s">
        <v>324</v>
      </c>
      <c r="C69" s="123"/>
      <c r="D69" s="123"/>
    </row>
    <row r="70" spans="1:4" ht="15" hidden="1">
      <c r="A70" s="12" t="s">
        <v>59</v>
      </c>
      <c r="B70" s="5" t="s">
        <v>324</v>
      </c>
      <c r="C70" s="123"/>
      <c r="D70" s="123"/>
    </row>
    <row r="71" spans="1:4" ht="15">
      <c r="A71" s="6" t="s">
        <v>480</v>
      </c>
      <c r="B71" s="7" t="s">
        <v>324</v>
      </c>
      <c r="C71" s="124">
        <v>61876</v>
      </c>
      <c r="D71" s="125">
        <v>42957</v>
      </c>
    </row>
    <row r="72" spans="1:4" ht="15" hidden="1">
      <c r="A72" s="12" t="s">
        <v>66</v>
      </c>
      <c r="B72" s="4" t="s">
        <v>367</v>
      </c>
      <c r="C72" s="123"/>
      <c r="D72" s="123"/>
    </row>
    <row r="73" spans="1:4" ht="15" hidden="1">
      <c r="A73" s="12" t="s">
        <v>67</v>
      </c>
      <c r="B73" s="4" t="s">
        <v>367</v>
      </c>
      <c r="C73" s="123"/>
      <c r="D73" s="123"/>
    </row>
    <row r="74" spans="1:4" ht="15" hidden="1">
      <c r="A74" s="12" t="s">
        <v>75</v>
      </c>
      <c r="B74" s="4" t="s">
        <v>367</v>
      </c>
      <c r="C74" s="123"/>
      <c r="D74" s="123"/>
    </row>
    <row r="75" spans="1:4" ht="15" hidden="1">
      <c r="A75" s="4" t="s">
        <v>74</v>
      </c>
      <c r="B75" s="4" t="s">
        <v>367</v>
      </c>
      <c r="C75" s="123"/>
      <c r="D75" s="123"/>
    </row>
    <row r="76" spans="1:4" ht="15" hidden="1">
      <c r="A76" s="4" t="s">
        <v>73</v>
      </c>
      <c r="B76" s="4" t="s">
        <v>367</v>
      </c>
      <c r="C76" s="123"/>
      <c r="D76" s="123"/>
    </row>
    <row r="77" spans="1:4" ht="15" hidden="1">
      <c r="A77" s="4" t="s">
        <v>72</v>
      </c>
      <c r="B77" s="4" t="s">
        <v>367</v>
      </c>
      <c r="C77" s="123"/>
      <c r="D77" s="123"/>
    </row>
    <row r="78" spans="1:4" ht="15" hidden="1">
      <c r="A78" s="12" t="s">
        <v>71</v>
      </c>
      <c r="B78" s="4" t="s">
        <v>367</v>
      </c>
      <c r="C78" s="123"/>
      <c r="D78" s="123"/>
    </row>
    <row r="79" spans="1:4" ht="15" hidden="1">
      <c r="A79" s="12" t="s">
        <v>76</v>
      </c>
      <c r="B79" s="4" t="s">
        <v>367</v>
      </c>
      <c r="C79" s="123"/>
      <c r="D79" s="123"/>
    </row>
    <row r="80" spans="1:4" ht="15" hidden="1">
      <c r="A80" s="12" t="s">
        <v>68</v>
      </c>
      <c r="B80" s="4" t="s">
        <v>367</v>
      </c>
      <c r="C80" s="123"/>
      <c r="D80" s="123"/>
    </row>
    <row r="81" spans="1:4" ht="15" hidden="1">
      <c r="A81" s="12" t="s">
        <v>69</v>
      </c>
      <c r="B81" s="4" t="s">
        <v>367</v>
      </c>
      <c r="C81" s="123"/>
      <c r="D81" s="123"/>
    </row>
    <row r="82" spans="1:4" ht="25.5">
      <c r="A82" s="6" t="s">
        <v>19</v>
      </c>
      <c r="B82" s="7" t="s">
        <v>367</v>
      </c>
      <c r="C82" s="123"/>
      <c r="D82" s="123"/>
    </row>
    <row r="83" spans="1:4" ht="15">
      <c r="A83" s="12" t="s">
        <v>66</v>
      </c>
      <c r="B83" s="4" t="s">
        <v>368</v>
      </c>
      <c r="C83" s="123"/>
      <c r="D83" s="123"/>
    </row>
    <row r="84" spans="1:4" ht="15">
      <c r="A84" s="12" t="s">
        <v>67</v>
      </c>
      <c r="B84" s="4" t="s">
        <v>368</v>
      </c>
      <c r="C84" s="123"/>
      <c r="D84" s="123"/>
    </row>
    <row r="85" spans="1:4" ht="15">
      <c r="A85" s="12" t="s">
        <v>75</v>
      </c>
      <c r="B85" s="4" t="s">
        <v>368</v>
      </c>
      <c r="C85" s="123"/>
      <c r="D85" s="123"/>
    </row>
    <row r="86" spans="1:4" ht="15">
      <c r="A86" s="4" t="s">
        <v>74</v>
      </c>
      <c r="B86" s="4" t="s">
        <v>368</v>
      </c>
      <c r="C86" s="123"/>
      <c r="D86" s="123"/>
    </row>
    <row r="87" spans="1:4" ht="15">
      <c r="A87" s="4" t="s">
        <v>73</v>
      </c>
      <c r="B87" s="4" t="s">
        <v>368</v>
      </c>
      <c r="C87" s="123"/>
      <c r="D87" s="123"/>
    </row>
    <row r="88" spans="1:4" ht="15">
      <c r="A88" s="4" t="s">
        <v>72</v>
      </c>
      <c r="B88" s="4" t="s">
        <v>368</v>
      </c>
      <c r="C88" s="123"/>
      <c r="D88" s="123"/>
    </row>
    <row r="89" spans="1:4" ht="15">
      <c r="A89" s="12" t="s">
        <v>71</v>
      </c>
      <c r="B89" s="4" t="s">
        <v>368</v>
      </c>
      <c r="C89" s="123"/>
      <c r="D89" s="123"/>
    </row>
    <row r="90" spans="1:4" ht="15">
      <c r="A90" s="12" t="s">
        <v>70</v>
      </c>
      <c r="B90" s="4" t="s">
        <v>368</v>
      </c>
      <c r="C90" s="123"/>
      <c r="D90" s="123"/>
    </row>
    <row r="91" spans="1:4" ht="15">
      <c r="A91" s="12" t="s">
        <v>68</v>
      </c>
      <c r="B91" s="4" t="s">
        <v>368</v>
      </c>
      <c r="C91" s="123"/>
      <c r="D91" s="123"/>
    </row>
    <row r="92" spans="1:4" ht="15">
      <c r="A92" s="12" t="s">
        <v>69</v>
      </c>
      <c r="B92" s="4" t="s">
        <v>368</v>
      </c>
      <c r="C92" s="123"/>
      <c r="D92" s="123"/>
    </row>
    <row r="93" spans="1:4" ht="15">
      <c r="A93" s="14" t="s">
        <v>20</v>
      </c>
      <c r="B93" s="7" t="s">
        <v>368</v>
      </c>
      <c r="C93" s="124"/>
      <c r="D93" s="123"/>
    </row>
    <row r="94" spans="1:4" ht="15" hidden="1">
      <c r="A94" s="12" t="s">
        <v>66</v>
      </c>
      <c r="B94" s="4" t="s">
        <v>372</v>
      </c>
      <c r="C94" s="123"/>
      <c r="D94" s="123"/>
    </row>
    <row r="95" spans="1:4" ht="15" hidden="1">
      <c r="A95" s="12" t="s">
        <v>67</v>
      </c>
      <c r="B95" s="4" t="s">
        <v>372</v>
      </c>
      <c r="C95" s="123"/>
      <c r="D95" s="123"/>
    </row>
    <row r="96" spans="1:4" ht="15" hidden="1">
      <c r="A96" s="12" t="s">
        <v>75</v>
      </c>
      <c r="B96" s="4" t="s">
        <v>372</v>
      </c>
      <c r="C96" s="123"/>
      <c r="D96" s="123"/>
    </row>
    <row r="97" spans="1:4" ht="15" hidden="1">
      <c r="A97" s="4" t="s">
        <v>74</v>
      </c>
      <c r="B97" s="4" t="s">
        <v>372</v>
      </c>
      <c r="C97" s="123"/>
      <c r="D97" s="123"/>
    </row>
    <row r="98" spans="1:4" ht="15" hidden="1">
      <c r="A98" s="4" t="s">
        <v>73</v>
      </c>
      <c r="B98" s="4" t="s">
        <v>372</v>
      </c>
      <c r="C98" s="123"/>
      <c r="D98" s="123"/>
    </row>
    <row r="99" spans="1:4" ht="15" hidden="1">
      <c r="A99" s="4" t="s">
        <v>72</v>
      </c>
      <c r="B99" s="4" t="s">
        <v>372</v>
      </c>
      <c r="C99" s="123"/>
      <c r="D99" s="123"/>
    </row>
    <row r="100" spans="1:4" ht="15" hidden="1">
      <c r="A100" s="12" t="s">
        <v>71</v>
      </c>
      <c r="B100" s="4" t="s">
        <v>372</v>
      </c>
      <c r="C100" s="123"/>
      <c r="D100" s="123"/>
    </row>
    <row r="101" spans="1:4" ht="15" hidden="1">
      <c r="A101" s="12" t="s">
        <v>76</v>
      </c>
      <c r="B101" s="4" t="s">
        <v>372</v>
      </c>
      <c r="C101" s="123"/>
      <c r="D101" s="123"/>
    </row>
    <row r="102" spans="1:4" ht="15" hidden="1">
      <c r="A102" s="12" t="s">
        <v>68</v>
      </c>
      <c r="B102" s="4" t="s">
        <v>372</v>
      </c>
      <c r="C102" s="123"/>
      <c r="D102" s="123"/>
    </row>
    <row r="103" spans="1:4" ht="15" hidden="1">
      <c r="A103" s="12" t="s">
        <v>69</v>
      </c>
      <c r="B103" s="4" t="s">
        <v>372</v>
      </c>
      <c r="C103" s="123"/>
      <c r="D103" s="123"/>
    </row>
    <row r="104" spans="1:4" ht="25.5">
      <c r="A104" s="6" t="s">
        <v>21</v>
      </c>
      <c r="B104" s="7" t="s">
        <v>372</v>
      </c>
      <c r="C104" s="123"/>
      <c r="D104" s="123"/>
    </row>
    <row r="105" spans="1:4" ht="15">
      <c r="A105" s="12" t="s">
        <v>66</v>
      </c>
      <c r="B105" s="4" t="s">
        <v>373</v>
      </c>
      <c r="C105" s="123"/>
      <c r="D105" s="123"/>
    </row>
    <row r="106" spans="1:4" ht="15">
      <c r="A106" s="12" t="s">
        <v>67</v>
      </c>
      <c r="B106" s="4" t="s">
        <v>373</v>
      </c>
      <c r="C106" s="123"/>
      <c r="D106" s="123"/>
    </row>
    <row r="107" spans="1:4" ht="15">
      <c r="A107" s="12" t="s">
        <v>75</v>
      </c>
      <c r="B107" s="4" t="s">
        <v>373</v>
      </c>
      <c r="C107" s="123">
        <v>5100</v>
      </c>
      <c r="D107" s="123">
        <v>4185</v>
      </c>
    </row>
    <row r="108" spans="1:4" ht="15">
      <c r="A108" s="4" t="s">
        <v>74</v>
      </c>
      <c r="B108" s="4" t="s">
        <v>373</v>
      </c>
      <c r="C108" s="123"/>
      <c r="D108" s="123"/>
    </row>
    <row r="109" spans="1:4" ht="15">
      <c r="A109" s="4" t="s">
        <v>73</v>
      </c>
      <c r="B109" s="4" t="s">
        <v>373</v>
      </c>
      <c r="C109" s="123"/>
      <c r="D109" s="123"/>
    </row>
    <row r="110" spans="1:4" ht="15">
      <c r="A110" s="4" t="s">
        <v>72</v>
      </c>
      <c r="B110" s="4" t="s">
        <v>373</v>
      </c>
      <c r="C110" s="123"/>
      <c r="D110" s="123"/>
    </row>
    <row r="111" spans="1:4" ht="15">
      <c r="A111" s="12" t="s">
        <v>71</v>
      </c>
      <c r="B111" s="4" t="s">
        <v>373</v>
      </c>
      <c r="C111" s="123"/>
      <c r="D111" s="123"/>
    </row>
    <row r="112" spans="1:4" ht="15">
      <c r="A112" s="12" t="s">
        <v>70</v>
      </c>
      <c r="B112" s="4" t="s">
        <v>373</v>
      </c>
      <c r="C112" s="123"/>
      <c r="D112" s="123"/>
    </row>
    <row r="113" spans="1:4" ht="15">
      <c r="A113" s="12" t="s">
        <v>68</v>
      </c>
      <c r="B113" s="4" t="s">
        <v>373</v>
      </c>
      <c r="C113" s="123"/>
      <c r="D113" s="123"/>
    </row>
    <row r="114" spans="1:4" ht="15">
      <c r="A114" s="12" t="s">
        <v>69</v>
      </c>
      <c r="B114" s="4" t="s">
        <v>373</v>
      </c>
      <c r="C114" s="123"/>
      <c r="D114" s="123"/>
    </row>
    <row r="115" spans="1:4" ht="15">
      <c r="A115" s="14" t="s">
        <v>22</v>
      </c>
      <c r="B115" s="7" t="s">
        <v>373</v>
      </c>
      <c r="C115" s="124">
        <f>SUM(C105:C114)</f>
        <v>5100</v>
      </c>
      <c r="D115" s="124">
        <f>SUM(D105:D114)</f>
        <v>4185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  <headerFooter alignWithMargins="0">
    <oddHeader>&amp;R1/8. melléklet a 7/2015. (IV. 23.)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3.7109375" style="0" customWidth="1"/>
    <col min="2" max="2" width="14.57421875" style="0" customWidth="1"/>
    <col min="3" max="3" width="13.140625" style="0" customWidth="1"/>
    <col min="4" max="4" width="12.8515625" style="0" customWidth="1"/>
    <col min="5" max="5" width="13.140625" style="0" customWidth="1"/>
    <col min="6" max="6" width="11.8515625" style="0" customWidth="1"/>
    <col min="7" max="7" width="13.00390625" style="0" customWidth="1"/>
    <col min="8" max="8" width="11.57421875" style="0" customWidth="1"/>
    <col min="9" max="9" width="12.140625" style="0" customWidth="1"/>
    <col min="10" max="10" width="12.7109375" style="0" customWidth="1"/>
    <col min="11" max="11" width="12.00390625" style="0" customWidth="1"/>
    <col min="12" max="12" width="13.140625" style="0" customWidth="1"/>
  </cols>
  <sheetData>
    <row r="1" spans="1:11" ht="23.25" customHeight="1">
      <c r="A1" s="225" t="s">
        <v>783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5.5" customHeight="1">
      <c r="A2" s="228" t="s">
        <v>99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21.75" customHeight="1">
      <c r="A3" s="58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ht="20.25" customHeight="1">
      <c r="A4" s="3"/>
    </row>
    <row r="5" spans="1:12" ht="29.25" customHeight="1">
      <c r="A5" s="40" t="s">
        <v>87</v>
      </c>
      <c r="B5" s="2" t="s">
        <v>126</v>
      </c>
      <c r="C5" s="229" t="s">
        <v>105</v>
      </c>
      <c r="D5" s="230"/>
      <c r="E5" s="231" t="s">
        <v>92</v>
      </c>
      <c r="F5" s="232"/>
      <c r="G5" s="231" t="s">
        <v>93</v>
      </c>
      <c r="H5" s="232"/>
      <c r="I5" s="231" t="s">
        <v>88</v>
      </c>
      <c r="J5" s="232"/>
      <c r="K5" s="233" t="s">
        <v>98</v>
      </c>
      <c r="L5" s="234"/>
    </row>
    <row r="6" spans="1:12" ht="30">
      <c r="A6" s="40"/>
      <c r="B6" s="2"/>
      <c r="C6" s="67" t="s">
        <v>578</v>
      </c>
      <c r="D6" s="67" t="s">
        <v>579</v>
      </c>
      <c r="E6" s="67" t="s">
        <v>578</v>
      </c>
      <c r="F6" s="67" t="s">
        <v>579</v>
      </c>
      <c r="G6" s="67" t="s">
        <v>578</v>
      </c>
      <c r="H6" s="67" t="s">
        <v>579</v>
      </c>
      <c r="I6" s="67" t="s">
        <v>578</v>
      </c>
      <c r="J6" s="67" t="s">
        <v>579</v>
      </c>
      <c r="K6" s="67" t="s">
        <v>578</v>
      </c>
      <c r="L6" s="67" t="s">
        <v>579</v>
      </c>
    </row>
    <row r="7" spans="1:12" ht="26.25" customHeight="1">
      <c r="A7" s="57" t="s">
        <v>96</v>
      </c>
      <c r="B7" s="4" t="s">
        <v>279</v>
      </c>
      <c r="C7" s="123">
        <v>20095</v>
      </c>
      <c r="D7" s="123">
        <v>20095</v>
      </c>
      <c r="E7" s="123">
        <v>22129</v>
      </c>
      <c r="F7" s="123">
        <v>22129</v>
      </c>
      <c r="G7" s="123">
        <v>266037</v>
      </c>
      <c r="H7" s="123">
        <v>266037</v>
      </c>
      <c r="I7" s="123">
        <v>157828</v>
      </c>
      <c r="J7" s="123">
        <v>158106</v>
      </c>
      <c r="K7" s="123">
        <f aca="true" t="shared" si="0" ref="K7:L9">SUM(C7+E7+G7+I7)</f>
        <v>466089</v>
      </c>
      <c r="L7" s="123">
        <f t="shared" si="0"/>
        <v>466367</v>
      </c>
    </row>
    <row r="8" spans="1:12" ht="26.25" customHeight="1">
      <c r="A8" s="57" t="s">
        <v>97</v>
      </c>
      <c r="B8" s="4" t="s">
        <v>279</v>
      </c>
      <c r="C8" s="123">
        <v>165</v>
      </c>
      <c r="D8" s="123">
        <v>165</v>
      </c>
      <c r="E8" s="123">
        <v>4656</v>
      </c>
      <c r="F8" s="123">
        <v>4656</v>
      </c>
      <c r="G8" s="123">
        <v>194</v>
      </c>
      <c r="H8" s="123">
        <v>193</v>
      </c>
      <c r="I8" s="123">
        <v>1173</v>
      </c>
      <c r="J8" s="123">
        <v>895</v>
      </c>
      <c r="K8" s="123">
        <f t="shared" si="0"/>
        <v>6188</v>
      </c>
      <c r="L8" s="123">
        <f t="shared" si="0"/>
        <v>5909</v>
      </c>
    </row>
    <row r="9" spans="1:12" ht="22.5" customHeight="1">
      <c r="A9" s="40" t="s">
        <v>100</v>
      </c>
      <c r="B9" s="61"/>
      <c r="C9" s="125">
        <f aca="true" t="shared" si="1" ref="C9:J9">SUM(C7:C8)</f>
        <v>20260</v>
      </c>
      <c r="D9" s="125">
        <f t="shared" si="1"/>
        <v>20260</v>
      </c>
      <c r="E9" s="125">
        <f t="shared" si="1"/>
        <v>26785</v>
      </c>
      <c r="F9" s="125">
        <f t="shared" si="1"/>
        <v>26785</v>
      </c>
      <c r="G9" s="125">
        <f t="shared" si="1"/>
        <v>266231</v>
      </c>
      <c r="H9" s="125">
        <f t="shared" si="1"/>
        <v>266230</v>
      </c>
      <c r="I9" s="125">
        <f t="shared" si="1"/>
        <v>159001</v>
      </c>
      <c r="J9" s="125">
        <f t="shared" si="1"/>
        <v>159001</v>
      </c>
      <c r="K9" s="125">
        <f t="shared" si="0"/>
        <v>472277</v>
      </c>
      <c r="L9" s="125">
        <f t="shared" si="0"/>
        <v>472276</v>
      </c>
    </row>
  </sheetData>
  <sheetProtection/>
  <mergeCells count="7">
    <mergeCell ref="A1:K1"/>
    <mergeCell ref="A2:K2"/>
    <mergeCell ref="C5:D5"/>
    <mergeCell ref="E5:F5"/>
    <mergeCell ref="G5:H5"/>
    <mergeCell ref="I5:J5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 alignWithMargins="0">
    <oddHeader>&amp;R1/11. melléklet a 7/2015. (IV. 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PageLayoutView="0" workbookViewId="0" topLeftCell="A9">
      <selection activeCell="L38" sqref="L3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0.421875" style="0" customWidth="1"/>
    <col min="4" max="4" width="10.00390625" style="0" customWidth="1"/>
    <col min="5" max="6" width="10.140625" style="0" customWidth="1"/>
    <col min="7" max="7" width="10.28125" style="0" customWidth="1"/>
    <col min="8" max="9" width="10.57421875" style="0" customWidth="1"/>
    <col min="10" max="10" width="10.8515625" style="0" customWidth="1"/>
    <col min="11" max="11" width="11.8515625" style="0" customWidth="1"/>
    <col min="12" max="12" width="10.57421875" style="0" customWidth="1"/>
    <col min="13" max="13" width="11.8515625" style="0" customWidth="1"/>
    <col min="14" max="14" width="10.8515625" style="0" customWidth="1"/>
  </cols>
  <sheetData>
    <row r="1" spans="1:13" ht="21.75" customHeight="1">
      <c r="A1" s="225" t="s">
        <v>783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6.25" customHeight="1">
      <c r="A2" s="224" t="s">
        <v>94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4" spans="1:14" ht="39" customHeight="1">
      <c r="A4" s="1" t="s">
        <v>125</v>
      </c>
      <c r="B4" s="2" t="s">
        <v>126</v>
      </c>
      <c r="C4" s="236" t="s">
        <v>105</v>
      </c>
      <c r="D4" s="237"/>
      <c r="E4" s="236" t="s">
        <v>92</v>
      </c>
      <c r="F4" s="237"/>
      <c r="G4" s="236" t="s">
        <v>93</v>
      </c>
      <c r="H4" s="237"/>
      <c r="I4" s="236" t="s">
        <v>88</v>
      </c>
      <c r="J4" s="237"/>
      <c r="K4" s="236" t="s">
        <v>89</v>
      </c>
      <c r="L4" s="237"/>
      <c r="M4" s="238" t="s">
        <v>98</v>
      </c>
      <c r="N4" s="234"/>
    </row>
    <row r="5" spans="1:14" ht="15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hidden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hidden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45">
      <c r="A9" s="24"/>
      <c r="B9" s="24"/>
      <c r="C9" s="67" t="s">
        <v>578</v>
      </c>
      <c r="D9" s="67" t="s">
        <v>579</v>
      </c>
      <c r="E9" s="67" t="s">
        <v>578</v>
      </c>
      <c r="F9" s="67" t="s">
        <v>579</v>
      </c>
      <c r="G9" s="67" t="s">
        <v>578</v>
      </c>
      <c r="H9" s="67" t="s">
        <v>579</v>
      </c>
      <c r="I9" s="67" t="s">
        <v>578</v>
      </c>
      <c r="J9" s="67" t="s">
        <v>579</v>
      </c>
      <c r="K9" s="67" t="s">
        <v>578</v>
      </c>
      <c r="L9" s="67" t="s">
        <v>579</v>
      </c>
      <c r="M9" s="67" t="s">
        <v>578</v>
      </c>
      <c r="N9" s="67" t="s">
        <v>579</v>
      </c>
    </row>
    <row r="10" spans="1:14" ht="15">
      <c r="A10" s="76" t="s">
        <v>537</v>
      </c>
      <c r="B10" s="24"/>
      <c r="C10" s="24"/>
      <c r="D10" s="24"/>
      <c r="E10" s="24"/>
      <c r="F10" s="24"/>
      <c r="G10" s="24"/>
      <c r="H10" s="24"/>
      <c r="I10" s="24"/>
      <c r="J10" s="24"/>
      <c r="K10" s="24">
        <v>1500</v>
      </c>
      <c r="L10" s="24">
        <v>1500</v>
      </c>
      <c r="M10" s="24">
        <f>SUM(C10+E10+G10+I10+K10)</f>
        <v>1500</v>
      </c>
      <c r="N10" s="24">
        <f>SUM(D10+F10+H10+J10+L10)</f>
        <v>1500</v>
      </c>
    </row>
    <row r="11" spans="1:14" ht="15">
      <c r="A11" s="76" t="s">
        <v>571</v>
      </c>
      <c r="B11" s="24"/>
      <c r="C11" s="24"/>
      <c r="D11" s="24"/>
      <c r="E11" s="24"/>
      <c r="F11" s="24"/>
      <c r="G11" s="24"/>
      <c r="H11" s="24"/>
      <c r="I11" s="24">
        <v>188</v>
      </c>
      <c r="J11" s="24">
        <v>188</v>
      </c>
      <c r="K11" s="24"/>
      <c r="L11" s="24"/>
      <c r="M11" s="24">
        <f aca="true" t="shared" si="0" ref="M11:N65">SUM(C11+E11+G11+I11+K11)</f>
        <v>188</v>
      </c>
      <c r="N11" s="24">
        <f t="shared" si="0"/>
        <v>188</v>
      </c>
    </row>
    <row r="12" spans="1:14" s="74" customFormat="1" ht="15">
      <c r="A12" s="14" t="s">
        <v>228</v>
      </c>
      <c r="B12" s="72" t="s">
        <v>229</v>
      </c>
      <c r="C12" s="73"/>
      <c r="D12" s="73"/>
      <c r="E12" s="73"/>
      <c r="F12" s="73"/>
      <c r="G12" s="73"/>
      <c r="H12" s="73"/>
      <c r="I12" s="73">
        <f>SUM(I11)</f>
        <v>188</v>
      </c>
      <c r="J12" s="73">
        <f>SUM(J11)</f>
        <v>188</v>
      </c>
      <c r="K12" s="73">
        <f>SUM(K10)</f>
        <v>1500</v>
      </c>
      <c r="L12" s="73">
        <f>SUM(L10)</f>
        <v>1500</v>
      </c>
      <c r="M12" s="73">
        <f t="shared" si="0"/>
        <v>1688</v>
      </c>
      <c r="N12" s="73">
        <f t="shared" si="0"/>
        <v>1688</v>
      </c>
    </row>
    <row r="13" spans="1:14" ht="15" hidden="1">
      <c r="A13" s="12"/>
      <c r="B13" s="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>
        <f t="shared" si="0"/>
        <v>0</v>
      </c>
      <c r="N13" s="24">
        <f t="shared" si="0"/>
        <v>0</v>
      </c>
    </row>
    <row r="14" spans="1:14" ht="15" hidden="1">
      <c r="A14" s="12"/>
      <c r="B14" s="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>
        <f t="shared" si="0"/>
        <v>0</v>
      </c>
      <c r="N14" s="24">
        <f t="shared" si="0"/>
        <v>0</v>
      </c>
    </row>
    <row r="15" spans="1:14" ht="15" hidden="1">
      <c r="A15" s="12"/>
      <c r="B15" s="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f t="shared" si="0"/>
        <v>0</v>
      </c>
      <c r="N15" s="24">
        <f t="shared" si="0"/>
        <v>0</v>
      </c>
    </row>
    <row r="16" spans="1:14" ht="15" hidden="1">
      <c r="A16" s="12"/>
      <c r="B16" s="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>
        <f t="shared" si="0"/>
        <v>0</v>
      </c>
      <c r="N16" s="24">
        <f t="shared" si="0"/>
        <v>0</v>
      </c>
    </row>
    <row r="17" spans="1:14" ht="30">
      <c r="A17" s="76" t="s">
        <v>40</v>
      </c>
      <c r="B17" s="5"/>
      <c r="C17" s="24"/>
      <c r="D17" s="24"/>
      <c r="E17" s="24"/>
      <c r="F17" s="24"/>
      <c r="G17" s="24"/>
      <c r="H17" s="24"/>
      <c r="I17" s="24"/>
      <c r="J17" s="24"/>
      <c r="K17" s="24">
        <v>25074</v>
      </c>
      <c r="L17" s="24">
        <v>24858</v>
      </c>
      <c r="M17" s="24">
        <f t="shared" si="0"/>
        <v>25074</v>
      </c>
      <c r="N17" s="24">
        <f t="shared" si="0"/>
        <v>24858</v>
      </c>
    </row>
    <row r="18" spans="1:14" ht="15">
      <c r="A18" s="12" t="s">
        <v>538</v>
      </c>
      <c r="B18" s="5"/>
      <c r="C18" s="24"/>
      <c r="D18" s="24"/>
      <c r="E18" s="24"/>
      <c r="F18" s="24"/>
      <c r="G18" s="24"/>
      <c r="H18" s="24"/>
      <c r="I18" s="24"/>
      <c r="J18" s="24"/>
      <c r="K18" s="24">
        <v>882</v>
      </c>
      <c r="L18" s="24">
        <v>882</v>
      </c>
      <c r="M18" s="24">
        <f t="shared" si="0"/>
        <v>882</v>
      </c>
      <c r="N18" s="24">
        <f t="shared" si="0"/>
        <v>882</v>
      </c>
    </row>
    <row r="19" spans="1:14" ht="15">
      <c r="A19" s="4" t="s">
        <v>531</v>
      </c>
      <c r="B19" s="5"/>
      <c r="C19" s="24"/>
      <c r="D19" s="24"/>
      <c r="E19" s="24"/>
      <c r="F19" s="24"/>
      <c r="G19" s="24"/>
      <c r="H19" s="24"/>
      <c r="I19" s="24"/>
      <c r="J19" s="24"/>
      <c r="K19" s="24">
        <v>4250</v>
      </c>
      <c r="L19" s="24">
        <v>1700</v>
      </c>
      <c r="M19" s="24">
        <f t="shared" si="0"/>
        <v>4250</v>
      </c>
      <c r="N19" s="24">
        <f t="shared" si="0"/>
        <v>1700</v>
      </c>
    </row>
    <row r="20" spans="1:14" ht="15">
      <c r="A20" s="4" t="s">
        <v>581</v>
      </c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>
        <v>363</v>
      </c>
      <c r="M20" s="24">
        <f t="shared" si="0"/>
        <v>0</v>
      </c>
      <c r="N20" s="24">
        <f t="shared" si="0"/>
        <v>363</v>
      </c>
    </row>
    <row r="21" spans="1:14" ht="15">
      <c r="A21" s="4" t="s">
        <v>514</v>
      </c>
      <c r="B21" s="5"/>
      <c r="C21" s="24"/>
      <c r="D21" s="24"/>
      <c r="E21" s="24"/>
      <c r="F21" s="24"/>
      <c r="G21" s="24"/>
      <c r="H21" s="24"/>
      <c r="I21" s="24"/>
      <c r="J21" s="24"/>
      <c r="K21" s="24"/>
      <c r="L21" s="24">
        <v>2070</v>
      </c>
      <c r="M21" s="24">
        <f t="shared" si="0"/>
        <v>0</v>
      </c>
      <c r="N21" s="24">
        <f t="shared" si="0"/>
        <v>2070</v>
      </c>
    </row>
    <row r="22" spans="1:14" s="74" customFormat="1" ht="15">
      <c r="A22" s="14" t="s">
        <v>427</v>
      </c>
      <c r="B22" s="72" t="s">
        <v>230</v>
      </c>
      <c r="C22" s="73"/>
      <c r="D22" s="73"/>
      <c r="E22" s="73"/>
      <c r="F22" s="73"/>
      <c r="G22" s="73"/>
      <c r="H22" s="73"/>
      <c r="I22" s="73"/>
      <c r="J22" s="73"/>
      <c r="K22" s="73">
        <f>SUM(K17:K19)</f>
        <v>30206</v>
      </c>
      <c r="L22" s="73">
        <f>SUM(L17:L21)</f>
        <v>29873</v>
      </c>
      <c r="M22" s="73">
        <f t="shared" si="0"/>
        <v>30206</v>
      </c>
      <c r="N22" s="73">
        <f t="shared" si="0"/>
        <v>29873</v>
      </c>
    </row>
    <row r="23" spans="1:14" ht="15" hidden="1">
      <c r="A23" s="12"/>
      <c r="B23" s="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>
        <f t="shared" si="0"/>
        <v>0</v>
      </c>
      <c r="N23" s="24">
        <f t="shared" si="0"/>
        <v>0</v>
      </c>
    </row>
    <row r="24" spans="1:14" ht="15" hidden="1">
      <c r="A24" s="12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f t="shared" si="0"/>
        <v>0</v>
      </c>
      <c r="N24" s="24">
        <f t="shared" si="0"/>
        <v>0</v>
      </c>
    </row>
    <row r="25" spans="1:14" ht="15" hidden="1">
      <c r="A25" s="12"/>
      <c r="B25" s="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>
        <f t="shared" si="0"/>
        <v>0</v>
      </c>
      <c r="N25" s="24">
        <f t="shared" si="0"/>
        <v>0</v>
      </c>
    </row>
    <row r="26" spans="1:14" ht="30">
      <c r="A26" s="76" t="s">
        <v>569</v>
      </c>
      <c r="B26" s="5"/>
      <c r="C26" s="24"/>
      <c r="D26" s="24"/>
      <c r="E26" s="24"/>
      <c r="F26" s="24"/>
      <c r="G26" s="24"/>
      <c r="H26" s="24"/>
      <c r="I26" s="24"/>
      <c r="J26" s="24"/>
      <c r="K26" s="24">
        <v>799</v>
      </c>
      <c r="L26" s="24">
        <v>799</v>
      </c>
      <c r="M26" s="24">
        <f t="shared" si="0"/>
        <v>799</v>
      </c>
      <c r="N26" s="24">
        <f t="shared" si="0"/>
        <v>799</v>
      </c>
    </row>
    <row r="27" spans="1:14" ht="15">
      <c r="A27" s="12" t="s">
        <v>39</v>
      </c>
      <c r="B27" s="5"/>
      <c r="C27" s="24"/>
      <c r="D27" s="24"/>
      <c r="E27" s="24"/>
      <c r="F27" s="24"/>
      <c r="G27" s="24"/>
      <c r="H27" s="24"/>
      <c r="I27" s="24"/>
      <c r="J27" s="24"/>
      <c r="K27" s="24">
        <v>324</v>
      </c>
      <c r="L27" s="24">
        <v>275</v>
      </c>
      <c r="M27" s="24">
        <f t="shared" si="0"/>
        <v>324</v>
      </c>
      <c r="N27" s="24">
        <f t="shared" si="0"/>
        <v>275</v>
      </c>
    </row>
    <row r="28" spans="1:14" ht="15">
      <c r="A28" s="12" t="s">
        <v>38</v>
      </c>
      <c r="B28" s="5"/>
      <c r="C28" s="24"/>
      <c r="D28" s="24"/>
      <c r="E28" s="24">
        <v>733</v>
      </c>
      <c r="F28" s="24">
        <v>733</v>
      </c>
      <c r="G28" s="24"/>
      <c r="H28" s="24"/>
      <c r="I28" s="24">
        <v>475</v>
      </c>
      <c r="J28" s="24">
        <v>475</v>
      </c>
      <c r="K28" s="24"/>
      <c r="L28" s="24">
        <v>345</v>
      </c>
      <c r="M28" s="24">
        <f t="shared" si="0"/>
        <v>1208</v>
      </c>
      <c r="N28" s="24">
        <f t="shared" si="0"/>
        <v>1553</v>
      </c>
    </row>
    <row r="29" spans="1:14" s="74" customFormat="1" ht="15">
      <c r="A29" s="6" t="s">
        <v>231</v>
      </c>
      <c r="B29" s="7" t="s">
        <v>232</v>
      </c>
      <c r="C29" s="73"/>
      <c r="D29" s="73"/>
      <c r="E29" s="73">
        <f>SUM(E28)</f>
        <v>733</v>
      </c>
      <c r="F29" s="73">
        <f>SUM(F28)</f>
        <v>733</v>
      </c>
      <c r="G29" s="73"/>
      <c r="H29" s="73"/>
      <c r="I29" s="73">
        <f>SUM(I28)</f>
        <v>475</v>
      </c>
      <c r="J29" s="73">
        <f>SUM(J28)</f>
        <v>475</v>
      </c>
      <c r="K29" s="73">
        <f>SUM(K26:K28)</f>
        <v>1123</v>
      </c>
      <c r="L29" s="73">
        <f>SUM(L26:L28)</f>
        <v>1419</v>
      </c>
      <c r="M29" s="73">
        <f t="shared" si="0"/>
        <v>2331</v>
      </c>
      <c r="N29" s="73">
        <f t="shared" si="0"/>
        <v>2627</v>
      </c>
    </row>
    <row r="30" spans="1:14" s="78" customFormat="1" ht="15">
      <c r="A30" s="28" t="s">
        <v>43</v>
      </c>
      <c r="B30" s="5"/>
      <c r="C30" s="77"/>
      <c r="D30" s="77"/>
      <c r="E30" s="77"/>
      <c r="F30" s="77"/>
      <c r="G30" s="77">
        <v>153</v>
      </c>
      <c r="H30" s="77">
        <v>152</v>
      </c>
      <c r="I30" s="77">
        <v>320</v>
      </c>
      <c r="J30" s="77">
        <v>42</v>
      </c>
      <c r="K30" s="77">
        <v>760</v>
      </c>
      <c r="L30" s="77">
        <v>372</v>
      </c>
      <c r="M30" s="24">
        <f t="shared" si="0"/>
        <v>1233</v>
      </c>
      <c r="N30" s="24">
        <f t="shared" si="0"/>
        <v>566</v>
      </c>
    </row>
    <row r="31" spans="1:14" s="78" customFormat="1" ht="15">
      <c r="A31" s="28" t="s">
        <v>529</v>
      </c>
      <c r="B31" s="5"/>
      <c r="C31" s="77"/>
      <c r="D31" s="77"/>
      <c r="E31" s="77">
        <v>2933</v>
      </c>
      <c r="F31" s="77">
        <v>2933</v>
      </c>
      <c r="G31" s="77"/>
      <c r="H31" s="77"/>
      <c r="I31" s="77"/>
      <c r="J31" s="77"/>
      <c r="K31" s="77"/>
      <c r="L31" s="77"/>
      <c r="M31" s="24">
        <f t="shared" si="0"/>
        <v>2933</v>
      </c>
      <c r="N31" s="24">
        <f t="shared" si="0"/>
        <v>2933</v>
      </c>
    </row>
    <row r="32" spans="1:14" s="78" customFormat="1" ht="15">
      <c r="A32" s="4" t="s">
        <v>42</v>
      </c>
      <c r="B32" s="5"/>
      <c r="C32" s="77"/>
      <c r="D32" s="77"/>
      <c r="E32" s="77"/>
      <c r="F32" s="77"/>
      <c r="G32" s="77"/>
      <c r="H32" s="77"/>
      <c r="I32" s="77"/>
      <c r="J32" s="77"/>
      <c r="K32" s="77">
        <v>922</v>
      </c>
      <c r="L32" s="77">
        <v>864</v>
      </c>
      <c r="M32" s="24">
        <f t="shared" si="0"/>
        <v>922</v>
      </c>
      <c r="N32" s="24">
        <f t="shared" si="0"/>
        <v>864</v>
      </c>
    </row>
    <row r="33" spans="1:14" ht="15">
      <c r="A33" s="12" t="s">
        <v>39</v>
      </c>
      <c r="B33" s="5"/>
      <c r="C33" s="24"/>
      <c r="D33" s="24"/>
      <c r="E33" s="24"/>
      <c r="F33" s="24"/>
      <c r="G33" s="24"/>
      <c r="H33" s="24"/>
      <c r="I33" s="24"/>
      <c r="J33" s="24"/>
      <c r="K33" s="24">
        <v>138</v>
      </c>
      <c r="L33" s="24">
        <v>350</v>
      </c>
      <c r="M33" s="24">
        <f t="shared" si="0"/>
        <v>138</v>
      </c>
      <c r="N33" s="24">
        <f t="shared" si="0"/>
        <v>350</v>
      </c>
    </row>
    <row r="34" spans="1:14" ht="15">
      <c r="A34" s="4" t="s">
        <v>37</v>
      </c>
      <c r="B34" s="5"/>
      <c r="C34" s="24">
        <v>51</v>
      </c>
      <c r="D34" s="24">
        <v>51</v>
      </c>
      <c r="E34" s="24"/>
      <c r="F34" s="24"/>
      <c r="G34" s="24"/>
      <c r="H34" s="24"/>
      <c r="I34" s="24"/>
      <c r="J34" s="24"/>
      <c r="K34" s="24"/>
      <c r="L34" s="24"/>
      <c r="M34" s="24">
        <f t="shared" si="0"/>
        <v>51</v>
      </c>
      <c r="N34" s="24">
        <f t="shared" si="0"/>
        <v>51</v>
      </c>
    </row>
    <row r="35" spans="1:14" ht="15">
      <c r="A35" s="4" t="s">
        <v>570</v>
      </c>
      <c r="B35" s="5"/>
      <c r="C35" s="24">
        <v>100</v>
      </c>
      <c r="D35" s="24">
        <v>100</v>
      </c>
      <c r="E35" s="24"/>
      <c r="F35" s="24"/>
      <c r="G35" s="24"/>
      <c r="H35" s="24"/>
      <c r="I35" s="24"/>
      <c r="J35" s="24"/>
      <c r="K35" s="24"/>
      <c r="L35" s="24"/>
      <c r="M35" s="24">
        <f t="shared" si="0"/>
        <v>100</v>
      </c>
      <c r="N35" s="24">
        <f t="shared" si="0"/>
        <v>100</v>
      </c>
    </row>
    <row r="36" spans="1:14" ht="15">
      <c r="A36" s="4" t="s">
        <v>523</v>
      </c>
      <c r="B36" s="5"/>
      <c r="C36" s="24"/>
      <c r="D36" s="24"/>
      <c r="E36" s="24"/>
      <c r="F36" s="24"/>
      <c r="G36" s="24"/>
      <c r="H36" s="24"/>
      <c r="I36" s="24"/>
      <c r="J36" s="24"/>
      <c r="K36" s="24">
        <v>6808</v>
      </c>
      <c r="L36" s="24"/>
      <c r="M36" s="24">
        <f t="shared" si="0"/>
        <v>6808</v>
      </c>
      <c r="N36" s="24">
        <f t="shared" si="0"/>
        <v>0</v>
      </c>
    </row>
    <row r="37" spans="1:14" ht="30">
      <c r="A37" s="76" t="s">
        <v>40</v>
      </c>
      <c r="B37" s="5"/>
      <c r="C37" s="24"/>
      <c r="D37" s="24"/>
      <c r="E37" s="24"/>
      <c r="F37" s="24"/>
      <c r="G37" s="24"/>
      <c r="H37" s="24"/>
      <c r="I37" s="24"/>
      <c r="J37" s="24"/>
      <c r="K37" s="24">
        <v>800</v>
      </c>
      <c r="L37" s="24">
        <v>800</v>
      </c>
      <c r="M37" s="24">
        <f t="shared" si="0"/>
        <v>800</v>
      </c>
      <c r="N37" s="24">
        <f t="shared" si="0"/>
        <v>800</v>
      </c>
    </row>
    <row r="38" spans="1:14" ht="15">
      <c r="A38" s="4" t="s">
        <v>514</v>
      </c>
      <c r="B38" s="5"/>
      <c r="C38" s="24"/>
      <c r="D38" s="24"/>
      <c r="E38" s="24"/>
      <c r="F38" s="24"/>
      <c r="G38" s="24"/>
      <c r="H38" s="24"/>
      <c r="I38" s="24"/>
      <c r="J38" s="24"/>
      <c r="K38" s="24">
        <v>3150</v>
      </c>
      <c r="L38" s="24"/>
      <c r="M38" s="24">
        <f t="shared" si="0"/>
        <v>3150</v>
      </c>
      <c r="N38" s="24">
        <f t="shared" si="0"/>
        <v>0</v>
      </c>
    </row>
    <row r="39" spans="1:14" ht="15">
      <c r="A39" s="4" t="s">
        <v>530</v>
      </c>
      <c r="B39" s="5"/>
      <c r="C39" s="24"/>
      <c r="D39" s="24"/>
      <c r="E39" s="24"/>
      <c r="F39" s="24"/>
      <c r="G39" s="24"/>
      <c r="H39" s="24"/>
      <c r="I39" s="24"/>
      <c r="J39" s="24"/>
      <c r="K39" s="24">
        <v>237</v>
      </c>
      <c r="L39" s="24">
        <v>236</v>
      </c>
      <c r="M39" s="24">
        <f t="shared" si="0"/>
        <v>237</v>
      </c>
      <c r="N39" s="24">
        <f t="shared" si="0"/>
        <v>236</v>
      </c>
    </row>
    <row r="40" spans="1:14" ht="15">
      <c r="A40" s="4" t="s">
        <v>539</v>
      </c>
      <c r="B40" s="5"/>
      <c r="C40" s="24"/>
      <c r="D40" s="24"/>
      <c r="E40" s="24"/>
      <c r="F40" s="24"/>
      <c r="G40" s="24"/>
      <c r="H40" s="24"/>
      <c r="I40" s="24"/>
      <c r="J40" s="24"/>
      <c r="K40" s="24">
        <v>256</v>
      </c>
      <c r="L40" s="24"/>
      <c r="M40" s="24">
        <f t="shared" si="0"/>
        <v>256</v>
      </c>
      <c r="N40" s="24">
        <f t="shared" si="0"/>
        <v>0</v>
      </c>
    </row>
    <row r="41" spans="1:14" ht="15">
      <c r="A41" s="14" t="s">
        <v>233</v>
      </c>
      <c r="B41" s="72" t="s">
        <v>234</v>
      </c>
      <c r="C41" s="73">
        <f>SUM(C34:C40)</f>
        <v>151</v>
      </c>
      <c r="D41" s="73">
        <f>SUM(D34:D40)</f>
        <v>151</v>
      </c>
      <c r="E41" s="73">
        <f>SUM(E31:E36)</f>
        <v>2933</v>
      </c>
      <c r="F41" s="73">
        <f>SUM(F31:F36)</f>
        <v>2933</v>
      </c>
      <c r="G41" s="73">
        <f>SUM(G30:G40)</f>
        <v>153</v>
      </c>
      <c r="H41" s="73">
        <f>SUM(H30:H40)</f>
        <v>152</v>
      </c>
      <c r="I41" s="73">
        <f>SUM(I30:I34)</f>
        <v>320</v>
      </c>
      <c r="J41" s="73">
        <f>SUM(J30:J34)</f>
        <v>42</v>
      </c>
      <c r="K41" s="73">
        <f>SUM(K30:K40)</f>
        <v>13071</v>
      </c>
      <c r="L41" s="73">
        <f>SUM(L30:L40)</f>
        <v>2622</v>
      </c>
      <c r="M41" s="73">
        <f t="shared" si="0"/>
        <v>16628</v>
      </c>
      <c r="N41" s="73">
        <f t="shared" si="0"/>
        <v>5900</v>
      </c>
    </row>
    <row r="42" spans="1:14" s="74" customFormat="1" ht="15">
      <c r="A42" s="14" t="s">
        <v>235</v>
      </c>
      <c r="B42" s="72" t="s">
        <v>236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4">
        <f t="shared" si="0"/>
        <v>0</v>
      </c>
      <c r="N42" s="24">
        <f t="shared" si="0"/>
        <v>0</v>
      </c>
    </row>
    <row r="43" spans="1:14" ht="15" hidden="1">
      <c r="A43" s="12"/>
      <c r="B43" s="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>
        <f t="shared" si="0"/>
        <v>0</v>
      </c>
      <c r="N43" s="24">
        <f t="shared" si="0"/>
        <v>0</v>
      </c>
    </row>
    <row r="44" spans="1:14" ht="15" hidden="1">
      <c r="A44" s="12"/>
      <c r="B44" s="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>
        <f t="shared" si="0"/>
        <v>0</v>
      </c>
      <c r="N44" s="24">
        <f t="shared" si="0"/>
        <v>0</v>
      </c>
    </row>
    <row r="45" spans="1:14" ht="15">
      <c r="A45" s="4" t="s">
        <v>237</v>
      </c>
      <c r="B45" s="5" t="s">
        <v>238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>
        <f t="shared" si="0"/>
        <v>0</v>
      </c>
      <c r="N45" s="24">
        <f t="shared" si="0"/>
        <v>0</v>
      </c>
    </row>
    <row r="46" spans="1:14" s="74" customFormat="1" ht="25.5">
      <c r="A46" s="6" t="s">
        <v>239</v>
      </c>
      <c r="B46" s="7" t="s">
        <v>240</v>
      </c>
      <c r="C46" s="73">
        <v>14</v>
      </c>
      <c r="D46" s="73">
        <v>14</v>
      </c>
      <c r="E46" s="73">
        <v>990</v>
      </c>
      <c r="F46" s="73">
        <v>990</v>
      </c>
      <c r="G46" s="73">
        <v>41</v>
      </c>
      <c r="H46" s="73">
        <v>41</v>
      </c>
      <c r="I46" s="73">
        <v>190</v>
      </c>
      <c r="J46" s="73">
        <v>190</v>
      </c>
      <c r="K46" s="75">
        <v>6526</v>
      </c>
      <c r="L46" s="75">
        <v>3067</v>
      </c>
      <c r="M46" s="73">
        <f t="shared" si="0"/>
        <v>7761</v>
      </c>
      <c r="N46" s="73">
        <f t="shared" si="0"/>
        <v>4302</v>
      </c>
    </row>
    <row r="47" spans="1:14" ht="15.75">
      <c r="A47" s="16" t="s">
        <v>428</v>
      </c>
      <c r="B47" s="8" t="s">
        <v>241</v>
      </c>
      <c r="C47" s="75">
        <f>SUM(C41+C46)</f>
        <v>165</v>
      </c>
      <c r="D47" s="75">
        <f>SUM(D41+D46)</f>
        <v>165</v>
      </c>
      <c r="E47" s="75">
        <f>SUM(E29+E46+E41)</f>
        <v>4656</v>
      </c>
      <c r="F47" s="75">
        <f>SUM(F29+F46+F41)</f>
        <v>4656</v>
      </c>
      <c r="G47" s="75">
        <f>SUM(G46+G41)</f>
        <v>194</v>
      </c>
      <c r="H47" s="75">
        <f>SUM(H46+H41)</f>
        <v>193</v>
      </c>
      <c r="I47" s="75">
        <f>SUM(I29+I41+I46+I12)</f>
        <v>1173</v>
      </c>
      <c r="J47" s="75">
        <f>SUM(J29+J41+J46+J12)</f>
        <v>895</v>
      </c>
      <c r="K47" s="75">
        <f>K46+K41+K42+K29+K12+K22</f>
        <v>52426</v>
      </c>
      <c r="L47" s="75">
        <f>L46+L41+L42+L29+L12+L22</f>
        <v>38481</v>
      </c>
      <c r="M47" s="73">
        <f t="shared" si="0"/>
        <v>58614</v>
      </c>
      <c r="N47" s="73">
        <f t="shared" si="0"/>
        <v>44390</v>
      </c>
    </row>
    <row r="48" spans="1:14" ht="15.75" hidden="1">
      <c r="A48" s="18"/>
      <c r="B48" s="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>
        <f t="shared" si="0"/>
        <v>0</v>
      </c>
      <c r="N48" s="24">
        <f t="shared" si="0"/>
        <v>0</v>
      </c>
    </row>
    <row r="49" spans="1:14" ht="15.75" hidden="1">
      <c r="A49" s="18"/>
      <c r="B49" s="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>
        <f t="shared" si="0"/>
        <v>0</v>
      </c>
      <c r="N49" s="24">
        <f t="shared" si="0"/>
        <v>0</v>
      </c>
    </row>
    <row r="50" spans="1:14" ht="15.75" hidden="1">
      <c r="A50" s="18"/>
      <c r="B50" s="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>
        <f t="shared" si="0"/>
        <v>0</v>
      </c>
      <c r="N50" s="24">
        <f t="shared" si="0"/>
        <v>0</v>
      </c>
    </row>
    <row r="51" spans="1:14" s="78" customFormat="1" ht="15">
      <c r="A51" s="12" t="s">
        <v>41</v>
      </c>
      <c r="B51" s="5"/>
      <c r="C51" s="77"/>
      <c r="D51" s="77"/>
      <c r="E51" s="77"/>
      <c r="F51" s="77"/>
      <c r="G51" s="77"/>
      <c r="H51" s="77"/>
      <c r="I51" s="77"/>
      <c r="J51" s="77"/>
      <c r="K51" s="77">
        <v>27400</v>
      </c>
      <c r="L51" s="77">
        <v>27400</v>
      </c>
      <c r="M51" s="24">
        <f t="shared" si="0"/>
        <v>27400</v>
      </c>
      <c r="N51" s="24">
        <f t="shared" si="0"/>
        <v>27400</v>
      </c>
    </row>
    <row r="52" spans="1:14" s="78" customFormat="1" ht="15">
      <c r="A52" s="12" t="s">
        <v>572</v>
      </c>
      <c r="B52" s="5"/>
      <c r="C52" s="77"/>
      <c r="D52" s="77"/>
      <c r="E52" s="77"/>
      <c r="F52" s="77"/>
      <c r="G52" s="77"/>
      <c r="H52" s="77"/>
      <c r="I52" s="77"/>
      <c r="J52" s="77"/>
      <c r="K52" s="77">
        <v>15483</v>
      </c>
      <c r="L52" s="77">
        <v>12648</v>
      </c>
      <c r="M52" s="24">
        <f t="shared" si="0"/>
        <v>15483</v>
      </c>
      <c r="N52" s="24">
        <f t="shared" si="0"/>
        <v>12648</v>
      </c>
    </row>
    <row r="53" spans="1:14" s="74" customFormat="1" ht="15">
      <c r="A53" s="14" t="s">
        <v>242</v>
      </c>
      <c r="B53" s="72" t="s">
        <v>243</v>
      </c>
      <c r="C53" s="73"/>
      <c r="D53" s="73"/>
      <c r="E53" s="73"/>
      <c r="F53" s="73"/>
      <c r="G53" s="73"/>
      <c r="H53" s="73"/>
      <c r="I53" s="73"/>
      <c r="J53" s="73"/>
      <c r="K53" s="73">
        <f>SUM(K51:K52)</f>
        <v>42883</v>
      </c>
      <c r="L53" s="73">
        <f>SUM(L51:L52)</f>
        <v>40048</v>
      </c>
      <c r="M53" s="73">
        <f t="shared" si="0"/>
        <v>42883</v>
      </c>
      <c r="N53" s="73">
        <f t="shared" si="0"/>
        <v>40048</v>
      </c>
    </row>
    <row r="54" spans="1:14" ht="15" hidden="1">
      <c r="A54" s="12"/>
      <c r="B54" s="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>
        <f t="shared" si="0"/>
        <v>0</v>
      </c>
      <c r="N54" s="24">
        <f t="shared" si="0"/>
        <v>0</v>
      </c>
    </row>
    <row r="55" spans="1:14" ht="15" hidden="1">
      <c r="A55" s="12"/>
      <c r="B55" s="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>
        <f t="shared" si="0"/>
        <v>0</v>
      </c>
      <c r="N55" s="24">
        <f t="shared" si="0"/>
        <v>0</v>
      </c>
    </row>
    <row r="56" spans="1:14" ht="15" hidden="1">
      <c r="A56" s="12"/>
      <c r="B56" s="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>
        <f t="shared" si="0"/>
        <v>0</v>
      </c>
      <c r="N56" s="24">
        <f t="shared" si="0"/>
        <v>0</v>
      </c>
    </row>
    <row r="57" spans="1:14" ht="15">
      <c r="A57" s="12"/>
      <c r="B57" s="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>
        <f t="shared" si="0"/>
        <v>0</v>
      </c>
      <c r="N57" s="24">
        <f t="shared" si="0"/>
        <v>0</v>
      </c>
    </row>
    <row r="58" spans="1:14" ht="15">
      <c r="A58" s="12" t="s">
        <v>244</v>
      </c>
      <c r="B58" s="5" t="s">
        <v>245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>
        <f t="shared" si="0"/>
        <v>0</v>
      </c>
      <c r="N58" s="24">
        <f t="shared" si="0"/>
        <v>0</v>
      </c>
    </row>
    <row r="59" spans="1:14" ht="15" hidden="1">
      <c r="A59" s="12"/>
      <c r="B59" s="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>
        <f t="shared" si="0"/>
        <v>0</v>
      </c>
      <c r="N59" s="24">
        <f t="shared" si="0"/>
        <v>0</v>
      </c>
    </row>
    <row r="60" spans="1:14" ht="15" hidden="1">
      <c r="A60" s="12"/>
      <c r="B60" s="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>
        <f t="shared" si="0"/>
        <v>0</v>
      </c>
      <c r="N60" s="24">
        <f t="shared" si="0"/>
        <v>0</v>
      </c>
    </row>
    <row r="61" spans="1:14" ht="15" hidden="1">
      <c r="A61" s="12"/>
      <c r="B61" s="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>
        <f t="shared" si="0"/>
        <v>0</v>
      </c>
      <c r="N61" s="24">
        <f t="shared" si="0"/>
        <v>0</v>
      </c>
    </row>
    <row r="62" spans="1:14" ht="15">
      <c r="A62" s="12"/>
      <c r="B62" s="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>
        <f t="shared" si="0"/>
        <v>0</v>
      </c>
      <c r="N62" s="24">
        <f t="shared" si="0"/>
        <v>0</v>
      </c>
    </row>
    <row r="63" spans="1:14" ht="15">
      <c r="A63" s="12" t="s">
        <v>246</v>
      </c>
      <c r="B63" s="5" t="s">
        <v>247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>
        <f t="shared" si="0"/>
        <v>0</v>
      </c>
      <c r="N63" s="24">
        <f t="shared" si="0"/>
        <v>0</v>
      </c>
    </row>
    <row r="64" spans="1:14" ht="15">
      <c r="A64" s="12" t="s">
        <v>248</v>
      </c>
      <c r="B64" s="5" t="s">
        <v>249</v>
      </c>
      <c r="C64" s="24"/>
      <c r="D64" s="24"/>
      <c r="E64" s="24"/>
      <c r="F64" s="24"/>
      <c r="G64" s="24"/>
      <c r="H64" s="24"/>
      <c r="I64" s="24"/>
      <c r="J64" s="24"/>
      <c r="K64" s="75">
        <v>10705</v>
      </c>
      <c r="L64" s="75">
        <v>10813</v>
      </c>
      <c r="M64" s="73">
        <f t="shared" si="0"/>
        <v>10705</v>
      </c>
      <c r="N64" s="73">
        <f t="shared" si="0"/>
        <v>10813</v>
      </c>
    </row>
    <row r="65" spans="1:14" s="74" customFormat="1" ht="15.75">
      <c r="A65" s="16" t="s">
        <v>429</v>
      </c>
      <c r="B65" s="79" t="s">
        <v>250</v>
      </c>
      <c r="C65" s="73"/>
      <c r="D65" s="73"/>
      <c r="E65" s="73"/>
      <c r="F65" s="73"/>
      <c r="G65" s="73"/>
      <c r="H65" s="73"/>
      <c r="I65" s="73"/>
      <c r="J65" s="73"/>
      <c r="K65" s="75">
        <f>K64+K53</f>
        <v>53588</v>
      </c>
      <c r="L65" s="75">
        <f>L64+L53</f>
        <v>50861</v>
      </c>
      <c r="M65" s="73">
        <f t="shared" si="0"/>
        <v>53588</v>
      </c>
      <c r="N65" s="73">
        <f t="shared" si="0"/>
        <v>50861</v>
      </c>
    </row>
    <row r="68" spans="1:12" ht="15">
      <c r="A68" s="81"/>
      <c r="B68" s="82"/>
      <c r="C68" s="80"/>
      <c r="D68" s="80"/>
      <c r="E68" s="80"/>
      <c r="F68" s="80"/>
      <c r="G68" s="3"/>
      <c r="H68" s="3"/>
      <c r="I68" s="3"/>
      <c r="J68" s="3"/>
      <c r="K68" s="3"/>
      <c r="L68" s="3"/>
    </row>
    <row r="69" spans="1:12" ht="15">
      <c r="A69" s="81"/>
      <c r="B69" s="82"/>
      <c r="C69" s="80"/>
      <c r="D69" s="80"/>
      <c r="E69" s="80"/>
      <c r="F69" s="80"/>
      <c r="G69" s="3"/>
      <c r="H69" s="3"/>
      <c r="I69" s="3"/>
      <c r="J69" s="3"/>
      <c r="K69" s="3"/>
      <c r="L69" s="3"/>
    </row>
    <row r="70" spans="1:12" ht="15">
      <c r="A70" s="81"/>
      <c r="B70" s="82"/>
      <c r="C70" s="80"/>
      <c r="D70" s="80"/>
      <c r="E70" s="80"/>
      <c r="F70" s="80"/>
      <c r="G70" s="3"/>
      <c r="H70" s="3"/>
      <c r="I70" s="3"/>
      <c r="J70" s="3"/>
      <c r="K70" s="3"/>
      <c r="L70" s="3"/>
    </row>
    <row r="71" spans="1:12" ht="15">
      <c r="A71" s="81"/>
      <c r="B71" s="82"/>
      <c r="C71" s="80"/>
      <c r="D71" s="80"/>
      <c r="E71" s="80"/>
      <c r="F71" s="80"/>
      <c r="G71" s="3"/>
      <c r="H71" s="3"/>
      <c r="I71" s="3"/>
      <c r="J71" s="3"/>
      <c r="K71" s="3"/>
      <c r="L71" s="3"/>
    </row>
    <row r="72" spans="1:12" ht="15">
      <c r="A72" s="81"/>
      <c r="B72" s="82"/>
      <c r="C72" s="80"/>
      <c r="D72" s="80"/>
      <c r="E72" s="80"/>
      <c r="F72" s="80"/>
      <c r="G72" s="3"/>
      <c r="H72" s="3"/>
      <c r="I72" s="3"/>
      <c r="J72" s="3"/>
      <c r="K72" s="3"/>
      <c r="L72" s="3"/>
    </row>
    <row r="73" spans="1:12" ht="15">
      <c r="A73" s="81"/>
      <c r="B73" s="82"/>
      <c r="C73" s="80"/>
      <c r="D73" s="80"/>
      <c r="E73" s="80"/>
      <c r="F73" s="80"/>
      <c r="G73" s="3"/>
      <c r="H73" s="3"/>
      <c r="I73" s="3"/>
      <c r="J73" s="3"/>
      <c r="K73" s="3"/>
      <c r="L73" s="3"/>
    </row>
    <row r="74" spans="1:12" ht="15">
      <c r="A74" s="81"/>
      <c r="B74" s="82"/>
      <c r="C74" s="80"/>
      <c r="D74" s="80"/>
      <c r="E74" s="80"/>
      <c r="F74" s="80"/>
      <c r="G74" s="3"/>
      <c r="H74" s="3"/>
      <c r="I74" s="3"/>
      <c r="J74" s="3"/>
      <c r="K74" s="3"/>
      <c r="L74" s="3"/>
    </row>
    <row r="75" spans="1:12" ht="15">
      <c r="A75" s="83"/>
      <c r="B75" s="82"/>
      <c r="C75" s="80"/>
      <c r="D75" s="80"/>
      <c r="E75" s="80"/>
      <c r="F75" s="80"/>
      <c r="G75" s="3"/>
      <c r="H75" s="3"/>
      <c r="I75" s="3"/>
      <c r="J75" s="3"/>
      <c r="K75" s="3"/>
      <c r="L75" s="3"/>
    </row>
    <row r="76" spans="1:12" ht="15">
      <c r="A76" s="83"/>
      <c r="B76" s="82"/>
      <c r="C76" s="80"/>
      <c r="D76" s="80"/>
      <c r="E76" s="80"/>
      <c r="F76" s="80"/>
      <c r="G76" s="3"/>
      <c r="H76" s="3"/>
      <c r="I76" s="3"/>
      <c r="J76" s="3"/>
      <c r="K76" s="3"/>
      <c r="L76" s="3"/>
    </row>
    <row r="77" spans="1:12" ht="15">
      <c r="A77" s="83"/>
      <c r="B77" s="82"/>
      <c r="C77" s="80"/>
      <c r="D77" s="80"/>
      <c r="E77" s="80"/>
      <c r="F77" s="80"/>
      <c r="G77" s="3"/>
      <c r="H77" s="3"/>
      <c r="I77" s="3"/>
      <c r="J77" s="3"/>
      <c r="K77" s="3"/>
      <c r="L77" s="3"/>
    </row>
    <row r="78" spans="1:12" ht="15">
      <c r="A78" s="81"/>
      <c r="B78" s="82"/>
      <c r="C78" s="80"/>
      <c r="D78" s="80"/>
      <c r="E78" s="80"/>
      <c r="F78" s="80"/>
      <c r="G78" s="3"/>
      <c r="H78" s="3"/>
      <c r="I78" s="3"/>
      <c r="J78" s="3"/>
      <c r="K78" s="3"/>
      <c r="L78" s="3"/>
    </row>
    <row r="79" spans="1:12" ht="15.75">
      <c r="A79" s="86"/>
      <c r="B79" s="87"/>
      <c r="C79" s="80"/>
      <c r="D79" s="80"/>
      <c r="E79" s="80"/>
      <c r="F79" s="80"/>
      <c r="G79" s="3"/>
      <c r="H79" s="3"/>
      <c r="I79" s="3"/>
      <c r="J79" s="3"/>
      <c r="K79" s="3"/>
      <c r="L79" s="3"/>
    </row>
    <row r="80" spans="1:12" ht="15.75">
      <c r="A80" s="84"/>
      <c r="B80" s="85"/>
      <c r="C80" s="80"/>
      <c r="D80" s="80"/>
      <c r="E80" s="80"/>
      <c r="F80" s="80"/>
      <c r="G80" s="3"/>
      <c r="H80" s="3"/>
      <c r="I80" s="3"/>
      <c r="J80" s="3"/>
      <c r="K80" s="3"/>
      <c r="L80" s="3"/>
    </row>
    <row r="81" spans="1:12" ht="15.75">
      <c r="A81" s="84"/>
      <c r="B81" s="85"/>
      <c r="C81" s="80"/>
      <c r="D81" s="80"/>
      <c r="E81" s="80"/>
      <c r="F81" s="80"/>
      <c r="G81" s="3"/>
      <c r="H81" s="3"/>
      <c r="I81" s="3"/>
      <c r="J81" s="3"/>
      <c r="K81" s="3"/>
      <c r="L81" s="3"/>
    </row>
    <row r="82" spans="1:12" ht="15.75">
      <c r="A82" s="84"/>
      <c r="B82" s="85"/>
      <c r="C82" s="80"/>
      <c r="D82" s="80"/>
      <c r="E82" s="80"/>
      <c r="F82" s="80"/>
      <c r="G82" s="3"/>
      <c r="H82" s="3"/>
      <c r="I82" s="3"/>
      <c r="J82" s="3"/>
      <c r="K82" s="3"/>
      <c r="L82" s="3"/>
    </row>
    <row r="83" spans="1:12" ht="15.75">
      <c r="A83" s="84"/>
      <c r="B83" s="85"/>
      <c r="C83" s="80"/>
      <c r="D83" s="80"/>
      <c r="E83" s="80"/>
      <c r="F83" s="80"/>
      <c r="G83" s="3"/>
      <c r="H83" s="3"/>
      <c r="I83" s="3"/>
      <c r="J83" s="3"/>
      <c r="K83" s="3"/>
      <c r="L83" s="3"/>
    </row>
    <row r="84" spans="1:12" ht="15">
      <c r="A84" s="81"/>
      <c r="B84" s="82"/>
      <c r="C84" s="80"/>
      <c r="D84" s="80"/>
      <c r="E84" s="80"/>
      <c r="F84" s="80"/>
      <c r="G84" s="3"/>
      <c r="H84" s="3"/>
      <c r="I84" s="3"/>
      <c r="J84" s="3"/>
      <c r="K84" s="3"/>
      <c r="L84" s="3"/>
    </row>
    <row r="85" spans="1:12" ht="15">
      <c r="A85" s="81"/>
      <c r="B85" s="82"/>
      <c r="C85" s="80"/>
      <c r="D85" s="80"/>
      <c r="E85" s="80"/>
      <c r="F85" s="80"/>
      <c r="G85" s="3"/>
      <c r="H85" s="3"/>
      <c r="I85" s="3"/>
      <c r="J85" s="3"/>
      <c r="K85" s="3"/>
      <c r="L85" s="3"/>
    </row>
    <row r="86" spans="1:12" ht="15">
      <c r="A86" s="81"/>
      <c r="B86" s="82"/>
      <c r="C86" s="80"/>
      <c r="D86" s="80"/>
      <c r="E86" s="80"/>
      <c r="F86" s="80"/>
      <c r="G86" s="3"/>
      <c r="H86" s="3"/>
      <c r="I86" s="3"/>
      <c r="J86" s="3"/>
      <c r="K86" s="3"/>
      <c r="L86" s="3"/>
    </row>
    <row r="87" spans="1:12" ht="15">
      <c r="A87" s="81"/>
      <c r="B87" s="82"/>
      <c r="C87" s="80"/>
      <c r="D87" s="80"/>
      <c r="E87" s="80"/>
      <c r="F87" s="80"/>
      <c r="G87" s="3"/>
      <c r="H87" s="3"/>
      <c r="I87" s="3"/>
      <c r="J87" s="3"/>
      <c r="K87" s="3"/>
      <c r="L87" s="3"/>
    </row>
    <row r="88" spans="1:12" ht="15">
      <c r="A88" s="81"/>
      <c r="B88" s="82"/>
      <c r="C88" s="80"/>
      <c r="D88" s="80"/>
      <c r="E88" s="80"/>
      <c r="F88" s="80"/>
      <c r="G88" s="3"/>
      <c r="H88" s="3"/>
      <c r="I88" s="3"/>
      <c r="J88" s="3"/>
      <c r="K88" s="3"/>
      <c r="L88" s="3"/>
    </row>
    <row r="89" spans="1:12" ht="15">
      <c r="A89" s="81"/>
      <c r="B89" s="82"/>
      <c r="C89" s="80"/>
      <c r="D89" s="80"/>
      <c r="E89" s="80"/>
      <c r="F89" s="80"/>
      <c r="G89" s="3"/>
      <c r="H89" s="3"/>
      <c r="I89" s="3"/>
      <c r="J89" s="3"/>
      <c r="K89" s="3"/>
      <c r="L89" s="3"/>
    </row>
    <row r="90" spans="1:12" ht="15">
      <c r="A90" s="81"/>
      <c r="B90" s="82"/>
      <c r="C90" s="80"/>
      <c r="D90" s="80"/>
      <c r="E90" s="80"/>
      <c r="F90" s="80"/>
      <c r="G90" s="3"/>
      <c r="H90" s="3"/>
      <c r="I90" s="3"/>
      <c r="J90" s="3"/>
      <c r="K90" s="3"/>
      <c r="L90" s="3"/>
    </row>
    <row r="91" spans="1:12" ht="15">
      <c r="A91" s="81"/>
      <c r="B91" s="82"/>
      <c r="C91" s="80"/>
      <c r="D91" s="80"/>
      <c r="E91" s="80"/>
      <c r="F91" s="80"/>
      <c r="G91" s="3"/>
      <c r="H91" s="3"/>
      <c r="I91" s="3"/>
      <c r="J91" s="3"/>
      <c r="K91" s="3"/>
      <c r="L91" s="3"/>
    </row>
    <row r="92" spans="1:12" ht="15">
      <c r="A92" s="81"/>
      <c r="B92" s="82"/>
      <c r="C92" s="80"/>
      <c r="D92" s="80"/>
      <c r="E92" s="80"/>
      <c r="F92" s="80"/>
      <c r="G92" s="3"/>
      <c r="H92" s="3"/>
      <c r="I92" s="3"/>
      <c r="J92" s="3"/>
      <c r="K92" s="3"/>
      <c r="L92" s="3"/>
    </row>
    <row r="93" spans="1:12" ht="15">
      <c r="A93" s="81"/>
      <c r="B93" s="82"/>
      <c r="C93" s="80"/>
      <c r="D93" s="80"/>
      <c r="E93" s="80"/>
      <c r="F93" s="80"/>
      <c r="G93" s="3"/>
      <c r="H93" s="3"/>
      <c r="I93" s="3"/>
      <c r="J93" s="3"/>
      <c r="K93" s="3"/>
      <c r="L93" s="3"/>
    </row>
    <row r="94" spans="1:12" ht="15">
      <c r="A94" s="81"/>
      <c r="B94" s="82"/>
      <c r="C94" s="80"/>
      <c r="D94" s="80"/>
      <c r="E94" s="80"/>
      <c r="F94" s="80"/>
      <c r="G94" s="3"/>
      <c r="H94" s="3"/>
      <c r="I94" s="3"/>
      <c r="J94" s="3"/>
      <c r="K94" s="3"/>
      <c r="L94" s="3"/>
    </row>
    <row r="95" spans="1:12" ht="15.75">
      <c r="A95" s="86"/>
      <c r="B95" s="87"/>
      <c r="C95" s="80"/>
      <c r="D95" s="80"/>
      <c r="E95" s="80"/>
      <c r="F95" s="80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sheetProtection/>
  <mergeCells count="8">
    <mergeCell ref="A1:M1"/>
    <mergeCell ref="A2:M2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&amp;R1/12. melléklet a 7/2015.(IV. 23.)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7.71093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39" customHeight="1">
      <c r="A1" s="225" t="s">
        <v>783</v>
      </c>
      <c r="B1" s="235"/>
      <c r="C1" s="235"/>
      <c r="D1" s="235"/>
    </row>
    <row r="2" spans="1:4" ht="23.25" customHeight="1">
      <c r="A2" s="224" t="s">
        <v>95</v>
      </c>
      <c r="B2" s="226"/>
      <c r="C2" s="226"/>
      <c r="D2" s="226"/>
    </row>
    <row r="3" ht="18">
      <c r="A3" s="44"/>
    </row>
    <row r="5" spans="1:4" ht="30">
      <c r="A5" s="1" t="s">
        <v>125</v>
      </c>
      <c r="B5" s="2" t="s">
        <v>126</v>
      </c>
      <c r="C5" s="50" t="s">
        <v>90</v>
      </c>
      <c r="D5" s="55" t="s">
        <v>91</v>
      </c>
    </row>
    <row r="6" spans="1:4" ht="15">
      <c r="A6" s="14" t="s">
        <v>86</v>
      </c>
      <c r="B6" s="2"/>
      <c r="C6" s="149">
        <v>5500</v>
      </c>
      <c r="D6" s="149">
        <v>5500</v>
      </c>
    </row>
    <row r="7" spans="1:4" ht="15">
      <c r="A7" s="209" t="s">
        <v>544</v>
      </c>
      <c r="B7" s="2"/>
      <c r="C7" s="207">
        <v>968</v>
      </c>
      <c r="D7" s="207">
        <v>968</v>
      </c>
    </row>
    <row r="8" spans="1:4" ht="15.75">
      <c r="A8" s="208" t="s">
        <v>787</v>
      </c>
      <c r="B8" s="2"/>
      <c r="C8" s="50">
        <v>7680</v>
      </c>
      <c r="D8" s="210">
        <v>7680</v>
      </c>
    </row>
    <row r="9" spans="1:4" ht="15.75">
      <c r="A9" s="208" t="s">
        <v>788</v>
      </c>
      <c r="B9" s="2"/>
      <c r="C9" s="50">
        <v>13493</v>
      </c>
      <c r="D9" s="210">
        <v>13493</v>
      </c>
    </row>
    <row r="10" spans="1:4" ht="15.75">
      <c r="A10" s="208" t="s">
        <v>789</v>
      </c>
      <c r="B10" s="2"/>
      <c r="C10" s="50">
        <v>25582</v>
      </c>
      <c r="D10" s="210">
        <v>25582</v>
      </c>
    </row>
    <row r="11" spans="1:4" ht="15.75">
      <c r="A11" s="208" t="s">
        <v>790</v>
      </c>
      <c r="B11" s="2"/>
      <c r="C11" s="50">
        <v>-922</v>
      </c>
      <c r="D11" s="210">
        <v>-922</v>
      </c>
    </row>
    <row r="12" spans="1:4" ht="15.75">
      <c r="A12" s="208" t="s">
        <v>791</v>
      </c>
      <c r="B12" s="2"/>
      <c r="C12" s="50">
        <v>-250</v>
      </c>
      <c r="D12" s="210">
        <v>-250</v>
      </c>
    </row>
    <row r="13" spans="1:4" ht="15.75">
      <c r="A13" s="208" t="s">
        <v>792</v>
      </c>
      <c r="B13" s="2"/>
      <c r="C13" s="50">
        <v>-797</v>
      </c>
      <c r="D13" s="210">
        <v>-797</v>
      </c>
    </row>
    <row r="14" spans="1:4" ht="15.75">
      <c r="A14" s="208" t="s">
        <v>793</v>
      </c>
      <c r="B14" s="2"/>
      <c r="C14" s="50">
        <v>-2768</v>
      </c>
      <c r="D14" s="210">
        <v>-2768</v>
      </c>
    </row>
    <row r="15" spans="1:4" ht="15.75">
      <c r="A15" s="208" t="s">
        <v>794</v>
      </c>
      <c r="B15" s="2"/>
      <c r="C15" s="50">
        <v>-27456</v>
      </c>
      <c r="D15" s="210">
        <v>-27456</v>
      </c>
    </row>
    <row r="16" spans="1:4" ht="15">
      <c r="A16" s="14" t="s">
        <v>795</v>
      </c>
      <c r="B16" s="7" t="s">
        <v>226</v>
      </c>
      <c r="C16" s="75">
        <v>21030</v>
      </c>
      <c r="D16" s="75">
        <v>21030</v>
      </c>
    </row>
    <row r="17" spans="1:4" ht="15">
      <c r="A17" s="24" t="s">
        <v>532</v>
      </c>
      <c r="B17" s="24"/>
      <c r="C17" s="24">
        <v>-5022</v>
      </c>
      <c r="D17" s="24">
        <v>-5022</v>
      </c>
    </row>
    <row r="18" spans="1:4" ht="15">
      <c r="A18" s="24" t="s">
        <v>533</v>
      </c>
      <c r="B18" s="24"/>
      <c r="C18" s="24">
        <v>-2265</v>
      </c>
      <c r="D18" s="24">
        <v>-2265</v>
      </c>
    </row>
    <row r="19" spans="1:4" ht="15">
      <c r="A19" s="24" t="s">
        <v>534</v>
      </c>
      <c r="B19" s="24"/>
      <c r="C19" s="24">
        <v>-5398</v>
      </c>
      <c r="D19" s="24">
        <v>-5398</v>
      </c>
    </row>
    <row r="20" spans="1:4" ht="15">
      <c r="A20" s="24" t="s">
        <v>535</v>
      </c>
      <c r="B20" s="24"/>
      <c r="C20" s="24">
        <v>-2230</v>
      </c>
      <c r="D20" s="24">
        <v>-2230</v>
      </c>
    </row>
    <row r="21" spans="1:4" ht="30">
      <c r="A21" s="94" t="s">
        <v>536</v>
      </c>
      <c r="B21" s="24"/>
      <c r="C21" s="24">
        <v>-3000</v>
      </c>
      <c r="D21" s="24">
        <v>-3000</v>
      </c>
    </row>
    <row r="22" spans="1:4" ht="15">
      <c r="A22" s="14" t="s">
        <v>540</v>
      </c>
      <c r="B22" s="7" t="s">
        <v>226</v>
      </c>
      <c r="C22" s="75">
        <f>SUM(C16:C21)</f>
        <v>3115</v>
      </c>
      <c r="D22" s="75">
        <f>SUM(C22)</f>
        <v>3115</v>
      </c>
    </row>
    <row r="23" spans="1:4" ht="15">
      <c r="A23" s="64" t="s">
        <v>541</v>
      </c>
      <c r="B23" s="7"/>
      <c r="C23" s="24">
        <v>-803</v>
      </c>
      <c r="D23" s="24">
        <f>SUM(C23)</f>
        <v>-803</v>
      </c>
    </row>
    <row r="24" spans="1:4" ht="15">
      <c r="A24" s="64" t="s">
        <v>542</v>
      </c>
      <c r="B24" s="7"/>
      <c r="C24" s="24">
        <v>-305</v>
      </c>
      <c r="D24" s="24">
        <f aca="true" t="shared" si="0" ref="D24:D31">SUM(C24)</f>
        <v>-305</v>
      </c>
    </row>
    <row r="25" spans="1:4" ht="15">
      <c r="A25" s="64" t="s">
        <v>543</v>
      </c>
      <c r="B25" s="7"/>
      <c r="C25" s="24">
        <v>2996</v>
      </c>
      <c r="D25" s="24">
        <f t="shared" si="0"/>
        <v>2996</v>
      </c>
    </row>
    <row r="26" spans="1:4" ht="15">
      <c r="A26" s="64" t="s">
        <v>544</v>
      </c>
      <c r="B26" s="7"/>
      <c r="C26" s="24">
        <v>788</v>
      </c>
      <c r="D26" s="24">
        <f t="shared" si="0"/>
        <v>788</v>
      </c>
    </row>
    <row r="27" spans="1:4" ht="15">
      <c r="A27" s="64" t="s">
        <v>545</v>
      </c>
      <c r="B27" s="7"/>
      <c r="C27" s="24">
        <v>-1540</v>
      </c>
      <c r="D27" s="24">
        <f t="shared" si="0"/>
        <v>-1540</v>
      </c>
    </row>
    <row r="28" spans="1:4" ht="15">
      <c r="A28" s="64" t="s">
        <v>546</v>
      </c>
      <c r="B28" s="7"/>
      <c r="C28" s="24">
        <v>-472</v>
      </c>
      <c r="D28" s="24">
        <f t="shared" si="0"/>
        <v>-472</v>
      </c>
    </row>
    <row r="29" spans="1:4" ht="15">
      <c r="A29" s="64" t="s">
        <v>547</v>
      </c>
      <c r="B29" s="7"/>
      <c r="C29" s="24">
        <v>-672</v>
      </c>
      <c r="D29" s="24">
        <f t="shared" si="0"/>
        <v>-672</v>
      </c>
    </row>
    <row r="30" spans="1:4" ht="15">
      <c r="A30" s="24" t="s">
        <v>548</v>
      </c>
      <c r="B30" s="7"/>
      <c r="C30" s="24">
        <v>-838</v>
      </c>
      <c r="D30" s="24">
        <f t="shared" si="0"/>
        <v>-838</v>
      </c>
    </row>
    <row r="31" spans="1:4" ht="15">
      <c r="A31" s="64" t="s">
        <v>549</v>
      </c>
      <c r="B31" s="7"/>
      <c r="C31" s="24">
        <v>10466</v>
      </c>
      <c r="D31" s="24">
        <f t="shared" si="0"/>
        <v>10466</v>
      </c>
    </row>
    <row r="32" spans="1:4" ht="15">
      <c r="A32" s="14" t="s">
        <v>550</v>
      </c>
      <c r="B32" s="7" t="s">
        <v>226</v>
      </c>
      <c r="C32" s="75">
        <f>SUM(C22:C31)</f>
        <v>12735</v>
      </c>
      <c r="D32" s="75">
        <f aca="true" t="shared" si="1" ref="D32:D37">SUM(C32)</f>
        <v>12735</v>
      </c>
    </row>
    <row r="33" spans="1:4" ht="15">
      <c r="A33" s="64" t="s">
        <v>573</v>
      </c>
      <c r="B33" s="7"/>
      <c r="C33" s="24">
        <v>10178</v>
      </c>
      <c r="D33" s="106">
        <f t="shared" si="1"/>
        <v>10178</v>
      </c>
    </row>
    <row r="34" spans="1:4" ht="15">
      <c r="A34" s="64" t="s">
        <v>574</v>
      </c>
      <c r="B34" s="7"/>
      <c r="C34" s="24">
        <v>-4486</v>
      </c>
      <c r="D34" s="106">
        <f t="shared" si="1"/>
        <v>-4486</v>
      </c>
    </row>
    <row r="35" spans="1:4" ht="15">
      <c r="A35" s="64" t="s">
        <v>575</v>
      </c>
      <c r="B35" s="7"/>
      <c r="C35" s="24">
        <v>-25107</v>
      </c>
      <c r="D35" s="106">
        <f t="shared" si="1"/>
        <v>-25107</v>
      </c>
    </row>
    <row r="36" spans="1:4" ht="15">
      <c r="A36" s="64" t="s">
        <v>576</v>
      </c>
      <c r="B36" s="7"/>
      <c r="C36" s="24">
        <v>-2500</v>
      </c>
      <c r="D36" s="106">
        <f t="shared" si="1"/>
        <v>-2500</v>
      </c>
    </row>
    <row r="37" spans="1:4" ht="15">
      <c r="A37" s="64" t="s">
        <v>577</v>
      </c>
      <c r="B37" s="7"/>
      <c r="C37" s="24">
        <v>29087</v>
      </c>
      <c r="D37" s="106">
        <f t="shared" si="1"/>
        <v>29087</v>
      </c>
    </row>
    <row r="38" spans="1:4" ht="15">
      <c r="A38" s="14" t="s">
        <v>86</v>
      </c>
      <c r="B38" s="7"/>
      <c r="C38" s="75">
        <f>SUM(C32:C37)</f>
        <v>19907</v>
      </c>
      <c r="D38" s="75">
        <f>SUM(D32:D37)</f>
        <v>19907</v>
      </c>
    </row>
    <row r="39" spans="1:4" ht="15">
      <c r="A39" s="14" t="s">
        <v>85</v>
      </c>
      <c r="B39" s="7" t="s">
        <v>226</v>
      </c>
      <c r="C39" s="24"/>
      <c r="D39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 alignWithMargins="0">
    <oddHeader>&amp;R1/13.melléklet a 7/2015.(IV. 23.)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99">
      <selection activeCell="A63" sqref="A63:C124"/>
    </sheetView>
  </sheetViews>
  <sheetFormatPr defaultColWidth="9.140625" defaultRowHeight="15"/>
  <cols>
    <col min="1" max="1" width="84.28125" style="0" customWidth="1"/>
    <col min="2" max="2" width="13.00390625" style="0" customWidth="1"/>
    <col min="3" max="3" width="12.8515625" style="0" customWidth="1"/>
  </cols>
  <sheetData>
    <row r="1" spans="1:3" ht="27" customHeight="1">
      <c r="A1" s="225" t="s">
        <v>783</v>
      </c>
      <c r="B1" s="235"/>
      <c r="C1" s="223"/>
    </row>
    <row r="2" spans="1:7" ht="71.25" customHeight="1">
      <c r="A2" s="227" t="s">
        <v>551</v>
      </c>
      <c r="B2" s="227"/>
      <c r="C2" s="239"/>
      <c r="D2" s="97"/>
      <c r="E2" s="97"/>
      <c r="F2" s="97"/>
      <c r="G2" s="97"/>
    </row>
    <row r="3" spans="1:7" ht="24" customHeight="1">
      <c r="A3" s="95"/>
      <c r="B3" s="95"/>
      <c r="C3" s="97"/>
      <c r="D3" s="97"/>
      <c r="E3" s="97"/>
      <c r="F3" s="97"/>
      <c r="G3" s="97"/>
    </row>
    <row r="4" ht="22.5" customHeight="1">
      <c r="A4" s="66"/>
    </row>
    <row r="5" spans="1:3" ht="30">
      <c r="A5" s="62" t="s">
        <v>552</v>
      </c>
      <c r="B5" s="67" t="s">
        <v>578</v>
      </c>
      <c r="C5" s="67" t="s">
        <v>579</v>
      </c>
    </row>
    <row r="6" spans="1:3" ht="15">
      <c r="A6" s="68" t="s">
        <v>107</v>
      </c>
      <c r="B6" s="68">
        <v>1544</v>
      </c>
      <c r="C6" s="68">
        <v>1300</v>
      </c>
    </row>
    <row r="7" spans="1:3" ht="15">
      <c r="A7" s="98" t="s">
        <v>108</v>
      </c>
      <c r="B7" s="68">
        <v>384</v>
      </c>
      <c r="C7" s="68">
        <v>316</v>
      </c>
    </row>
    <row r="8" spans="1:3" ht="15">
      <c r="A8" s="68" t="s">
        <v>109</v>
      </c>
      <c r="B8" s="68"/>
      <c r="C8" s="68">
        <v>4534</v>
      </c>
    </row>
    <row r="9" spans="1:3" ht="15">
      <c r="A9" s="68" t="s">
        <v>110</v>
      </c>
      <c r="B9" s="68"/>
      <c r="C9" s="24"/>
    </row>
    <row r="10" spans="1:3" ht="15">
      <c r="A10" s="68" t="s">
        <v>111</v>
      </c>
      <c r="B10" s="68"/>
      <c r="C10" s="24"/>
    </row>
    <row r="11" spans="1:3" ht="15">
      <c r="A11" s="68" t="s">
        <v>112</v>
      </c>
      <c r="B11" s="68"/>
      <c r="C11" s="24"/>
    </row>
    <row r="12" spans="1:3" ht="15">
      <c r="A12" s="68" t="s">
        <v>113</v>
      </c>
      <c r="B12" s="68"/>
      <c r="C12" s="24"/>
    </row>
    <row r="13" spans="1:3" ht="15">
      <c r="A13" s="68" t="s">
        <v>114</v>
      </c>
      <c r="B13" s="68"/>
      <c r="C13" s="24"/>
    </row>
    <row r="14" spans="1:3" ht="15">
      <c r="A14" s="60" t="s">
        <v>553</v>
      </c>
      <c r="B14" s="99">
        <f>SUM(B6:B13)</f>
        <v>1928</v>
      </c>
      <c r="C14" s="99">
        <f>SUM(C6:C13)</f>
        <v>6150</v>
      </c>
    </row>
    <row r="15" spans="1:3" ht="30">
      <c r="A15" s="100" t="s">
        <v>554</v>
      </c>
      <c r="B15" s="68">
        <v>1928</v>
      </c>
      <c r="C15" s="68">
        <v>5641</v>
      </c>
    </row>
    <row r="16" spans="1:3" ht="30">
      <c r="A16" s="100" t="s">
        <v>555</v>
      </c>
      <c r="B16" s="68"/>
      <c r="C16" s="24"/>
    </row>
    <row r="17" spans="1:3" ht="15">
      <c r="A17" s="101" t="s">
        <v>556</v>
      </c>
      <c r="B17" s="68"/>
      <c r="C17" s="24"/>
    </row>
    <row r="18" spans="1:3" ht="15">
      <c r="A18" s="101" t="s">
        <v>557</v>
      </c>
      <c r="B18" s="68"/>
      <c r="C18" s="24"/>
    </row>
    <row r="19" spans="1:3" ht="15">
      <c r="A19" s="68" t="s">
        <v>558</v>
      </c>
      <c r="B19" s="68"/>
      <c r="C19" s="24"/>
    </row>
    <row r="20" spans="1:3" ht="15">
      <c r="A20" s="45" t="s">
        <v>559</v>
      </c>
      <c r="B20" s="68">
        <f>SUM(B15:B19)</f>
        <v>1928</v>
      </c>
      <c r="C20" s="68">
        <f>SUM(C15:C19)</f>
        <v>5641</v>
      </c>
    </row>
    <row r="21" spans="1:3" ht="31.5">
      <c r="A21" s="102" t="s">
        <v>560</v>
      </c>
      <c r="B21" s="103"/>
      <c r="C21" s="68">
        <v>509</v>
      </c>
    </row>
    <row r="22" spans="1:3" ht="15.75">
      <c r="A22" s="69" t="s">
        <v>561</v>
      </c>
      <c r="B22" s="96">
        <f>B20+B21</f>
        <v>1928</v>
      </c>
      <c r="C22" s="96">
        <f>C20+C21</f>
        <v>6150</v>
      </c>
    </row>
    <row r="25" spans="1:3" ht="30">
      <c r="A25" s="62" t="s">
        <v>568</v>
      </c>
      <c r="B25" s="67" t="s">
        <v>578</v>
      </c>
      <c r="C25" s="67" t="s">
        <v>579</v>
      </c>
    </row>
    <row r="26" spans="1:3" ht="15">
      <c r="A26" s="68" t="s">
        <v>107</v>
      </c>
      <c r="B26" s="68">
        <v>5669</v>
      </c>
      <c r="C26" s="68">
        <v>4430</v>
      </c>
    </row>
    <row r="27" spans="1:3" ht="15">
      <c r="A27" s="98" t="s">
        <v>108</v>
      </c>
      <c r="B27" s="68">
        <v>1531</v>
      </c>
      <c r="C27" s="68">
        <v>1087</v>
      </c>
    </row>
    <row r="28" spans="1:3" ht="15">
      <c r="A28" s="68" t="s">
        <v>109</v>
      </c>
      <c r="B28" s="68">
        <v>2100</v>
      </c>
      <c r="C28" s="68">
        <v>5512</v>
      </c>
    </row>
    <row r="29" spans="1:3" ht="15">
      <c r="A29" s="68" t="s">
        <v>110</v>
      </c>
      <c r="B29" s="68"/>
      <c r="C29" s="24"/>
    </row>
    <row r="30" spans="1:3" ht="15">
      <c r="A30" s="68" t="s">
        <v>111</v>
      </c>
      <c r="B30" s="68"/>
      <c r="C30" s="24"/>
    </row>
    <row r="31" spans="1:3" ht="15">
      <c r="A31" s="68" t="s">
        <v>112</v>
      </c>
      <c r="B31" s="68"/>
      <c r="C31" s="24"/>
    </row>
    <row r="32" spans="1:3" ht="15">
      <c r="A32" s="68" t="s">
        <v>113</v>
      </c>
      <c r="B32" s="68"/>
      <c r="C32" s="24"/>
    </row>
    <row r="33" spans="1:3" ht="15">
      <c r="A33" s="68" t="s">
        <v>114</v>
      </c>
      <c r="B33" s="68"/>
      <c r="C33" s="24"/>
    </row>
    <row r="34" spans="1:3" ht="15">
      <c r="A34" s="60" t="s">
        <v>562</v>
      </c>
      <c r="B34" s="99">
        <f>SUM(B26:B33)</f>
        <v>9300</v>
      </c>
      <c r="C34" s="99">
        <f>SUM(C26:C33)</f>
        <v>11029</v>
      </c>
    </row>
    <row r="35" spans="1:3" ht="30">
      <c r="A35" s="100" t="s">
        <v>554</v>
      </c>
      <c r="B35" s="68">
        <v>9300</v>
      </c>
      <c r="C35" s="68">
        <v>7238</v>
      </c>
    </row>
    <row r="36" spans="1:3" ht="30">
      <c r="A36" s="100" t="s">
        <v>555</v>
      </c>
      <c r="B36" s="68"/>
      <c r="C36" s="24"/>
    </row>
    <row r="37" spans="1:3" ht="15">
      <c r="A37" s="101" t="s">
        <v>556</v>
      </c>
      <c r="B37" s="68"/>
      <c r="C37" s="24"/>
    </row>
    <row r="38" spans="1:3" ht="15">
      <c r="A38" s="101" t="s">
        <v>557</v>
      </c>
      <c r="B38" s="68"/>
      <c r="C38" s="24"/>
    </row>
    <row r="39" spans="1:3" ht="15">
      <c r="A39" s="68" t="s">
        <v>558</v>
      </c>
      <c r="B39" s="68"/>
      <c r="C39" s="24"/>
    </row>
    <row r="40" spans="1:3" ht="15">
      <c r="A40" s="45" t="s">
        <v>559</v>
      </c>
      <c r="B40" s="62">
        <f>SUM(B35:B39)</f>
        <v>9300</v>
      </c>
      <c r="C40" s="62">
        <f>SUM(C35:C39)</f>
        <v>7238</v>
      </c>
    </row>
    <row r="41" spans="1:3" ht="31.5">
      <c r="A41" s="102" t="s">
        <v>560</v>
      </c>
      <c r="B41" s="103"/>
      <c r="C41" s="68">
        <v>3791</v>
      </c>
    </row>
    <row r="42" spans="1:3" ht="15.75">
      <c r="A42" s="69" t="s">
        <v>561</v>
      </c>
      <c r="B42" s="96">
        <f>B40+B41</f>
        <v>9300</v>
      </c>
      <c r="C42" s="96">
        <f>C40+C41</f>
        <v>11029</v>
      </c>
    </row>
    <row r="44" spans="1:3" ht="30">
      <c r="A44" s="62" t="s">
        <v>563</v>
      </c>
      <c r="B44" s="67" t="s">
        <v>578</v>
      </c>
      <c r="C44" s="67" t="s">
        <v>579</v>
      </c>
    </row>
    <row r="45" spans="1:3" ht="15">
      <c r="A45" s="68" t="s">
        <v>107</v>
      </c>
      <c r="B45" s="68">
        <v>3290</v>
      </c>
      <c r="C45" s="68">
        <v>2925</v>
      </c>
    </row>
    <row r="46" spans="1:3" ht="15">
      <c r="A46" s="98" t="s">
        <v>108</v>
      </c>
      <c r="B46" s="68">
        <v>816</v>
      </c>
      <c r="C46" s="68">
        <v>718</v>
      </c>
    </row>
    <row r="47" spans="1:3" ht="15">
      <c r="A47" s="68" t="s">
        <v>109</v>
      </c>
      <c r="B47" s="68">
        <v>5344</v>
      </c>
      <c r="C47" s="68">
        <v>5085</v>
      </c>
    </row>
    <row r="48" spans="1:3" ht="15">
      <c r="A48" s="68" t="s">
        <v>110</v>
      </c>
      <c r="B48" s="68"/>
      <c r="C48" s="24"/>
    </row>
    <row r="49" spans="1:3" ht="15">
      <c r="A49" s="68" t="s">
        <v>111</v>
      </c>
      <c r="B49" s="68"/>
      <c r="C49" s="24"/>
    </row>
    <row r="50" spans="1:3" ht="15">
      <c r="A50" s="68" t="s">
        <v>112</v>
      </c>
      <c r="B50" s="68">
        <v>550</v>
      </c>
      <c r="C50" s="68">
        <v>763</v>
      </c>
    </row>
    <row r="51" spans="1:3" ht="15">
      <c r="A51" s="68" t="s">
        <v>113</v>
      </c>
      <c r="B51" s="68"/>
      <c r="C51" s="24"/>
    </row>
    <row r="52" spans="1:3" ht="15">
      <c r="A52" s="68" t="s">
        <v>114</v>
      </c>
      <c r="B52" s="68"/>
      <c r="C52" s="24"/>
    </row>
    <row r="53" spans="1:3" ht="15">
      <c r="A53" s="60" t="s">
        <v>553</v>
      </c>
      <c r="B53" s="99">
        <f>SUM(B45:B52)</f>
        <v>10000</v>
      </c>
      <c r="C53" s="99">
        <f>SUM(C45:C52)</f>
        <v>9491</v>
      </c>
    </row>
    <row r="54" spans="1:3" ht="30">
      <c r="A54" s="100" t="s">
        <v>554</v>
      </c>
      <c r="B54" s="68">
        <v>7088</v>
      </c>
      <c r="C54" s="68">
        <v>7381</v>
      </c>
    </row>
    <row r="55" spans="1:3" ht="30">
      <c r="A55" s="100" t="s">
        <v>555</v>
      </c>
      <c r="B55" s="68">
        <v>412</v>
      </c>
      <c r="C55" s="24"/>
    </row>
    <row r="56" spans="1:3" ht="15">
      <c r="A56" s="101" t="s">
        <v>556</v>
      </c>
      <c r="B56" s="68"/>
      <c r="C56" s="24"/>
    </row>
    <row r="57" spans="1:3" ht="15">
      <c r="A57" s="101" t="s">
        <v>557</v>
      </c>
      <c r="B57" s="68"/>
      <c r="C57" s="24"/>
    </row>
    <row r="58" spans="1:3" ht="15">
      <c r="A58" s="68" t="s">
        <v>558</v>
      </c>
      <c r="B58" s="68"/>
      <c r="C58" s="24"/>
    </row>
    <row r="59" spans="1:3" ht="15">
      <c r="A59" s="45" t="s">
        <v>559</v>
      </c>
      <c r="B59" s="68">
        <f>SUM(B54:B58)</f>
        <v>7500</v>
      </c>
      <c r="C59" s="68">
        <f>SUM(C54:C58)</f>
        <v>7381</v>
      </c>
    </row>
    <row r="60" spans="1:3" ht="31.5">
      <c r="A60" s="102" t="s">
        <v>560</v>
      </c>
      <c r="B60" s="104">
        <v>2500</v>
      </c>
      <c r="C60" s="104">
        <v>2110</v>
      </c>
    </row>
    <row r="61" spans="1:3" ht="15.75">
      <c r="A61" s="69" t="s">
        <v>561</v>
      </c>
      <c r="B61" s="96">
        <f>B59+B60</f>
        <v>10000</v>
      </c>
      <c r="C61" s="96">
        <f>C59+C60</f>
        <v>9491</v>
      </c>
    </row>
    <row r="63" spans="1:3" ht="15">
      <c r="A63" s="225" t="s">
        <v>783</v>
      </c>
      <c r="B63" s="235"/>
      <c r="C63" s="223"/>
    </row>
    <row r="64" spans="1:3" ht="49.5" customHeight="1">
      <c r="A64" s="227" t="s">
        <v>551</v>
      </c>
      <c r="B64" s="227"/>
      <c r="C64" s="223"/>
    </row>
    <row r="66" spans="1:3" ht="30">
      <c r="A66" s="62" t="s">
        <v>564</v>
      </c>
      <c r="B66" s="67" t="s">
        <v>578</v>
      </c>
      <c r="C66" s="67" t="s">
        <v>579</v>
      </c>
    </row>
    <row r="67" spans="1:3" ht="15">
      <c r="A67" s="68" t="s">
        <v>107</v>
      </c>
      <c r="B67" s="68">
        <v>2459</v>
      </c>
      <c r="C67" s="68">
        <v>2360</v>
      </c>
    </row>
    <row r="68" spans="1:3" ht="15">
      <c r="A68" s="98" t="s">
        <v>108</v>
      </c>
      <c r="B68" s="68">
        <v>645</v>
      </c>
      <c r="C68" s="68">
        <v>573</v>
      </c>
    </row>
    <row r="69" spans="1:3" ht="15">
      <c r="A69" s="68" t="s">
        <v>109</v>
      </c>
      <c r="B69" s="68">
        <v>16951</v>
      </c>
      <c r="C69" s="68">
        <v>3810</v>
      </c>
    </row>
    <row r="70" spans="1:3" ht="15">
      <c r="A70" s="68" t="s">
        <v>110</v>
      </c>
      <c r="B70" s="68"/>
      <c r="C70" s="24"/>
    </row>
    <row r="71" spans="1:3" ht="15">
      <c r="A71" s="68" t="s">
        <v>111</v>
      </c>
      <c r="B71" s="68"/>
      <c r="C71" s="24"/>
    </row>
    <row r="72" spans="1:3" ht="15">
      <c r="A72" s="68" t="s">
        <v>112</v>
      </c>
      <c r="B72" s="68">
        <v>1905</v>
      </c>
      <c r="C72" s="68">
        <v>1905</v>
      </c>
    </row>
    <row r="73" spans="1:3" ht="15">
      <c r="A73" s="68" t="s">
        <v>113</v>
      </c>
      <c r="B73" s="68"/>
      <c r="C73" s="24"/>
    </row>
    <row r="74" spans="1:3" ht="15">
      <c r="A74" s="68" t="s">
        <v>114</v>
      </c>
      <c r="B74" s="68"/>
      <c r="C74" s="24"/>
    </row>
    <row r="75" spans="1:3" ht="15">
      <c r="A75" s="60" t="s">
        <v>553</v>
      </c>
      <c r="B75" s="99">
        <f>SUM(B67:B74)</f>
        <v>21960</v>
      </c>
      <c r="C75" s="99">
        <f>SUM(C67:C74)</f>
        <v>8648</v>
      </c>
    </row>
    <row r="76" spans="1:3" ht="30">
      <c r="A76" s="100" t="s">
        <v>554</v>
      </c>
      <c r="B76" s="68"/>
      <c r="C76" s="24"/>
    </row>
    <row r="77" spans="1:3" ht="30">
      <c r="A77" s="100" t="s">
        <v>555</v>
      </c>
      <c r="B77" s="68">
        <v>16549</v>
      </c>
      <c r="C77" s="24"/>
    </row>
    <row r="78" spans="1:3" ht="15">
      <c r="A78" s="101" t="s">
        <v>556</v>
      </c>
      <c r="B78" s="68"/>
      <c r="C78" s="24"/>
    </row>
    <row r="79" spans="1:3" ht="15">
      <c r="A79" s="101" t="s">
        <v>557</v>
      </c>
      <c r="B79" s="68"/>
      <c r="C79" s="24"/>
    </row>
    <row r="80" spans="1:3" ht="15">
      <c r="A80" s="68" t="s">
        <v>558</v>
      </c>
      <c r="B80" s="68"/>
      <c r="C80" s="24"/>
    </row>
    <row r="81" spans="1:3" ht="15">
      <c r="A81" s="45" t="s">
        <v>559</v>
      </c>
      <c r="B81" s="68">
        <f>SUM(B76:B80)</f>
        <v>16549</v>
      </c>
      <c r="C81" s="24"/>
    </row>
    <row r="82" spans="1:3" ht="31.5">
      <c r="A82" s="102" t="s">
        <v>560</v>
      </c>
      <c r="B82" s="104">
        <v>5411</v>
      </c>
      <c r="C82" s="104">
        <v>8648</v>
      </c>
    </row>
    <row r="83" spans="1:3" ht="15.75">
      <c r="A83" s="69" t="s">
        <v>561</v>
      </c>
      <c r="B83" s="96">
        <f>B81+B82</f>
        <v>21960</v>
      </c>
      <c r="C83" s="96">
        <f>C81+C82</f>
        <v>8648</v>
      </c>
    </row>
    <row r="86" spans="1:3" ht="30">
      <c r="A86" s="62" t="s">
        <v>565</v>
      </c>
      <c r="B86" s="67" t="s">
        <v>578</v>
      </c>
      <c r="C86" s="67" t="s">
        <v>579</v>
      </c>
    </row>
    <row r="87" spans="1:3" ht="15">
      <c r="A87" s="68" t="s">
        <v>107</v>
      </c>
      <c r="B87" s="68">
        <v>66</v>
      </c>
      <c r="C87" s="68">
        <v>66</v>
      </c>
    </row>
    <row r="88" spans="1:3" ht="15">
      <c r="A88" s="98" t="s">
        <v>108</v>
      </c>
      <c r="B88" s="68">
        <v>18</v>
      </c>
      <c r="C88" s="68">
        <v>18</v>
      </c>
    </row>
    <row r="89" spans="1:3" ht="15">
      <c r="A89" s="68" t="s">
        <v>109</v>
      </c>
      <c r="B89" s="68">
        <v>1143</v>
      </c>
      <c r="C89" s="68">
        <v>2728</v>
      </c>
    </row>
    <row r="90" spans="1:3" ht="15">
      <c r="A90" s="68" t="s">
        <v>110</v>
      </c>
      <c r="B90" s="68"/>
      <c r="C90" s="24"/>
    </row>
    <row r="91" spans="1:3" ht="15">
      <c r="A91" s="68" t="s">
        <v>111</v>
      </c>
      <c r="B91" s="68"/>
      <c r="C91" s="24"/>
    </row>
    <row r="92" spans="1:3" ht="15">
      <c r="A92" s="68" t="s">
        <v>112</v>
      </c>
      <c r="B92" s="68">
        <v>27307</v>
      </c>
      <c r="C92" s="68">
        <v>25722</v>
      </c>
    </row>
    <row r="93" spans="1:3" ht="15">
      <c r="A93" s="68" t="s">
        <v>113</v>
      </c>
      <c r="B93" s="68"/>
      <c r="C93" s="24"/>
    </row>
    <row r="94" spans="1:3" ht="15">
      <c r="A94" s="68" t="s">
        <v>114</v>
      </c>
      <c r="B94" s="68"/>
      <c r="C94" s="24"/>
    </row>
    <row r="95" spans="1:3" ht="15">
      <c r="A95" s="60" t="s">
        <v>553</v>
      </c>
      <c r="B95" s="99">
        <f>SUM(B87:B94)</f>
        <v>28534</v>
      </c>
      <c r="C95" s="99">
        <f>SUM(C87:C94)</f>
        <v>28534</v>
      </c>
    </row>
    <row r="96" spans="1:3" ht="30">
      <c r="A96" s="100" t="s">
        <v>554</v>
      </c>
      <c r="B96" s="68"/>
      <c r="C96" s="24"/>
    </row>
    <row r="97" spans="1:3" ht="30">
      <c r="A97" s="100" t="s">
        <v>555</v>
      </c>
      <c r="B97" s="68">
        <v>39000</v>
      </c>
      <c r="C97" s="68">
        <v>42957</v>
      </c>
    </row>
    <row r="98" spans="1:3" ht="15">
      <c r="A98" s="101" t="s">
        <v>556</v>
      </c>
      <c r="B98" s="68"/>
      <c r="C98" s="24"/>
    </row>
    <row r="99" spans="1:3" ht="15">
      <c r="A99" s="101" t="s">
        <v>557</v>
      </c>
      <c r="B99" s="68"/>
      <c r="C99" s="24"/>
    </row>
    <row r="100" spans="1:3" ht="15">
      <c r="A100" s="68" t="s">
        <v>558</v>
      </c>
      <c r="B100" s="68"/>
      <c r="C100" s="24"/>
    </row>
    <row r="101" spans="1:3" ht="15">
      <c r="A101" s="45" t="s">
        <v>559</v>
      </c>
      <c r="B101" s="68">
        <f>SUM(B96:B100)</f>
        <v>39000</v>
      </c>
      <c r="C101" s="68">
        <f>SUM(C96:C100)</f>
        <v>42957</v>
      </c>
    </row>
    <row r="102" spans="1:3" ht="31.5">
      <c r="A102" s="102" t="s">
        <v>560</v>
      </c>
      <c r="B102" s="103"/>
      <c r="C102" s="24"/>
    </row>
    <row r="103" spans="1:3" ht="15.75">
      <c r="A103" s="69" t="s">
        <v>561</v>
      </c>
      <c r="B103" s="96">
        <f>B101+B102</f>
        <v>39000</v>
      </c>
      <c r="C103" s="96">
        <f>C101+C102</f>
        <v>42957</v>
      </c>
    </row>
    <row r="106" spans="1:3" ht="30">
      <c r="A106" s="62" t="s">
        <v>566</v>
      </c>
      <c r="B106" s="67" t="s">
        <v>578</v>
      </c>
      <c r="C106" s="67" t="s">
        <v>579</v>
      </c>
    </row>
    <row r="107" spans="1:3" ht="15">
      <c r="A107" s="68" t="s">
        <v>107</v>
      </c>
      <c r="B107" s="68"/>
      <c r="C107" s="24"/>
    </row>
    <row r="108" spans="1:3" ht="15">
      <c r="A108" s="98" t="s">
        <v>108</v>
      </c>
      <c r="B108" s="68"/>
      <c r="C108" s="24"/>
    </row>
    <row r="109" spans="1:3" ht="15">
      <c r="A109" s="68" t="s">
        <v>109</v>
      </c>
      <c r="B109" s="68"/>
      <c r="C109" s="24"/>
    </row>
    <row r="110" spans="1:3" ht="15">
      <c r="A110" s="68" t="s">
        <v>110</v>
      </c>
      <c r="B110" s="68"/>
      <c r="C110" s="24"/>
    </row>
    <row r="111" spans="1:3" ht="15">
      <c r="A111" s="68" t="s">
        <v>111</v>
      </c>
      <c r="B111" s="68"/>
      <c r="C111" s="24"/>
    </row>
    <row r="112" spans="1:3" ht="15">
      <c r="A112" s="68" t="s">
        <v>112</v>
      </c>
      <c r="B112" s="68">
        <v>4001</v>
      </c>
      <c r="C112" s="68">
        <v>4111</v>
      </c>
    </row>
    <row r="113" spans="1:3" ht="15">
      <c r="A113" s="68" t="s">
        <v>113</v>
      </c>
      <c r="B113" s="68"/>
      <c r="C113" s="24"/>
    </row>
    <row r="114" spans="1:3" ht="15">
      <c r="A114" s="68" t="s">
        <v>114</v>
      </c>
      <c r="B114" s="68"/>
      <c r="C114" s="24"/>
    </row>
    <row r="115" spans="1:3" ht="15">
      <c r="A115" s="60" t="s">
        <v>553</v>
      </c>
      <c r="B115" s="99">
        <f>SUM(B107:B114)</f>
        <v>4001</v>
      </c>
      <c r="C115" s="99">
        <f>SUM(C107:C114)</f>
        <v>4111</v>
      </c>
    </row>
    <row r="116" spans="1:3" ht="15">
      <c r="A116" s="105" t="s">
        <v>567</v>
      </c>
      <c r="B116" s="105">
        <v>336</v>
      </c>
      <c r="C116" s="24"/>
    </row>
    <row r="117" spans="1:3" ht="30">
      <c r="A117" s="100" t="s">
        <v>554</v>
      </c>
      <c r="B117" s="68"/>
      <c r="C117" s="68">
        <v>2751</v>
      </c>
    </row>
    <row r="118" spans="1:3" ht="30">
      <c r="A118" s="100" t="s">
        <v>555</v>
      </c>
      <c r="B118" s="68">
        <v>3665</v>
      </c>
      <c r="C118" s="24"/>
    </row>
    <row r="119" spans="1:3" ht="15">
      <c r="A119" s="101" t="s">
        <v>556</v>
      </c>
      <c r="B119" s="68"/>
      <c r="C119" s="24"/>
    </row>
    <row r="120" spans="1:3" ht="15">
      <c r="A120" s="101" t="s">
        <v>557</v>
      </c>
      <c r="B120" s="68"/>
      <c r="C120" s="24"/>
    </row>
    <row r="121" spans="1:3" ht="15">
      <c r="A121" s="68" t="s">
        <v>558</v>
      </c>
      <c r="B121" s="68"/>
      <c r="C121" s="24"/>
    </row>
    <row r="122" spans="1:3" ht="15">
      <c r="A122" s="45" t="s">
        <v>559</v>
      </c>
      <c r="B122" s="68">
        <f>SUM(B117:B121)</f>
        <v>3665</v>
      </c>
      <c r="C122" s="68">
        <f>SUM(C117:C121)</f>
        <v>2751</v>
      </c>
    </row>
    <row r="123" spans="1:3" ht="31.5">
      <c r="A123" s="102" t="s">
        <v>560</v>
      </c>
      <c r="B123" s="103"/>
      <c r="C123" s="68">
        <v>1360</v>
      </c>
    </row>
    <row r="124" spans="1:3" ht="15.75">
      <c r="A124" s="69" t="s">
        <v>561</v>
      </c>
      <c r="B124" s="96">
        <f>B122+B123+B116</f>
        <v>4001</v>
      </c>
      <c r="C124" s="96">
        <f>C122+C123+C116</f>
        <v>4111</v>
      </c>
    </row>
  </sheetData>
  <mergeCells count="4">
    <mergeCell ref="A1:C1"/>
    <mergeCell ref="A2:C2"/>
    <mergeCell ref="A63:C63"/>
    <mergeCell ref="A64:C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&amp;R5. melléklet a 7/2015. (IV. 23.) önkormányzati rendelethez</oddHeader>
  </headerFooter>
  <rowBreaks count="1" manualBreakCount="1">
    <brk id="6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25" t="s">
        <v>779</v>
      </c>
      <c r="B1" s="226"/>
      <c r="C1" s="226"/>
      <c r="D1" s="226"/>
    </row>
    <row r="2" spans="1:4" ht="23.25" customHeight="1">
      <c r="A2" s="227" t="s">
        <v>23</v>
      </c>
      <c r="B2" s="226"/>
      <c r="C2" s="226"/>
      <c r="D2" s="226"/>
    </row>
    <row r="3" ht="18">
      <c r="A3" s="65"/>
    </row>
    <row r="5" spans="1:4" ht="30">
      <c r="A5" s="1" t="s">
        <v>125</v>
      </c>
      <c r="B5" s="2" t="s">
        <v>103</v>
      </c>
      <c r="C5" s="67" t="s">
        <v>578</v>
      </c>
      <c r="D5" s="67" t="s">
        <v>579</v>
      </c>
    </row>
    <row r="6" spans="1:4" ht="15" customHeight="1" hidden="1">
      <c r="A6" s="28" t="s">
        <v>297</v>
      </c>
      <c r="B6" s="5" t="s">
        <v>298</v>
      </c>
      <c r="C6" s="24"/>
      <c r="D6" s="24"/>
    </row>
    <row r="7" spans="1:4" ht="15" customHeight="1" hidden="1">
      <c r="A7" s="4" t="s">
        <v>299</v>
      </c>
      <c r="B7" s="5" t="s">
        <v>300</v>
      </c>
      <c r="C7" s="24"/>
      <c r="D7" s="24"/>
    </row>
    <row r="8" spans="1:4" ht="15" customHeight="1" hidden="1">
      <c r="A8" s="4" t="s">
        <v>301</v>
      </c>
      <c r="B8" s="5" t="s">
        <v>302</v>
      </c>
      <c r="C8" s="24"/>
      <c r="D8" s="24"/>
    </row>
    <row r="9" spans="1:4" ht="15" customHeight="1" hidden="1">
      <c r="A9" s="4" t="s">
        <v>303</v>
      </c>
      <c r="B9" s="5" t="s">
        <v>304</v>
      </c>
      <c r="C9" s="24"/>
      <c r="D9" s="24"/>
    </row>
    <row r="10" spans="1:4" ht="15" customHeight="1" hidden="1">
      <c r="A10" s="4" t="s">
        <v>305</v>
      </c>
      <c r="B10" s="5" t="s">
        <v>306</v>
      </c>
      <c r="C10" s="24"/>
      <c r="D10" s="24"/>
    </row>
    <row r="11" spans="1:4" ht="15" customHeight="1" hidden="1">
      <c r="A11" s="4" t="s">
        <v>307</v>
      </c>
      <c r="B11" s="5" t="s">
        <v>308</v>
      </c>
      <c r="C11" s="24"/>
      <c r="D11" s="24"/>
    </row>
    <row r="12" spans="1:4" ht="15" customHeight="1">
      <c r="A12" s="6" t="s">
        <v>512</v>
      </c>
      <c r="B12" s="7" t="s">
        <v>309</v>
      </c>
      <c r="C12" s="109"/>
      <c r="D12" s="109"/>
    </row>
    <row r="13" spans="1:4" ht="15" customHeight="1">
      <c r="A13" s="4" t="s">
        <v>310</v>
      </c>
      <c r="B13" s="5" t="s">
        <v>311</v>
      </c>
      <c r="C13" s="115"/>
      <c r="D13" s="115"/>
    </row>
    <row r="14" spans="1:4" ht="15" customHeight="1">
      <c r="A14" s="4" t="s">
        <v>312</v>
      </c>
      <c r="B14" s="5" t="s">
        <v>313</v>
      </c>
      <c r="C14" s="115"/>
      <c r="D14" s="115"/>
    </row>
    <row r="15" spans="1:4" ht="15" customHeight="1">
      <c r="A15" s="4" t="s">
        <v>475</v>
      </c>
      <c r="B15" s="5" t="s">
        <v>314</v>
      </c>
      <c r="C15" s="115"/>
      <c r="D15" s="115"/>
    </row>
    <row r="16" spans="1:4" ht="15" customHeight="1">
      <c r="A16" s="4" t="s">
        <v>476</v>
      </c>
      <c r="B16" s="5" t="s">
        <v>315</v>
      </c>
      <c r="C16" s="115"/>
      <c r="D16" s="115"/>
    </row>
    <row r="17" spans="1:4" ht="15" customHeight="1">
      <c r="A17" s="4" t="s">
        <v>477</v>
      </c>
      <c r="B17" s="5" t="s">
        <v>316</v>
      </c>
      <c r="C17" s="115"/>
      <c r="D17" s="115"/>
    </row>
    <row r="18" spans="1:4" ht="15" customHeight="1">
      <c r="A18" s="36" t="s">
        <v>513</v>
      </c>
      <c r="B18" s="46" t="s">
        <v>317</v>
      </c>
      <c r="C18" s="109"/>
      <c r="D18" s="109"/>
    </row>
    <row r="19" spans="1:4" ht="15" customHeight="1">
      <c r="A19" s="4" t="s">
        <v>481</v>
      </c>
      <c r="B19" s="5" t="s">
        <v>326</v>
      </c>
      <c r="C19" s="115"/>
      <c r="D19" s="115"/>
    </row>
    <row r="20" spans="1:4" ht="15" customHeight="1">
      <c r="A20" s="4" t="s">
        <v>482</v>
      </c>
      <c r="B20" s="5" t="s">
        <v>327</v>
      </c>
      <c r="C20" s="115"/>
      <c r="D20" s="115"/>
    </row>
    <row r="21" spans="1:4" ht="15" customHeight="1">
      <c r="A21" s="6" t="s">
        <v>1</v>
      </c>
      <c r="B21" s="7" t="s">
        <v>328</v>
      </c>
      <c r="C21" s="115"/>
      <c r="D21" s="115"/>
    </row>
    <row r="22" spans="1:4" ht="15" customHeight="1">
      <c r="A22" s="4" t="s">
        <v>483</v>
      </c>
      <c r="B22" s="5" t="s">
        <v>329</v>
      </c>
      <c r="C22" s="115"/>
      <c r="D22" s="115"/>
    </row>
    <row r="23" spans="1:4" ht="15" customHeight="1">
      <c r="A23" s="4" t="s">
        <v>484</v>
      </c>
      <c r="B23" s="5" t="s">
        <v>330</v>
      </c>
      <c r="C23" s="115"/>
      <c r="D23" s="115"/>
    </row>
    <row r="24" spans="1:4" ht="15" customHeight="1">
      <c r="A24" s="4" t="s">
        <v>485</v>
      </c>
      <c r="B24" s="5" t="s">
        <v>331</v>
      </c>
      <c r="C24" s="115"/>
      <c r="D24" s="115"/>
    </row>
    <row r="25" spans="1:4" ht="15" customHeight="1">
      <c r="A25" s="4" t="s">
        <v>486</v>
      </c>
      <c r="B25" s="5" t="s">
        <v>332</v>
      </c>
      <c r="C25" s="115"/>
      <c r="D25" s="115"/>
    </row>
    <row r="26" spans="1:4" ht="15" customHeight="1">
      <c r="A26" s="4" t="s">
        <v>487</v>
      </c>
      <c r="B26" s="5" t="s">
        <v>333</v>
      </c>
      <c r="C26" s="115"/>
      <c r="D26" s="115"/>
    </row>
    <row r="27" spans="1:4" ht="15" customHeight="1">
      <c r="A27" s="4" t="s">
        <v>334</v>
      </c>
      <c r="B27" s="5" t="s">
        <v>335</v>
      </c>
      <c r="C27" s="115"/>
      <c r="D27" s="115"/>
    </row>
    <row r="28" spans="1:4" ht="15" customHeight="1">
      <c r="A28" s="4" t="s">
        <v>488</v>
      </c>
      <c r="B28" s="5" t="s">
        <v>336</v>
      </c>
      <c r="C28" s="115"/>
      <c r="D28" s="115"/>
    </row>
    <row r="29" spans="1:4" ht="15" customHeight="1">
      <c r="A29" s="4" t="s">
        <v>489</v>
      </c>
      <c r="B29" s="5" t="s">
        <v>337</v>
      </c>
      <c r="C29" s="115"/>
      <c r="D29" s="115"/>
    </row>
    <row r="30" spans="1:4" ht="15" customHeight="1">
      <c r="A30" s="6" t="s">
        <v>2</v>
      </c>
      <c r="B30" s="7" t="s">
        <v>338</v>
      </c>
      <c r="C30" s="115"/>
      <c r="D30" s="115"/>
    </row>
    <row r="31" spans="1:4" ht="15" customHeight="1">
      <c r="A31" s="4" t="s">
        <v>490</v>
      </c>
      <c r="B31" s="5" t="s">
        <v>339</v>
      </c>
      <c r="C31" s="115"/>
      <c r="D31" s="115"/>
    </row>
    <row r="32" spans="1:4" ht="15" customHeight="1">
      <c r="A32" s="36" t="s">
        <v>3</v>
      </c>
      <c r="B32" s="46" t="s">
        <v>340</v>
      </c>
      <c r="C32" s="109"/>
      <c r="D32" s="109"/>
    </row>
    <row r="33" spans="1:4" ht="15" customHeight="1" hidden="1">
      <c r="A33" s="12" t="s">
        <v>341</v>
      </c>
      <c r="B33" s="5" t="s">
        <v>342</v>
      </c>
      <c r="C33" s="115"/>
      <c r="D33" s="115"/>
    </row>
    <row r="34" spans="1:4" ht="15" customHeight="1" hidden="1">
      <c r="A34" s="12" t="s">
        <v>491</v>
      </c>
      <c r="B34" s="5" t="s">
        <v>343</v>
      </c>
      <c r="C34" s="115"/>
      <c r="D34" s="115"/>
    </row>
    <row r="35" spans="1:4" ht="15" customHeight="1" hidden="1">
      <c r="A35" s="12" t="s">
        <v>492</v>
      </c>
      <c r="B35" s="5" t="s">
        <v>344</v>
      </c>
      <c r="C35" s="115"/>
      <c r="D35" s="115"/>
    </row>
    <row r="36" spans="1:4" ht="15" customHeight="1" hidden="1">
      <c r="A36" s="12" t="s">
        <v>493</v>
      </c>
      <c r="B36" s="5" t="s">
        <v>345</v>
      </c>
      <c r="C36" s="115"/>
      <c r="D36" s="115"/>
    </row>
    <row r="37" spans="1:4" ht="15" customHeight="1" hidden="1">
      <c r="A37" s="12" t="s">
        <v>347</v>
      </c>
      <c r="B37" s="5" t="s">
        <v>348</v>
      </c>
      <c r="C37" s="115"/>
      <c r="D37" s="115"/>
    </row>
    <row r="38" spans="1:4" ht="15" customHeight="1" hidden="1">
      <c r="A38" s="12" t="s">
        <v>349</v>
      </c>
      <c r="B38" s="5" t="s">
        <v>350</v>
      </c>
      <c r="C38" s="115"/>
      <c r="D38" s="115"/>
    </row>
    <row r="39" spans="1:4" ht="15" customHeight="1" hidden="1">
      <c r="A39" s="12" t="s">
        <v>351</v>
      </c>
      <c r="B39" s="5" t="s">
        <v>352</v>
      </c>
      <c r="C39" s="115"/>
      <c r="D39" s="115"/>
    </row>
    <row r="40" spans="1:4" ht="15" customHeight="1" hidden="1">
      <c r="A40" s="12" t="s">
        <v>494</v>
      </c>
      <c r="B40" s="5" t="s">
        <v>353</v>
      </c>
      <c r="C40" s="115"/>
      <c r="D40" s="115"/>
    </row>
    <row r="41" spans="1:4" ht="15" customHeight="1" hidden="1">
      <c r="A41" s="12" t="s">
        <v>495</v>
      </c>
      <c r="B41" s="5" t="s">
        <v>354</v>
      </c>
      <c r="C41" s="115"/>
      <c r="D41" s="115"/>
    </row>
    <row r="42" spans="1:4" ht="15" customHeight="1" hidden="1">
      <c r="A42" s="12" t="s">
        <v>496</v>
      </c>
      <c r="B42" s="5" t="s">
        <v>355</v>
      </c>
      <c r="C42" s="115"/>
      <c r="D42" s="115"/>
    </row>
    <row r="43" spans="1:4" ht="15" customHeight="1">
      <c r="A43" s="45" t="s">
        <v>4</v>
      </c>
      <c r="B43" s="46" t="s">
        <v>356</v>
      </c>
      <c r="C43" s="109">
        <v>1865</v>
      </c>
      <c r="D43" s="109">
        <v>1717</v>
      </c>
    </row>
    <row r="44" spans="1:4" ht="15" customHeight="1">
      <c r="A44" s="12" t="s">
        <v>365</v>
      </c>
      <c r="B44" s="5" t="s">
        <v>366</v>
      </c>
      <c r="C44" s="115"/>
      <c r="D44" s="115"/>
    </row>
    <row r="45" spans="1:4" ht="15" customHeight="1">
      <c r="A45" s="4" t="s">
        <v>500</v>
      </c>
      <c r="B45" s="5" t="s">
        <v>367</v>
      </c>
      <c r="C45" s="115"/>
      <c r="D45" s="115"/>
    </row>
    <row r="46" spans="1:4" ht="15" customHeight="1">
      <c r="A46" s="12" t="s">
        <v>501</v>
      </c>
      <c r="B46" s="5" t="s">
        <v>368</v>
      </c>
      <c r="C46" s="115"/>
      <c r="D46" s="115"/>
    </row>
    <row r="47" spans="1:4" ht="15" customHeight="1">
      <c r="A47" s="36" t="s">
        <v>6</v>
      </c>
      <c r="B47" s="46" t="s">
        <v>369</v>
      </c>
      <c r="C47" s="109"/>
      <c r="D47" s="109"/>
    </row>
    <row r="48" spans="1:4" ht="15" customHeight="1">
      <c r="A48" s="49" t="s">
        <v>26</v>
      </c>
      <c r="B48" s="89"/>
      <c r="C48" s="109">
        <f>C47+C43+C32+C18</f>
        <v>1865</v>
      </c>
      <c r="D48" s="109">
        <f>D47+D43+D32+D18</f>
        <v>1717</v>
      </c>
    </row>
    <row r="49" spans="1:4" ht="15" customHeight="1">
      <c r="A49" s="4" t="s">
        <v>318</v>
      </c>
      <c r="B49" s="5" t="s">
        <v>319</v>
      </c>
      <c r="C49" s="115"/>
      <c r="D49" s="115"/>
    </row>
    <row r="50" spans="1:4" ht="15" customHeight="1">
      <c r="A50" s="4" t="s">
        <v>320</v>
      </c>
      <c r="B50" s="5" t="s">
        <v>321</v>
      </c>
      <c r="C50" s="115"/>
      <c r="D50" s="115"/>
    </row>
    <row r="51" spans="1:4" ht="15" customHeight="1">
      <c r="A51" s="4" t="s">
        <v>478</v>
      </c>
      <c r="B51" s="5" t="s">
        <v>322</v>
      </c>
      <c r="C51" s="115"/>
      <c r="D51" s="115"/>
    </row>
    <row r="52" spans="1:4" ht="15" customHeight="1">
      <c r="A52" s="4" t="s">
        <v>479</v>
      </c>
      <c r="B52" s="5" t="s">
        <v>323</v>
      </c>
      <c r="C52" s="115"/>
      <c r="D52" s="115"/>
    </row>
    <row r="53" spans="1:4" ht="15" customHeight="1">
      <c r="A53" s="4" t="s">
        <v>480</v>
      </c>
      <c r="B53" s="5" t="s">
        <v>324</v>
      </c>
      <c r="C53" s="115"/>
      <c r="D53" s="115"/>
    </row>
    <row r="54" spans="1:4" ht="15" customHeight="1">
      <c r="A54" s="36" t="s">
        <v>0</v>
      </c>
      <c r="B54" s="46" t="s">
        <v>325</v>
      </c>
      <c r="C54" s="115"/>
      <c r="D54" s="115"/>
    </row>
    <row r="55" spans="1:4" ht="15" customHeight="1">
      <c r="A55" s="36" t="s">
        <v>5</v>
      </c>
      <c r="B55" s="46" t="s">
        <v>364</v>
      </c>
      <c r="C55" s="109"/>
      <c r="D55" s="109"/>
    </row>
    <row r="56" spans="1:4" ht="15" customHeight="1">
      <c r="A56" s="12" t="s">
        <v>370</v>
      </c>
      <c r="B56" s="5" t="s">
        <v>371</v>
      </c>
      <c r="C56" s="115"/>
      <c r="D56" s="115"/>
    </row>
    <row r="57" spans="1:4" ht="15" customHeight="1">
      <c r="A57" s="4" t="s">
        <v>502</v>
      </c>
      <c r="B57" s="5" t="s">
        <v>372</v>
      </c>
      <c r="C57" s="115"/>
      <c r="D57" s="115"/>
    </row>
    <row r="58" spans="1:4" ht="15" customHeight="1">
      <c r="A58" s="12" t="s">
        <v>503</v>
      </c>
      <c r="B58" s="5" t="s">
        <v>373</v>
      </c>
      <c r="C58" s="115"/>
      <c r="D58" s="115"/>
    </row>
    <row r="59" spans="1:4" ht="15" customHeight="1">
      <c r="A59" s="36" t="s">
        <v>8</v>
      </c>
      <c r="B59" s="46" t="s">
        <v>374</v>
      </c>
      <c r="C59" s="109">
        <v>100</v>
      </c>
      <c r="D59" s="109">
        <v>100</v>
      </c>
    </row>
    <row r="60" spans="1:4" ht="15" customHeight="1">
      <c r="A60" s="49" t="s">
        <v>25</v>
      </c>
      <c r="B60" s="89"/>
      <c r="C60" s="109">
        <f>C55+C54+C59</f>
        <v>100</v>
      </c>
      <c r="D60" s="109">
        <f>D55+D54+D59</f>
        <v>100</v>
      </c>
    </row>
    <row r="61" spans="1:4" ht="15" customHeight="1">
      <c r="A61" s="43" t="s">
        <v>7</v>
      </c>
      <c r="B61" s="32" t="s">
        <v>375</v>
      </c>
      <c r="C61" s="109">
        <f>C60+C48</f>
        <v>1965</v>
      </c>
      <c r="D61" s="109">
        <f>D60+D48</f>
        <v>1817</v>
      </c>
    </row>
    <row r="62" spans="1:4" ht="15" customHeight="1">
      <c r="A62" s="71" t="s">
        <v>524</v>
      </c>
      <c r="B62" s="88"/>
      <c r="C62" s="115">
        <f>C48-'kiadások működés Bölcsőde'!C74</f>
        <v>-20349</v>
      </c>
      <c r="D62" s="115">
        <f>D48-'kiadások működés Bölcsőde'!D74</f>
        <v>-19613</v>
      </c>
    </row>
    <row r="63" spans="1:4" ht="15.75">
      <c r="A63" s="71" t="s">
        <v>82</v>
      </c>
      <c r="B63" s="51"/>
      <c r="C63" s="115">
        <f>C60-'kiadások működés Bölcsőde'!C97</f>
        <v>-65</v>
      </c>
      <c r="D63" s="115">
        <f>D60-'kiadások működés Bölcsőde'!D97</f>
        <v>-65</v>
      </c>
    </row>
    <row r="64" spans="1:4" ht="15" hidden="1">
      <c r="A64" s="34" t="s">
        <v>504</v>
      </c>
      <c r="B64" s="4" t="s">
        <v>376</v>
      </c>
      <c r="C64" s="115"/>
      <c r="D64" s="115"/>
    </row>
    <row r="65" spans="1:4" ht="15" hidden="1">
      <c r="A65" s="12" t="s">
        <v>377</v>
      </c>
      <c r="B65" s="4" t="s">
        <v>378</v>
      </c>
      <c r="C65" s="115"/>
      <c r="D65" s="115"/>
    </row>
    <row r="66" spans="1:4" ht="15" hidden="1">
      <c r="A66" s="34" t="s">
        <v>505</v>
      </c>
      <c r="B66" s="4" t="s">
        <v>379</v>
      </c>
      <c r="C66" s="115"/>
      <c r="D66" s="115"/>
    </row>
    <row r="67" spans="1:4" ht="15">
      <c r="A67" s="14" t="s">
        <v>9</v>
      </c>
      <c r="B67" s="6" t="s">
        <v>380</v>
      </c>
      <c r="C67" s="115"/>
      <c r="D67" s="115"/>
    </row>
    <row r="68" spans="1:4" ht="15" hidden="1">
      <c r="A68" s="12" t="s">
        <v>506</v>
      </c>
      <c r="B68" s="4" t="s">
        <v>381</v>
      </c>
      <c r="C68" s="115"/>
      <c r="D68" s="115"/>
    </row>
    <row r="69" spans="1:4" ht="15" hidden="1">
      <c r="A69" s="34" t="s">
        <v>382</v>
      </c>
      <c r="B69" s="4" t="s">
        <v>383</v>
      </c>
      <c r="C69" s="115"/>
      <c r="D69" s="115"/>
    </row>
    <row r="70" spans="1:4" ht="15" hidden="1">
      <c r="A70" s="12" t="s">
        <v>507</v>
      </c>
      <c r="B70" s="4" t="s">
        <v>384</v>
      </c>
      <c r="C70" s="115"/>
      <c r="D70" s="115"/>
    </row>
    <row r="71" spans="1:4" ht="15" hidden="1">
      <c r="A71" s="34" t="s">
        <v>385</v>
      </c>
      <c r="B71" s="4" t="s">
        <v>386</v>
      </c>
      <c r="C71" s="115"/>
      <c r="D71" s="115"/>
    </row>
    <row r="72" spans="1:4" ht="15">
      <c r="A72" s="13" t="s">
        <v>10</v>
      </c>
      <c r="B72" s="6" t="s">
        <v>387</v>
      </c>
      <c r="C72" s="115"/>
      <c r="D72" s="115"/>
    </row>
    <row r="73" spans="1:4" ht="15" hidden="1">
      <c r="A73" s="4" t="s">
        <v>79</v>
      </c>
      <c r="B73" s="4" t="s">
        <v>388</v>
      </c>
      <c r="C73" s="115"/>
      <c r="D73" s="115"/>
    </row>
    <row r="74" spans="1:4" ht="15" hidden="1">
      <c r="A74" s="4" t="s">
        <v>80</v>
      </c>
      <c r="B74" s="4" t="s">
        <v>388</v>
      </c>
      <c r="C74" s="115"/>
      <c r="D74" s="115"/>
    </row>
    <row r="75" spans="1:4" ht="15" hidden="1">
      <c r="A75" s="4" t="s">
        <v>77</v>
      </c>
      <c r="B75" s="4" t="s">
        <v>389</v>
      </c>
      <c r="C75" s="115"/>
      <c r="D75" s="115"/>
    </row>
    <row r="76" spans="1:4" ht="15" hidden="1">
      <c r="A76" s="4" t="s">
        <v>78</v>
      </c>
      <c r="B76" s="4" t="s">
        <v>389</v>
      </c>
      <c r="C76" s="115"/>
      <c r="D76" s="115"/>
    </row>
    <row r="77" spans="1:4" ht="15">
      <c r="A77" s="6" t="s">
        <v>11</v>
      </c>
      <c r="B77" s="6" t="s">
        <v>390</v>
      </c>
      <c r="C77" s="115">
        <v>154</v>
      </c>
      <c r="D77" s="115">
        <v>154</v>
      </c>
    </row>
    <row r="78" spans="1:4" ht="15">
      <c r="A78" s="34" t="s">
        <v>391</v>
      </c>
      <c r="B78" s="4" t="s">
        <v>392</v>
      </c>
      <c r="C78" s="115"/>
      <c r="D78" s="115"/>
    </row>
    <row r="79" spans="1:4" ht="15">
      <c r="A79" s="34" t="s">
        <v>393</v>
      </c>
      <c r="B79" s="4" t="s">
        <v>394</v>
      </c>
      <c r="C79" s="115"/>
      <c r="D79" s="115"/>
    </row>
    <row r="80" spans="1:4" ht="15">
      <c r="A80" s="34" t="s">
        <v>395</v>
      </c>
      <c r="B80" s="4" t="s">
        <v>396</v>
      </c>
      <c r="C80" s="115">
        <v>20260</v>
      </c>
      <c r="D80" s="115">
        <v>20260</v>
      </c>
    </row>
    <row r="81" spans="1:4" ht="15">
      <c r="A81" s="34" t="s">
        <v>397</v>
      </c>
      <c r="B81" s="4" t="s">
        <v>398</v>
      </c>
      <c r="C81" s="115"/>
      <c r="D81" s="115"/>
    </row>
    <row r="82" spans="1:4" ht="15">
      <c r="A82" s="12" t="s">
        <v>508</v>
      </c>
      <c r="B82" s="4" t="s">
        <v>399</v>
      </c>
      <c r="C82" s="115"/>
      <c r="D82" s="115"/>
    </row>
    <row r="83" spans="1:4" ht="15">
      <c r="A83" s="14" t="s">
        <v>12</v>
      </c>
      <c r="B83" s="6" t="s">
        <v>400</v>
      </c>
      <c r="C83" s="109">
        <f>SUM(C77:C82)</f>
        <v>20414</v>
      </c>
      <c r="D83" s="109">
        <f>SUM(D77:D82)</f>
        <v>20414</v>
      </c>
    </row>
    <row r="84" spans="1:4" ht="15">
      <c r="A84" s="12" t="s">
        <v>401</v>
      </c>
      <c r="B84" s="4" t="s">
        <v>402</v>
      </c>
      <c r="C84" s="115"/>
      <c r="D84" s="115"/>
    </row>
    <row r="85" spans="1:4" ht="15">
      <c r="A85" s="12" t="s">
        <v>403</v>
      </c>
      <c r="B85" s="4" t="s">
        <v>404</v>
      </c>
      <c r="C85" s="115"/>
      <c r="D85" s="115"/>
    </row>
    <row r="86" spans="1:4" ht="15">
      <c r="A86" s="34" t="s">
        <v>405</v>
      </c>
      <c r="B86" s="4" t="s">
        <v>406</v>
      </c>
      <c r="C86" s="115"/>
      <c r="D86" s="115"/>
    </row>
    <row r="87" spans="1:4" ht="15">
      <c r="A87" s="34" t="s">
        <v>509</v>
      </c>
      <c r="B87" s="4" t="s">
        <v>407</v>
      </c>
      <c r="C87" s="115"/>
      <c r="D87" s="115"/>
    </row>
    <row r="88" spans="1:4" ht="15">
      <c r="A88" s="13" t="s">
        <v>13</v>
      </c>
      <c r="B88" s="6" t="s">
        <v>408</v>
      </c>
      <c r="C88" s="115"/>
      <c r="D88" s="115"/>
    </row>
    <row r="89" spans="1:4" ht="15">
      <c r="A89" s="14" t="s">
        <v>409</v>
      </c>
      <c r="B89" s="6" t="s">
        <v>410</v>
      </c>
      <c r="C89" s="115"/>
      <c r="D89" s="115"/>
    </row>
    <row r="90" spans="1:4" ht="15.75">
      <c r="A90" s="37" t="s">
        <v>14</v>
      </c>
      <c r="B90" s="38" t="s">
        <v>411</v>
      </c>
      <c r="C90" s="109">
        <f>SUM(C83:C89)</f>
        <v>20414</v>
      </c>
      <c r="D90" s="109">
        <f>SUM(D83:D89)</f>
        <v>20414</v>
      </c>
    </row>
    <row r="91" spans="1:4" ht="15.75">
      <c r="A91" s="69" t="s">
        <v>511</v>
      </c>
      <c r="B91" s="70"/>
      <c r="C91" s="109">
        <f>C61+C90</f>
        <v>22379</v>
      </c>
      <c r="D91" s="109">
        <f>D61+D90</f>
        <v>22231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&amp;R1/1. melléklet a 7/2015.(IV. 23.)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31" sqref="A31"/>
    </sheetView>
  </sheetViews>
  <sheetFormatPr defaultColWidth="9.140625" defaultRowHeight="15"/>
  <cols>
    <col min="1" max="1" width="54.421875" style="0" customWidth="1"/>
    <col min="2" max="2" width="13.7109375" style="0" customWidth="1"/>
    <col min="3" max="3" width="12.57421875" style="0" customWidth="1"/>
    <col min="4" max="4" width="13.00390625" style="0" customWidth="1"/>
  </cols>
  <sheetData>
    <row r="1" spans="1:3" ht="43.5" customHeight="1">
      <c r="A1" s="225" t="s">
        <v>783</v>
      </c>
      <c r="B1" s="226"/>
      <c r="C1" s="226"/>
    </row>
    <row r="2" spans="1:3" ht="15">
      <c r="A2" s="227" t="s">
        <v>615</v>
      </c>
      <c r="B2" s="226"/>
      <c r="C2" s="226"/>
    </row>
    <row r="4" spans="1:4" ht="30">
      <c r="A4" s="61" t="s">
        <v>87</v>
      </c>
      <c r="B4" s="2" t="s">
        <v>126</v>
      </c>
      <c r="C4" s="67" t="s">
        <v>578</v>
      </c>
      <c r="D4" s="67" t="s">
        <v>579</v>
      </c>
    </row>
    <row r="5" spans="1:4" ht="15">
      <c r="A5" s="4" t="s">
        <v>616</v>
      </c>
      <c r="B5" s="4" t="s">
        <v>331</v>
      </c>
      <c r="C5" s="123"/>
      <c r="D5" s="123"/>
    </row>
    <row r="6" spans="1:4" ht="15">
      <c r="A6" s="4" t="s">
        <v>617</v>
      </c>
      <c r="B6" s="4" t="s">
        <v>331</v>
      </c>
      <c r="C6" s="123"/>
      <c r="D6" s="123"/>
    </row>
    <row r="7" spans="1:4" ht="15">
      <c r="A7" s="4" t="s">
        <v>618</v>
      </c>
      <c r="B7" s="4" t="s">
        <v>331</v>
      </c>
      <c r="C7" s="123"/>
      <c r="D7" s="123"/>
    </row>
    <row r="8" spans="1:4" ht="15">
      <c r="A8" s="4" t="s">
        <v>619</v>
      </c>
      <c r="B8" s="4" t="s">
        <v>331</v>
      </c>
      <c r="C8" s="123"/>
      <c r="D8" s="123"/>
    </row>
    <row r="9" spans="1:4" ht="15">
      <c r="A9" s="6" t="s">
        <v>485</v>
      </c>
      <c r="B9" s="7" t="s">
        <v>331</v>
      </c>
      <c r="C9" s="123"/>
      <c r="D9" s="123"/>
    </row>
    <row r="10" spans="1:4" ht="15">
      <c r="A10" s="4" t="s">
        <v>486</v>
      </c>
      <c r="B10" s="5" t="s">
        <v>332</v>
      </c>
      <c r="C10" s="123">
        <v>220000</v>
      </c>
      <c r="D10" s="123">
        <v>227948</v>
      </c>
    </row>
    <row r="11" spans="1:4" ht="27">
      <c r="A11" s="134" t="s">
        <v>620</v>
      </c>
      <c r="B11" s="134" t="s">
        <v>332</v>
      </c>
      <c r="C11" s="123"/>
      <c r="D11" s="123"/>
    </row>
    <row r="12" spans="1:4" ht="27">
      <c r="A12" s="134" t="s">
        <v>621</v>
      </c>
      <c r="B12" s="134" t="s">
        <v>332</v>
      </c>
      <c r="C12" s="123"/>
      <c r="D12" s="123"/>
    </row>
    <row r="13" spans="1:4" ht="15">
      <c r="A13" s="4" t="s">
        <v>488</v>
      </c>
      <c r="B13" s="5" t="s">
        <v>336</v>
      </c>
      <c r="C13" s="123">
        <v>37400</v>
      </c>
      <c r="D13" s="123">
        <v>35824</v>
      </c>
    </row>
    <row r="14" spans="1:4" ht="27">
      <c r="A14" s="134" t="s">
        <v>622</v>
      </c>
      <c r="B14" s="134" t="s">
        <v>336</v>
      </c>
      <c r="C14" s="123"/>
      <c r="D14" s="123"/>
    </row>
    <row r="15" spans="1:4" ht="27">
      <c r="A15" s="134" t="s">
        <v>623</v>
      </c>
      <c r="B15" s="134" t="s">
        <v>336</v>
      </c>
      <c r="C15" s="123"/>
      <c r="D15" s="123"/>
    </row>
    <row r="16" spans="1:4" ht="15">
      <c r="A16" s="134" t="s">
        <v>624</v>
      </c>
      <c r="B16" s="134" t="s">
        <v>336</v>
      </c>
      <c r="C16" s="123"/>
      <c r="D16" s="123"/>
    </row>
    <row r="17" spans="1:4" ht="15">
      <c r="A17" s="134" t="s">
        <v>625</v>
      </c>
      <c r="B17" s="134" t="s">
        <v>336</v>
      </c>
      <c r="C17" s="123"/>
      <c r="D17" s="123"/>
    </row>
    <row r="18" spans="1:4" ht="15">
      <c r="A18" s="4" t="s">
        <v>626</v>
      </c>
      <c r="B18" s="5" t="s">
        <v>337</v>
      </c>
      <c r="C18" s="123">
        <v>3080</v>
      </c>
      <c r="D18" s="123">
        <v>3836</v>
      </c>
    </row>
    <row r="19" spans="1:4" ht="15">
      <c r="A19" s="134" t="s">
        <v>627</v>
      </c>
      <c r="B19" s="134" t="s">
        <v>337</v>
      </c>
      <c r="C19" s="123"/>
      <c r="D19" s="123"/>
    </row>
    <row r="20" spans="1:4" ht="15">
      <c r="A20" s="134" t="s">
        <v>628</v>
      </c>
      <c r="B20" s="134" t="s">
        <v>337</v>
      </c>
      <c r="C20" s="123"/>
      <c r="D20" s="123"/>
    </row>
    <row r="21" spans="1:4" ht="15">
      <c r="A21" s="6" t="s">
        <v>2</v>
      </c>
      <c r="B21" s="7" t="s">
        <v>338</v>
      </c>
      <c r="C21" s="124">
        <f>SUM(C10:C18)</f>
        <v>260480</v>
      </c>
      <c r="D21" s="124">
        <f>SUM(D10:D18)</f>
        <v>267608</v>
      </c>
    </row>
    <row r="22" spans="1:4" ht="15">
      <c r="A22" s="4" t="s">
        <v>629</v>
      </c>
      <c r="B22" s="4" t="s">
        <v>339</v>
      </c>
      <c r="C22" s="123"/>
      <c r="D22" s="123"/>
    </row>
    <row r="23" spans="1:4" ht="15">
      <c r="A23" s="4" t="s">
        <v>630</v>
      </c>
      <c r="B23" s="4" t="s">
        <v>339</v>
      </c>
      <c r="C23" s="123">
        <v>255</v>
      </c>
      <c r="D23" s="123">
        <v>370</v>
      </c>
    </row>
    <row r="24" spans="1:4" ht="15">
      <c r="A24" s="4" t="s">
        <v>631</v>
      </c>
      <c r="B24" s="4" t="s">
        <v>339</v>
      </c>
      <c r="C24" s="123"/>
      <c r="D24" s="123"/>
    </row>
    <row r="25" spans="1:4" ht="15">
      <c r="A25" s="4" t="s">
        <v>632</v>
      </c>
      <c r="B25" s="4" t="s">
        <v>339</v>
      </c>
      <c r="C25" s="123"/>
      <c r="D25" s="123"/>
    </row>
    <row r="26" spans="1:4" ht="15">
      <c r="A26" s="4" t="s">
        <v>633</v>
      </c>
      <c r="B26" s="4" t="s">
        <v>339</v>
      </c>
      <c r="C26" s="123"/>
      <c r="D26" s="123"/>
    </row>
    <row r="27" spans="1:4" ht="15">
      <c r="A27" s="4" t="s">
        <v>634</v>
      </c>
      <c r="B27" s="4" t="s">
        <v>339</v>
      </c>
      <c r="C27" s="123"/>
      <c r="D27" s="123"/>
    </row>
    <row r="28" spans="1:4" ht="15">
      <c r="A28" s="4" t="s">
        <v>635</v>
      </c>
      <c r="B28" s="4" t="s">
        <v>339</v>
      </c>
      <c r="C28" s="123"/>
      <c r="D28" s="123"/>
    </row>
    <row r="29" spans="1:4" ht="15">
      <c r="A29" s="4" t="s">
        <v>636</v>
      </c>
      <c r="B29" s="4" t="s">
        <v>339</v>
      </c>
      <c r="C29" s="123"/>
      <c r="D29" s="123"/>
    </row>
    <row r="30" spans="1:4" ht="60">
      <c r="A30" s="4" t="s">
        <v>786</v>
      </c>
      <c r="B30" s="4" t="s">
        <v>339</v>
      </c>
      <c r="C30" s="123">
        <v>2970</v>
      </c>
      <c r="D30" s="123">
        <v>3775</v>
      </c>
    </row>
    <row r="31" spans="1:4" ht="15">
      <c r="A31" s="4" t="s">
        <v>637</v>
      </c>
      <c r="B31" s="4" t="s">
        <v>339</v>
      </c>
      <c r="C31" s="123"/>
      <c r="D31" s="123">
        <v>0</v>
      </c>
    </row>
    <row r="32" spans="1:4" ht="15">
      <c r="A32" s="6" t="s">
        <v>490</v>
      </c>
      <c r="B32" s="7" t="s">
        <v>339</v>
      </c>
      <c r="C32" s="124">
        <f>SUM(C22:C31)</f>
        <v>3225</v>
      </c>
      <c r="D32" s="124">
        <f>SUM(D22:D31)</f>
        <v>4145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&amp;R1/10.melléklet  a 7/2015. (Iv. 23.)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5" sqref="B5:H5"/>
    </sheetView>
  </sheetViews>
  <sheetFormatPr defaultColWidth="9.140625" defaultRowHeight="15"/>
  <cols>
    <col min="2" max="2" width="35.421875" style="0" customWidth="1"/>
    <col min="4" max="4" width="13.421875" style="0" customWidth="1"/>
    <col min="5" max="5" width="14.28125" style="0" customWidth="1"/>
    <col min="6" max="6" width="14.140625" style="0" customWidth="1"/>
    <col min="7" max="7" width="17.140625" style="0" customWidth="1"/>
    <col min="8" max="8" width="22.57421875" style="0" customWidth="1"/>
  </cols>
  <sheetData>
    <row r="1" spans="1:8" ht="15">
      <c r="A1" s="135"/>
      <c r="B1" s="135"/>
      <c r="C1" s="135"/>
      <c r="D1" s="135"/>
      <c r="E1" s="135"/>
      <c r="F1" s="135"/>
      <c r="G1" s="135"/>
      <c r="H1" s="136"/>
    </row>
    <row r="2" spans="1:8" ht="15">
      <c r="A2" s="135"/>
      <c r="B2" s="135"/>
      <c r="C2" s="135"/>
      <c r="D2" s="135"/>
      <c r="E2" s="135"/>
      <c r="F2" s="135"/>
      <c r="G2" s="135"/>
      <c r="H2" s="135"/>
    </row>
    <row r="3" spans="1:8" ht="15">
      <c r="A3" s="135"/>
      <c r="B3" s="135"/>
      <c r="C3" s="135"/>
      <c r="D3" s="135"/>
      <c r="E3" s="135"/>
      <c r="F3" s="135"/>
      <c r="G3" s="135"/>
      <c r="H3" s="135"/>
    </row>
    <row r="4" spans="1:8" ht="15.75">
      <c r="A4" s="135"/>
      <c r="B4" s="240" t="s">
        <v>89</v>
      </c>
      <c r="C4" s="240"/>
      <c r="D4" s="240"/>
      <c r="E4" s="240"/>
      <c r="F4" s="240"/>
      <c r="G4" s="240"/>
      <c r="H4" s="240"/>
    </row>
    <row r="5" spans="1:8" ht="15.75">
      <c r="A5" s="135"/>
      <c r="B5" s="240" t="s">
        <v>649</v>
      </c>
      <c r="C5" s="240"/>
      <c r="D5" s="240"/>
      <c r="E5" s="240"/>
      <c r="F5" s="240"/>
      <c r="G5" s="240"/>
      <c r="H5" s="240"/>
    </row>
    <row r="6" spans="1:8" ht="15.75">
      <c r="A6" s="135"/>
      <c r="B6" s="127"/>
      <c r="C6" s="127"/>
      <c r="D6" s="127"/>
      <c r="E6" s="127"/>
      <c r="F6" s="127"/>
      <c r="G6" s="127"/>
      <c r="H6" s="127"/>
    </row>
    <row r="7" spans="1:8" ht="15.75">
      <c r="A7" s="135"/>
      <c r="B7" s="127"/>
      <c r="C7" s="127"/>
      <c r="D7" s="127"/>
      <c r="E7" s="127"/>
      <c r="F7" s="127"/>
      <c r="G7" s="127"/>
      <c r="H7" s="127"/>
    </row>
    <row r="8" spans="1:8" ht="15.75">
      <c r="A8" s="135"/>
      <c r="B8" s="127"/>
      <c r="C8" s="127"/>
      <c r="D8" s="127"/>
      <c r="E8" s="127"/>
      <c r="F8" s="127"/>
      <c r="G8" s="127"/>
      <c r="H8" s="127"/>
    </row>
    <row r="9" spans="1:8" ht="15">
      <c r="A9" s="135"/>
      <c r="B9" s="135"/>
      <c r="C9" s="128"/>
      <c r="D9" s="128"/>
      <c r="E9" s="128"/>
      <c r="F9" s="128"/>
      <c r="G9" s="135"/>
      <c r="H9" s="129" t="s">
        <v>638</v>
      </c>
    </row>
    <row r="10" spans="1:8" ht="15">
      <c r="A10" s="135"/>
      <c r="B10" s="130" t="s">
        <v>515</v>
      </c>
      <c r="C10" s="137" t="s">
        <v>516</v>
      </c>
      <c r="D10" s="137" t="s">
        <v>517</v>
      </c>
      <c r="E10" s="137" t="s">
        <v>518</v>
      </c>
      <c r="F10" s="137" t="s">
        <v>519</v>
      </c>
      <c r="G10" s="137" t="s">
        <v>520</v>
      </c>
      <c r="H10" s="130" t="s">
        <v>521</v>
      </c>
    </row>
    <row r="11" spans="1:8" ht="59.25" customHeight="1">
      <c r="A11" s="138">
        <v>1</v>
      </c>
      <c r="B11" s="139" t="s">
        <v>522</v>
      </c>
      <c r="C11" s="140" t="s">
        <v>105</v>
      </c>
      <c r="D11" s="140" t="s">
        <v>92</v>
      </c>
      <c r="E11" s="140" t="s">
        <v>93</v>
      </c>
      <c r="F11" s="140" t="s">
        <v>88</v>
      </c>
      <c r="G11" s="141" t="s">
        <v>639</v>
      </c>
      <c r="H11" s="142" t="s">
        <v>91</v>
      </c>
    </row>
    <row r="12" spans="1:8" ht="15">
      <c r="A12" s="138">
        <v>2</v>
      </c>
      <c r="B12" s="143" t="s">
        <v>640</v>
      </c>
      <c r="C12" s="143">
        <v>1</v>
      </c>
      <c r="D12" s="143">
        <v>1</v>
      </c>
      <c r="E12" s="143">
        <v>20</v>
      </c>
      <c r="F12" s="143"/>
      <c r="G12" s="143">
        <v>1.5</v>
      </c>
      <c r="H12" s="144">
        <f>SUM(C12:G12)</f>
        <v>23.5</v>
      </c>
    </row>
    <row r="13" spans="1:8" ht="15">
      <c r="A13" s="138">
        <v>3</v>
      </c>
      <c r="B13" s="143" t="s">
        <v>641</v>
      </c>
      <c r="C13" s="143">
        <v>6</v>
      </c>
      <c r="D13" s="143">
        <v>4</v>
      </c>
      <c r="E13" s="143">
        <v>41</v>
      </c>
      <c r="F13" s="143"/>
      <c r="G13" s="143">
        <v>8.5</v>
      </c>
      <c r="H13" s="144">
        <f>SUM(C13:G13)</f>
        <v>59.5</v>
      </c>
    </row>
    <row r="14" spans="1:8" ht="15">
      <c r="A14" s="138">
        <v>4</v>
      </c>
      <c r="B14" s="143" t="s">
        <v>642</v>
      </c>
      <c r="C14" s="143"/>
      <c r="D14" s="143"/>
      <c r="E14" s="143"/>
      <c r="F14" s="143"/>
      <c r="G14" s="143"/>
      <c r="H14" s="144"/>
    </row>
    <row r="15" spans="1:8" ht="15">
      <c r="A15" s="138">
        <v>5</v>
      </c>
      <c r="B15" s="143" t="s">
        <v>643</v>
      </c>
      <c r="C15" s="143"/>
      <c r="D15" s="143"/>
      <c r="E15" s="143"/>
      <c r="F15" s="143">
        <v>36.5</v>
      </c>
      <c r="G15" s="143"/>
      <c r="H15" s="144">
        <f>SUM(C15:G15)</f>
        <v>36.5</v>
      </c>
    </row>
    <row r="16" spans="1:8" ht="15">
      <c r="A16" s="138">
        <v>6</v>
      </c>
      <c r="B16" s="143" t="s">
        <v>644</v>
      </c>
      <c r="C16" s="143"/>
      <c r="D16" s="143"/>
      <c r="E16" s="143"/>
      <c r="F16" s="143"/>
      <c r="G16" s="143">
        <v>1</v>
      </c>
      <c r="H16" s="144">
        <f>SUM(G16)</f>
        <v>1</v>
      </c>
    </row>
    <row r="17" spans="1:8" ht="15">
      <c r="A17" s="138">
        <v>7</v>
      </c>
      <c r="B17" s="143" t="s">
        <v>645</v>
      </c>
      <c r="C17" s="143"/>
      <c r="D17" s="143"/>
      <c r="E17" s="143"/>
      <c r="F17" s="143">
        <v>1</v>
      </c>
      <c r="G17" s="143"/>
      <c r="H17" s="144">
        <f>SUM(C17:G17)</f>
        <v>1</v>
      </c>
    </row>
    <row r="18" spans="1:8" ht="15">
      <c r="A18" s="138">
        <v>8</v>
      </c>
      <c r="B18" s="143" t="s">
        <v>646</v>
      </c>
      <c r="C18" s="143"/>
      <c r="D18" s="143"/>
      <c r="E18" s="143"/>
      <c r="F18" s="143"/>
      <c r="G18" s="143"/>
      <c r="H18" s="144"/>
    </row>
    <row r="19" spans="1:8" ht="15">
      <c r="A19" s="138">
        <v>9</v>
      </c>
      <c r="B19" s="143" t="s">
        <v>647</v>
      </c>
      <c r="C19" s="143"/>
      <c r="D19" s="143"/>
      <c r="E19" s="143"/>
      <c r="F19" s="143"/>
      <c r="G19" s="143">
        <v>149</v>
      </c>
      <c r="H19" s="144">
        <f>SUM(C19:G19)</f>
        <v>149</v>
      </c>
    </row>
    <row r="20" spans="1:8" ht="15.75">
      <c r="A20" s="138">
        <v>10</v>
      </c>
      <c r="B20" s="145" t="s">
        <v>648</v>
      </c>
      <c r="C20" s="146">
        <f aca="true" t="shared" si="0" ref="C20:H20">SUM(C12:C19)</f>
        <v>7</v>
      </c>
      <c r="D20" s="146">
        <f t="shared" si="0"/>
        <v>5</v>
      </c>
      <c r="E20" s="146">
        <f t="shared" si="0"/>
        <v>61</v>
      </c>
      <c r="F20" s="146">
        <f t="shared" si="0"/>
        <v>37.5</v>
      </c>
      <c r="G20" s="146">
        <f t="shared" si="0"/>
        <v>160</v>
      </c>
      <c r="H20" s="144">
        <f t="shared" si="0"/>
        <v>270.5</v>
      </c>
    </row>
  </sheetData>
  <mergeCells count="2">
    <mergeCell ref="B4:H4"/>
    <mergeCell ref="B5:H5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&amp;R2. melléklet a 7/2015 (IV. 23.)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28">
      <selection activeCell="A1" sqref="A1:D53"/>
    </sheetView>
  </sheetViews>
  <sheetFormatPr defaultColWidth="9.140625" defaultRowHeight="15"/>
  <cols>
    <col min="2" max="2" width="42.8515625" style="0" customWidth="1"/>
    <col min="4" max="4" width="25.8515625" style="0" customWidth="1"/>
  </cols>
  <sheetData>
    <row r="2" spans="1:4" ht="15">
      <c r="A2" s="151"/>
      <c r="B2" s="151"/>
      <c r="C2" s="151"/>
      <c r="D2" s="151"/>
    </row>
    <row r="3" spans="1:4" ht="15">
      <c r="A3" s="151"/>
      <c r="B3" s="151"/>
      <c r="C3" s="151"/>
      <c r="D3" s="152"/>
    </row>
    <row r="4" spans="1:4" ht="15">
      <c r="A4" s="151"/>
      <c r="B4" s="151"/>
      <c r="C4" s="151"/>
      <c r="D4" s="151"/>
    </row>
    <row r="5" spans="1:4" ht="15">
      <c r="A5" s="151"/>
      <c r="B5" s="151"/>
      <c r="C5" s="151"/>
      <c r="D5" s="151"/>
    </row>
    <row r="6" spans="1:4" ht="15.75">
      <c r="A6" s="241" t="s">
        <v>89</v>
      </c>
      <c r="B6" s="241"/>
      <c r="C6" s="241"/>
      <c r="D6" s="241"/>
    </row>
    <row r="7" spans="1:4" ht="15.75">
      <c r="A7" s="241" t="s">
        <v>694</v>
      </c>
      <c r="B7" s="242"/>
      <c r="C7" s="242"/>
      <c r="D7" s="242"/>
    </row>
    <row r="8" spans="1:4" ht="15.75">
      <c r="A8" s="151"/>
      <c r="B8" s="154"/>
      <c r="C8" s="151"/>
      <c r="D8" s="151"/>
    </row>
    <row r="9" spans="1:4" ht="15.75">
      <c r="A9" s="151"/>
      <c r="B9" s="153" t="s">
        <v>698</v>
      </c>
      <c r="C9" s="151"/>
      <c r="D9" s="151"/>
    </row>
    <row r="10" spans="1:4" ht="15.75">
      <c r="A10" s="151"/>
      <c r="B10" s="153"/>
      <c r="C10" s="151"/>
      <c r="D10" s="151"/>
    </row>
    <row r="11" spans="1:4" ht="15.75">
      <c r="A11" s="151"/>
      <c r="B11" s="155"/>
      <c r="C11" s="151"/>
      <c r="D11" s="151"/>
    </row>
    <row r="12" spans="1:4" ht="15.75">
      <c r="A12" s="151"/>
      <c r="B12" s="155"/>
      <c r="C12" s="151"/>
      <c r="D12" s="151"/>
    </row>
    <row r="13" spans="1:4" ht="15.75">
      <c r="A13" s="151"/>
      <c r="B13" s="155"/>
      <c r="C13" s="151"/>
      <c r="D13" s="151"/>
    </row>
    <row r="14" spans="1:4" ht="15.75">
      <c r="A14" s="151"/>
      <c r="B14" s="155"/>
      <c r="C14" s="151"/>
      <c r="D14" s="151"/>
    </row>
    <row r="15" spans="1:4" ht="15.75">
      <c r="A15" s="151"/>
      <c r="B15" s="155"/>
      <c r="C15" s="151"/>
      <c r="D15" s="151"/>
    </row>
    <row r="16" spans="1:4" ht="15.75">
      <c r="A16" s="151"/>
      <c r="B16" s="156"/>
      <c r="C16" s="151"/>
      <c r="D16" s="151"/>
    </row>
    <row r="17" spans="1:4" ht="15.75">
      <c r="A17" s="151"/>
      <c r="B17" s="154" t="s">
        <v>695</v>
      </c>
      <c r="C17" s="151"/>
      <c r="D17" s="163" t="s">
        <v>696</v>
      </c>
    </row>
    <row r="18" spans="1:4" ht="15.75">
      <c r="A18" s="151"/>
      <c r="B18" s="156"/>
      <c r="C18" s="151"/>
      <c r="D18" s="151"/>
    </row>
    <row r="19" spans="1:4" ht="15.75">
      <c r="A19" s="151"/>
      <c r="B19" s="156" t="s">
        <v>699</v>
      </c>
      <c r="C19" s="151"/>
      <c r="D19" s="151"/>
    </row>
    <row r="20" spans="1:4" ht="15.75">
      <c r="A20" s="151"/>
      <c r="B20" s="156"/>
      <c r="C20" s="151"/>
      <c r="D20" s="151"/>
    </row>
    <row r="21" spans="1:4" ht="15.75">
      <c r="A21" s="151"/>
      <c r="B21" s="156" t="s">
        <v>690</v>
      </c>
      <c r="C21" s="157"/>
      <c r="D21" s="158">
        <v>65689</v>
      </c>
    </row>
    <row r="22" spans="1:4" ht="15.75">
      <c r="A22" s="151"/>
      <c r="B22" s="156"/>
      <c r="C22" s="151"/>
      <c r="D22" s="159"/>
    </row>
    <row r="23" spans="1:4" ht="15.75">
      <c r="A23" s="151"/>
      <c r="B23" s="156" t="s">
        <v>92</v>
      </c>
      <c r="C23" s="151"/>
      <c r="D23" s="158">
        <v>7686</v>
      </c>
    </row>
    <row r="24" spans="1:4" ht="15.75">
      <c r="A24" s="151"/>
      <c r="B24" s="156"/>
      <c r="C24" s="151"/>
      <c r="D24" s="159"/>
    </row>
    <row r="25" spans="1:4" ht="15.75">
      <c r="A25" s="151"/>
      <c r="B25" s="160" t="s">
        <v>697</v>
      </c>
      <c r="C25" s="160"/>
      <c r="D25" s="161">
        <v>4068681</v>
      </c>
    </row>
    <row r="26" spans="1:4" ht="15.75">
      <c r="A26" s="151"/>
      <c r="B26" s="156"/>
      <c r="C26" s="151"/>
      <c r="D26" s="151"/>
    </row>
    <row r="27" spans="1:4" ht="15.75">
      <c r="A27" s="151"/>
      <c r="B27" s="154" t="s">
        <v>104</v>
      </c>
      <c r="C27" s="151"/>
      <c r="D27" s="162">
        <f>SUM(D21:D26)</f>
        <v>4142056</v>
      </c>
    </row>
    <row r="28" spans="1:4" ht="15">
      <c r="A28" s="151"/>
      <c r="B28" s="151"/>
      <c r="C28" s="151"/>
      <c r="D28" s="151"/>
    </row>
  </sheetData>
  <mergeCells count="2">
    <mergeCell ref="A6:D6"/>
    <mergeCell ref="A7:D7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Header>&amp;R7.melléklet a  7/2015(IV. 23.)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3:I24"/>
  <sheetViews>
    <sheetView workbookViewId="0" topLeftCell="A1">
      <selection activeCell="I11" sqref="I11"/>
    </sheetView>
  </sheetViews>
  <sheetFormatPr defaultColWidth="9.140625" defaultRowHeight="15"/>
  <cols>
    <col min="2" max="2" width="5.140625" style="0" customWidth="1"/>
    <col min="3" max="3" width="63.28125" style="0" customWidth="1"/>
    <col min="4" max="4" width="14.8515625" style="0" customWidth="1"/>
    <col min="5" max="5" width="12.8515625" style="0" customWidth="1"/>
    <col min="6" max="6" width="12.140625" style="0" customWidth="1"/>
    <col min="7" max="7" width="13.7109375" style="0" customWidth="1"/>
    <col min="8" max="8" width="13.57421875" style="0" customWidth="1"/>
    <col min="9" max="9" width="13.00390625" style="0" customWidth="1"/>
  </cols>
  <sheetData>
    <row r="3" ht="15">
      <c r="E3" s="148" t="s">
        <v>693</v>
      </c>
    </row>
    <row r="4" ht="15">
      <c r="I4" s="63" t="s">
        <v>346</v>
      </c>
    </row>
    <row r="5" spans="2:9" ht="30">
      <c r="B5" s="24"/>
      <c r="C5" s="24"/>
      <c r="D5" s="94" t="s">
        <v>688</v>
      </c>
      <c r="E5" s="94" t="s">
        <v>689</v>
      </c>
      <c r="F5" s="94" t="s">
        <v>690</v>
      </c>
      <c r="G5" s="94" t="s">
        <v>691</v>
      </c>
      <c r="H5" s="94" t="s">
        <v>692</v>
      </c>
      <c r="I5" s="149" t="s">
        <v>104</v>
      </c>
    </row>
    <row r="6" spans="2:9" ht="15">
      <c r="B6" s="24" t="s">
        <v>650</v>
      </c>
      <c r="C6" s="24" t="s">
        <v>651</v>
      </c>
      <c r="D6" s="123">
        <v>1817</v>
      </c>
      <c r="E6" s="123">
        <v>4409</v>
      </c>
      <c r="F6" s="123">
        <v>30625</v>
      </c>
      <c r="G6" s="123">
        <v>21512</v>
      </c>
      <c r="H6" s="123">
        <v>1706287</v>
      </c>
      <c r="I6" s="123">
        <f>SUM(D6:H6)</f>
        <v>1764650</v>
      </c>
    </row>
    <row r="7" spans="2:9" ht="15">
      <c r="B7" s="24" t="s">
        <v>652</v>
      </c>
      <c r="C7" s="24" t="s">
        <v>653</v>
      </c>
      <c r="D7" s="123">
        <v>21495</v>
      </c>
      <c r="E7" s="123">
        <v>31071</v>
      </c>
      <c r="F7" s="123">
        <v>296056</v>
      </c>
      <c r="G7" s="123">
        <v>179836</v>
      </c>
      <c r="H7" s="123">
        <v>1169404</v>
      </c>
      <c r="I7" s="123">
        <f>SUM(D7:H7)</f>
        <v>1697862</v>
      </c>
    </row>
    <row r="8" spans="2:9" ht="15">
      <c r="B8" s="73" t="s">
        <v>654</v>
      </c>
      <c r="C8" s="73" t="s">
        <v>655</v>
      </c>
      <c r="D8" s="123">
        <f aca="true" t="shared" si="0" ref="D8:I8">SUM(D6-D7)</f>
        <v>-19678</v>
      </c>
      <c r="E8" s="123">
        <f t="shared" si="0"/>
        <v>-26662</v>
      </c>
      <c r="F8" s="123">
        <f t="shared" si="0"/>
        <v>-265431</v>
      </c>
      <c r="G8" s="123">
        <f t="shared" si="0"/>
        <v>-158324</v>
      </c>
      <c r="H8" s="123">
        <f t="shared" si="0"/>
        <v>536883</v>
      </c>
      <c r="I8" s="123">
        <f t="shared" si="0"/>
        <v>66788</v>
      </c>
    </row>
    <row r="9" spans="2:9" ht="15">
      <c r="B9" s="24" t="s">
        <v>656</v>
      </c>
      <c r="C9" s="24" t="s">
        <v>657</v>
      </c>
      <c r="D9" s="123">
        <v>20414</v>
      </c>
      <c r="E9" s="123">
        <v>27483</v>
      </c>
      <c r="F9" s="123">
        <v>270625</v>
      </c>
      <c r="G9" s="123">
        <v>164855</v>
      </c>
      <c r="H9" s="123">
        <v>176475</v>
      </c>
      <c r="I9" s="123">
        <v>187576</v>
      </c>
    </row>
    <row r="10" spans="2:9" ht="15">
      <c r="B10" s="24" t="s">
        <v>658</v>
      </c>
      <c r="C10" s="24" t="s">
        <v>659</v>
      </c>
      <c r="D10" s="123">
        <v>0</v>
      </c>
      <c r="E10" s="123">
        <v>0</v>
      </c>
      <c r="F10" s="123">
        <v>0</v>
      </c>
      <c r="G10" s="123">
        <v>0</v>
      </c>
      <c r="H10" s="123">
        <v>597405</v>
      </c>
      <c r="I10" s="123">
        <v>125129</v>
      </c>
    </row>
    <row r="11" spans="2:9" ht="15">
      <c r="B11" s="73" t="s">
        <v>660</v>
      </c>
      <c r="C11" s="73" t="s">
        <v>661</v>
      </c>
      <c r="D11" s="125">
        <f aca="true" t="shared" si="1" ref="D11:I11">SUM(D9-D10)</f>
        <v>20414</v>
      </c>
      <c r="E11" s="125">
        <f t="shared" si="1"/>
        <v>27483</v>
      </c>
      <c r="F11" s="125">
        <f t="shared" si="1"/>
        <v>270625</v>
      </c>
      <c r="G11" s="125">
        <f t="shared" si="1"/>
        <v>164855</v>
      </c>
      <c r="H11" s="125">
        <f t="shared" si="1"/>
        <v>-420930</v>
      </c>
      <c r="I11" s="125">
        <f t="shared" si="1"/>
        <v>62447</v>
      </c>
    </row>
    <row r="12" spans="2:9" ht="15">
      <c r="B12" s="73" t="s">
        <v>662</v>
      </c>
      <c r="C12" s="73" t="s">
        <v>663</v>
      </c>
      <c r="D12" s="125">
        <f aca="true" t="shared" si="2" ref="D12:I12">SUM(D11,D8)</f>
        <v>736</v>
      </c>
      <c r="E12" s="125">
        <f t="shared" si="2"/>
        <v>821</v>
      </c>
      <c r="F12" s="125">
        <f t="shared" si="2"/>
        <v>5194</v>
      </c>
      <c r="G12" s="125">
        <f t="shared" si="2"/>
        <v>6531</v>
      </c>
      <c r="H12" s="125">
        <f t="shared" si="2"/>
        <v>115953</v>
      </c>
      <c r="I12" s="125">
        <f t="shared" si="2"/>
        <v>129235</v>
      </c>
    </row>
    <row r="13" spans="2:9" ht="15">
      <c r="B13" s="150" t="s">
        <v>664</v>
      </c>
      <c r="C13" s="150" t="s">
        <v>665</v>
      </c>
      <c r="D13" s="123"/>
      <c r="E13" s="123"/>
      <c r="F13" s="123"/>
      <c r="G13" s="123"/>
      <c r="H13" s="123"/>
      <c r="I13" s="123"/>
    </row>
    <row r="14" spans="2:9" ht="15">
      <c r="B14" s="150" t="s">
        <v>666</v>
      </c>
      <c r="C14" s="150" t="s">
        <v>667</v>
      </c>
      <c r="D14" s="123"/>
      <c r="E14" s="123"/>
      <c r="F14" s="123"/>
      <c r="G14" s="123"/>
      <c r="H14" s="123"/>
      <c r="I14" s="123"/>
    </row>
    <row r="15" spans="2:9" ht="15">
      <c r="B15" s="73" t="s">
        <v>668</v>
      </c>
      <c r="C15" s="73" t="s">
        <v>669</v>
      </c>
      <c r="D15" s="123"/>
      <c r="E15" s="123"/>
      <c r="F15" s="123"/>
      <c r="G15" s="123"/>
      <c r="H15" s="123"/>
      <c r="I15" s="123"/>
    </row>
    <row r="16" spans="2:9" ht="15">
      <c r="B16" s="150" t="s">
        <v>670</v>
      </c>
      <c r="C16" s="150" t="s">
        <v>671</v>
      </c>
      <c r="D16" s="123"/>
      <c r="E16" s="123"/>
      <c r="F16" s="123"/>
      <c r="G16" s="123"/>
      <c r="H16" s="123"/>
      <c r="I16" s="123"/>
    </row>
    <row r="17" spans="2:9" ht="15">
      <c r="B17" s="150" t="s">
        <v>672</v>
      </c>
      <c r="C17" s="150" t="s">
        <v>673</v>
      </c>
      <c r="D17" s="123"/>
      <c r="E17" s="123"/>
      <c r="F17" s="123"/>
      <c r="G17" s="123"/>
      <c r="H17" s="123"/>
      <c r="I17" s="123"/>
    </row>
    <row r="18" spans="2:9" ht="15">
      <c r="B18" s="73" t="s">
        <v>674</v>
      </c>
      <c r="C18" s="73" t="s">
        <v>675</v>
      </c>
      <c r="D18" s="123"/>
      <c r="E18" s="123"/>
      <c r="F18" s="123"/>
      <c r="G18" s="123"/>
      <c r="H18" s="123"/>
      <c r="I18" s="123"/>
    </row>
    <row r="19" spans="2:9" ht="15">
      <c r="B19" s="73" t="s">
        <v>676</v>
      </c>
      <c r="C19" s="73" t="s">
        <v>677</v>
      </c>
      <c r="D19" s="123"/>
      <c r="E19" s="123"/>
      <c r="F19" s="123"/>
      <c r="G19" s="123"/>
      <c r="H19" s="123"/>
      <c r="I19" s="123"/>
    </row>
    <row r="20" spans="2:9" ht="15">
      <c r="B20" s="73" t="s">
        <v>678</v>
      </c>
      <c r="C20" s="73" t="s">
        <v>679</v>
      </c>
      <c r="D20" s="125">
        <f aca="true" t="shared" si="3" ref="D20:I20">SUM(D12+D19)</f>
        <v>736</v>
      </c>
      <c r="E20" s="125">
        <f t="shared" si="3"/>
        <v>821</v>
      </c>
      <c r="F20" s="125">
        <f t="shared" si="3"/>
        <v>5194</v>
      </c>
      <c r="G20" s="125">
        <f t="shared" si="3"/>
        <v>6531</v>
      </c>
      <c r="H20" s="125">
        <f t="shared" si="3"/>
        <v>115953</v>
      </c>
      <c r="I20" s="125">
        <f t="shared" si="3"/>
        <v>129235</v>
      </c>
    </row>
    <row r="21" spans="2:9" ht="15">
      <c r="B21" s="150" t="s">
        <v>680</v>
      </c>
      <c r="C21" s="150" t="s">
        <v>681</v>
      </c>
      <c r="D21" s="123">
        <v>736</v>
      </c>
      <c r="E21" s="123">
        <v>0</v>
      </c>
      <c r="F21" s="123">
        <v>0</v>
      </c>
      <c r="G21" s="123">
        <v>0</v>
      </c>
      <c r="H21" s="123">
        <v>11058</v>
      </c>
      <c r="I21" s="123">
        <f>SUM(D21:H21)</f>
        <v>11794</v>
      </c>
    </row>
    <row r="22" spans="2:9" ht="15">
      <c r="B22" s="150" t="s">
        <v>682</v>
      </c>
      <c r="C22" s="150" t="s">
        <v>683</v>
      </c>
      <c r="D22" s="123">
        <v>0</v>
      </c>
      <c r="E22" s="123">
        <v>821</v>
      </c>
      <c r="F22" s="123">
        <v>5194</v>
      </c>
      <c r="G22" s="123">
        <v>6531</v>
      </c>
      <c r="H22" s="123">
        <v>104895</v>
      </c>
      <c r="I22" s="123">
        <f>SUM(D22:H22)</f>
        <v>117441</v>
      </c>
    </row>
    <row r="23" spans="2:9" ht="15">
      <c r="B23" s="150" t="s">
        <v>684</v>
      </c>
      <c r="C23" s="150" t="s">
        <v>685</v>
      </c>
      <c r="D23" s="123"/>
      <c r="E23" s="123"/>
      <c r="F23" s="123"/>
      <c r="G23" s="123"/>
      <c r="H23" s="123"/>
      <c r="I23" s="123"/>
    </row>
    <row r="24" spans="2:9" ht="15">
      <c r="B24" s="150" t="s">
        <v>686</v>
      </c>
      <c r="C24" s="150" t="s">
        <v>687</v>
      </c>
      <c r="D24" s="123"/>
      <c r="E24" s="123"/>
      <c r="F24" s="123"/>
      <c r="G24" s="123"/>
      <c r="H24" s="123"/>
      <c r="I24" s="123"/>
    </row>
  </sheetData>
  <printOptions/>
  <pageMargins left="0.75" right="0.75" top="1" bottom="1" header="0.5" footer="0.5"/>
  <pageSetup horizontalDpi="600" verticalDpi="600" orientation="landscape" paperSize="9" scale="81" r:id="rId1"/>
  <headerFooter alignWithMargins="0">
    <oddHeader>&amp;R1/14.melléklet a 7/2015. (IV. 23.) önkormányzati 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4:E21"/>
  <sheetViews>
    <sheetView workbookViewId="0" topLeftCell="A1">
      <selection activeCell="L20" sqref="L20"/>
    </sheetView>
  </sheetViews>
  <sheetFormatPr defaultColWidth="9.140625" defaultRowHeight="15"/>
  <cols>
    <col min="2" max="2" width="23.421875" style="0" customWidth="1"/>
    <col min="3" max="3" width="14.421875" style="0" customWidth="1"/>
    <col min="4" max="4" width="16.28125" style="0" customWidth="1"/>
    <col min="5" max="5" width="22.00390625" style="0" customWidth="1"/>
  </cols>
  <sheetData>
    <row r="4" spans="1:5" ht="15">
      <c r="A4" s="151"/>
      <c r="B4" s="151"/>
      <c r="C4" s="151"/>
      <c r="D4" s="151"/>
      <c r="E4" s="151"/>
    </row>
    <row r="5" spans="1:5" ht="15">
      <c r="A5" s="151"/>
      <c r="B5" s="151"/>
      <c r="C5" s="151"/>
      <c r="D5" s="151"/>
      <c r="E5" s="151"/>
    </row>
    <row r="6" spans="1:5" ht="15">
      <c r="A6" s="243" t="s">
        <v>741</v>
      </c>
      <c r="B6" s="244"/>
      <c r="C6" s="244"/>
      <c r="D6" s="244"/>
      <c r="E6" s="244"/>
    </row>
    <row r="7" spans="1:5" ht="15">
      <c r="A7" s="243" t="s">
        <v>720</v>
      </c>
      <c r="B7" s="244"/>
      <c r="C7" s="244"/>
      <c r="D7" s="244"/>
      <c r="E7" s="244"/>
    </row>
    <row r="8" spans="1:5" ht="15">
      <c r="A8" s="151"/>
      <c r="B8" s="151"/>
      <c r="C8" s="151"/>
      <c r="D8" s="151"/>
      <c r="E8" s="151"/>
    </row>
    <row r="9" spans="1:5" ht="15">
      <c r="A9" s="151"/>
      <c r="B9" s="151"/>
      <c r="C9" s="151"/>
      <c r="D9" s="151"/>
      <c r="E9" s="151"/>
    </row>
    <row r="10" spans="1:5" ht="15">
      <c r="A10" s="151"/>
      <c r="B10" s="151"/>
      <c r="C10" s="151"/>
      <c r="D10" s="151"/>
      <c r="E10" s="151"/>
    </row>
    <row r="11" spans="1:5" ht="15.75" thickBot="1">
      <c r="A11" s="151"/>
      <c r="B11" s="151"/>
      <c r="C11" s="151"/>
      <c r="D11" s="151"/>
      <c r="E11" s="179" t="s">
        <v>721</v>
      </c>
    </row>
    <row r="12" spans="1:5" ht="47.25" customHeight="1" thickBot="1">
      <c r="A12" s="151"/>
      <c r="B12" s="180" t="s">
        <v>722</v>
      </c>
      <c r="C12" s="181" t="s">
        <v>723</v>
      </c>
      <c r="D12" s="182" t="s">
        <v>724</v>
      </c>
      <c r="E12" s="183" t="s">
        <v>725</v>
      </c>
    </row>
    <row r="13" spans="1:5" ht="60" customHeight="1">
      <c r="A13" s="151"/>
      <c r="B13" s="184" t="s">
        <v>726</v>
      </c>
      <c r="C13" s="185">
        <v>125</v>
      </c>
      <c r="D13" s="186">
        <v>125</v>
      </c>
      <c r="E13" s="187" t="s">
        <v>727</v>
      </c>
    </row>
    <row r="14" spans="1:5" ht="47.25" customHeight="1">
      <c r="A14" s="151"/>
      <c r="B14" s="188" t="s">
        <v>728</v>
      </c>
      <c r="C14" s="189">
        <v>411</v>
      </c>
      <c r="D14" s="92">
        <v>411</v>
      </c>
      <c r="E14" s="190" t="s">
        <v>729</v>
      </c>
    </row>
    <row r="15" spans="1:5" ht="49.5" customHeight="1">
      <c r="A15" s="151"/>
      <c r="B15" s="188" t="s">
        <v>730</v>
      </c>
      <c r="C15" s="189">
        <v>60</v>
      </c>
      <c r="D15" s="92">
        <v>60</v>
      </c>
      <c r="E15" s="190" t="s">
        <v>731</v>
      </c>
    </row>
    <row r="16" spans="1:5" ht="56.25" customHeight="1">
      <c r="A16" s="151"/>
      <c r="B16" s="188" t="s">
        <v>732</v>
      </c>
      <c r="C16" s="189">
        <v>411</v>
      </c>
      <c r="D16" s="92">
        <v>411</v>
      </c>
      <c r="E16" s="190" t="s">
        <v>733</v>
      </c>
    </row>
    <row r="17" spans="1:5" ht="15">
      <c r="A17" s="151"/>
      <c r="B17" s="188" t="s">
        <v>734</v>
      </c>
      <c r="C17" s="191"/>
      <c r="D17" s="167">
        <v>860</v>
      </c>
      <c r="E17" s="190" t="s">
        <v>735</v>
      </c>
    </row>
    <row r="18" spans="1:5" ht="15.75" thickBot="1">
      <c r="A18" s="151"/>
      <c r="B18" s="192" t="s">
        <v>736</v>
      </c>
      <c r="C18" s="193"/>
      <c r="D18" s="194">
        <v>1066</v>
      </c>
      <c r="E18" s="195" t="s">
        <v>735</v>
      </c>
    </row>
    <row r="19" spans="1:5" ht="48" customHeight="1" thickBot="1">
      <c r="A19" s="151"/>
      <c r="B19" s="196" t="s">
        <v>737</v>
      </c>
      <c r="C19" s="197"/>
      <c r="D19" s="198">
        <v>2200</v>
      </c>
      <c r="E19" s="199" t="s">
        <v>738</v>
      </c>
    </row>
    <row r="20" spans="1:5" ht="48.75" customHeight="1" thickBot="1">
      <c r="A20" s="151"/>
      <c r="B20" s="196" t="s">
        <v>739</v>
      </c>
      <c r="C20" s="197"/>
      <c r="D20" s="198">
        <v>40</v>
      </c>
      <c r="E20" s="199" t="s">
        <v>738</v>
      </c>
    </row>
    <row r="21" spans="1:5" ht="27" thickBot="1">
      <c r="A21" s="151"/>
      <c r="B21" s="200" t="s">
        <v>740</v>
      </c>
      <c r="C21" s="201">
        <f>SUM(C13:C18)</f>
        <v>1007</v>
      </c>
      <c r="D21" s="202">
        <f>SUM(D13:D20)</f>
        <v>5173</v>
      </c>
      <c r="E21" s="203"/>
    </row>
  </sheetData>
  <mergeCells count="2">
    <mergeCell ref="A6:E6"/>
    <mergeCell ref="A7:E7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>&amp;R4.melléklet a 7/2015. (IV. 23.)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4:J18"/>
  <sheetViews>
    <sheetView workbookViewId="0" topLeftCell="A1">
      <selection activeCell="J16" sqref="J16"/>
    </sheetView>
  </sheetViews>
  <sheetFormatPr defaultColWidth="9.140625" defaultRowHeight="15"/>
  <cols>
    <col min="2" max="2" width="18.28125" style="0" customWidth="1"/>
    <col min="3" max="3" width="29.7109375" style="0" customWidth="1"/>
    <col min="4" max="5" width="13.28125" style="0" customWidth="1"/>
    <col min="6" max="6" width="12.140625" style="0" customWidth="1"/>
    <col min="7" max="7" width="13.421875" style="0" customWidth="1"/>
    <col min="8" max="8" width="14.00390625" style="0" customWidth="1"/>
    <col min="9" max="9" width="14.421875" style="0" customWidth="1"/>
    <col min="10" max="10" width="13.00390625" style="0" customWidth="1"/>
  </cols>
  <sheetData>
    <row r="4" spans="2:10" ht="15.75">
      <c r="B4" s="245" t="s">
        <v>719</v>
      </c>
      <c r="C4" s="239"/>
      <c r="D4" s="239"/>
      <c r="E4" s="239"/>
      <c r="F4" s="239"/>
      <c r="G4" s="239"/>
      <c r="H4" s="239"/>
      <c r="I4" s="239"/>
      <c r="J4" s="239"/>
    </row>
    <row r="5" spans="2:9" ht="15">
      <c r="B5" s="151"/>
      <c r="C5" s="151"/>
      <c r="D5" s="151"/>
      <c r="E5" s="151"/>
      <c r="F5" s="151"/>
      <c r="G5" s="151"/>
      <c r="H5" s="151"/>
      <c r="I5" s="151"/>
    </row>
    <row r="6" spans="2:10" ht="15">
      <c r="B6" s="164" t="s">
        <v>700</v>
      </c>
      <c r="C6" s="151"/>
      <c r="D6" s="151"/>
      <c r="E6" s="151"/>
      <c r="F6" s="151"/>
      <c r="G6" s="151"/>
      <c r="H6" s="151"/>
      <c r="J6" s="176" t="s">
        <v>717</v>
      </c>
    </row>
    <row r="7" spans="2:10" ht="30">
      <c r="B7" s="92"/>
      <c r="C7" s="92" t="s">
        <v>701</v>
      </c>
      <c r="D7" s="165" t="s">
        <v>716</v>
      </c>
      <c r="E7" s="165" t="s">
        <v>713</v>
      </c>
      <c r="F7" s="92" t="s">
        <v>702</v>
      </c>
      <c r="G7" s="165" t="s">
        <v>703</v>
      </c>
      <c r="H7" s="166" t="s">
        <v>714</v>
      </c>
      <c r="I7" s="211" t="s">
        <v>718</v>
      </c>
      <c r="J7" s="24" t="s">
        <v>796</v>
      </c>
    </row>
    <row r="8" spans="2:10" ht="15">
      <c r="B8" s="92" t="s">
        <v>704</v>
      </c>
      <c r="C8" s="92" t="s">
        <v>705</v>
      </c>
      <c r="D8" s="167">
        <v>339585</v>
      </c>
      <c r="E8" s="167"/>
      <c r="F8" s="167">
        <v>339585</v>
      </c>
      <c r="G8" s="167">
        <f>SUM(D8-E8-F8)</f>
        <v>0</v>
      </c>
      <c r="H8" s="167"/>
      <c r="I8" s="212"/>
      <c r="J8" s="24"/>
    </row>
    <row r="9" spans="2:10" ht="15">
      <c r="B9" s="92" t="s">
        <v>706</v>
      </c>
      <c r="C9" s="92" t="s">
        <v>707</v>
      </c>
      <c r="D9" s="167">
        <v>6114851</v>
      </c>
      <c r="E9" s="167"/>
      <c r="F9" s="167">
        <v>6114851</v>
      </c>
      <c r="G9" s="167">
        <f aca="true" t="shared" si="0" ref="G9:G15">SUM(D9-E9-F9)</f>
        <v>0</v>
      </c>
      <c r="H9" s="167"/>
      <c r="I9" s="212"/>
      <c r="J9" s="24"/>
    </row>
    <row r="10" spans="2:10" ht="15">
      <c r="B10" s="92" t="s">
        <v>704</v>
      </c>
      <c r="C10" s="92" t="s">
        <v>708</v>
      </c>
      <c r="D10" s="167">
        <v>3446427</v>
      </c>
      <c r="E10" s="167">
        <v>78327</v>
      </c>
      <c r="F10" s="167">
        <v>3368100</v>
      </c>
      <c r="G10" s="167">
        <f t="shared" si="0"/>
        <v>0</v>
      </c>
      <c r="H10" s="167"/>
      <c r="I10" s="213"/>
      <c r="J10" s="24"/>
    </row>
    <row r="11" spans="2:10" ht="15">
      <c r="B11" s="92" t="s">
        <v>704</v>
      </c>
      <c r="C11" s="92" t="s">
        <v>709</v>
      </c>
      <c r="D11" s="167">
        <v>18563661</v>
      </c>
      <c r="E11" s="167">
        <v>556800</v>
      </c>
      <c r="F11" s="167">
        <v>18006861</v>
      </c>
      <c r="G11" s="167">
        <f t="shared" si="0"/>
        <v>0</v>
      </c>
      <c r="H11" s="167"/>
      <c r="I11" s="213"/>
      <c r="J11" s="24"/>
    </row>
    <row r="12" spans="2:10" ht="15">
      <c r="B12" s="92" t="s">
        <v>710</v>
      </c>
      <c r="C12" s="169">
        <v>41378</v>
      </c>
      <c r="D12" s="167">
        <v>6702776</v>
      </c>
      <c r="E12" s="167">
        <v>142612</v>
      </c>
      <c r="F12" s="167">
        <v>6560164</v>
      </c>
      <c r="G12" s="167">
        <f t="shared" si="0"/>
        <v>0</v>
      </c>
      <c r="H12" s="168"/>
      <c r="I12" s="212"/>
      <c r="J12" s="24"/>
    </row>
    <row r="13" spans="2:10" ht="15">
      <c r="B13" s="92" t="s">
        <v>710</v>
      </c>
      <c r="C13" s="169">
        <v>41379</v>
      </c>
      <c r="D13" s="167">
        <v>11903470</v>
      </c>
      <c r="E13" s="167">
        <v>253265</v>
      </c>
      <c r="F13" s="167">
        <v>11650205</v>
      </c>
      <c r="G13" s="167">
        <f t="shared" si="0"/>
        <v>0</v>
      </c>
      <c r="H13" s="167"/>
      <c r="I13" s="212"/>
      <c r="J13" s="24"/>
    </row>
    <row r="14" spans="2:10" ht="15">
      <c r="B14" s="92" t="s">
        <v>704</v>
      </c>
      <c r="C14" s="92" t="s">
        <v>711</v>
      </c>
      <c r="D14" s="167">
        <v>53585000</v>
      </c>
      <c r="E14" s="167">
        <v>3152000</v>
      </c>
      <c r="F14" s="167">
        <v>50433000</v>
      </c>
      <c r="G14" s="167">
        <f t="shared" si="0"/>
        <v>0</v>
      </c>
      <c r="H14" s="167"/>
      <c r="I14" s="213"/>
      <c r="J14" s="24"/>
    </row>
    <row r="15" spans="2:10" ht="15">
      <c r="B15" s="92" t="s">
        <v>704</v>
      </c>
      <c r="C15" s="177" t="s">
        <v>712</v>
      </c>
      <c r="D15" s="167">
        <v>24473100</v>
      </c>
      <c r="E15" s="167"/>
      <c r="F15" s="167">
        <v>24473100</v>
      </c>
      <c r="G15" s="167">
        <f t="shared" si="0"/>
        <v>0</v>
      </c>
      <c r="H15" s="167">
        <v>3147212</v>
      </c>
      <c r="I15" s="213">
        <v>3147212</v>
      </c>
      <c r="J15" s="217">
        <v>46387</v>
      </c>
    </row>
    <row r="16" spans="2:10" ht="15.75" thickBot="1">
      <c r="B16" s="171" t="s">
        <v>704</v>
      </c>
      <c r="C16" s="178" t="s">
        <v>715</v>
      </c>
      <c r="D16" s="170">
        <v>0</v>
      </c>
      <c r="E16" s="170"/>
      <c r="F16" s="170"/>
      <c r="G16" s="170">
        <v>0</v>
      </c>
      <c r="H16" s="170">
        <v>7500000</v>
      </c>
      <c r="I16" s="214">
        <f>SUM(H16)</f>
        <v>7500000</v>
      </c>
      <c r="J16" s="216">
        <v>43738</v>
      </c>
    </row>
    <row r="17" spans="2:10" ht="15.75" thickBot="1">
      <c r="B17" s="172" t="s">
        <v>104</v>
      </c>
      <c r="C17" s="173"/>
      <c r="D17" s="174">
        <f>SUM(D8:D16)</f>
        <v>125128870</v>
      </c>
      <c r="E17" s="174">
        <f>SUM(E10:E15)</f>
        <v>4183004</v>
      </c>
      <c r="F17" s="174">
        <f>SUM(F8:F15)</f>
        <v>120945866</v>
      </c>
      <c r="G17" s="175">
        <f>SUM(G8:G15)</f>
        <v>0</v>
      </c>
      <c r="H17" s="174">
        <f>SUM(H8:H16)</f>
        <v>10647212</v>
      </c>
      <c r="I17" s="175">
        <f>SUM(I8:I16)</f>
        <v>10647212</v>
      </c>
      <c r="J17" s="215"/>
    </row>
    <row r="18" spans="2:9" ht="15">
      <c r="B18" s="151"/>
      <c r="C18" s="151"/>
      <c r="D18" s="151"/>
      <c r="E18" s="151"/>
      <c r="F18" s="151"/>
      <c r="G18" s="151"/>
      <c r="H18" s="151"/>
      <c r="I18" s="151"/>
    </row>
  </sheetData>
  <mergeCells count="1">
    <mergeCell ref="B4:J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&amp;R3. melléklet a  7/2015. (IV. 23.)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3:E29"/>
  <sheetViews>
    <sheetView workbookViewId="0" topLeftCell="D1">
      <selection activeCell="J1" sqref="J1"/>
    </sheetView>
  </sheetViews>
  <sheetFormatPr defaultColWidth="9.140625" defaultRowHeight="15"/>
  <cols>
    <col min="2" max="2" width="5.57421875" style="0" customWidth="1"/>
    <col min="3" max="3" width="55.57421875" style="0" customWidth="1"/>
    <col min="4" max="4" width="17.00390625" style="0" customWidth="1"/>
    <col min="5" max="5" width="14.57421875" style="0" customWidth="1"/>
  </cols>
  <sheetData>
    <row r="3" spans="2:5" ht="15.75">
      <c r="B3" s="246" t="s">
        <v>778</v>
      </c>
      <c r="C3" s="246"/>
      <c r="D3" s="246"/>
      <c r="E3" s="246"/>
    </row>
    <row r="6" ht="15">
      <c r="E6" t="s">
        <v>746</v>
      </c>
    </row>
    <row r="7" spans="2:5" ht="15">
      <c r="B7" s="24"/>
      <c r="C7" s="24"/>
      <c r="D7" s="204" t="s">
        <v>744</v>
      </c>
      <c r="E7" s="204" t="s">
        <v>745</v>
      </c>
    </row>
    <row r="8" spans="2:5" ht="15">
      <c r="B8" s="24"/>
      <c r="C8" s="24" t="s">
        <v>743</v>
      </c>
      <c r="D8" s="24"/>
      <c r="E8" s="24"/>
    </row>
    <row r="9" spans="2:5" ht="15">
      <c r="B9" s="24" t="s">
        <v>662</v>
      </c>
      <c r="C9" s="24" t="s">
        <v>742</v>
      </c>
      <c r="D9" s="123">
        <v>3026556</v>
      </c>
      <c r="E9" s="123">
        <v>2954938</v>
      </c>
    </row>
    <row r="10" spans="2:5" ht="15">
      <c r="B10" s="24" t="s">
        <v>676</v>
      </c>
      <c r="C10" s="24" t="s">
        <v>747</v>
      </c>
      <c r="D10" s="123">
        <v>130</v>
      </c>
      <c r="E10" s="123">
        <v>93</v>
      </c>
    </row>
    <row r="11" spans="2:5" ht="15">
      <c r="B11" s="24" t="s">
        <v>678</v>
      </c>
      <c r="C11" s="24" t="s">
        <v>748</v>
      </c>
      <c r="D11" s="123">
        <v>115281</v>
      </c>
      <c r="E11" s="123">
        <v>100831</v>
      </c>
    </row>
    <row r="12" spans="2:5" ht="15">
      <c r="B12" s="24" t="s">
        <v>749</v>
      </c>
      <c r="C12" s="24" t="s">
        <v>750</v>
      </c>
      <c r="D12" s="123">
        <v>46625</v>
      </c>
      <c r="E12" s="123">
        <v>74232</v>
      </c>
    </row>
    <row r="13" spans="2:5" ht="15">
      <c r="B13" s="24" t="s">
        <v>765</v>
      </c>
      <c r="C13" s="24" t="s">
        <v>751</v>
      </c>
      <c r="D13" s="123">
        <v>19197</v>
      </c>
      <c r="E13" s="123">
        <v>8554</v>
      </c>
    </row>
    <row r="14" spans="2:5" ht="15">
      <c r="B14" s="24" t="s">
        <v>752</v>
      </c>
      <c r="C14" s="24" t="s">
        <v>753</v>
      </c>
      <c r="D14" s="123">
        <v>13850</v>
      </c>
      <c r="E14" s="123">
        <v>1125</v>
      </c>
    </row>
    <row r="15" spans="2:5" ht="15">
      <c r="B15" s="24" t="s">
        <v>754</v>
      </c>
      <c r="C15" s="24" t="s">
        <v>755</v>
      </c>
      <c r="D15" s="123">
        <f>SUM(D12:D14)</f>
        <v>79672</v>
      </c>
      <c r="E15" s="123">
        <f>SUM(E12:E14)</f>
        <v>83911</v>
      </c>
    </row>
    <row r="16" spans="2:5" ht="15">
      <c r="B16" s="24" t="s">
        <v>682</v>
      </c>
      <c r="C16" s="24" t="s">
        <v>756</v>
      </c>
      <c r="D16" s="123">
        <v>29539</v>
      </c>
      <c r="E16" s="123">
        <v>25593</v>
      </c>
    </row>
    <row r="17" spans="2:5" ht="15">
      <c r="B17" s="24" t="s">
        <v>684</v>
      </c>
      <c r="C17" s="24" t="s">
        <v>757</v>
      </c>
      <c r="D17" s="123">
        <v>0</v>
      </c>
      <c r="E17" s="123">
        <v>212</v>
      </c>
    </row>
    <row r="18" spans="2:5" ht="15">
      <c r="B18" s="24"/>
      <c r="C18" s="73" t="s">
        <v>758</v>
      </c>
      <c r="D18" s="125">
        <f>SUM(D9+D10+D11+D15+D16+D17)</f>
        <v>3251178</v>
      </c>
      <c r="E18" s="125">
        <f>SUM(E9+E10+E11+E15+E16+E17)</f>
        <v>3165578</v>
      </c>
    </row>
    <row r="19" spans="2:5" ht="15">
      <c r="B19" s="24"/>
      <c r="C19" s="24"/>
      <c r="D19" s="24"/>
      <c r="E19" s="24"/>
    </row>
    <row r="20" spans="2:5" ht="15">
      <c r="B20" s="24"/>
      <c r="C20" s="24" t="s">
        <v>759</v>
      </c>
      <c r="D20" s="24"/>
      <c r="E20" s="24"/>
    </row>
    <row r="21" spans="2:5" ht="15">
      <c r="B21" s="24" t="s">
        <v>760</v>
      </c>
      <c r="C21" s="24" t="s">
        <v>761</v>
      </c>
      <c r="D21" s="123">
        <v>2993927</v>
      </c>
      <c r="E21" s="123">
        <v>2875998</v>
      </c>
    </row>
    <row r="22" spans="2:5" ht="15">
      <c r="B22" s="24" t="s">
        <v>762</v>
      </c>
      <c r="C22" s="24" t="s">
        <v>763</v>
      </c>
      <c r="D22" s="123">
        <v>101587</v>
      </c>
      <c r="E22" s="123">
        <v>594</v>
      </c>
    </row>
    <row r="23" spans="2:5" ht="15">
      <c r="B23" s="24" t="s">
        <v>764</v>
      </c>
      <c r="C23" s="24" t="s">
        <v>766</v>
      </c>
      <c r="D23" s="123">
        <v>102420</v>
      </c>
      <c r="E23" s="123">
        <v>118722</v>
      </c>
    </row>
    <row r="24" spans="2:5" ht="15">
      <c r="B24" s="24" t="s">
        <v>769</v>
      </c>
      <c r="C24" s="24" t="s">
        <v>770</v>
      </c>
      <c r="D24" s="123">
        <v>52334</v>
      </c>
      <c r="E24" s="123">
        <v>50712</v>
      </c>
    </row>
    <row r="25" spans="2:5" ht="15">
      <c r="B25" s="24" t="s">
        <v>767</v>
      </c>
      <c r="C25" s="24" t="s">
        <v>768</v>
      </c>
      <c r="D25" s="123">
        <f>SUM(D22:D24)</f>
        <v>256341</v>
      </c>
      <c r="E25" s="123">
        <f>SUM(E22:E24)</f>
        <v>170028</v>
      </c>
    </row>
    <row r="26" spans="2:5" ht="15">
      <c r="B26" s="24" t="s">
        <v>771</v>
      </c>
      <c r="C26" s="24" t="s">
        <v>772</v>
      </c>
      <c r="D26" s="123">
        <v>910</v>
      </c>
      <c r="E26" s="123">
        <v>435</v>
      </c>
    </row>
    <row r="27" spans="2:5" ht="15">
      <c r="B27" s="24" t="s">
        <v>773</v>
      </c>
      <c r="C27" s="24" t="s">
        <v>774</v>
      </c>
      <c r="D27" s="123">
        <v>0</v>
      </c>
      <c r="E27" s="123">
        <v>0</v>
      </c>
    </row>
    <row r="28" spans="2:5" ht="15">
      <c r="B28" s="24" t="s">
        <v>775</v>
      </c>
      <c r="C28" s="24" t="s">
        <v>776</v>
      </c>
      <c r="D28" s="123">
        <v>0</v>
      </c>
      <c r="E28" s="123">
        <v>119117</v>
      </c>
    </row>
    <row r="29" spans="2:5" ht="15">
      <c r="B29" s="24"/>
      <c r="C29" s="73" t="s">
        <v>777</v>
      </c>
      <c r="D29" s="125">
        <f>SUM(D21+D25+D26+D27+D28)</f>
        <v>3251178</v>
      </c>
      <c r="E29" s="125">
        <f>SUM(E21+E25+E26+E27+E28)</f>
        <v>3165578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scale="83" r:id="rId1"/>
  <headerFooter alignWithMargins="0">
    <oddHeader>&amp;R6. melléklet a 7/2015. (IV. 23.)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B13">
      <selection activeCell="A4" sqref="A4"/>
    </sheetView>
  </sheetViews>
  <sheetFormatPr defaultColWidth="9.140625" defaultRowHeight="15"/>
  <cols>
    <col min="1" max="1" width="77.00390625" style="0" customWidth="1"/>
    <col min="2" max="2" width="14.8515625" style="0" customWidth="1"/>
    <col min="3" max="3" width="12.7109375" style="0" customWidth="1"/>
    <col min="4" max="4" width="12.421875" style="0" customWidth="1"/>
  </cols>
  <sheetData>
    <row r="1" spans="1:3" ht="15">
      <c r="A1" s="225" t="s">
        <v>783</v>
      </c>
      <c r="B1" s="235"/>
      <c r="C1" s="235"/>
    </row>
    <row r="2" spans="1:3" ht="18">
      <c r="A2" s="227" t="s">
        <v>582</v>
      </c>
      <c r="B2" s="227"/>
      <c r="C2" s="227"/>
    </row>
    <row r="3" spans="1:3" ht="18.75">
      <c r="A3" s="58"/>
      <c r="B3" s="131"/>
      <c r="C3" s="131"/>
    </row>
    <row r="4" ht="15">
      <c r="A4" s="66"/>
    </row>
    <row r="5" spans="1:4" ht="30">
      <c r="A5" s="61" t="s">
        <v>87</v>
      </c>
      <c r="B5" s="2" t="s">
        <v>126</v>
      </c>
      <c r="C5" s="67" t="s">
        <v>578</v>
      </c>
      <c r="D5" s="67" t="s">
        <v>579</v>
      </c>
    </row>
    <row r="6" spans="1:4" ht="15">
      <c r="A6" s="147" t="s">
        <v>419</v>
      </c>
      <c r="B6" s="6" t="s">
        <v>203</v>
      </c>
      <c r="C6" s="205">
        <v>9400</v>
      </c>
      <c r="D6" s="206">
        <v>340</v>
      </c>
    </row>
    <row r="7" spans="1:4" ht="15">
      <c r="A7" s="11" t="s">
        <v>583</v>
      </c>
      <c r="B7" s="5" t="s">
        <v>205</v>
      </c>
      <c r="C7" s="123"/>
      <c r="D7" s="123"/>
    </row>
    <row r="8" spans="1:4" ht="15">
      <c r="A8" s="11" t="s">
        <v>584</v>
      </c>
      <c r="B8" s="5" t="s">
        <v>205</v>
      </c>
      <c r="C8" s="123"/>
      <c r="D8" s="123"/>
    </row>
    <row r="9" spans="1:4" ht="30">
      <c r="A9" s="11" t="s">
        <v>585</v>
      </c>
      <c r="B9" s="5" t="s">
        <v>205</v>
      </c>
      <c r="C9" s="123"/>
      <c r="D9" s="123"/>
    </row>
    <row r="10" spans="1:4" ht="15">
      <c r="A10" s="11" t="s">
        <v>586</v>
      </c>
      <c r="B10" s="5" t="s">
        <v>205</v>
      </c>
      <c r="C10" s="123"/>
      <c r="D10" s="123"/>
    </row>
    <row r="11" spans="1:4" ht="15">
      <c r="A11" s="12" t="s">
        <v>587</v>
      </c>
      <c r="B11" s="5" t="s">
        <v>205</v>
      </c>
      <c r="C11" s="123"/>
      <c r="D11" s="123"/>
    </row>
    <row r="12" spans="1:4" ht="15">
      <c r="A12" s="12" t="s">
        <v>588</v>
      </c>
      <c r="B12" s="5" t="s">
        <v>205</v>
      </c>
      <c r="C12" s="123"/>
      <c r="D12" s="123"/>
    </row>
    <row r="13" spans="1:4" ht="15">
      <c r="A13" s="14" t="s">
        <v>589</v>
      </c>
      <c r="B13" s="13" t="s">
        <v>205</v>
      </c>
      <c r="C13" s="124">
        <f>SUM(C11:C12)</f>
        <v>0</v>
      </c>
      <c r="D13" s="123">
        <v>0</v>
      </c>
    </row>
    <row r="14" spans="1:4" ht="15">
      <c r="A14" s="11" t="s">
        <v>590</v>
      </c>
      <c r="B14" s="5" t="s">
        <v>206</v>
      </c>
      <c r="C14" s="123">
        <v>120400</v>
      </c>
      <c r="D14" s="123">
        <v>120125</v>
      </c>
    </row>
    <row r="15" spans="1:4" ht="15">
      <c r="A15" s="132" t="s">
        <v>591</v>
      </c>
      <c r="B15" s="13" t="s">
        <v>206</v>
      </c>
      <c r="C15" s="124">
        <f>SUM(C14)</f>
        <v>120400</v>
      </c>
      <c r="D15" s="124">
        <f>SUM(D14)</f>
        <v>120125</v>
      </c>
    </row>
    <row r="16" spans="1:4" ht="15">
      <c r="A16" s="11" t="s">
        <v>592</v>
      </c>
      <c r="B16" s="5" t="s">
        <v>207</v>
      </c>
      <c r="C16" s="123"/>
      <c r="D16" s="123"/>
    </row>
    <row r="17" spans="1:4" ht="15">
      <c r="A17" s="11" t="s">
        <v>593</v>
      </c>
      <c r="B17" s="5" t="s">
        <v>207</v>
      </c>
      <c r="C17" s="123"/>
      <c r="D17" s="123"/>
    </row>
    <row r="18" spans="1:4" ht="15">
      <c r="A18" s="12" t="s">
        <v>594</v>
      </c>
      <c r="B18" s="5" t="s">
        <v>207</v>
      </c>
      <c r="C18" s="123">
        <v>25300</v>
      </c>
      <c r="D18" s="123">
        <v>24976</v>
      </c>
    </row>
    <row r="19" spans="1:4" ht="15">
      <c r="A19" s="12" t="s">
        <v>595</v>
      </c>
      <c r="B19" s="5" t="s">
        <v>207</v>
      </c>
      <c r="C19" s="123">
        <v>700</v>
      </c>
      <c r="D19" s="123"/>
    </row>
    <row r="20" spans="1:4" ht="30">
      <c r="A20" s="12" t="s">
        <v>596</v>
      </c>
      <c r="B20" s="5" t="s">
        <v>207</v>
      </c>
      <c r="C20" s="123"/>
      <c r="D20" s="123"/>
    </row>
    <row r="21" spans="1:4" ht="30">
      <c r="A21" s="15" t="s">
        <v>597</v>
      </c>
      <c r="B21" s="5" t="s">
        <v>207</v>
      </c>
      <c r="C21" s="123"/>
      <c r="D21" s="123"/>
    </row>
    <row r="22" spans="1:4" ht="15">
      <c r="A22" s="10" t="s">
        <v>598</v>
      </c>
      <c r="B22" s="13" t="s">
        <v>207</v>
      </c>
      <c r="C22" s="124">
        <f>SUM(C18:C21)</f>
        <v>26000</v>
      </c>
      <c r="D22" s="124">
        <f>SUM(D18:D21)</f>
        <v>24976</v>
      </c>
    </row>
    <row r="23" spans="1:4" ht="15">
      <c r="A23" s="11" t="s">
        <v>599</v>
      </c>
      <c r="B23" s="5" t="s">
        <v>208</v>
      </c>
      <c r="C23" s="123"/>
      <c r="D23" s="123"/>
    </row>
    <row r="24" spans="1:4" ht="15">
      <c r="A24" s="11" t="s">
        <v>600</v>
      </c>
      <c r="B24" s="5" t="s">
        <v>208</v>
      </c>
      <c r="C24" s="123"/>
      <c r="D24" s="123"/>
    </row>
    <row r="25" spans="1:4" ht="15">
      <c r="A25" s="10" t="s">
        <v>601</v>
      </c>
      <c r="B25" s="7" t="s">
        <v>208</v>
      </c>
      <c r="C25" s="123"/>
      <c r="D25" s="123"/>
    </row>
    <row r="26" spans="1:4" ht="15">
      <c r="A26" s="11" t="s">
        <v>602</v>
      </c>
      <c r="B26" s="5" t="s">
        <v>209</v>
      </c>
      <c r="C26" s="123">
        <v>0</v>
      </c>
      <c r="D26" s="123">
        <v>0</v>
      </c>
    </row>
    <row r="27" spans="1:4" ht="15">
      <c r="A27" s="11" t="s">
        <v>603</v>
      </c>
      <c r="B27" s="5" t="s">
        <v>209</v>
      </c>
      <c r="C27" s="123">
        <v>16500</v>
      </c>
      <c r="D27" s="123">
        <v>9805</v>
      </c>
    </row>
    <row r="28" spans="1:4" ht="15">
      <c r="A28" s="12" t="s">
        <v>604</v>
      </c>
      <c r="B28" s="5" t="s">
        <v>209</v>
      </c>
      <c r="C28" s="123">
        <v>5047</v>
      </c>
      <c r="D28" s="123">
        <v>4154</v>
      </c>
    </row>
    <row r="29" spans="1:4" ht="15">
      <c r="A29" s="12" t="s">
        <v>605</v>
      </c>
      <c r="B29" s="5" t="s">
        <v>209</v>
      </c>
      <c r="C29" s="123"/>
      <c r="D29" s="123">
        <v>0</v>
      </c>
    </row>
    <row r="30" spans="1:4" ht="15">
      <c r="A30" s="12" t="s">
        <v>606</v>
      </c>
      <c r="B30" s="5" t="s">
        <v>209</v>
      </c>
      <c r="C30" s="123">
        <v>1300</v>
      </c>
      <c r="D30" s="123">
        <v>394</v>
      </c>
    </row>
    <row r="31" spans="1:4" ht="15">
      <c r="A31" s="12" t="s">
        <v>607</v>
      </c>
      <c r="B31" s="5" t="s">
        <v>209</v>
      </c>
      <c r="C31" s="123"/>
      <c r="D31" s="123"/>
    </row>
    <row r="32" spans="1:4" ht="15">
      <c r="A32" s="12" t="s">
        <v>608</v>
      </c>
      <c r="B32" s="5" t="s">
        <v>209</v>
      </c>
      <c r="C32" s="123">
        <v>4060</v>
      </c>
      <c r="D32" s="123">
        <v>2898</v>
      </c>
    </row>
    <row r="33" spans="1:4" ht="15">
      <c r="A33" s="12" t="s">
        <v>609</v>
      </c>
      <c r="B33" s="5" t="s">
        <v>209</v>
      </c>
      <c r="C33" s="123"/>
      <c r="D33" s="123"/>
    </row>
    <row r="34" spans="1:4" ht="15">
      <c r="A34" s="12" t="s">
        <v>610</v>
      </c>
      <c r="B34" s="5" t="s">
        <v>209</v>
      </c>
      <c r="C34" s="123">
        <v>800</v>
      </c>
      <c r="D34" s="123">
        <v>41</v>
      </c>
    </row>
    <row r="35" spans="1:4" ht="15">
      <c r="A35" s="12" t="s">
        <v>611</v>
      </c>
      <c r="B35" s="5" t="s">
        <v>209</v>
      </c>
      <c r="C35" s="123"/>
      <c r="D35" s="123"/>
    </row>
    <row r="36" spans="1:4" ht="30">
      <c r="A36" s="12" t="s">
        <v>612</v>
      </c>
      <c r="B36" s="5" t="s">
        <v>209</v>
      </c>
      <c r="C36" s="123">
        <v>14000</v>
      </c>
      <c r="D36" s="123">
        <v>12776</v>
      </c>
    </row>
    <row r="37" spans="1:4" ht="30">
      <c r="A37" s="12" t="s">
        <v>613</v>
      </c>
      <c r="B37" s="5" t="s">
        <v>209</v>
      </c>
      <c r="C37" s="123"/>
      <c r="D37" s="123"/>
    </row>
    <row r="38" spans="1:4" ht="15">
      <c r="A38" s="10" t="s">
        <v>614</v>
      </c>
      <c r="B38" s="13" t="s">
        <v>209</v>
      </c>
      <c r="C38" s="124">
        <f>SUM(C26:C37)</f>
        <v>41707</v>
      </c>
      <c r="D38" s="124">
        <f>SUM(D26:D37)</f>
        <v>30068</v>
      </c>
    </row>
    <row r="39" spans="1:4" ht="15.75">
      <c r="A39" s="133" t="s">
        <v>420</v>
      </c>
      <c r="B39" s="8" t="s">
        <v>210</v>
      </c>
      <c r="C39" s="124">
        <f>C13+C15+C22+C38+C6</f>
        <v>197507</v>
      </c>
      <c r="D39" s="124">
        <f>D13+D15+D22+D38+D6</f>
        <v>175509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74" r:id="rId1"/>
  <headerFooter alignWithMargins="0">
    <oddHeader>&amp;R1/9. melléklet a 7/2015. (IV. 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7109375" style="0" customWidth="1"/>
  </cols>
  <sheetData>
    <row r="1" spans="1:4" ht="20.25" customHeight="1">
      <c r="A1" s="225" t="s">
        <v>779</v>
      </c>
      <c r="B1" s="226"/>
      <c r="C1" s="226"/>
      <c r="D1" s="226"/>
    </row>
    <row r="2" spans="1:4" ht="19.5" customHeight="1">
      <c r="A2" s="224" t="s">
        <v>24</v>
      </c>
      <c r="B2" s="226"/>
      <c r="C2" s="226"/>
      <c r="D2" s="226"/>
    </row>
    <row r="3" ht="18">
      <c r="A3" s="44"/>
    </row>
    <row r="4" ht="15">
      <c r="A4" s="3"/>
    </row>
    <row r="5" spans="1:4" ht="30">
      <c r="A5" s="1" t="s">
        <v>125</v>
      </c>
      <c r="B5" s="2" t="s">
        <v>126</v>
      </c>
      <c r="C5" s="67" t="s">
        <v>578</v>
      </c>
      <c r="D5" s="67" t="s">
        <v>579</v>
      </c>
    </row>
    <row r="6" spans="1:4" ht="15" hidden="1">
      <c r="A6" s="25" t="s">
        <v>127</v>
      </c>
      <c r="B6" s="26" t="s">
        <v>128</v>
      </c>
      <c r="C6" s="39"/>
      <c r="D6" s="39"/>
    </row>
    <row r="7" spans="1:4" ht="15" hidden="1">
      <c r="A7" s="25" t="s">
        <v>129</v>
      </c>
      <c r="B7" s="27" t="s">
        <v>130</v>
      </c>
      <c r="C7" s="39"/>
      <c r="D7" s="39"/>
    </row>
    <row r="8" spans="1:4" ht="15" hidden="1">
      <c r="A8" s="25" t="s">
        <v>131</v>
      </c>
      <c r="B8" s="27" t="s">
        <v>132</v>
      </c>
      <c r="C8" s="39"/>
      <c r="D8" s="39"/>
    </row>
    <row r="9" spans="1:4" ht="15" hidden="1">
      <c r="A9" s="28" t="s">
        <v>133</v>
      </c>
      <c r="B9" s="27" t="s">
        <v>134</v>
      </c>
      <c r="C9" s="39"/>
      <c r="D9" s="39"/>
    </row>
    <row r="10" spans="1:4" ht="15" hidden="1">
      <c r="A10" s="28" t="s">
        <v>135</v>
      </c>
      <c r="B10" s="27" t="s">
        <v>136</v>
      </c>
      <c r="C10" s="39"/>
      <c r="D10" s="39"/>
    </row>
    <row r="11" spans="1:4" ht="15" hidden="1">
      <c r="A11" s="28" t="s">
        <v>137</v>
      </c>
      <c r="B11" s="27" t="s">
        <v>138</v>
      </c>
      <c r="C11" s="39"/>
      <c r="D11" s="39"/>
    </row>
    <row r="12" spans="1:4" ht="15" hidden="1">
      <c r="A12" s="28" t="s">
        <v>139</v>
      </c>
      <c r="B12" s="27" t="s">
        <v>140</v>
      </c>
      <c r="C12" s="39"/>
      <c r="D12" s="39"/>
    </row>
    <row r="13" spans="1:4" ht="15" hidden="1">
      <c r="A13" s="28" t="s">
        <v>141</v>
      </c>
      <c r="B13" s="27" t="s">
        <v>142</v>
      </c>
      <c r="C13" s="39"/>
      <c r="D13" s="39"/>
    </row>
    <row r="14" spans="1:4" ht="15" hidden="1">
      <c r="A14" s="4" t="s">
        <v>143</v>
      </c>
      <c r="B14" s="27" t="s">
        <v>144</v>
      </c>
      <c r="C14" s="39"/>
      <c r="D14" s="39"/>
    </row>
    <row r="15" spans="1:4" ht="15" hidden="1">
      <c r="A15" s="4" t="s">
        <v>145</v>
      </c>
      <c r="B15" s="27" t="s">
        <v>146</v>
      </c>
      <c r="C15" s="39"/>
      <c r="D15" s="39"/>
    </row>
    <row r="16" spans="1:4" ht="15" hidden="1">
      <c r="A16" s="4" t="s">
        <v>147</v>
      </c>
      <c r="B16" s="27" t="s">
        <v>148</v>
      </c>
      <c r="C16" s="39"/>
      <c r="D16" s="39"/>
    </row>
    <row r="17" spans="1:4" ht="15" hidden="1">
      <c r="A17" s="4" t="s">
        <v>149</v>
      </c>
      <c r="B17" s="27" t="s">
        <v>150</v>
      </c>
      <c r="C17" s="39"/>
      <c r="D17" s="39"/>
    </row>
    <row r="18" spans="1:4" ht="15" hidden="1">
      <c r="A18" s="4" t="s">
        <v>441</v>
      </c>
      <c r="B18" s="27" t="s">
        <v>151</v>
      </c>
      <c r="C18" s="39"/>
      <c r="D18" s="39"/>
    </row>
    <row r="19" spans="1:4" ht="15">
      <c r="A19" s="29" t="s">
        <v>412</v>
      </c>
      <c r="B19" s="30" t="s">
        <v>152</v>
      </c>
      <c r="C19" s="108">
        <v>12340</v>
      </c>
      <c r="D19" s="108">
        <v>12116</v>
      </c>
    </row>
    <row r="20" spans="1:4" ht="15" hidden="1">
      <c r="A20" s="4" t="s">
        <v>153</v>
      </c>
      <c r="B20" s="27" t="s">
        <v>154</v>
      </c>
      <c r="C20" s="108"/>
      <c r="D20" s="108"/>
    </row>
    <row r="21" spans="1:4" ht="15" hidden="1">
      <c r="A21" s="4" t="s">
        <v>155</v>
      </c>
      <c r="B21" s="27" t="s">
        <v>156</v>
      </c>
      <c r="C21" s="108"/>
      <c r="D21" s="108"/>
    </row>
    <row r="22" spans="1:4" ht="15" hidden="1">
      <c r="A22" s="5" t="s">
        <v>157</v>
      </c>
      <c r="B22" s="27" t="s">
        <v>158</v>
      </c>
      <c r="C22" s="108"/>
      <c r="D22" s="108"/>
    </row>
    <row r="23" spans="1:4" ht="15">
      <c r="A23" s="6" t="s">
        <v>413</v>
      </c>
      <c r="B23" s="30" t="s">
        <v>159</v>
      </c>
      <c r="C23" s="108">
        <v>444</v>
      </c>
      <c r="D23" s="108">
        <v>444</v>
      </c>
    </row>
    <row r="24" spans="1:4" ht="15">
      <c r="A24" s="47" t="s">
        <v>471</v>
      </c>
      <c r="B24" s="48" t="s">
        <v>160</v>
      </c>
      <c r="C24" s="109">
        <f>SUM(C19:C23)</f>
        <v>12784</v>
      </c>
      <c r="D24" s="109">
        <f>SUM(D19:D23)</f>
        <v>12560</v>
      </c>
    </row>
    <row r="25" spans="1:4" ht="15">
      <c r="A25" s="36" t="s">
        <v>442</v>
      </c>
      <c r="B25" s="48" t="s">
        <v>161</v>
      </c>
      <c r="C25" s="109">
        <v>3426</v>
      </c>
      <c r="D25" s="109">
        <v>3206</v>
      </c>
    </row>
    <row r="26" spans="1:4" ht="15" hidden="1">
      <c r="A26" s="4" t="s">
        <v>162</v>
      </c>
      <c r="B26" s="27" t="s">
        <v>163</v>
      </c>
      <c r="C26" s="108"/>
      <c r="D26" s="108"/>
    </row>
    <row r="27" spans="1:4" ht="15" hidden="1">
      <c r="A27" s="4" t="s">
        <v>164</v>
      </c>
      <c r="B27" s="27" t="s">
        <v>165</v>
      </c>
      <c r="C27" s="108"/>
      <c r="D27" s="108"/>
    </row>
    <row r="28" spans="1:4" ht="15" hidden="1">
      <c r="A28" s="4" t="s">
        <v>166</v>
      </c>
      <c r="B28" s="27" t="s">
        <v>167</v>
      </c>
      <c r="C28" s="108"/>
      <c r="D28" s="108"/>
    </row>
    <row r="29" spans="1:4" ht="15">
      <c r="A29" s="6" t="s">
        <v>414</v>
      </c>
      <c r="B29" s="30" t="s">
        <v>168</v>
      </c>
      <c r="C29" s="108">
        <v>2033</v>
      </c>
      <c r="D29" s="108">
        <v>1773</v>
      </c>
    </row>
    <row r="30" spans="1:4" ht="15" hidden="1">
      <c r="A30" s="4" t="s">
        <v>169</v>
      </c>
      <c r="B30" s="27" t="s">
        <v>170</v>
      </c>
      <c r="C30" s="108"/>
      <c r="D30" s="108"/>
    </row>
    <row r="31" spans="1:4" ht="15" hidden="1">
      <c r="A31" s="4" t="s">
        <v>171</v>
      </c>
      <c r="B31" s="27" t="s">
        <v>172</v>
      </c>
      <c r="C31" s="108"/>
      <c r="D31" s="108"/>
    </row>
    <row r="32" spans="1:4" ht="15" customHeight="1">
      <c r="A32" s="6" t="s">
        <v>472</v>
      </c>
      <c r="B32" s="30" t="s">
        <v>173</v>
      </c>
      <c r="C32" s="108">
        <v>57</v>
      </c>
      <c r="D32" s="108">
        <v>56</v>
      </c>
    </row>
    <row r="33" spans="1:4" ht="15" hidden="1">
      <c r="A33" s="4" t="s">
        <v>174</v>
      </c>
      <c r="B33" s="27" t="s">
        <v>175</v>
      </c>
      <c r="C33" s="108"/>
      <c r="D33" s="108"/>
    </row>
    <row r="34" spans="1:4" ht="15" hidden="1">
      <c r="A34" s="4" t="s">
        <v>176</v>
      </c>
      <c r="B34" s="27" t="s">
        <v>177</v>
      </c>
      <c r="C34" s="108"/>
      <c r="D34" s="108"/>
    </row>
    <row r="35" spans="1:4" ht="15" hidden="1">
      <c r="A35" s="4" t="s">
        <v>443</v>
      </c>
      <c r="B35" s="27" t="s">
        <v>178</v>
      </c>
      <c r="C35" s="108"/>
      <c r="D35" s="108"/>
    </row>
    <row r="36" spans="1:4" ht="15" hidden="1">
      <c r="A36" s="4" t="s">
        <v>179</v>
      </c>
      <c r="B36" s="27" t="s">
        <v>180</v>
      </c>
      <c r="C36" s="108"/>
      <c r="D36" s="108"/>
    </row>
    <row r="37" spans="1:4" ht="15" hidden="1">
      <c r="A37" s="9" t="s">
        <v>444</v>
      </c>
      <c r="B37" s="27" t="s">
        <v>181</v>
      </c>
      <c r="C37" s="108"/>
      <c r="D37" s="108"/>
    </row>
    <row r="38" spans="1:4" ht="15" hidden="1">
      <c r="A38" s="5" t="s">
        <v>182</v>
      </c>
      <c r="B38" s="27" t="s">
        <v>183</v>
      </c>
      <c r="C38" s="108"/>
      <c r="D38" s="108"/>
    </row>
    <row r="39" spans="1:4" ht="15" hidden="1">
      <c r="A39" s="4" t="s">
        <v>445</v>
      </c>
      <c r="B39" s="27" t="s">
        <v>184</v>
      </c>
      <c r="C39" s="108"/>
      <c r="D39" s="108"/>
    </row>
    <row r="40" spans="1:4" ht="15">
      <c r="A40" s="6" t="s">
        <v>415</v>
      </c>
      <c r="B40" s="30" t="s">
        <v>185</v>
      </c>
      <c r="C40" s="108">
        <v>2705</v>
      </c>
      <c r="D40" s="108">
        <v>2548</v>
      </c>
    </row>
    <row r="41" spans="1:4" ht="15" hidden="1">
      <c r="A41" s="4" t="s">
        <v>186</v>
      </c>
      <c r="B41" s="27" t="s">
        <v>187</v>
      </c>
      <c r="C41" s="108"/>
      <c r="D41" s="108"/>
    </row>
    <row r="42" spans="1:4" ht="15" hidden="1">
      <c r="A42" s="4" t="s">
        <v>188</v>
      </c>
      <c r="B42" s="27" t="s">
        <v>189</v>
      </c>
      <c r="C42" s="108"/>
      <c r="D42" s="108"/>
    </row>
    <row r="43" spans="1:4" ht="15">
      <c r="A43" s="6" t="s">
        <v>416</v>
      </c>
      <c r="B43" s="30" t="s">
        <v>190</v>
      </c>
      <c r="C43" s="108">
        <v>23</v>
      </c>
      <c r="D43" s="108">
        <v>23</v>
      </c>
    </row>
    <row r="44" spans="1:4" ht="15" hidden="1">
      <c r="A44" s="4" t="s">
        <v>191</v>
      </c>
      <c r="B44" s="27" t="s">
        <v>192</v>
      </c>
      <c r="C44" s="108"/>
      <c r="D44" s="108"/>
    </row>
    <row r="45" spans="1:4" ht="15" hidden="1">
      <c r="A45" s="4" t="s">
        <v>193</v>
      </c>
      <c r="B45" s="27" t="s">
        <v>194</v>
      </c>
      <c r="C45" s="108"/>
      <c r="D45" s="108"/>
    </row>
    <row r="46" spans="1:4" ht="15" hidden="1">
      <c r="A46" s="4" t="s">
        <v>446</v>
      </c>
      <c r="B46" s="27" t="s">
        <v>195</v>
      </c>
      <c r="C46" s="108"/>
      <c r="D46" s="108"/>
    </row>
    <row r="47" spans="1:4" ht="15" hidden="1">
      <c r="A47" s="4" t="s">
        <v>447</v>
      </c>
      <c r="B47" s="27" t="s">
        <v>196</v>
      </c>
      <c r="C47" s="108"/>
      <c r="D47" s="108"/>
    </row>
    <row r="48" spans="1:4" ht="15" hidden="1">
      <c r="A48" s="4" t="s">
        <v>197</v>
      </c>
      <c r="B48" s="27" t="s">
        <v>198</v>
      </c>
      <c r="C48" s="108"/>
      <c r="D48" s="108"/>
    </row>
    <row r="49" spans="1:4" ht="15">
      <c r="A49" s="6" t="s">
        <v>417</v>
      </c>
      <c r="B49" s="30" t="s">
        <v>199</v>
      </c>
      <c r="C49" s="108">
        <v>1012</v>
      </c>
      <c r="D49" s="108">
        <v>990</v>
      </c>
    </row>
    <row r="50" spans="1:4" ht="15">
      <c r="A50" s="36" t="s">
        <v>418</v>
      </c>
      <c r="B50" s="48" t="s">
        <v>200</v>
      </c>
      <c r="C50" s="109">
        <f>SUM(C29:C49)</f>
        <v>5830</v>
      </c>
      <c r="D50" s="109">
        <f>SUM(D29:D49)</f>
        <v>5390</v>
      </c>
    </row>
    <row r="51" spans="1:4" ht="15">
      <c r="A51" s="12" t="s">
        <v>201</v>
      </c>
      <c r="B51" s="27" t="s">
        <v>202</v>
      </c>
      <c r="C51" s="108"/>
      <c r="D51" s="108"/>
    </row>
    <row r="52" spans="1:4" ht="15">
      <c r="A52" s="12" t="s">
        <v>419</v>
      </c>
      <c r="B52" s="27" t="s">
        <v>203</v>
      </c>
      <c r="C52" s="108"/>
      <c r="D52" s="108"/>
    </row>
    <row r="53" spans="1:4" ht="15">
      <c r="A53" s="15" t="s">
        <v>448</v>
      </c>
      <c r="B53" s="27" t="s">
        <v>204</v>
      </c>
      <c r="C53" s="108"/>
      <c r="D53" s="108"/>
    </row>
    <row r="54" spans="1:4" ht="15">
      <c r="A54" s="15" t="s">
        <v>449</v>
      </c>
      <c r="B54" s="27" t="s">
        <v>205</v>
      </c>
      <c r="C54" s="108"/>
      <c r="D54" s="108"/>
    </row>
    <row r="55" spans="1:4" ht="15">
      <c r="A55" s="15" t="s">
        <v>450</v>
      </c>
      <c r="B55" s="27" t="s">
        <v>206</v>
      </c>
      <c r="C55" s="108"/>
      <c r="D55" s="108"/>
    </row>
    <row r="56" spans="1:4" ht="15">
      <c r="A56" s="12" t="s">
        <v>451</v>
      </c>
      <c r="B56" s="27" t="s">
        <v>207</v>
      </c>
      <c r="C56" s="108"/>
      <c r="D56" s="108"/>
    </row>
    <row r="57" spans="1:4" ht="15">
      <c r="A57" s="12" t="s">
        <v>452</v>
      </c>
      <c r="B57" s="27" t="s">
        <v>208</v>
      </c>
      <c r="C57" s="108"/>
      <c r="D57" s="108"/>
    </row>
    <row r="58" spans="1:4" ht="15">
      <c r="A58" s="12" t="s">
        <v>453</v>
      </c>
      <c r="B58" s="27" t="s">
        <v>209</v>
      </c>
      <c r="C58" s="108"/>
      <c r="D58" s="108"/>
    </row>
    <row r="59" spans="1:4" ht="15">
      <c r="A59" s="45" t="s">
        <v>420</v>
      </c>
      <c r="B59" s="48" t="s">
        <v>210</v>
      </c>
      <c r="C59" s="109"/>
      <c r="D59" s="109"/>
    </row>
    <row r="60" spans="1:4" ht="15">
      <c r="A60" s="11" t="s">
        <v>454</v>
      </c>
      <c r="B60" s="27" t="s">
        <v>211</v>
      </c>
      <c r="C60" s="108"/>
      <c r="D60" s="108"/>
    </row>
    <row r="61" spans="1:4" ht="15">
      <c r="A61" s="11" t="s">
        <v>212</v>
      </c>
      <c r="B61" s="27" t="s">
        <v>213</v>
      </c>
      <c r="C61" s="108">
        <v>174</v>
      </c>
      <c r="D61" s="108">
        <v>174</v>
      </c>
    </row>
    <row r="62" spans="1:4" ht="15">
      <c r="A62" s="11" t="s">
        <v>214</v>
      </c>
      <c r="B62" s="27" t="s">
        <v>215</v>
      </c>
      <c r="C62" s="108"/>
      <c r="D62" s="108"/>
    </row>
    <row r="63" spans="1:4" ht="15">
      <c r="A63" s="11" t="s">
        <v>421</v>
      </c>
      <c r="B63" s="27" t="s">
        <v>216</v>
      </c>
      <c r="C63" s="108"/>
      <c r="D63" s="108"/>
    </row>
    <row r="64" spans="1:4" ht="15">
      <c r="A64" s="11" t="s">
        <v>455</v>
      </c>
      <c r="B64" s="27" t="s">
        <v>217</v>
      </c>
      <c r="C64" s="108"/>
      <c r="D64" s="108"/>
    </row>
    <row r="65" spans="1:4" ht="15">
      <c r="A65" s="11" t="s">
        <v>423</v>
      </c>
      <c r="B65" s="27" t="s">
        <v>218</v>
      </c>
      <c r="C65" s="108"/>
      <c r="D65" s="108"/>
    </row>
    <row r="66" spans="1:4" ht="15">
      <c r="A66" s="11" t="s">
        <v>456</v>
      </c>
      <c r="B66" s="27" t="s">
        <v>219</v>
      </c>
      <c r="C66" s="108"/>
      <c r="D66" s="108"/>
    </row>
    <row r="67" spans="1:4" ht="15">
      <c r="A67" s="11" t="s">
        <v>457</v>
      </c>
      <c r="B67" s="27" t="s">
        <v>220</v>
      </c>
      <c r="C67" s="108"/>
      <c r="D67" s="108"/>
    </row>
    <row r="68" spans="1:4" ht="15">
      <c r="A68" s="11" t="s">
        <v>221</v>
      </c>
      <c r="B68" s="27" t="s">
        <v>222</v>
      </c>
      <c r="C68" s="108"/>
      <c r="D68" s="108"/>
    </row>
    <row r="69" spans="1:4" ht="15">
      <c r="A69" s="17" t="s">
        <v>223</v>
      </c>
      <c r="B69" s="27" t="s">
        <v>224</v>
      </c>
      <c r="C69" s="108"/>
      <c r="D69" s="108"/>
    </row>
    <row r="70" spans="1:4" ht="15">
      <c r="A70" s="11" t="s">
        <v>458</v>
      </c>
      <c r="B70" s="27" t="s">
        <v>225</v>
      </c>
      <c r="C70" s="108"/>
      <c r="D70" s="108"/>
    </row>
    <row r="71" spans="1:4" ht="15">
      <c r="A71" s="17" t="s">
        <v>83</v>
      </c>
      <c r="B71" s="27" t="s">
        <v>226</v>
      </c>
      <c r="C71" s="108"/>
      <c r="D71" s="108"/>
    </row>
    <row r="72" spans="1:4" ht="15">
      <c r="A72" s="17" t="s">
        <v>84</v>
      </c>
      <c r="B72" s="27" t="s">
        <v>226</v>
      </c>
      <c r="C72" s="108"/>
      <c r="D72" s="108"/>
    </row>
    <row r="73" spans="1:4" ht="15">
      <c r="A73" s="45" t="s">
        <v>426</v>
      </c>
      <c r="B73" s="48" t="s">
        <v>227</v>
      </c>
      <c r="C73" s="109">
        <f>SUM(C61:C72)</f>
        <v>174</v>
      </c>
      <c r="D73" s="109">
        <f>SUM(D61:D72)</f>
        <v>174</v>
      </c>
    </row>
    <row r="74" spans="1:4" ht="15.75">
      <c r="A74" s="49" t="s">
        <v>26</v>
      </c>
      <c r="B74" s="48"/>
      <c r="C74" s="109">
        <f>C24+C25+C50+C59+C73</f>
        <v>22214</v>
      </c>
      <c r="D74" s="109">
        <f>D24+D25+D50+D59+D73</f>
        <v>21330</v>
      </c>
    </row>
    <row r="75" spans="1:4" ht="15">
      <c r="A75" s="31" t="s">
        <v>228</v>
      </c>
      <c r="B75" s="27" t="s">
        <v>229</v>
      </c>
      <c r="C75" s="108"/>
      <c r="D75" s="108"/>
    </row>
    <row r="76" spans="1:4" ht="15">
      <c r="A76" s="31" t="s">
        <v>459</v>
      </c>
      <c r="B76" s="27" t="s">
        <v>230</v>
      </c>
      <c r="C76" s="108"/>
      <c r="D76" s="108"/>
    </row>
    <row r="77" spans="1:4" ht="15">
      <c r="A77" s="31" t="s">
        <v>231</v>
      </c>
      <c r="B77" s="27" t="s">
        <v>232</v>
      </c>
      <c r="C77" s="108"/>
      <c r="D77" s="108"/>
    </row>
    <row r="78" spans="1:4" ht="15">
      <c r="A78" s="31" t="s">
        <v>233</v>
      </c>
      <c r="B78" s="27" t="s">
        <v>234</v>
      </c>
      <c r="C78" s="108">
        <v>151</v>
      </c>
      <c r="D78" s="108">
        <v>151</v>
      </c>
    </row>
    <row r="79" spans="1:4" ht="15">
      <c r="A79" s="5" t="s">
        <v>235</v>
      </c>
      <c r="B79" s="27" t="s">
        <v>236</v>
      </c>
      <c r="C79" s="108"/>
      <c r="D79" s="108"/>
    </row>
    <row r="80" spans="1:4" ht="15">
      <c r="A80" s="5" t="s">
        <v>237</v>
      </c>
      <c r="B80" s="27" t="s">
        <v>238</v>
      </c>
      <c r="C80" s="108"/>
      <c r="D80" s="108"/>
    </row>
    <row r="81" spans="1:4" ht="15">
      <c r="A81" s="5" t="s">
        <v>239</v>
      </c>
      <c r="B81" s="27" t="s">
        <v>240</v>
      </c>
      <c r="C81" s="108">
        <v>14</v>
      </c>
      <c r="D81" s="108">
        <v>14</v>
      </c>
    </row>
    <row r="82" spans="1:4" ht="15">
      <c r="A82" s="46" t="s">
        <v>428</v>
      </c>
      <c r="B82" s="48" t="s">
        <v>241</v>
      </c>
      <c r="C82" s="109">
        <f>SUM(C75:C81)</f>
        <v>165</v>
      </c>
      <c r="D82" s="109">
        <f>SUM(D75:D81)</f>
        <v>165</v>
      </c>
    </row>
    <row r="83" spans="1:4" ht="15">
      <c r="A83" s="12" t="s">
        <v>242</v>
      </c>
      <c r="B83" s="27" t="s">
        <v>243</v>
      </c>
      <c r="C83" s="108"/>
      <c r="D83" s="108"/>
    </row>
    <row r="84" spans="1:4" ht="15">
      <c r="A84" s="12" t="s">
        <v>244</v>
      </c>
      <c r="B84" s="27" t="s">
        <v>245</v>
      </c>
      <c r="C84" s="108"/>
      <c r="D84" s="108"/>
    </row>
    <row r="85" spans="1:4" ht="15">
      <c r="A85" s="12" t="s">
        <v>246</v>
      </c>
      <c r="B85" s="27" t="s">
        <v>247</v>
      </c>
      <c r="C85" s="108"/>
      <c r="D85" s="108"/>
    </row>
    <row r="86" spans="1:4" ht="15">
      <c r="A86" s="12" t="s">
        <v>248</v>
      </c>
      <c r="B86" s="27" t="s">
        <v>249</v>
      </c>
      <c r="C86" s="108"/>
      <c r="D86" s="108"/>
    </row>
    <row r="87" spans="1:4" ht="15">
      <c r="A87" s="45" t="s">
        <v>429</v>
      </c>
      <c r="B87" s="48" t="s">
        <v>250</v>
      </c>
      <c r="C87" s="109"/>
      <c r="D87" s="109"/>
    </row>
    <row r="88" spans="1:4" ht="15">
      <c r="A88" s="12" t="s">
        <v>251</v>
      </c>
      <c r="B88" s="27" t="s">
        <v>252</v>
      </c>
      <c r="C88" s="108"/>
      <c r="D88" s="108"/>
    </row>
    <row r="89" spans="1:4" ht="15">
      <c r="A89" s="12" t="s">
        <v>460</v>
      </c>
      <c r="B89" s="27" t="s">
        <v>253</v>
      </c>
      <c r="C89" s="108"/>
      <c r="D89" s="108"/>
    </row>
    <row r="90" spans="1:4" ht="15">
      <c r="A90" s="12" t="s">
        <v>461</v>
      </c>
      <c r="B90" s="27" t="s">
        <v>254</v>
      </c>
      <c r="C90" s="108"/>
      <c r="D90" s="108"/>
    </row>
    <row r="91" spans="1:4" ht="15">
      <c r="A91" s="12" t="s">
        <v>462</v>
      </c>
      <c r="B91" s="27" t="s">
        <v>255</v>
      </c>
      <c r="C91" s="108"/>
      <c r="D91" s="108"/>
    </row>
    <row r="92" spans="1:4" ht="15">
      <c r="A92" s="12" t="s">
        <v>463</v>
      </c>
      <c r="B92" s="27" t="s">
        <v>256</v>
      </c>
      <c r="C92" s="108"/>
      <c r="D92" s="108"/>
    </row>
    <row r="93" spans="1:4" ht="15">
      <c r="A93" s="12" t="s">
        <v>464</v>
      </c>
      <c r="B93" s="27" t="s">
        <v>257</v>
      </c>
      <c r="C93" s="108"/>
      <c r="D93" s="108"/>
    </row>
    <row r="94" spans="1:4" ht="15">
      <c r="A94" s="12" t="s">
        <v>258</v>
      </c>
      <c r="B94" s="27" t="s">
        <v>259</v>
      </c>
      <c r="C94" s="108"/>
      <c r="D94" s="108"/>
    </row>
    <row r="95" spans="1:4" ht="15">
      <c r="A95" s="12" t="s">
        <v>465</v>
      </c>
      <c r="B95" s="27" t="s">
        <v>260</v>
      </c>
      <c r="C95" s="108"/>
      <c r="D95" s="108"/>
    </row>
    <row r="96" spans="1:4" ht="15">
      <c r="A96" s="45" t="s">
        <v>430</v>
      </c>
      <c r="B96" s="48" t="s">
        <v>261</v>
      </c>
      <c r="C96" s="108"/>
      <c r="D96" s="108"/>
    </row>
    <row r="97" spans="1:4" ht="15.75">
      <c r="A97" s="49" t="s">
        <v>25</v>
      </c>
      <c r="B97" s="48"/>
      <c r="C97" s="109">
        <f>C96+C87+C82</f>
        <v>165</v>
      </c>
      <c r="D97" s="109">
        <f>D96+D87+D82</f>
        <v>165</v>
      </c>
    </row>
    <row r="98" spans="1:4" ht="15.75">
      <c r="A98" s="32" t="s">
        <v>473</v>
      </c>
      <c r="B98" s="33" t="s">
        <v>262</v>
      </c>
      <c r="C98" s="109">
        <f>C96+C87+C82+C73+C59+C50+C25+C24</f>
        <v>22379</v>
      </c>
      <c r="D98" s="109">
        <f>D96+D87+D82+D73+D59+D50+D25+D24</f>
        <v>21495</v>
      </c>
    </row>
    <row r="99" spans="1:23" ht="15">
      <c r="A99" s="12" t="s">
        <v>466</v>
      </c>
      <c r="B99" s="4" t="s">
        <v>263</v>
      </c>
      <c r="C99" s="117"/>
      <c r="D99" s="11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20"/>
    </row>
    <row r="100" spans="1:23" ht="15">
      <c r="A100" s="12" t="s">
        <v>264</v>
      </c>
      <c r="B100" s="4" t="s">
        <v>265</v>
      </c>
      <c r="C100" s="117"/>
      <c r="D100" s="11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  <c r="W100" s="20"/>
    </row>
    <row r="101" spans="1:23" ht="15">
      <c r="A101" s="12" t="s">
        <v>467</v>
      </c>
      <c r="B101" s="4" t="s">
        <v>266</v>
      </c>
      <c r="C101" s="117"/>
      <c r="D101" s="11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  <c r="W101" s="20"/>
    </row>
    <row r="102" spans="1:23" ht="15">
      <c r="A102" s="14" t="s">
        <v>435</v>
      </c>
      <c r="B102" s="6" t="s">
        <v>267</v>
      </c>
      <c r="C102" s="118"/>
      <c r="D102" s="118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0"/>
      <c r="W102" s="20"/>
    </row>
    <row r="103" spans="1:23" ht="15">
      <c r="A103" s="34" t="s">
        <v>468</v>
      </c>
      <c r="B103" s="4" t="s">
        <v>268</v>
      </c>
      <c r="C103" s="119"/>
      <c r="D103" s="119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0"/>
      <c r="W103" s="20"/>
    </row>
    <row r="104" spans="1:23" ht="15">
      <c r="A104" s="34" t="s">
        <v>438</v>
      </c>
      <c r="B104" s="4" t="s">
        <v>269</v>
      </c>
      <c r="C104" s="119"/>
      <c r="D104" s="119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0"/>
      <c r="W104" s="20"/>
    </row>
    <row r="105" spans="1:23" ht="15">
      <c r="A105" s="12" t="s">
        <v>270</v>
      </c>
      <c r="B105" s="4" t="s">
        <v>271</v>
      </c>
      <c r="C105" s="117"/>
      <c r="D105" s="11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</row>
    <row r="106" spans="1:23" ht="15">
      <c r="A106" s="12" t="s">
        <v>469</v>
      </c>
      <c r="B106" s="4" t="s">
        <v>272</v>
      </c>
      <c r="C106" s="117"/>
      <c r="D106" s="11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  <c r="W106" s="20"/>
    </row>
    <row r="107" spans="1:23" ht="15">
      <c r="A107" s="13" t="s">
        <v>436</v>
      </c>
      <c r="B107" s="6" t="s">
        <v>273</v>
      </c>
      <c r="C107" s="120"/>
      <c r="D107" s="120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</row>
    <row r="108" spans="1:23" ht="15">
      <c r="A108" s="34" t="s">
        <v>274</v>
      </c>
      <c r="B108" s="4" t="s">
        <v>275</v>
      </c>
      <c r="C108" s="119"/>
      <c r="D108" s="119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0"/>
      <c r="W108" s="20"/>
    </row>
    <row r="109" spans="1:23" ht="15">
      <c r="A109" s="34" t="s">
        <v>276</v>
      </c>
      <c r="B109" s="4" t="s">
        <v>277</v>
      </c>
      <c r="C109" s="119"/>
      <c r="D109" s="11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0"/>
      <c r="W109" s="20"/>
    </row>
    <row r="110" spans="1:23" ht="15">
      <c r="A110" s="13" t="s">
        <v>278</v>
      </c>
      <c r="B110" s="6" t="s">
        <v>279</v>
      </c>
      <c r="C110" s="119"/>
      <c r="D110" s="119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0"/>
      <c r="W110" s="20"/>
    </row>
    <row r="111" spans="1:23" ht="15">
      <c r="A111" s="34" t="s">
        <v>280</v>
      </c>
      <c r="B111" s="4" t="s">
        <v>281</v>
      </c>
      <c r="C111" s="119"/>
      <c r="D111" s="119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0"/>
      <c r="W111" s="20"/>
    </row>
    <row r="112" spans="1:23" ht="15">
      <c r="A112" s="34" t="s">
        <v>282</v>
      </c>
      <c r="B112" s="4" t="s">
        <v>283</v>
      </c>
      <c r="C112" s="119"/>
      <c r="D112" s="11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0"/>
      <c r="W112" s="20"/>
    </row>
    <row r="113" spans="1:23" ht="15">
      <c r="A113" s="34" t="s">
        <v>284</v>
      </c>
      <c r="B113" s="4" t="s">
        <v>285</v>
      </c>
      <c r="C113" s="119"/>
      <c r="D113" s="119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0"/>
      <c r="W113" s="20"/>
    </row>
    <row r="114" spans="1:23" ht="15">
      <c r="A114" s="35" t="s">
        <v>437</v>
      </c>
      <c r="B114" s="36" t="s">
        <v>286</v>
      </c>
      <c r="C114" s="120"/>
      <c r="D114" s="120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</row>
    <row r="115" spans="1:23" ht="15">
      <c r="A115" s="34" t="s">
        <v>287</v>
      </c>
      <c r="B115" s="4" t="s">
        <v>288</v>
      </c>
      <c r="C115" s="119"/>
      <c r="D115" s="11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0"/>
      <c r="W115" s="20"/>
    </row>
    <row r="116" spans="1:23" ht="15">
      <c r="A116" s="12" t="s">
        <v>289</v>
      </c>
      <c r="B116" s="4" t="s">
        <v>290</v>
      </c>
      <c r="C116" s="117"/>
      <c r="D116" s="11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0"/>
      <c r="W116" s="20"/>
    </row>
    <row r="117" spans="1:23" ht="15">
      <c r="A117" s="34" t="s">
        <v>470</v>
      </c>
      <c r="B117" s="4" t="s">
        <v>291</v>
      </c>
      <c r="C117" s="119"/>
      <c r="D117" s="11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0"/>
      <c r="W117" s="20"/>
    </row>
    <row r="118" spans="1:23" ht="15">
      <c r="A118" s="34" t="s">
        <v>439</v>
      </c>
      <c r="B118" s="4" t="s">
        <v>292</v>
      </c>
      <c r="C118" s="119"/>
      <c r="D118" s="119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0"/>
      <c r="W118" s="20"/>
    </row>
    <row r="119" spans="1:23" ht="15">
      <c r="A119" s="35" t="s">
        <v>440</v>
      </c>
      <c r="B119" s="36" t="s">
        <v>293</v>
      </c>
      <c r="C119" s="120"/>
      <c r="D119" s="120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0"/>
      <c r="W119" s="20"/>
    </row>
    <row r="120" spans="1:23" ht="15">
      <c r="A120" s="12" t="s">
        <v>294</v>
      </c>
      <c r="B120" s="4" t="s">
        <v>295</v>
      </c>
      <c r="C120" s="117"/>
      <c r="D120" s="11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0"/>
      <c r="W120" s="20"/>
    </row>
    <row r="121" spans="1:23" ht="15.75">
      <c r="A121" s="37" t="s">
        <v>474</v>
      </c>
      <c r="B121" s="38" t="s">
        <v>296</v>
      </c>
      <c r="C121" s="120"/>
      <c r="D121" s="120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</row>
    <row r="122" spans="1:23" ht="15.75">
      <c r="A122" s="41" t="s">
        <v>510</v>
      </c>
      <c r="B122" s="42"/>
      <c r="C122" s="109">
        <f>C121+C98</f>
        <v>22379</v>
      </c>
      <c r="D122" s="109">
        <f>D121+D98</f>
        <v>21495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&amp;R1/1. melléklet a 7/2015. (IV. 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C1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25" t="s">
        <v>780</v>
      </c>
      <c r="B1" s="226"/>
      <c r="C1" s="226"/>
      <c r="D1" s="226"/>
    </row>
    <row r="2" spans="1:4" ht="23.25" customHeight="1">
      <c r="A2" s="227" t="s">
        <v>23</v>
      </c>
      <c r="B2" s="226"/>
      <c r="C2" s="226"/>
      <c r="D2" s="226"/>
    </row>
    <row r="3" ht="18">
      <c r="A3" s="65"/>
    </row>
    <row r="5" spans="1:4" ht="30">
      <c r="A5" s="1" t="s">
        <v>125</v>
      </c>
      <c r="B5" s="2" t="s">
        <v>103</v>
      </c>
      <c r="C5" s="67" t="s">
        <v>578</v>
      </c>
      <c r="D5" s="67" t="s">
        <v>579</v>
      </c>
    </row>
    <row r="6" spans="1:4" ht="15" customHeight="1" hidden="1">
      <c r="A6" s="28" t="s">
        <v>297</v>
      </c>
      <c r="B6" s="5" t="s">
        <v>298</v>
      </c>
      <c r="C6" s="24"/>
      <c r="D6" s="24"/>
    </row>
    <row r="7" spans="1:4" ht="15" customHeight="1" hidden="1">
      <c r="A7" s="4" t="s">
        <v>299</v>
      </c>
      <c r="B7" s="5" t="s">
        <v>300</v>
      </c>
      <c r="C7" s="24"/>
      <c r="D7" s="24"/>
    </row>
    <row r="8" spans="1:4" ht="15" customHeight="1" hidden="1">
      <c r="A8" s="4" t="s">
        <v>301</v>
      </c>
      <c r="B8" s="5" t="s">
        <v>302</v>
      </c>
      <c r="C8" s="24"/>
      <c r="D8" s="24"/>
    </row>
    <row r="9" spans="1:4" ht="15" customHeight="1" hidden="1">
      <c r="A9" s="4" t="s">
        <v>303</v>
      </c>
      <c r="B9" s="5" t="s">
        <v>304</v>
      </c>
      <c r="C9" s="24"/>
      <c r="D9" s="24"/>
    </row>
    <row r="10" spans="1:4" ht="15" customHeight="1" hidden="1">
      <c r="A10" s="4" t="s">
        <v>305</v>
      </c>
      <c r="B10" s="5" t="s">
        <v>306</v>
      </c>
      <c r="C10" s="24"/>
      <c r="D10" s="24"/>
    </row>
    <row r="11" spans="1:4" ht="15" customHeight="1" hidden="1">
      <c r="A11" s="4" t="s">
        <v>307</v>
      </c>
      <c r="B11" s="5" t="s">
        <v>308</v>
      </c>
      <c r="C11" s="24"/>
      <c r="D11" s="24"/>
    </row>
    <row r="12" spans="1:4" ht="15" customHeight="1">
      <c r="A12" s="6" t="s">
        <v>512</v>
      </c>
      <c r="B12" s="7" t="s">
        <v>309</v>
      </c>
      <c r="C12" s="109"/>
      <c r="D12" s="109"/>
    </row>
    <row r="13" spans="1:4" ht="15" customHeight="1">
      <c r="A13" s="4" t="s">
        <v>310</v>
      </c>
      <c r="B13" s="5" t="s">
        <v>311</v>
      </c>
      <c r="C13" s="115"/>
      <c r="D13" s="115"/>
    </row>
    <row r="14" spans="1:4" ht="15" customHeight="1">
      <c r="A14" s="4" t="s">
        <v>312</v>
      </c>
      <c r="B14" s="5" t="s">
        <v>313</v>
      </c>
      <c r="C14" s="115"/>
      <c r="D14" s="115"/>
    </row>
    <row r="15" spans="1:4" ht="15" customHeight="1">
      <c r="A15" s="4" t="s">
        <v>475</v>
      </c>
      <c r="B15" s="5" t="s">
        <v>314</v>
      </c>
      <c r="C15" s="115"/>
      <c r="D15" s="115"/>
    </row>
    <row r="16" spans="1:4" ht="15" customHeight="1">
      <c r="A16" s="4" t="s">
        <v>476</v>
      </c>
      <c r="B16" s="5" t="s">
        <v>315</v>
      </c>
      <c r="C16" s="115"/>
      <c r="D16" s="115"/>
    </row>
    <row r="17" spans="1:4" ht="15" customHeight="1">
      <c r="A17" s="4" t="s">
        <v>477</v>
      </c>
      <c r="B17" s="5" t="s">
        <v>316</v>
      </c>
      <c r="C17" s="115"/>
      <c r="D17" s="115"/>
    </row>
    <row r="18" spans="1:4" ht="15" customHeight="1">
      <c r="A18" s="36" t="s">
        <v>513</v>
      </c>
      <c r="B18" s="46" t="s">
        <v>317</v>
      </c>
      <c r="C18" s="109"/>
      <c r="D18" s="109"/>
    </row>
    <row r="19" spans="1:4" ht="15" customHeight="1">
      <c r="A19" s="4" t="s">
        <v>481</v>
      </c>
      <c r="B19" s="5" t="s">
        <v>326</v>
      </c>
      <c r="C19" s="115"/>
      <c r="D19" s="115"/>
    </row>
    <row r="20" spans="1:4" ht="15" customHeight="1">
      <c r="A20" s="4" t="s">
        <v>482</v>
      </c>
      <c r="B20" s="5" t="s">
        <v>327</v>
      </c>
      <c r="C20" s="115"/>
      <c r="D20" s="115"/>
    </row>
    <row r="21" spans="1:4" ht="15" customHeight="1">
      <c r="A21" s="6" t="s">
        <v>1</v>
      </c>
      <c r="B21" s="7" t="s">
        <v>328</v>
      </c>
      <c r="C21" s="115"/>
      <c r="D21" s="115"/>
    </row>
    <row r="22" spans="1:4" ht="15" customHeight="1">
      <c r="A22" s="4" t="s">
        <v>483</v>
      </c>
      <c r="B22" s="5" t="s">
        <v>329</v>
      </c>
      <c r="C22" s="115"/>
      <c r="D22" s="115"/>
    </row>
    <row r="23" spans="1:4" ht="15" customHeight="1">
      <c r="A23" s="4" t="s">
        <v>484</v>
      </c>
      <c r="B23" s="5" t="s">
        <v>330</v>
      </c>
      <c r="C23" s="115"/>
      <c r="D23" s="115"/>
    </row>
    <row r="24" spans="1:4" ht="15" customHeight="1">
      <c r="A24" s="4" t="s">
        <v>485</v>
      </c>
      <c r="B24" s="5" t="s">
        <v>331</v>
      </c>
      <c r="C24" s="115"/>
      <c r="D24" s="115"/>
    </row>
    <row r="25" spans="1:4" ht="15" customHeight="1">
      <c r="A25" s="4" t="s">
        <v>486</v>
      </c>
      <c r="B25" s="5" t="s">
        <v>332</v>
      </c>
      <c r="C25" s="115"/>
      <c r="D25" s="115"/>
    </row>
    <row r="26" spans="1:4" ht="15" customHeight="1">
      <c r="A26" s="4" t="s">
        <v>487</v>
      </c>
      <c r="B26" s="5" t="s">
        <v>333</v>
      </c>
      <c r="C26" s="115"/>
      <c r="D26" s="115"/>
    </row>
    <row r="27" spans="1:4" ht="15" customHeight="1">
      <c r="A27" s="4" t="s">
        <v>334</v>
      </c>
      <c r="B27" s="5" t="s">
        <v>335</v>
      </c>
      <c r="C27" s="115"/>
      <c r="D27" s="115"/>
    </row>
    <row r="28" spans="1:4" ht="15" customHeight="1">
      <c r="A28" s="4" t="s">
        <v>488</v>
      </c>
      <c r="B28" s="5" t="s">
        <v>336</v>
      </c>
      <c r="C28" s="115"/>
      <c r="D28" s="115"/>
    </row>
    <row r="29" spans="1:4" ht="15" customHeight="1">
      <c r="A29" s="4" t="s">
        <v>489</v>
      </c>
      <c r="B29" s="5" t="s">
        <v>337</v>
      </c>
      <c r="C29" s="115"/>
      <c r="D29" s="115"/>
    </row>
    <row r="30" spans="1:4" ht="15" customHeight="1">
      <c r="A30" s="6" t="s">
        <v>2</v>
      </c>
      <c r="B30" s="7" t="s">
        <v>338</v>
      </c>
      <c r="C30" s="115"/>
      <c r="D30" s="115"/>
    </row>
    <row r="31" spans="1:4" ht="15" customHeight="1">
      <c r="A31" s="4" t="s">
        <v>490</v>
      </c>
      <c r="B31" s="5" t="s">
        <v>339</v>
      </c>
      <c r="C31" s="115"/>
      <c r="D31" s="115"/>
    </row>
    <row r="32" spans="1:4" ht="15" customHeight="1">
      <c r="A32" s="36" t="s">
        <v>3</v>
      </c>
      <c r="B32" s="46" t="s">
        <v>340</v>
      </c>
      <c r="C32" s="109"/>
      <c r="D32" s="109"/>
    </row>
    <row r="33" spans="1:4" ht="15" customHeight="1" hidden="1">
      <c r="A33" s="12" t="s">
        <v>341</v>
      </c>
      <c r="B33" s="5" t="s">
        <v>342</v>
      </c>
      <c r="C33" s="115"/>
      <c r="D33" s="115"/>
    </row>
    <row r="34" spans="1:4" ht="15" customHeight="1" hidden="1">
      <c r="A34" s="12" t="s">
        <v>491</v>
      </c>
      <c r="B34" s="5" t="s">
        <v>343</v>
      </c>
      <c r="C34" s="115"/>
      <c r="D34" s="115"/>
    </row>
    <row r="35" spans="1:4" ht="15" customHeight="1" hidden="1">
      <c r="A35" s="12" t="s">
        <v>492</v>
      </c>
      <c r="B35" s="5" t="s">
        <v>344</v>
      </c>
      <c r="C35" s="115"/>
      <c r="D35" s="115"/>
    </row>
    <row r="36" spans="1:4" ht="15" customHeight="1" hidden="1">
      <c r="A36" s="12" t="s">
        <v>493</v>
      </c>
      <c r="B36" s="5" t="s">
        <v>345</v>
      </c>
      <c r="C36" s="115"/>
      <c r="D36" s="115"/>
    </row>
    <row r="37" spans="1:4" ht="15" customHeight="1" hidden="1">
      <c r="A37" s="12" t="s">
        <v>347</v>
      </c>
      <c r="B37" s="5" t="s">
        <v>348</v>
      </c>
      <c r="C37" s="115"/>
      <c r="D37" s="115"/>
    </row>
    <row r="38" spans="1:4" ht="15" customHeight="1" hidden="1">
      <c r="A38" s="12" t="s">
        <v>349</v>
      </c>
      <c r="B38" s="5" t="s">
        <v>350</v>
      </c>
      <c r="C38" s="115"/>
      <c r="D38" s="115"/>
    </row>
    <row r="39" spans="1:4" ht="15" customHeight="1" hidden="1">
      <c r="A39" s="12" t="s">
        <v>351</v>
      </c>
      <c r="B39" s="5" t="s">
        <v>352</v>
      </c>
      <c r="C39" s="115"/>
      <c r="D39" s="115"/>
    </row>
    <row r="40" spans="1:4" ht="15" customHeight="1" hidden="1">
      <c r="A40" s="12" t="s">
        <v>494</v>
      </c>
      <c r="B40" s="5" t="s">
        <v>353</v>
      </c>
      <c r="C40" s="115"/>
      <c r="D40" s="115"/>
    </row>
    <row r="41" spans="1:4" ht="15" customHeight="1" hidden="1">
      <c r="A41" s="12" t="s">
        <v>495</v>
      </c>
      <c r="B41" s="5" t="s">
        <v>354</v>
      </c>
      <c r="C41" s="115"/>
      <c r="D41" s="115"/>
    </row>
    <row r="42" spans="1:4" ht="15" customHeight="1" hidden="1">
      <c r="A42" s="12" t="s">
        <v>496</v>
      </c>
      <c r="B42" s="5" t="s">
        <v>355</v>
      </c>
      <c r="C42" s="115"/>
      <c r="D42" s="115"/>
    </row>
    <row r="43" spans="1:4" ht="15" customHeight="1">
      <c r="A43" s="45" t="s">
        <v>4</v>
      </c>
      <c r="B43" s="46" t="s">
        <v>356</v>
      </c>
      <c r="C43" s="109">
        <v>2377</v>
      </c>
      <c r="D43" s="109">
        <v>2159</v>
      </c>
    </row>
    <row r="44" spans="1:4" ht="15" customHeight="1">
      <c r="A44" s="12" t="s">
        <v>365</v>
      </c>
      <c r="B44" s="5" t="s">
        <v>366</v>
      </c>
      <c r="C44" s="115"/>
      <c r="D44" s="115"/>
    </row>
    <row r="45" spans="1:4" ht="15" customHeight="1">
      <c r="A45" s="4" t="s">
        <v>500</v>
      </c>
      <c r="B45" s="5" t="s">
        <v>367</v>
      </c>
      <c r="C45" s="115"/>
      <c r="D45" s="115"/>
    </row>
    <row r="46" spans="1:4" ht="15" customHeight="1">
      <c r="A46" s="12" t="s">
        <v>501</v>
      </c>
      <c r="B46" s="5" t="s">
        <v>368</v>
      </c>
      <c r="C46" s="115"/>
      <c r="D46" s="115"/>
    </row>
    <row r="47" spans="1:4" ht="15" customHeight="1">
      <c r="A47" s="36" t="s">
        <v>6</v>
      </c>
      <c r="B47" s="46" t="s">
        <v>369</v>
      </c>
      <c r="C47" s="109"/>
      <c r="D47" s="109"/>
    </row>
    <row r="48" spans="1:4" ht="15" customHeight="1">
      <c r="A48" s="49" t="s">
        <v>26</v>
      </c>
      <c r="B48" s="89"/>
      <c r="C48" s="109">
        <f>C47+C43+C32+C18</f>
        <v>2377</v>
      </c>
      <c r="D48" s="109">
        <f>D47+D43+D32+D18</f>
        <v>2159</v>
      </c>
    </row>
    <row r="49" spans="1:4" ht="15" customHeight="1">
      <c r="A49" s="4" t="s">
        <v>318</v>
      </c>
      <c r="B49" s="5" t="s">
        <v>319</v>
      </c>
      <c r="C49" s="115"/>
      <c r="D49" s="115"/>
    </row>
    <row r="50" spans="1:4" ht="15" customHeight="1">
      <c r="A50" s="4" t="s">
        <v>320</v>
      </c>
      <c r="B50" s="5" t="s">
        <v>321</v>
      </c>
      <c r="C50" s="115"/>
      <c r="D50" s="115"/>
    </row>
    <row r="51" spans="1:4" ht="15" customHeight="1">
      <c r="A51" s="4" t="s">
        <v>478</v>
      </c>
      <c r="B51" s="5" t="s">
        <v>322</v>
      </c>
      <c r="C51" s="115"/>
      <c r="D51" s="115"/>
    </row>
    <row r="52" spans="1:4" ht="15" customHeight="1">
      <c r="A52" s="4" t="s">
        <v>479</v>
      </c>
      <c r="B52" s="5" t="s">
        <v>323</v>
      </c>
      <c r="C52" s="115"/>
      <c r="D52" s="115"/>
    </row>
    <row r="53" spans="1:4" ht="15" customHeight="1">
      <c r="A53" s="4" t="s">
        <v>480</v>
      </c>
      <c r="B53" s="5" t="s">
        <v>324</v>
      </c>
      <c r="C53" s="115">
        <v>2250</v>
      </c>
      <c r="D53" s="115">
        <v>2250</v>
      </c>
    </row>
    <row r="54" spans="1:4" ht="15" customHeight="1">
      <c r="A54" s="36" t="s">
        <v>0</v>
      </c>
      <c r="B54" s="46" t="s">
        <v>325</v>
      </c>
      <c r="C54" s="109">
        <f>SUM(C53)</f>
        <v>2250</v>
      </c>
      <c r="D54" s="109">
        <f>SUM(D53)</f>
        <v>2250</v>
      </c>
    </row>
    <row r="55" spans="1:4" ht="15" customHeight="1">
      <c r="A55" s="36" t="s">
        <v>5</v>
      </c>
      <c r="B55" s="46" t="s">
        <v>364</v>
      </c>
      <c r="C55" s="109"/>
      <c r="D55" s="109"/>
    </row>
    <row r="56" spans="1:4" ht="15" customHeight="1">
      <c r="A56" s="12" t="s">
        <v>370</v>
      </c>
      <c r="B56" s="5" t="s">
        <v>371</v>
      </c>
      <c r="C56" s="115"/>
      <c r="D56" s="115"/>
    </row>
    <row r="57" spans="1:4" ht="15" customHeight="1">
      <c r="A57" s="4" t="s">
        <v>502</v>
      </c>
      <c r="B57" s="5" t="s">
        <v>372</v>
      </c>
      <c r="C57" s="115"/>
      <c r="D57" s="115"/>
    </row>
    <row r="58" spans="1:4" ht="15" customHeight="1">
      <c r="A58" s="12" t="s">
        <v>503</v>
      </c>
      <c r="B58" s="5" t="s">
        <v>373</v>
      </c>
      <c r="C58" s="115"/>
      <c r="D58" s="115"/>
    </row>
    <row r="59" spans="1:4" ht="15" customHeight="1">
      <c r="A59" s="36" t="s">
        <v>8</v>
      </c>
      <c r="B59" s="46" t="s">
        <v>374</v>
      </c>
      <c r="C59" s="109"/>
      <c r="D59" s="109"/>
    </row>
    <row r="60" spans="1:4" ht="15" customHeight="1">
      <c r="A60" s="49" t="s">
        <v>25</v>
      </c>
      <c r="B60" s="89"/>
      <c r="C60" s="109">
        <f>C55+C54+C59</f>
        <v>2250</v>
      </c>
      <c r="D60" s="109">
        <f>D55+D54+D59</f>
        <v>2250</v>
      </c>
    </row>
    <row r="61" spans="1:4" ht="15.75">
      <c r="A61" s="43" t="s">
        <v>7</v>
      </c>
      <c r="B61" s="32" t="s">
        <v>375</v>
      </c>
      <c r="C61" s="109">
        <f>C60+C48</f>
        <v>4627</v>
      </c>
      <c r="D61" s="109">
        <f>D60+D48</f>
        <v>4409</v>
      </c>
    </row>
    <row r="62" spans="1:4" ht="15.75">
      <c r="A62" s="71" t="s">
        <v>524</v>
      </c>
      <c r="B62" s="88"/>
      <c r="C62" s="115">
        <f>C48-'kiadások működés Könyvtár'!C74</f>
        <v>-25077</v>
      </c>
      <c r="D62" s="115">
        <f>D48-'kiadások működés Könyvtár'!D74</f>
        <v>-24256</v>
      </c>
    </row>
    <row r="63" spans="1:4" ht="15.75">
      <c r="A63" s="71" t="s">
        <v>82</v>
      </c>
      <c r="B63" s="51"/>
      <c r="C63" s="115">
        <f>C60-'kiadások működés Könyvtár'!C97</f>
        <v>-2406</v>
      </c>
      <c r="D63" s="115">
        <f>D60-'kiadások működés Könyvtár'!D97</f>
        <v>-2406</v>
      </c>
    </row>
    <row r="64" spans="1:4" ht="15" hidden="1">
      <c r="A64" s="34" t="s">
        <v>504</v>
      </c>
      <c r="B64" s="4" t="s">
        <v>376</v>
      </c>
      <c r="C64" s="115"/>
      <c r="D64" s="115"/>
    </row>
    <row r="65" spans="1:4" ht="15" hidden="1">
      <c r="A65" s="12" t="s">
        <v>377</v>
      </c>
      <c r="B65" s="4" t="s">
        <v>378</v>
      </c>
      <c r="C65" s="115"/>
      <c r="D65" s="115"/>
    </row>
    <row r="66" spans="1:4" ht="15" hidden="1">
      <c r="A66" s="34" t="s">
        <v>505</v>
      </c>
      <c r="B66" s="4" t="s">
        <v>379</v>
      </c>
      <c r="C66" s="115"/>
      <c r="D66" s="115"/>
    </row>
    <row r="67" spans="1:4" ht="15">
      <c r="A67" s="14" t="s">
        <v>9</v>
      </c>
      <c r="B67" s="6" t="s">
        <v>380</v>
      </c>
      <c r="C67" s="115"/>
      <c r="D67" s="115"/>
    </row>
    <row r="68" spans="1:4" ht="15" hidden="1">
      <c r="A68" s="12" t="s">
        <v>506</v>
      </c>
      <c r="B68" s="4" t="s">
        <v>381</v>
      </c>
      <c r="C68" s="115"/>
      <c r="D68" s="115"/>
    </row>
    <row r="69" spans="1:4" ht="15" hidden="1">
      <c r="A69" s="34" t="s">
        <v>382</v>
      </c>
      <c r="B69" s="4" t="s">
        <v>383</v>
      </c>
      <c r="C69" s="115"/>
      <c r="D69" s="115"/>
    </row>
    <row r="70" spans="1:4" ht="15" hidden="1">
      <c r="A70" s="12" t="s">
        <v>507</v>
      </c>
      <c r="B70" s="4" t="s">
        <v>384</v>
      </c>
      <c r="C70" s="115"/>
      <c r="D70" s="115"/>
    </row>
    <row r="71" spans="1:4" ht="15" hidden="1">
      <c r="A71" s="34" t="s">
        <v>385</v>
      </c>
      <c r="B71" s="4" t="s">
        <v>386</v>
      </c>
      <c r="C71" s="115"/>
      <c r="D71" s="115"/>
    </row>
    <row r="72" spans="1:4" ht="15">
      <c r="A72" s="13" t="s">
        <v>10</v>
      </c>
      <c r="B72" s="6" t="s">
        <v>387</v>
      </c>
      <c r="C72" s="115"/>
      <c r="D72" s="115"/>
    </row>
    <row r="73" spans="1:4" ht="15" hidden="1">
      <c r="A73" s="4" t="s">
        <v>79</v>
      </c>
      <c r="B73" s="4" t="s">
        <v>388</v>
      </c>
      <c r="C73" s="115"/>
      <c r="D73" s="115"/>
    </row>
    <row r="74" spans="1:4" ht="15" hidden="1">
      <c r="A74" s="4" t="s">
        <v>80</v>
      </c>
      <c r="B74" s="4" t="s">
        <v>388</v>
      </c>
      <c r="C74" s="115"/>
      <c r="D74" s="115"/>
    </row>
    <row r="75" spans="1:4" ht="15" hidden="1">
      <c r="A75" s="4" t="s">
        <v>77</v>
      </c>
      <c r="B75" s="4" t="s">
        <v>389</v>
      </c>
      <c r="C75" s="115"/>
      <c r="D75" s="115"/>
    </row>
    <row r="76" spans="1:4" ht="15" hidden="1">
      <c r="A76" s="4" t="s">
        <v>78</v>
      </c>
      <c r="B76" s="4" t="s">
        <v>389</v>
      </c>
      <c r="C76" s="115"/>
      <c r="D76" s="115"/>
    </row>
    <row r="77" spans="1:4" ht="15">
      <c r="A77" s="6" t="s">
        <v>11</v>
      </c>
      <c r="B77" s="6" t="s">
        <v>390</v>
      </c>
      <c r="C77" s="115">
        <v>698</v>
      </c>
      <c r="D77" s="115">
        <v>698</v>
      </c>
    </row>
    <row r="78" spans="1:4" ht="15">
      <c r="A78" s="34" t="s">
        <v>391</v>
      </c>
      <c r="B78" s="4" t="s">
        <v>392</v>
      </c>
      <c r="C78" s="115"/>
      <c r="D78" s="115"/>
    </row>
    <row r="79" spans="1:4" ht="15">
      <c r="A79" s="34" t="s">
        <v>393</v>
      </c>
      <c r="B79" s="4" t="s">
        <v>394</v>
      </c>
      <c r="C79" s="115"/>
      <c r="D79" s="115"/>
    </row>
    <row r="80" spans="1:4" ht="15">
      <c r="A80" s="34" t="s">
        <v>395</v>
      </c>
      <c r="B80" s="4" t="s">
        <v>396</v>
      </c>
      <c r="C80" s="115">
        <v>26785</v>
      </c>
      <c r="D80" s="115">
        <v>26785</v>
      </c>
    </row>
    <row r="81" spans="1:4" ht="15">
      <c r="A81" s="34" t="s">
        <v>397</v>
      </c>
      <c r="B81" s="4" t="s">
        <v>398</v>
      </c>
      <c r="C81" s="115"/>
      <c r="D81" s="115"/>
    </row>
    <row r="82" spans="1:4" ht="15">
      <c r="A82" s="12" t="s">
        <v>508</v>
      </c>
      <c r="B82" s="4" t="s">
        <v>399</v>
      </c>
      <c r="C82" s="115"/>
      <c r="D82" s="115"/>
    </row>
    <row r="83" spans="1:4" ht="15">
      <c r="A83" s="14" t="s">
        <v>12</v>
      </c>
      <c r="B83" s="6" t="s">
        <v>400</v>
      </c>
      <c r="C83" s="109">
        <f>SUM(C77:C82)</f>
        <v>27483</v>
      </c>
      <c r="D83" s="109">
        <f>SUM(D77:D82)</f>
        <v>27483</v>
      </c>
    </row>
    <row r="84" spans="1:4" ht="15">
      <c r="A84" s="12" t="s">
        <v>401</v>
      </c>
      <c r="B84" s="4" t="s">
        <v>402</v>
      </c>
      <c r="C84" s="115"/>
      <c r="D84" s="115"/>
    </row>
    <row r="85" spans="1:4" ht="15">
      <c r="A85" s="12" t="s">
        <v>403</v>
      </c>
      <c r="B85" s="4" t="s">
        <v>404</v>
      </c>
      <c r="C85" s="115"/>
      <c r="D85" s="115"/>
    </row>
    <row r="86" spans="1:4" ht="15">
      <c r="A86" s="34" t="s">
        <v>405</v>
      </c>
      <c r="B86" s="4" t="s">
        <v>406</v>
      </c>
      <c r="C86" s="115"/>
      <c r="D86" s="115"/>
    </row>
    <row r="87" spans="1:4" ht="15">
      <c r="A87" s="34" t="s">
        <v>509</v>
      </c>
      <c r="B87" s="4" t="s">
        <v>407</v>
      </c>
      <c r="C87" s="115"/>
      <c r="D87" s="115"/>
    </row>
    <row r="88" spans="1:4" ht="15">
      <c r="A88" s="13" t="s">
        <v>13</v>
      </c>
      <c r="B88" s="6" t="s">
        <v>408</v>
      </c>
      <c r="C88" s="115"/>
      <c r="D88" s="115"/>
    </row>
    <row r="89" spans="1:4" ht="15">
      <c r="A89" s="14" t="s">
        <v>409</v>
      </c>
      <c r="B89" s="6" t="s">
        <v>410</v>
      </c>
      <c r="C89" s="115"/>
      <c r="D89" s="115"/>
    </row>
    <row r="90" spans="1:4" ht="15.75">
      <c r="A90" s="37" t="s">
        <v>14</v>
      </c>
      <c r="B90" s="38" t="s">
        <v>411</v>
      </c>
      <c r="C90" s="109">
        <f>SUM(C83:C89)</f>
        <v>27483</v>
      </c>
      <c r="D90" s="109">
        <f>SUM(D83:D89)</f>
        <v>27483</v>
      </c>
    </row>
    <row r="91" spans="1:4" ht="15.75">
      <c r="A91" s="69" t="s">
        <v>511</v>
      </c>
      <c r="B91" s="70"/>
      <c r="C91" s="109">
        <f>C61+C90</f>
        <v>32110</v>
      </c>
      <c r="D91" s="109">
        <f>D61+D90</f>
        <v>31892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&amp;R1/2. melléklet a 7/2015.(IV. 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A4" sqref="A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6.28125" style="0" customWidth="1"/>
  </cols>
  <sheetData>
    <row r="1" spans="1:4" ht="20.25" customHeight="1">
      <c r="A1" s="225" t="s">
        <v>780</v>
      </c>
      <c r="B1" s="226"/>
      <c r="C1" s="226"/>
      <c r="D1" s="226"/>
    </row>
    <row r="2" spans="1:4" ht="19.5" customHeight="1">
      <c r="A2" s="227" t="s">
        <v>24</v>
      </c>
      <c r="B2" s="226"/>
      <c r="C2" s="226"/>
      <c r="D2" s="226"/>
    </row>
    <row r="3" ht="18">
      <c r="A3" s="65"/>
    </row>
    <row r="4" ht="15">
      <c r="A4" s="66"/>
    </row>
    <row r="5" spans="1:4" ht="30">
      <c r="A5" s="1" t="s">
        <v>125</v>
      </c>
      <c r="B5" s="2" t="s">
        <v>126</v>
      </c>
      <c r="C5" s="67" t="s">
        <v>578</v>
      </c>
      <c r="D5" s="67" t="s">
        <v>579</v>
      </c>
    </row>
    <row r="6" spans="1:4" ht="15" hidden="1">
      <c r="A6" s="25" t="s">
        <v>127</v>
      </c>
      <c r="B6" s="26" t="s">
        <v>128</v>
      </c>
      <c r="C6" s="68"/>
      <c r="D6" s="68"/>
    </row>
    <row r="7" spans="1:4" ht="15" hidden="1">
      <c r="A7" s="25" t="s">
        <v>129</v>
      </c>
      <c r="B7" s="27" t="s">
        <v>130</v>
      </c>
      <c r="C7" s="68"/>
      <c r="D7" s="68"/>
    </row>
    <row r="8" spans="1:4" ht="15" hidden="1">
      <c r="A8" s="25" t="s">
        <v>131</v>
      </c>
      <c r="B8" s="27" t="s">
        <v>132</v>
      </c>
      <c r="C8" s="68"/>
      <c r="D8" s="68"/>
    </row>
    <row r="9" spans="1:4" ht="15" hidden="1">
      <c r="A9" s="28" t="s">
        <v>133</v>
      </c>
      <c r="B9" s="27" t="s">
        <v>134</v>
      </c>
      <c r="C9" s="68"/>
      <c r="D9" s="68"/>
    </row>
    <row r="10" spans="1:4" ht="15" hidden="1">
      <c r="A10" s="28" t="s">
        <v>135</v>
      </c>
      <c r="B10" s="27" t="s">
        <v>136</v>
      </c>
      <c r="C10" s="68"/>
      <c r="D10" s="68"/>
    </row>
    <row r="11" spans="1:4" ht="15" hidden="1">
      <c r="A11" s="28" t="s">
        <v>137</v>
      </c>
      <c r="B11" s="27" t="s">
        <v>138</v>
      </c>
      <c r="C11" s="68"/>
      <c r="D11" s="68"/>
    </row>
    <row r="12" spans="1:4" ht="15" hidden="1">
      <c r="A12" s="28" t="s">
        <v>139</v>
      </c>
      <c r="B12" s="27" t="s">
        <v>140</v>
      </c>
      <c r="C12" s="68"/>
      <c r="D12" s="68"/>
    </row>
    <row r="13" spans="1:4" ht="15" hidden="1">
      <c r="A13" s="28" t="s">
        <v>141</v>
      </c>
      <c r="B13" s="27" t="s">
        <v>142</v>
      </c>
      <c r="C13" s="68"/>
      <c r="D13" s="68"/>
    </row>
    <row r="14" spans="1:4" ht="15" hidden="1">
      <c r="A14" s="4" t="s">
        <v>143</v>
      </c>
      <c r="B14" s="27" t="s">
        <v>144</v>
      </c>
      <c r="C14" s="68"/>
      <c r="D14" s="68"/>
    </row>
    <row r="15" spans="1:4" ht="15" hidden="1">
      <c r="A15" s="4" t="s">
        <v>145</v>
      </c>
      <c r="B15" s="27" t="s">
        <v>146</v>
      </c>
      <c r="C15" s="68"/>
      <c r="D15" s="68"/>
    </row>
    <row r="16" spans="1:4" ht="15" hidden="1">
      <c r="A16" s="4" t="s">
        <v>147</v>
      </c>
      <c r="B16" s="27" t="s">
        <v>148</v>
      </c>
      <c r="C16" s="68"/>
      <c r="D16" s="68"/>
    </row>
    <row r="17" spans="1:4" ht="15" hidden="1">
      <c r="A17" s="4" t="s">
        <v>149</v>
      </c>
      <c r="B17" s="27" t="s">
        <v>150</v>
      </c>
      <c r="C17" s="68"/>
      <c r="D17" s="68"/>
    </row>
    <row r="18" spans="1:4" ht="15" hidden="1">
      <c r="A18" s="4" t="s">
        <v>441</v>
      </c>
      <c r="B18" s="27" t="s">
        <v>151</v>
      </c>
      <c r="C18" s="68"/>
      <c r="D18" s="68"/>
    </row>
    <row r="19" spans="1:4" ht="15">
      <c r="A19" s="29" t="s">
        <v>412</v>
      </c>
      <c r="B19" s="30" t="s">
        <v>152</v>
      </c>
      <c r="C19" s="116">
        <v>12328</v>
      </c>
      <c r="D19" s="116">
        <v>12111</v>
      </c>
    </row>
    <row r="20" spans="1:4" ht="15" hidden="1">
      <c r="A20" s="4" t="s">
        <v>153</v>
      </c>
      <c r="B20" s="27" t="s">
        <v>154</v>
      </c>
      <c r="C20" s="116"/>
      <c r="D20" s="116"/>
    </row>
    <row r="21" spans="1:4" ht="15" hidden="1">
      <c r="A21" s="4" t="s">
        <v>155</v>
      </c>
      <c r="B21" s="27" t="s">
        <v>156</v>
      </c>
      <c r="C21" s="116"/>
      <c r="D21" s="116"/>
    </row>
    <row r="22" spans="1:4" ht="15" hidden="1">
      <c r="A22" s="5" t="s">
        <v>157</v>
      </c>
      <c r="B22" s="27" t="s">
        <v>158</v>
      </c>
      <c r="C22" s="116"/>
      <c r="D22" s="116"/>
    </row>
    <row r="23" spans="1:4" ht="15">
      <c r="A23" s="6" t="s">
        <v>413</v>
      </c>
      <c r="B23" s="30" t="s">
        <v>159</v>
      </c>
      <c r="C23" s="116"/>
      <c r="D23" s="116"/>
    </row>
    <row r="24" spans="1:4" ht="15">
      <c r="A24" s="47" t="s">
        <v>471</v>
      </c>
      <c r="B24" s="48" t="s">
        <v>160</v>
      </c>
      <c r="C24" s="109">
        <f>SUM(C19:C23)</f>
        <v>12328</v>
      </c>
      <c r="D24" s="109">
        <f>SUM(D19:D23)</f>
        <v>12111</v>
      </c>
    </row>
    <row r="25" spans="1:4" ht="15">
      <c r="A25" s="36" t="s">
        <v>442</v>
      </c>
      <c r="B25" s="48" t="s">
        <v>161</v>
      </c>
      <c r="C25" s="109">
        <v>2551</v>
      </c>
      <c r="D25" s="109">
        <v>2549</v>
      </c>
    </row>
    <row r="26" spans="1:4" ht="15" hidden="1">
      <c r="A26" s="4" t="s">
        <v>162</v>
      </c>
      <c r="B26" s="27" t="s">
        <v>163</v>
      </c>
      <c r="C26" s="116"/>
      <c r="D26" s="116"/>
    </row>
    <row r="27" spans="1:4" ht="15" hidden="1">
      <c r="A27" s="4" t="s">
        <v>164</v>
      </c>
      <c r="B27" s="27" t="s">
        <v>165</v>
      </c>
      <c r="C27" s="116"/>
      <c r="D27" s="116"/>
    </row>
    <row r="28" spans="1:4" ht="15" hidden="1">
      <c r="A28" s="4" t="s">
        <v>166</v>
      </c>
      <c r="B28" s="27" t="s">
        <v>167</v>
      </c>
      <c r="C28" s="116"/>
      <c r="D28" s="116"/>
    </row>
    <row r="29" spans="1:4" ht="15">
      <c r="A29" s="6" t="s">
        <v>414</v>
      </c>
      <c r="B29" s="30" t="s">
        <v>168</v>
      </c>
      <c r="C29" s="116">
        <v>5732</v>
      </c>
      <c r="D29" s="116">
        <v>5458</v>
      </c>
    </row>
    <row r="30" spans="1:4" ht="15" hidden="1">
      <c r="A30" s="4" t="s">
        <v>169</v>
      </c>
      <c r="B30" s="27" t="s">
        <v>170</v>
      </c>
      <c r="C30" s="116"/>
      <c r="D30" s="116"/>
    </row>
    <row r="31" spans="1:4" ht="15" hidden="1">
      <c r="A31" s="4" t="s">
        <v>171</v>
      </c>
      <c r="B31" s="27" t="s">
        <v>172</v>
      </c>
      <c r="C31" s="116"/>
      <c r="D31" s="116"/>
    </row>
    <row r="32" spans="1:4" ht="15" customHeight="1">
      <c r="A32" s="6" t="s">
        <v>472</v>
      </c>
      <c r="B32" s="30" t="s">
        <v>173</v>
      </c>
      <c r="C32" s="116">
        <v>2000</v>
      </c>
      <c r="D32" s="116">
        <v>1619</v>
      </c>
    </row>
    <row r="33" spans="1:4" ht="15" hidden="1">
      <c r="A33" s="4" t="s">
        <v>174</v>
      </c>
      <c r="B33" s="27" t="s">
        <v>175</v>
      </c>
      <c r="C33" s="116"/>
      <c r="D33" s="116"/>
    </row>
    <row r="34" spans="1:4" ht="15" hidden="1">
      <c r="A34" s="4" t="s">
        <v>176</v>
      </c>
      <c r="B34" s="27" t="s">
        <v>177</v>
      </c>
      <c r="C34" s="116"/>
      <c r="D34" s="116"/>
    </row>
    <row r="35" spans="1:4" ht="15" hidden="1">
      <c r="A35" s="4" t="s">
        <v>443</v>
      </c>
      <c r="B35" s="27" t="s">
        <v>178</v>
      </c>
      <c r="C35" s="116"/>
      <c r="D35" s="116"/>
    </row>
    <row r="36" spans="1:4" ht="15" hidden="1">
      <c r="A36" s="4" t="s">
        <v>179</v>
      </c>
      <c r="B36" s="27" t="s">
        <v>180</v>
      </c>
      <c r="C36" s="116"/>
      <c r="D36" s="116"/>
    </row>
    <row r="37" spans="1:4" ht="15" hidden="1">
      <c r="A37" s="9" t="s">
        <v>444</v>
      </c>
      <c r="B37" s="27" t="s">
        <v>181</v>
      </c>
      <c r="C37" s="116"/>
      <c r="D37" s="116"/>
    </row>
    <row r="38" spans="1:4" ht="15" hidden="1">
      <c r="A38" s="5" t="s">
        <v>182</v>
      </c>
      <c r="B38" s="27" t="s">
        <v>183</v>
      </c>
      <c r="C38" s="116"/>
      <c r="D38" s="116"/>
    </row>
    <row r="39" spans="1:4" ht="15" hidden="1">
      <c r="A39" s="4" t="s">
        <v>445</v>
      </c>
      <c r="B39" s="27" t="s">
        <v>184</v>
      </c>
      <c r="C39" s="116"/>
      <c r="D39" s="116"/>
    </row>
    <row r="40" spans="1:4" ht="15">
      <c r="A40" s="6" t="s">
        <v>415</v>
      </c>
      <c r="B40" s="30" t="s">
        <v>185</v>
      </c>
      <c r="C40" s="116">
        <v>2296</v>
      </c>
      <c r="D40" s="116">
        <v>2132</v>
      </c>
    </row>
    <row r="41" spans="1:4" ht="15" hidden="1">
      <c r="A41" s="4" t="s">
        <v>186</v>
      </c>
      <c r="B41" s="27" t="s">
        <v>187</v>
      </c>
      <c r="C41" s="116"/>
      <c r="D41" s="116"/>
    </row>
    <row r="42" spans="1:4" ht="15" hidden="1">
      <c r="A42" s="4" t="s">
        <v>188</v>
      </c>
      <c r="B42" s="27" t="s">
        <v>189</v>
      </c>
      <c r="C42" s="116"/>
      <c r="D42" s="116"/>
    </row>
    <row r="43" spans="1:4" ht="15">
      <c r="A43" s="6" t="s">
        <v>416</v>
      </c>
      <c r="B43" s="30" t="s">
        <v>190</v>
      </c>
      <c r="C43" s="116">
        <v>80</v>
      </c>
      <c r="D43" s="116">
        <v>79</v>
      </c>
    </row>
    <row r="44" spans="1:4" ht="15" hidden="1">
      <c r="A44" s="4" t="s">
        <v>191</v>
      </c>
      <c r="B44" s="27" t="s">
        <v>192</v>
      </c>
      <c r="C44" s="116"/>
      <c r="D44" s="116"/>
    </row>
    <row r="45" spans="1:4" ht="15" hidden="1">
      <c r="A45" s="4" t="s">
        <v>193</v>
      </c>
      <c r="B45" s="27" t="s">
        <v>194</v>
      </c>
      <c r="C45" s="116"/>
      <c r="D45" s="116"/>
    </row>
    <row r="46" spans="1:4" ht="15" hidden="1">
      <c r="A46" s="4" t="s">
        <v>446</v>
      </c>
      <c r="B46" s="27" t="s">
        <v>195</v>
      </c>
      <c r="C46" s="116"/>
      <c r="D46" s="116"/>
    </row>
    <row r="47" spans="1:4" ht="15" hidden="1">
      <c r="A47" s="4" t="s">
        <v>447</v>
      </c>
      <c r="B47" s="27" t="s">
        <v>196</v>
      </c>
      <c r="C47" s="116"/>
      <c r="D47" s="116"/>
    </row>
    <row r="48" spans="1:4" ht="15" hidden="1">
      <c r="A48" s="4" t="s">
        <v>197</v>
      </c>
      <c r="B48" s="27" t="s">
        <v>198</v>
      </c>
      <c r="C48" s="116"/>
      <c r="D48" s="116"/>
    </row>
    <row r="49" spans="1:4" ht="15">
      <c r="A49" s="6" t="s">
        <v>417</v>
      </c>
      <c r="B49" s="30" t="s">
        <v>199</v>
      </c>
      <c r="C49" s="116">
        <v>1771</v>
      </c>
      <c r="D49" s="116">
        <v>1771</v>
      </c>
    </row>
    <row r="50" spans="1:4" ht="15">
      <c r="A50" s="36" t="s">
        <v>418</v>
      </c>
      <c r="B50" s="48" t="s">
        <v>200</v>
      </c>
      <c r="C50" s="109">
        <f>SUM(C29:C49)</f>
        <v>11879</v>
      </c>
      <c r="D50" s="109">
        <f>SUM(D29:D49)</f>
        <v>11059</v>
      </c>
    </row>
    <row r="51" spans="1:4" ht="15">
      <c r="A51" s="12" t="s">
        <v>201</v>
      </c>
      <c r="B51" s="27" t="s">
        <v>202</v>
      </c>
      <c r="C51" s="116"/>
      <c r="D51" s="116"/>
    </row>
    <row r="52" spans="1:4" ht="15">
      <c r="A52" s="12" t="s">
        <v>419</v>
      </c>
      <c r="B52" s="27" t="s">
        <v>203</v>
      </c>
      <c r="C52" s="116"/>
      <c r="D52" s="116"/>
    </row>
    <row r="53" spans="1:4" ht="15">
      <c r="A53" s="15" t="s">
        <v>448</v>
      </c>
      <c r="B53" s="27" t="s">
        <v>204</v>
      </c>
      <c r="C53" s="116"/>
      <c r="D53" s="116"/>
    </row>
    <row r="54" spans="1:4" ht="15">
      <c r="A54" s="15" t="s">
        <v>449</v>
      </c>
      <c r="B54" s="27" t="s">
        <v>205</v>
      </c>
      <c r="C54" s="116"/>
      <c r="D54" s="116"/>
    </row>
    <row r="55" spans="1:4" ht="15">
      <c r="A55" s="15" t="s">
        <v>450</v>
      </c>
      <c r="B55" s="27" t="s">
        <v>206</v>
      </c>
      <c r="C55" s="116"/>
      <c r="D55" s="116"/>
    </row>
    <row r="56" spans="1:4" ht="15">
      <c r="A56" s="12" t="s">
        <v>451</v>
      </c>
      <c r="B56" s="27" t="s">
        <v>207</v>
      </c>
      <c r="C56" s="116"/>
      <c r="D56" s="116"/>
    </row>
    <row r="57" spans="1:4" ht="15">
      <c r="A57" s="12" t="s">
        <v>452</v>
      </c>
      <c r="B57" s="27" t="s">
        <v>208</v>
      </c>
      <c r="C57" s="116"/>
      <c r="D57" s="116"/>
    </row>
    <row r="58" spans="1:4" ht="15">
      <c r="A58" s="12" t="s">
        <v>453</v>
      </c>
      <c r="B58" s="27" t="s">
        <v>209</v>
      </c>
      <c r="C58" s="116"/>
      <c r="D58" s="116"/>
    </row>
    <row r="59" spans="1:4" ht="15">
      <c r="A59" s="45" t="s">
        <v>420</v>
      </c>
      <c r="B59" s="48" t="s">
        <v>210</v>
      </c>
      <c r="C59" s="109"/>
      <c r="D59" s="109"/>
    </row>
    <row r="60" spans="1:4" ht="15">
      <c r="A60" s="11" t="s">
        <v>454</v>
      </c>
      <c r="B60" s="27" t="s">
        <v>211</v>
      </c>
      <c r="C60" s="116"/>
      <c r="D60" s="116"/>
    </row>
    <row r="61" spans="1:4" ht="15">
      <c r="A61" s="11" t="s">
        <v>212</v>
      </c>
      <c r="B61" s="27" t="s">
        <v>213</v>
      </c>
      <c r="C61" s="116">
        <v>696</v>
      </c>
      <c r="D61" s="116">
        <v>696</v>
      </c>
    </row>
    <row r="62" spans="1:4" ht="15">
      <c r="A62" s="11" t="s">
        <v>214</v>
      </c>
      <c r="B62" s="27" t="s">
        <v>215</v>
      </c>
      <c r="C62" s="116"/>
      <c r="D62" s="116"/>
    </row>
    <row r="63" spans="1:4" ht="15">
      <c r="A63" s="11" t="s">
        <v>421</v>
      </c>
      <c r="B63" s="27" t="s">
        <v>216</v>
      </c>
      <c r="C63" s="116"/>
      <c r="D63" s="116"/>
    </row>
    <row r="64" spans="1:4" ht="15">
      <c r="A64" s="11" t="s">
        <v>455</v>
      </c>
      <c r="B64" s="27" t="s">
        <v>217</v>
      </c>
      <c r="C64" s="116"/>
      <c r="D64" s="116"/>
    </row>
    <row r="65" spans="1:4" ht="15">
      <c r="A65" s="11" t="s">
        <v>423</v>
      </c>
      <c r="B65" s="27" t="s">
        <v>218</v>
      </c>
      <c r="C65" s="116"/>
      <c r="D65" s="116"/>
    </row>
    <row r="66" spans="1:4" ht="15">
      <c r="A66" s="11" t="s">
        <v>456</v>
      </c>
      <c r="B66" s="27" t="s">
        <v>219</v>
      </c>
      <c r="C66" s="116"/>
      <c r="D66" s="116"/>
    </row>
    <row r="67" spans="1:4" ht="15">
      <c r="A67" s="11" t="s">
        <v>457</v>
      </c>
      <c r="B67" s="27" t="s">
        <v>220</v>
      </c>
      <c r="C67" s="116"/>
      <c r="D67" s="116"/>
    </row>
    <row r="68" spans="1:4" ht="15">
      <c r="A68" s="11" t="s">
        <v>221</v>
      </c>
      <c r="B68" s="27" t="s">
        <v>222</v>
      </c>
      <c r="C68" s="116"/>
      <c r="D68" s="116"/>
    </row>
    <row r="69" spans="1:4" ht="15">
      <c r="A69" s="17" t="s">
        <v>223</v>
      </c>
      <c r="B69" s="27" t="s">
        <v>224</v>
      </c>
      <c r="C69" s="116"/>
      <c r="D69" s="116"/>
    </row>
    <row r="70" spans="1:4" ht="15">
      <c r="A70" s="11" t="s">
        <v>458</v>
      </c>
      <c r="B70" s="27" t="s">
        <v>225</v>
      </c>
      <c r="C70" s="116"/>
      <c r="D70" s="116"/>
    </row>
    <row r="71" spans="1:4" ht="15">
      <c r="A71" s="17" t="s">
        <v>83</v>
      </c>
      <c r="B71" s="27" t="s">
        <v>226</v>
      </c>
      <c r="C71" s="116"/>
      <c r="D71" s="116"/>
    </row>
    <row r="72" spans="1:4" ht="15">
      <c r="A72" s="17" t="s">
        <v>84</v>
      </c>
      <c r="B72" s="27" t="s">
        <v>226</v>
      </c>
      <c r="C72" s="116"/>
      <c r="D72" s="116"/>
    </row>
    <row r="73" spans="1:4" ht="15">
      <c r="A73" s="45" t="s">
        <v>426</v>
      </c>
      <c r="B73" s="48" t="s">
        <v>227</v>
      </c>
      <c r="C73" s="109">
        <f>SUM(C61:C72)</f>
        <v>696</v>
      </c>
      <c r="D73" s="109">
        <f>SUM(D61:D72)</f>
        <v>696</v>
      </c>
    </row>
    <row r="74" spans="1:4" ht="15.75">
      <c r="A74" s="49" t="s">
        <v>26</v>
      </c>
      <c r="B74" s="48"/>
      <c r="C74" s="109">
        <f>C73+C59+C50+C25+C24</f>
        <v>27454</v>
      </c>
      <c r="D74" s="109">
        <f>D73+D59+D50+D25+D24</f>
        <v>26415</v>
      </c>
    </row>
    <row r="75" spans="1:4" ht="15">
      <c r="A75" s="31" t="s">
        <v>228</v>
      </c>
      <c r="B75" s="27" t="s">
        <v>229</v>
      </c>
      <c r="C75" s="116"/>
      <c r="D75" s="116"/>
    </row>
    <row r="76" spans="1:4" ht="15">
      <c r="A76" s="31" t="s">
        <v>459</v>
      </c>
      <c r="B76" s="27" t="s">
        <v>230</v>
      </c>
      <c r="C76" s="116"/>
      <c r="D76" s="116"/>
    </row>
    <row r="77" spans="1:4" ht="15">
      <c r="A77" s="31" t="s">
        <v>231</v>
      </c>
      <c r="B77" s="27" t="s">
        <v>232</v>
      </c>
      <c r="C77" s="116">
        <v>733</v>
      </c>
      <c r="D77" s="116">
        <v>733</v>
      </c>
    </row>
    <row r="78" spans="1:4" ht="15">
      <c r="A78" s="31" t="s">
        <v>233</v>
      </c>
      <c r="B78" s="27" t="s">
        <v>234</v>
      </c>
      <c r="C78" s="116">
        <v>2933</v>
      </c>
      <c r="D78" s="116">
        <v>2933</v>
      </c>
    </row>
    <row r="79" spans="1:4" ht="15">
      <c r="A79" s="5" t="s">
        <v>235</v>
      </c>
      <c r="B79" s="27" t="s">
        <v>236</v>
      </c>
      <c r="C79" s="116"/>
      <c r="D79" s="116"/>
    </row>
    <row r="80" spans="1:4" ht="15">
      <c r="A80" s="5" t="s">
        <v>237</v>
      </c>
      <c r="B80" s="27" t="s">
        <v>238</v>
      </c>
      <c r="C80" s="116"/>
      <c r="D80" s="116"/>
    </row>
    <row r="81" spans="1:4" ht="15">
      <c r="A81" s="5" t="s">
        <v>239</v>
      </c>
      <c r="B81" s="27" t="s">
        <v>240</v>
      </c>
      <c r="C81" s="116">
        <v>990</v>
      </c>
      <c r="D81" s="116">
        <v>990</v>
      </c>
    </row>
    <row r="82" spans="1:4" ht="15">
      <c r="A82" s="46" t="s">
        <v>428</v>
      </c>
      <c r="B82" s="48" t="s">
        <v>241</v>
      </c>
      <c r="C82" s="109">
        <f>SUM(C75:C81)</f>
        <v>4656</v>
      </c>
      <c r="D82" s="109">
        <f>SUM(D75:D81)</f>
        <v>4656</v>
      </c>
    </row>
    <row r="83" spans="1:4" ht="15">
      <c r="A83" s="12" t="s">
        <v>242</v>
      </c>
      <c r="B83" s="27" t="s">
        <v>243</v>
      </c>
      <c r="C83" s="116"/>
      <c r="D83" s="116"/>
    </row>
    <row r="84" spans="1:4" ht="15">
      <c r="A84" s="12" t="s">
        <v>244</v>
      </c>
      <c r="B84" s="27" t="s">
        <v>245</v>
      </c>
      <c r="C84" s="116"/>
      <c r="D84" s="116"/>
    </row>
    <row r="85" spans="1:4" ht="15">
      <c r="A85" s="12" t="s">
        <v>246</v>
      </c>
      <c r="B85" s="27" t="s">
        <v>247</v>
      </c>
      <c r="C85" s="116"/>
      <c r="D85" s="116"/>
    </row>
    <row r="86" spans="1:4" ht="15">
      <c r="A86" s="12" t="s">
        <v>248</v>
      </c>
      <c r="B86" s="27" t="s">
        <v>249</v>
      </c>
      <c r="C86" s="116"/>
      <c r="D86" s="116"/>
    </row>
    <row r="87" spans="1:4" ht="15">
      <c r="A87" s="45" t="s">
        <v>429</v>
      </c>
      <c r="B87" s="48" t="s">
        <v>250</v>
      </c>
      <c r="C87" s="109"/>
      <c r="D87" s="109"/>
    </row>
    <row r="88" spans="1:4" ht="15">
      <c r="A88" s="12" t="s">
        <v>251</v>
      </c>
      <c r="B88" s="27" t="s">
        <v>252</v>
      </c>
      <c r="C88" s="116"/>
      <c r="D88" s="116"/>
    </row>
    <row r="89" spans="1:4" ht="15">
      <c r="A89" s="12" t="s">
        <v>460</v>
      </c>
      <c r="B89" s="27" t="s">
        <v>253</v>
      </c>
      <c r="C89" s="116"/>
      <c r="D89" s="116"/>
    </row>
    <row r="90" spans="1:4" ht="15">
      <c r="A90" s="12" t="s">
        <v>461</v>
      </c>
      <c r="B90" s="27" t="s">
        <v>254</v>
      </c>
      <c r="C90" s="116"/>
      <c r="D90" s="116"/>
    </row>
    <row r="91" spans="1:4" ht="15">
      <c r="A91" s="12" t="s">
        <v>462</v>
      </c>
      <c r="B91" s="27" t="s">
        <v>255</v>
      </c>
      <c r="C91" s="116"/>
      <c r="D91" s="116"/>
    </row>
    <row r="92" spans="1:4" ht="15">
      <c r="A92" s="12" t="s">
        <v>463</v>
      </c>
      <c r="B92" s="27" t="s">
        <v>256</v>
      </c>
      <c r="C92" s="116"/>
      <c r="D92" s="116"/>
    </row>
    <row r="93" spans="1:4" ht="15">
      <c r="A93" s="12" t="s">
        <v>464</v>
      </c>
      <c r="B93" s="27" t="s">
        <v>257</v>
      </c>
      <c r="C93" s="116"/>
      <c r="D93" s="116"/>
    </row>
    <row r="94" spans="1:4" ht="15">
      <c r="A94" s="12" t="s">
        <v>258</v>
      </c>
      <c r="B94" s="27" t="s">
        <v>259</v>
      </c>
      <c r="C94" s="116"/>
      <c r="D94" s="116"/>
    </row>
    <row r="95" spans="1:4" ht="15">
      <c r="A95" s="12" t="s">
        <v>465</v>
      </c>
      <c r="B95" s="27" t="s">
        <v>260</v>
      </c>
      <c r="C95" s="116"/>
      <c r="D95" s="116"/>
    </row>
    <row r="96" spans="1:4" ht="15">
      <c r="A96" s="45" t="s">
        <v>430</v>
      </c>
      <c r="B96" s="48" t="s">
        <v>261</v>
      </c>
      <c r="C96" s="116"/>
      <c r="D96" s="116"/>
    </row>
    <row r="97" spans="1:4" ht="15.75">
      <c r="A97" s="49" t="s">
        <v>25</v>
      </c>
      <c r="B97" s="48"/>
      <c r="C97" s="109">
        <f>C96+C87+C82</f>
        <v>4656</v>
      </c>
      <c r="D97" s="109">
        <f>D96+D87+D82</f>
        <v>4656</v>
      </c>
    </row>
    <row r="98" spans="1:4" ht="15.75">
      <c r="A98" s="32" t="s">
        <v>473</v>
      </c>
      <c r="B98" s="33" t="s">
        <v>262</v>
      </c>
      <c r="C98" s="109">
        <f>C96+C87+C82+C73+C59+C50+C25+C24</f>
        <v>32110</v>
      </c>
      <c r="D98" s="109">
        <f>D96+D87+D82+D73+D59+D50+D25+D24</f>
        <v>31071</v>
      </c>
    </row>
    <row r="99" spans="1:23" ht="15">
      <c r="A99" s="12" t="s">
        <v>466</v>
      </c>
      <c r="B99" s="4" t="s">
        <v>263</v>
      </c>
      <c r="C99" s="117"/>
      <c r="D99" s="11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20"/>
    </row>
    <row r="100" spans="1:23" ht="15">
      <c r="A100" s="12" t="s">
        <v>264</v>
      </c>
      <c r="B100" s="4" t="s">
        <v>265</v>
      </c>
      <c r="C100" s="117"/>
      <c r="D100" s="11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  <c r="W100" s="20"/>
    </row>
    <row r="101" spans="1:23" ht="15">
      <c r="A101" s="12" t="s">
        <v>467</v>
      </c>
      <c r="B101" s="4" t="s">
        <v>266</v>
      </c>
      <c r="C101" s="117"/>
      <c r="D101" s="11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  <c r="W101" s="20"/>
    </row>
    <row r="102" spans="1:23" ht="15">
      <c r="A102" s="14" t="s">
        <v>435</v>
      </c>
      <c r="B102" s="6" t="s">
        <v>267</v>
      </c>
      <c r="C102" s="118"/>
      <c r="D102" s="118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0"/>
      <c r="W102" s="20"/>
    </row>
    <row r="103" spans="1:23" ht="15">
      <c r="A103" s="34" t="s">
        <v>468</v>
      </c>
      <c r="B103" s="4" t="s">
        <v>268</v>
      </c>
      <c r="C103" s="119"/>
      <c r="D103" s="119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0"/>
      <c r="W103" s="20"/>
    </row>
    <row r="104" spans="1:23" ht="15">
      <c r="A104" s="34" t="s">
        <v>438</v>
      </c>
      <c r="B104" s="4" t="s">
        <v>269</v>
      </c>
      <c r="C104" s="119"/>
      <c r="D104" s="119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0"/>
      <c r="W104" s="20"/>
    </row>
    <row r="105" spans="1:23" ht="15">
      <c r="A105" s="12" t="s">
        <v>270</v>
      </c>
      <c r="B105" s="4" t="s">
        <v>271</v>
      </c>
      <c r="C105" s="117"/>
      <c r="D105" s="11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</row>
    <row r="106" spans="1:23" ht="15">
      <c r="A106" s="12" t="s">
        <v>469</v>
      </c>
      <c r="B106" s="4" t="s">
        <v>272</v>
      </c>
      <c r="C106" s="117"/>
      <c r="D106" s="11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  <c r="W106" s="20"/>
    </row>
    <row r="107" spans="1:23" ht="15">
      <c r="A107" s="13" t="s">
        <v>436</v>
      </c>
      <c r="B107" s="6" t="s">
        <v>273</v>
      </c>
      <c r="C107" s="120"/>
      <c r="D107" s="120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</row>
    <row r="108" spans="1:23" ht="15">
      <c r="A108" s="34" t="s">
        <v>274</v>
      </c>
      <c r="B108" s="4" t="s">
        <v>275</v>
      </c>
      <c r="C108" s="119"/>
      <c r="D108" s="119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0"/>
      <c r="W108" s="20"/>
    </row>
    <row r="109" spans="1:23" ht="15">
      <c r="A109" s="34" t="s">
        <v>276</v>
      </c>
      <c r="B109" s="4" t="s">
        <v>277</v>
      </c>
      <c r="C109" s="119"/>
      <c r="D109" s="11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0"/>
      <c r="W109" s="20"/>
    </row>
    <row r="110" spans="1:23" ht="15">
      <c r="A110" s="13" t="s">
        <v>278</v>
      </c>
      <c r="B110" s="6" t="s">
        <v>279</v>
      </c>
      <c r="C110" s="119"/>
      <c r="D110" s="119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0"/>
      <c r="W110" s="20"/>
    </row>
    <row r="111" spans="1:23" ht="15">
      <c r="A111" s="34" t="s">
        <v>280</v>
      </c>
      <c r="B111" s="4" t="s">
        <v>281</v>
      </c>
      <c r="C111" s="119"/>
      <c r="D111" s="119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0"/>
      <c r="W111" s="20"/>
    </row>
    <row r="112" spans="1:23" ht="15">
      <c r="A112" s="34" t="s">
        <v>282</v>
      </c>
      <c r="B112" s="4" t="s">
        <v>283</v>
      </c>
      <c r="C112" s="119"/>
      <c r="D112" s="11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0"/>
      <c r="W112" s="20"/>
    </row>
    <row r="113" spans="1:23" ht="15">
      <c r="A113" s="34" t="s">
        <v>284</v>
      </c>
      <c r="B113" s="4" t="s">
        <v>285</v>
      </c>
      <c r="C113" s="119"/>
      <c r="D113" s="119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0"/>
      <c r="W113" s="20"/>
    </row>
    <row r="114" spans="1:23" ht="15">
      <c r="A114" s="35" t="s">
        <v>437</v>
      </c>
      <c r="B114" s="36" t="s">
        <v>286</v>
      </c>
      <c r="C114" s="120"/>
      <c r="D114" s="120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</row>
    <row r="115" spans="1:23" ht="15">
      <c r="A115" s="34" t="s">
        <v>287</v>
      </c>
      <c r="B115" s="4" t="s">
        <v>288</v>
      </c>
      <c r="C115" s="119"/>
      <c r="D115" s="11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0"/>
      <c r="W115" s="20"/>
    </row>
    <row r="116" spans="1:23" ht="15">
      <c r="A116" s="12" t="s">
        <v>289</v>
      </c>
      <c r="B116" s="4" t="s">
        <v>290</v>
      </c>
      <c r="C116" s="117"/>
      <c r="D116" s="11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0"/>
      <c r="W116" s="20"/>
    </row>
    <row r="117" spans="1:23" ht="15">
      <c r="A117" s="34" t="s">
        <v>470</v>
      </c>
      <c r="B117" s="4" t="s">
        <v>291</v>
      </c>
      <c r="C117" s="119"/>
      <c r="D117" s="11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0"/>
      <c r="W117" s="20"/>
    </row>
    <row r="118" spans="1:23" ht="15">
      <c r="A118" s="34" t="s">
        <v>439</v>
      </c>
      <c r="B118" s="4" t="s">
        <v>292</v>
      </c>
      <c r="C118" s="119"/>
      <c r="D118" s="119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0"/>
      <c r="W118" s="20"/>
    </row>
    <row r="119" spans="1:23" ht="15">
      <c r="A119" s="35" t="s">
        <v>440</v>
      </c>
      <c r="B119" s="36" t="s">
        <v>293</v>
      </c>
      <c r="C119" s="120"/>
      <c r="D119" s="120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0"/>
      <c r="W119" s="20"/>
    </row>
    <row r="120" spans="1:23" ht="15">
      <c r="A120" s="12" t="s">
        <v>294</v>
      </c>
      <c r="B120" s="4" t="s">
        <v>295</v>
      </c>
      <c r="C120" s="117"/>
      <c r="D120" s="11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0"/>
      <c r="W120" s="20"/>
    </row>
    <row r="121" spans="1:23" ht="15.75">
      <c r="A121" s="37" t="s">
        <v>474</v>
      </c>
      <c r="B121" s="38" t="s">
        <v>296</v>
      </c>
      <c r="C121" s="120"/>
      <c r="D121" s="120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</row>
    <row r="122" spans="1:23" ht="15.75">
      <c r="A122" s="69" t="s">
        <v>510</v>
      </c>
      <c r="B122" s="70"/>
      <c r="C122" s="109">
        <f>C121+C98</f>
        <v>32110</v>
      </c>
      <c r="D122" s="109">
        <f>D121+D98</f>
        <v>31071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&amp;R1/2. melléklet a 7/2015.(Iv. 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B1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25" t="s">
        <v>781</v>
      </c>
      <c r="B1" s="226"/>
      <c r="C1" s="226"/>
      <c r="D1" s="226"/>
    </row>
    <row r="2" spans="1:4" ht="23.25" customHeight="1">
      <c r="A2" s="227" t="s">
        <v>23</v>
      </c>
      <c r="B2" s="226"/>
      <c r="C2" s="226"/>
      <c r="D2" s="226"/>
    </row>
    <row r="3" ht="18">
      <c r="A3" s="65"/>
    </row>
    <row r="5" spans="1:4" ht="30">
      <c r="A5" s="1" t="s">
        <v>125</v>
      </c>
      <c r="B5" s="2" t="s">
        <v>103</v>
      </c>
      <c r="C5" s="67" t="s">
        <v>578</v>
      </c>
      <c r="D5" s="67" t="s">
        <v>579</v>
      </c>
    </row>
    <row r="6" spans="1:4" ht="15" customHeight="1" hidden="1">
      <c r="A6" s="28" t="s">
        <v>297</v>
      </c>
      <c r="B6" s="5" t="s">
        <v>298</v>
      </c>
      <c r="C6" s="24"/>
      <c r="D6" s="24"/>
    </row>
    <row r="7" spans="1:4" ht="15" customHeight="1" hidden="1">
      <c r="A7" s="4" t="s">
        <v>299</v>
      </c>
      <c r="B7" s="5" t="s">
        <v>300</v>
      </c>
      <c r="C7" s="24"/>
      <c r="D7" s="24"/>
    </row>
    <row r="8" spans="1:4" ht="15" customHeight="1" hidden="1">
      <c r="A8" s="4" t="s">
        <v>301</v>
      </c>
      <c r="B8" s="5" t="s">
        <v>302</v>
      </c>
      <c r="C8" s="24"/>
      <c r="D8" s="24"/>
    </row>
    <row r="9" spans="1:4" ht="15" customHeight="1" hidden="1">
      <c r="A9" s="4" t="s">
        <v>303</v>
      </c>
      <c r="B9" s="5" t="s">
        <v>304</v>
      </c>
      <c r="C9" s="24"/>
      <c r="D9" s="24"/>
    </row>
    <row r="10" spans="1:4" ht="15" customHeight="1" hidden="1">
      <c r="A10" s="4" t="s">
        <v>305</v>
      </c>
      <c r="B10" s="5" t="s">
        <v>306</v>
      </c>
      <c r="C10" s="24"/>
      <c r="D10" s="24"/>
    </row>
    <row r="11" spans="1:4" ht="15" customHeight="1" hidden="1">
      <c r="A11" s="4" t="s">
        <v>307</v>
      </c>
      <c r="B11" s="5" t="s">
        <v>308</v>
      </c>
      <c r="C11" s="24"/>
      <c r="D11" s="24"/>
    </row>
    <row r="12" spans="1:4" ht="15" customHeight="1">
      <c r="A12" s="6" t="s">
        <v>512</v>
      </c>
      <c r="B12" s="7" t="s">
        <v>309</v>
      </c>
      <c r="C12" s="109"/>
      <c r="D12" s="109"/>
    </row>
    <row r="13" spans="1:4" ht="15" customHeight="1">
      <c r="A13" s="4" t="s">
        <v>310</v>
      </c>
      <c r="B13" s="5" t="s">
        <v>311</v>
      </c>
      <c r="C13" s="115"/>
      <c r="D13" s="115"/>
    </row>
    <row r="14" spans="1:4" ht="15" customHeight="1">
      <c r="A14" s="4" t="s">
        <v>312</v>
      </c>
      <c r="B14" s="5" t="s">
        <v>313</v>
      </c>
      <c r="C14" s="115"/>
      <c r="D14" s="115"/>
    </row>
    <row r="15" spans="1:4" ht="15" customHeight="1">
      <c r="A15" s="4" t="s">
        <v>475</v>
      </c>
      <c r="B15" s="5" t="s">
        <v>314</v>
      </c>
      <c r="C15" s="115"/>
      <c r="D15" s="115"/>
    </row>
    <row r="16" spans="1:4" ht="15" customHeight="1">
      <c r="A16" s="4" t="s">
        <v>476</v>
      </c>
      <c r="B16" s="5" t="s">
        <v>315</v>
      </c>
      <c r="C16" s="115"/>
      <c r="D16" s="115"/>
    </row>
    <row r="17" spans="1:4" ht="15" customHeight="1">
      <c r="A17" s="4" t="s">
        <v>477</v>
      </c>
      <c r="B17" s="5" t="s">
        <v>316</v>
      </c>
      <c r="C17" s="115">
        <v>1952</v>
      </c>
      <c r="D17" s="115">
        <v>5641</v>
      </c>
    </row>
    <row r="18" spans="1:4" ht="15" customHeight="1">
      <c r="A18" s="36" t="s">
        <v>513</v>
      </c>
      <c r="B18" s="46" t="s">
        <v>317</v>
      </c>
      <c r="C18" s="109">
        <f>SUM(C17)</f>
        <v>1952</v>
      </c>
      <c r="D18" s="109">
        <f>SUM(D17)</f>
        <v>5641</v>
      </c>
    </row>
    <row r="19" spans="1:4" ht="15" customHeight="1">
      <c r="A19" s="4" t="s">
        <v>481</v>
      </c>
      <c r="B19" s="5" t="s">
        <v>326</v>
      </c>
      <c r="C19" s="115"/>
      <c r="D19" s="115"/>
    </row>
    <row r="20" spans="1:4" ht="15" customHeight="1">
      <c r="A20" s="4" t="s">
        <v>482</v>
      </c>
      <c r="B20" s="5" t="s">
        <v>327</v>
      </c>
      <c r="C20" s="115"/>
      <c r="D20" s="115"/>
    </row>
    <row r="21" spans="1:4" ht="15" customHeight="1">
      <c r="A21" s="6" t="s">
        <v>1</v>
      </c>
      <c r="B21" s="7" t="s">
        <v>328</v>
      </c>
      <c r="C21" s="115"/>
      <c r="D21" s="115"/>
    </row>
    <row r="22" spans="1:4" ht="15" customHeight="1">
      <c r="A22" s="4" t="s">
        <v>483</v>
      </c>
      <c r="B22" s="5" t="s">
        <v>329</v>
      </c>
      <c r="C22" s="115"/>
      <c r="D22" s="115"/>
    </row>
    <row r="23" spans="1:4" ht="15" customHeight="1">
      <c r="A23" s="4" t="s">
        <v>484</v>
      </c>
      <c r="B23" s="5" t="s">
        <v>330</v>
      </c>
      <c r="C23" s="115"/>
      <c r="D23" s="115"/>
    </row>
    <row r="24" spans="1:4" ht="15" customHeight="1">
      <c r="A24" s="4" t="s">
        <v>485</v>
      </c>
      <c r="B24" s="5" t="s">
        <v>331</v>
      </c>
      <c r="C24" s="115"/>
      <c r="D24" s="115"/>
    </row>
    <row r="25" spans="1:4" ht="15" customHeight="1">
      <c r="A25" s="4" t="s">
        <v>486</v>
      </c>
      <c r="B25" s="5" t="s">
        <v>332</v>
      </c>
      <c r="C25" s="115"/>
      <c r="D25" s="115"/>
    </row>
    <row r="26" spans="1:4" ht="15" customHeight="1">
      <c r="A26" s="4" t="s">
        <v>487</v>
      </c>
      <c r="B26" s="5" t="s">
        <v>333</v>
      </c>
      <c r="C26" s="115"/>
      <c r="D26" s="115"/>
    </row>
    <row r="27" spans="1:4" ht="15" customHeight="1">
      <c r="A27" s="4" t="s">
        <v>334</v>
      </c>
      <c r="B27" s="5" t="s">
        <v>335</v>
      </c>
      <c r="C27" s="115"/>
      <c r="D27" s="115"/>
    </row>
    <row r="28" spans="1:4" ht="15" customHeight="1">
      <c r="A28" s="4" t="s">
        <v>488</v>
      </c>
      <c r="B28" s="5" t="s">
        <v>336</v>
      </c>
      <c r="C28" s="115"/>
      <c r="D28" s="115"/>
    </row>
    <row r="29" spans="1:4" ht="15" customHeight="1">
      <c r="A29" s="4" t="s">
        <v>489</v>
      </c>
      <c r="B29" s="5" t="s">
        <v>337</v>
      </c>
      <c r="C29" s="115"/>
      <c r="D29" s="115"/>
    </row>
    <row r="30" spans="1:4" ht="15" customHeight="1">
      <c r="A30" s="6" t="s">
        <v>2</v>
      </c>
      <c r="B30" s="7" t="s">
        <v>338</v>
      </c>
      <c r="C30" s="115"/>
      <c r="D30" s="115"/>
    </row>
    <row r="31" spans="1:4" ht="15" customHeight="1">
      <c r="A31" s="4" t="s">
        <v>490</v>
      </c>
      <c r="B31" s="5" t="s">
        <v>339</v>
      </c>
      <c r="C31" s="115"/>
      <c r="D31" s="115"/>
    </row>
    <row r="32" spans="1:4" ht="15" customHeight="1">
      <c r="A32" s="36" t="s">
        <v>3</v>
      </c>
      <c r="B32" s="46" t="s">
        <v>340</v>
      </c>
      <c r="C32" s="109"/>
      <c r="D32" s="109"/>
    </row>
    <row r="33" spans="1:4" ht="15" customHeight="1" hidden="1">
      <c r="A33" s="12" t="s">
        <v>341</v>
      </c>
      <c r="B33" s="5" t="s">
        <v>342</v>
      </c>
      <c r="C33" s="115"/>
      <c r="D33" s="115"/>
    </row>
    <row r="34" spans="1:4" ht="15" customHeight="1" hidden="1">
      <c r="A34" s="12" t="s">
        <v>491</v>
      </c>
      <c r="B34" s="5" t="s">
        <v>343</v>
      </c>
      <c r="C34" s="115"/>
      <c r="D34" s="115"/>
    </row>
    <row r="35" spans="1:4" ht="15" customHeight="1" hidden="1">
      <c r="A35" s="12" t="s">
        <v>492</v>
      </c>
      <c r="B35" s="5" t="s">
        <v>344</v>
      </c>
      <c r="C35" s="115"/>
      <c r="D35" s="115"/>
    </row>
    <row r="36" spans="1:4" ht="15" customHeight="1" hidden="1">
      <c r="A36" s="12" t="s">
        <v>493</v>
      </c>
      <c r="B36" s="5" t="s">
        <v>345</v>
      </c>
      <c r="C36" s="115"/>
      <c r="D36" s="115"/>
    </row>
    <row r="37" spans="1:4" ht="15" customHeight="1" hidden="1">
      <c r="A37" s="12" t="s">
        <v>347</v>
      </c>
      <c r="B37" s="5" t="s">
        <v>348</v>
      </c>
      <c r="C37" s="115"/>
      <c r="D37" s="115"/>
    </row>
    <row r="38" spans="1:4" ht="15" customHeight="1" hidden="1">
      <c r="A38" s="12" t="s">
        <v>349</v>
      </c>
      <c r="B38" s="5" t="s">
        <v>350</v>
      </c>
      <c r="C38" s="115"/>
      <c r="D38" s="115"/>
    </row>
    <row r="39" spans="1:4" ht="15" customHeight="1" hidden="1">
      <c r="A39" s="12" t="s">
        <v>351</v>
      </c>
      <c r="B39" s="5" t="s">
        <v>352</v>
      </c>
      <c r="C39" s="115"/>
      <c r="D39" s="115"/>
    </row>
    <row r="40" spans="1:4" ht="15" customHeight="1" hidden="1">
      <c r="A40" s="12" t="s">
        <v>494</v>
      </c>
      <c r="B40" s="5" t="s">
        <v>353</v>
      </c>
      <c r="C40" s="115"/>
      <c r="D40" s="115"/>
    </row>
    <row r="41" spans="1:4" ht="15" customHeight="1" hidden="1">
      <c r="A41" s="12" t="s">
        <v>495</v>
      </c>
      <c r="B41" s="5" t="s">
        <v>354</v>
      </c>
      <c r="C41" s="115"/>
      <c r="D41" s="115"/>
    </row>
    <row r="42" spans="1:4" ht="15" customHeight="1" hidden="1">
      <c r="A42" s="12" t="s">
        <v>496</v>
      </c>
      <c r="B42" s="5" t="s">
        <v>355</v>
      </c>
      <c r="C42" s="115"/>
      <c r="D42" s="115"/>
    </row>
    <row r="43" spans="1:4" ht="15" customHeight="1">
      <c r="A43" s="45" t="s">
        <v>4</v>
      </c>
      <c r="B43" s="46" t="s">
        <v>356</v>
      </c>
      <c r="C43" s="109">
        <v>31579</v>
      </c>
      <c r="D43" s="109">
        <v>24984</v>
      </c>
    </row>
    <row r="44" spans="1:4" ht="15" customHeight="1">
      <c r="A44" s="12" t="s">
        <v>365</v>
      </c>
      <c r="B44" s="5" t="s">
        <v>366</v>
      </c>
      <c r="C44" s="115"/>
      <c r="D44" s="115"/>
    </row>
    <row r="45" spans="1:4" ht="15" customHeight="1">
      <c r="A45" s="4" t="s">
        <v>500</v>
      </c>
      <c r="B45" s="5" t="s">
        <v>367</v>
      </c>
      <c r="C45" s="115"/>
      <c r="D45" s="115"/>
    </row>
    <row r="46" spans="1:4" ht="15" customHeight="1">
      <c r="A46" s="12" t="s">
        <v>501</v>
      </c>
      <c r="B46" s="5" t="s">
        <v>368</v>
      </c>
      <c r="C46" s="115"/>
      <c r="D46" s="115"/>
    </row>
    <row r="47" spans="1:4" ht="15" customHeight="1">
      <c r="A47" s="36" t="s">
        <v>6</v>
      </c>
      <c r="B47" s="46" t="s">
        <v>369</v>
      </c>
      <c r="C47" s="109"/>
      <c r="D47" s="109"/>
    </row>
    <row r="48" spans="1:4" ht="15" customHeight="1">
      <c r="A48" s="49" t="s">
        <v>26</v>
      </c>
      <c r="B48" s="89"/>
      <c r="C48" s="109">
        <f>C47+C43+C32+C18</f>
        <v>33531</v>
      </c>
      <c r="D48" s="109">
        <f>D47+D43+D32+D18</f>
        <v>30625</v>
      </c>
    </row>
    <row r="49" spans="1:4" ht="15" customHeight="1">
      <c r="A49" s="4" t="s">
        <v>318</v>
      </c>
      <c r="B49" s="5" t="s">
        <v>319</v>
      </c>
      <c r="C49" s="115"/>
      <c r="D49" s="115"/>
    </row>
    <row r="50" spans="1:4" ht="15" customHeight="1">
      <c r="A50" s="4" t="s">
        <v>320</v>
      </c>
      <c r="B50" s="5" t="s">
        <v>321</v>
      </c>
      <c r="C50" s="115"/>
      <c r="D50" s="115"/>
    </row>
    <row r="51" spans="1:4" ht="15" customHeight="1">
      <c r="A51" s="4" t="s">
        <v>478</v>
      </c>
      <c r="B51" s="5" t="s">
        <v>322</v>
      </c>
      <c r="C51" s="115"/>
      <c r="D51" s="115"/>
    </row>
    <row r="52" spans="1:4" ht="15" customHeight="1">
      <c r="A52" s="4" t="s">
        <v>479</v>
      </c>
      <c r="B52" s="5" t="s">
        <v>323</v>
      </c>
      <c r="C52" s="115"/>
      <c r="D52" s="115"/>
    </row>
    <row r="53" spans="1:4" ht="15" customHeight="1">
      <c r="A53" s="4" t="s">
        <v>480</v>
      </c>
      <c r="B53" s="5" t="s">
        <v>324</v>
      </c>
      <c r="C53" s="115"/>
      <c r="D53" s="115"/>
    </row>
    <row r="54" spans="1:4" ht="15" customHeight="1">
      <c r="A54" s="36" t="s">
        <v>0</v>
      </c>
      <c r="B54" s="46" t="s">
        <v>325</v>
      </c>
      <c r="C54" s="115"/>
      <c r="D54" s="115"/>
    </row>
    <row r="55" spans="1:4" ht="15" customHeight="1">
      <c r="A55" s="12" t="s">
        <v>497</v>
      </c>
      <c r="B55" s="5" t="s">
        <v>357</v>
      </c>
      <c r="C55" s="115"/>
      <c r="D55" s="115"/>
    </row>
    <row r="56" spans="1:4" ht="15" customHeight="1">
      <c r="A56" s="12" t="s">
        <v>498</v>
      </c>
      <c r="B56" s="5" t="s">
        <v>358</v>
      </c>
      <c r="C56" s="115"/>
      <c r="D56" s="115"/>
    </row>
    <row r="57" spans="1:4" ht="15" customHeight="1">
      <c r="A57" s="12" t="s">
        <v>359</v>
      </c>
      <c r="B57" s="5" t="s">
        <v>360</v>
      </c>
      <c r="C57" s="115"/>
      <c r="D57" s="115"/>
    </row>
    <row r="58" spans="1:4" ht="15" customHeight="1">
      <c r="A58" s="12" t="s">
        <v>499</v>
      </c>
      <c r="B58" s="5" t="s">
        <v>361</v>
      </c>
      <c r="C58" s="115"/>
      <c r="D58" s="115"/>
    </row>
    <row r="59" spans="1:4" ht="15" customHeight="1">
      <c r="A59" s="12" t="s">
        <v>362</v>
      </c>
      <c r="B59" s="5" t="s">
        <v>363</v>
      </c>
      <c r="C59" s="115"/>
      <c r="D59" s="115"/>
    </row>
    <row r="60" spans="1:4" ht="15" customHeight="1">
      <c r="A60" s="36" t="s">
        <v>5</v>
      </c>
      <c r="B60" s="46" t="s">
        <v>364</v>
      </c>
      <c r="C60" s="109"/>
      <c r="D60" s="109"/>
    </row>
    <row r="61" spans="1:4" ht="15" customHeight="1">
      <c r="A61" s="12" t="s">
        <v>370</v>
      </c>
      <c r="B61" s="5" t="s">
        <v>371</v>
      </c>
      <c r="C61" s="115"/>
      <c r="D61" s="115"/>
    </row>
    <row r="62" spans="1:4" ht="15" customHeight="1">
      <c r="A62" s="4" t="s">
        <v>502</v>
      </c>
      <c r="B62" s="5" t="s">
        <v>372</v>
      </c>
      <c r="C62" s="115"/>
      <c r="D62" s="115"/>
    </row>
    <row r="63" spans="1:4" ht="15" customHeight="1">
      <c r="A63" s="12" t="s">
        <v>503</v>
      </c>
      <c r="B63" s="5" t="s">
        <v>373</v>
      </c>
      <c r="C63" s="115"/>
      <c r="D63" s="115"/>
    </row>
    <row r="64" spans="1:4" ht="15" customHeight="1">
      <c r="A64" s="36" t="s">
        <v>8</v>
      </c>
      <c r="B64" s="46" t="s">
        <v>374</v>
      </c>
      <c r="C64" s="109"/>
      <c r="D64" s="109"/>
    </row>
    <row r="65" spans="1:4" ht="15" customHeight="1">
      <c r="A65" s="49" t="s">
        <v>25</v>
      </c>
      <c r="B65" s="90"/>
      <c r="C65" s="109">
        <f>C64+C60+C54</f>
        <v>0</v>
      </c>
      <c r="D65" s="109">
        <f>D64+D60+D54</f>
        <v>0</v>
      </c>
    </row>
    <row r="66" spans="1:4" ht="15.75">
      <c r="A66" s="43" t="s">
        <v>7</v>
      </c>
      <c r="B66" s="32" t="s">
        <v>375</v>
      </c>
      <c r="C66" s="109">
        <f>C64+C47+C60+C43+C32+C18</f>
        <v>33531</v>
      </c>
      <c r="D66" s="109">
        <f>D64+D47+D60+D43+D32+D18</f>
        <v>30625</v>
      </c>
    </row>
    <row r="67" spans="1:4" ht="15.75">
      <c r="A67" s="71" t="s">
        <v>81</v>
      </c>
      <c r="B67" s="51"/>
      <c r="C67" s="115">
        <f>C48-'kiadások működés Zengő Óvoda'!C74</f>
        <v>-270432</v>
      </c>
      <c r="D67" s="115">
        <f>D48-'kiadások működés Zengő Óvoda'!D74</f>
        <v>-265238</v>
      </c>
    </row>
    <row r="68" spans="1:4" ht="15.75">
      <c r="A68" s="71" t="s">
        <v>82</v>
      </c>
      <c r="B68" s="51"/>
      <c r="C68" s="115">
        <f>C65-'kiadások működés Zengő Óvoda'!C97</f>
        <v>-194</v>
      </c>
      <c r="D68" s="115">
        <f>D65-'kiadások működés Zengő Óvoda'!D97</f>
        <v>-193</v>
      </c>
    </row>
    <row r="69" spans="1:4" ht="15" hidden="1">
      <c r="A69" s="34" t="s">
        <v>504</v>
      </c>
      <c r="B69" s="4" t="s">
        <v>376</v>
      </c>
      <c r="C69" s="115"/>
      <c r="D69" s="115"/>
    </row>
    <row r="70" spans="1:4" ht="15" hidden="1">
      <c r="A70" s="12" t="s">
        <v>377</v>
      </c>
      <c r="B70" s="4" t="s">
        <v>378</v>
      </c>
      <c r="C70" s="115"/>
      <c r="D70" s="115"/>
    </row>
    <row r="71" spans="1:4" ht="15" hidden="1">
      <c r="A71" s="34" t="s">
        <v>505</v>
      </c>
      <c r="B71" s="4" t="s">
        <v>379</v>
      </c>
      <c r="C71" s="115"/>
      <c r="D71" s="115"/>
    </row>
    <row r="72" spans="1:4" ht="15">
      <c r="A72" s="14" t="s">
        <v>9</v>
      </c>
      <c r="B72" s="6" t="s">
        <v>380</v>
      </c>
      <c r="C72" s="115"/>
      <c r="D72" s="115"/>
    </row>
    <row r="73" spans="1:4" ht="15" hidden="1">
      <c r="A73" s="12" t="s">
        <v>506</v>
      </c>
      <c r="B73" s="4" t="s">
        <v>381</v>
      </c>
      <c r="C73" s="115"/>
      <c r="D73" s="115"/>
    </row>
    <row r="74" spans="1:4" ht="15" hidden="1">
      <c r="A74" s="34" t="s">
        <v>382</v>
      </c>
      <c r="B74" s="4" t="s">
        <v>383</v>
      </c>
      <c r="C74" s="115"/>
      <c r="D74" s="115"/>
    </row>
    <row r="75" spans="1:4" ht="15" hidden="1">
      <c r="A75" s="12" t="s">
        <v>507</v>
      </c>
      <c r="B75" s="4" t="s">
        <v>384</v>
      </c>
      <c r="C75" s="115"/>
      <c r="D75" s="115"/>
    </row>
    <row r="76" spans="1:4" ht="15" hidden="1">
      <c r="A76" s="34" t="s">
        <v>385</v>
      </c>
      <c r="B76" s="4" t="s">
        <v>386</v>
      </c>
      <c r="C76" s="115"/>
      <c r="D76" s="115"/>
    </row>
    <row r="77" spans="1:4" ht="15">
      <c r="A77" s="13" t="s">
        <v>10</v>
      </c>
      <c r="B77" s="6" t="s">
        <v>387</v>
      </c>
      <c r="C77" s="115"/>
      <c r="D77" s="115"/>
    </row>
    <row r="78" spans="1:4" ht="15" hidden="1">
      <c r="A78" s="4" t="s">
        <v>79</v>
      </c>
      <c r="B78" s="4" t="s">
        <v>388</v>
      </c>
      <c r="C78" s="115"/>
      <c r="D78" s="115"/>
    </row>
    <row r="79" spans="1:4" ht="15" hidden="1">
      <c r="A79" s="4" t="s">
        <v>80</v>
      </c>
      <c r="B79" s="4" t="s">
        <v>388</v>
      </c>
      <c r="C79" s="115"/>
      <c r="D79" s="115"/>
    </row>
    <row r="80" spans="1:4" ht="15" hidden="1">
      <c r="A80" s="4" t="s">
        <v>77</v>
      </c>
      <c r="B80" s="4" t="s">
        <v>389</v>
      </c>
      <c r="C80" s="115"/>
      <c r="D80" s="115"/>
    </row>
    <row r="81" spans="1:4" ht="15" hidden="1">
      <c r="A81" s="4" t="s">
        <v>78</v>
      </c>
      <c r="B81" s="4" t="s">
        <v>389</v>
      </c>
      <c r="C81" s="115"/>
      <c r="D81" s="115"/>
    </row>
    <row r="82" spans="1:4" ht="15">
      <c r="A82" s="6" t="s">
        <v>11</v>
      </c>
      <c r="B82" s="6" t="s">
        <v>390</v>
      </c>
      <c r="C82" s="115">
        <v>4395</v>
      </c>
      <c r="D82" s="115">
        <v>4395</v>
      </c>
    </row>
    <row r="83" spans="1:4" ht="15">
      <c r="A83" s="34" t="s">
        <v>391</v>
      </c>
      <c r="B83" s="4" t="s">
        <v>392</v>
      </c>
      <c r="C83" s="115"/>
      <c r="D83" s="115"/>
    </row>
    <row r="84" spans="1:4" ht="15">
      <c r="A84" s="34" t="s">
        <v>393</v>
      </c>
      <c r="B84" s="4" t="s">
        <v>394</v>
      </c>
      <c r="C84" s="115"/>
      <c r="D84" s="115"/>
    </row>
    <row r="85" spans="1:4" ht="15">
      <c r="A85" s="34" t="s">
        <v>395</v>
      </c>
      <c r="B85" s="4" t="s">
        <v>396</v>
      </c>
      <c r="C85" s="115">
        <v>266231</v>
      </c>
      <c r="D85" s="115">
        <v>266230</v>
      </c>
    </row>
    <row r="86" spans="1:4" ht="15">
      <c r="A86" s="34" t="s">
        <v>397</v>
      </c>
      <c r="B86" s="4" t="s">
        <v>398</v>
      </c>
      <c r="C86" s="115"/>
      <c r="D86" s="115"/>
    </row>
    <row r="87" spans="1:4" ht="15">
      <c r="A87" s="12" t="s">
        <v>508</v>
      </c>
      <c r="B87" s="4" t="s">
        <v>399</v>
      </c>
      <c r="C87" s="115"/>
      <c r="D87" s="115"/>
    </row>
    <row r="88" spans="1:4" ht="15">
      <c r="A88" s="14" t="s">
        <v>12</v>
      </c>
      <c r="B88" s="6" t="s">
        <v>400</v>
      </c>
      <c r="C88" s="109">
        <f>SUM(C82:C87)</f>
        <v>270626</v>
      </c>
      <c r="D88" s="109">
        <f>SUM(D82:D87)</f>
        <v>270625</v>
      </c>
    </row>
    <row r="89" spans="1:4" ht="15">
      <c r="A89" s="12" t="s">
        <v>401</v>
      </c>
      <c r="B89" s="4" t="s">
        <v>402</v>
      </c>
      <c r="C89" s="115"/>
      <c r="D89" s="115"/>
    </row>
    <row r="90" spans="1:4" ht="15">
      <c r="A90" s="12" t="s">
        <v>403</v>
      </c>
      <c r="B90" s="4" t="s">
        <v>404</v>
      </c>
      <c r="C90" s="115"/>
      <c r="D90" s="115"/>
    </row>
    <row r="91" spans="1:4" ht="15">
      <c r="A91" s="34" t="s">
        <v>405</v>
      </c>
      <c r="B91" s="4" t="s">
        <v>406</v>
      </c>
      <c r="C91" s="115"/>
      <c r="D91" s="115"/>
    </row>
    <row r="92" spans="1:4" ht="15">
      <c r="A92" s="34" t="s">
        <v>509</v>
      </c>
      <c r="B92" s="4" t="s">
        <v>407</v>
      </c>
      <c r="C92" s="115"/>
      <c r="D92" s="115"/>
    </row>
    <row r="93" spans="1:4" ht="15">
      <c r="A93" s="13" t="s">
        <v>13</v>
      </c>
      <c r="B93" s="6" t="s">
        <v>408</v>
      </c>
      <c r="C93" s="115"/>
      <c r="D93" s="115"/>
    </row>
    <row r="94" spans="1:4" ht="15">
      <c r="A94" s="14" t="s">
        <v>409</v>
      </c>
      <c r="B94" s="6" t="s">
        <v>410</v>
      </c>
      <c r="C94" s="115"/>
      <c r="D94" s="115"/>
    </row>
    <row r="95" spans="1:4" ht="15.75">
      <c r="A95" s="37" t="s">
        <v>14</v>
      </c>
      <c r="B95" s="38" t="s">
        <v>411</v>
      </c>
      <c r="C95" s="109">
        <f>SUM(C88:C94)</f>
        <v>270626</v>
      </c>
      <c r="D95" s="109">
        <f>SUM(D88:D94)</f>
        <v>270625</v>
      </c>
    </row>
    <row r="96" spans="1:4" ht="15.75">
      <c r="A96" s="69" t="s">
        <v>511</v>
      </c>
      <c r="B96" s="70"/>
      <c r="C96" s="109">
        <f>C66+C95</f>
        <v>304157</v>
      </c>
      <c r="D96" s="109">
        <f>D66+D95</f>
        <v>301250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&amp;R1/3. melléklet a 7/2015.(IV. 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A4" sqref="A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6.28125" style="0" customWidth="1"/>
  </cols>
  <sheetData>
    <row r="1" spans="1:4" ht="20.25" customHeight="1">
      <c r="A1" s="225" t="s">
        <v>781</v>
      </c>
      <c r="B1" s="226"/>
      <c r="C1" s="226"/>
      <c r="D1" s="226"/>
    </row>
    <row r="2" spans="1:4" ht="19.5" customHeight="1">
      <c r="A2" s="227" t="s">
        <v>24</v>
      </c>
      <c r="B2" s="226"/>
      <c r="C2" s="226"/>
      <c r="D2" s="226"/>
    </row>
    <row r="3" ht="18">
      <c r="A3" s="65"/>
    </row>
    <row r="4" ht="15">
      <c r="A4" s="66"/>
    </row>
    <row r="5" spans="1:4" ht="30">
      <c r="A5" s="1" t="s">
        <v>125</v>
      </c>
      <c r="B5" s="2" t="s">
        <v>126</v>
      </c>
      <c r="C5" s="67" t="s">
        <v>578</v>
      </c>
      <c r="D5" s="67" t="s">
        <v>579</v>
      </c>
    </row>
    <row r="6" spans="1:4" ht="15" hidden="1">
      <c r="A6" s="25" t="s">
        <v>127</v>
      </c>
      <c r="B6" s="26" t="s">
        <v>128</v>
      </c>
      <c r="C6" s="68"/>
      <c r="D6" s="68"/>
    </row>
    <row r="7" spans="1:4" ht="15" hidden="1">
      <c r="A7" s="25" t="s">
        <v>129</v>
      </c>
      <c r="B7" s="27" t="s">
        <v>130</v>
      </c>
      <c r="C7" s="68"/>
      <c r="D7" s="68"/>
    </row>
    <row r="8" spans="1:4" ht="15" hidden="1">
      <c r="A8" s="25" t="s">
        <v>131</v>
      </c>
      <c r="B8" s="27" t="s">
        <v>132</v>
      </c>
      <c r="C8" s="68"/>
      <c r="D8" s="68"/>
    </row>
    <row r="9" spans="1:4" ht="15" hidden="1">
      <c r="A9" s="28" t="s">
        <v>133</v>
      </c>
      <c r="B9" s="27" t="s">
        <v>134</v>
      </c>
      <c r="C9" s="68"/>
      <c r="D9" s="68"/>
    </row>
    <row r="10" spans="1:4" ht="15" hidden="1">
      <c r="A10" s="28" t="s">
        <v>135</v>
      </c>
      <c r="B10" s="27" t="s">
        <v>136</v>
      </c>
      <c r="C10" s="68"/>
      <c r="D10" s="68"/>
    </row>
    <row r="11" spans="1:4" ht="15" hidden="1">
      <c r="A11" s="28" t="s">
        <v>137</v>
      </c>
      <c r="B11" s="27" t="s">
        <v>138</v>
      </c>
      <c r="C11" s="68"/>
      <c r="D11" s="68"/>
    </row>
    <row r="12" spans="1:4" ht="15" hidden="1">
      <c r="A12" s="28" t="s">
        <v>139</v>
      </c>
      <c r="B12" s="27" t="s">
        <v>140</v>
      </c>
      <c r="C12" s="68"/>
      <c r="D12" s="68"/>
    </row>
    <row r="13" spans="1:4" ht="15" hidden="1">
      <c r="A13" s="28" t="s">
        <v>141</v>
      </c>
      <c r="B13" s="27" t="s">
        <v>142</v>
      </c>
      <c r="C13" s="68"/>
      <c r="D13" s="68"/>
    </row>
    <row r="14" spans="1:4" ht="15" hidden="1">
      <c r="A14" s="4" t="s">
        <v>143</v>
      </c>
      <c r="B14" s="27" t="s">
        <v>144</v>
      </c>
      <c r="C14" s="68"/>
      <c r="D14" s="68"/>
    </row>
    <row r="15" spans="1:4" ht="15" hidden="1">
      <c r="A15" s="4" t="s">
        <v>145</v>
      </c>
      <c r="B15" s="27" t="s">
        <v>146</v>
      </c>
      <c r="C15" s="68"/>
      <c r="D15" s="68"/>
    </row>
    <row r="16" spans="1:4" ht="15" hidden="1">
      <c r="A16" s="4" t="s">
        <v>147</v>
      </c>
      <c r="B16" s="27" t="s">
        <v>148</v>
      </c>
      <c r="C16" s="68"/>
      <c r="D16" s="68"/>
    </row>
    <row r="17" spans="1:4" ht="15" hidden="1">
      <c r="A17" s="4" t="s">
        <v>149</v>
      </c>
      <c r="B17" s="27" t="s">
        <v>150</v>
      </c>
      <c r="C17" s="68"/>
      <c r="D17" s="68"/>
    </row>
    <row r="18" spans="1:4" ht="15" hidden="1">
      <c r="A18" s="4" t="s">
        <v>441</v>
      </c>
      <c r="B18" s="27" t="s">
        <v>151</v>
      </c>
      <c r="C18" s="68"/>
      <c r="D18" s="68"/>
    </row>
    <row r="19" spans="1:4" ht="15">
      <c r="A19" s="29" t="s">
        <v>412</v>
      </c>
      <c r="B19" s="30" t="s">
        <v>152</v>
      </c>
      <c r="C19" s="116">
        <v>153752</v>
      </c>
      <c r="D19" s="116">
        <v>151385</v>
      </c>
    </row>
    <row r="20" spans="1:4" ht="15" hidden="1">
      <c r="A20" s="4" t="s">
        <v>153</v>
      </c>
      <c r="B20" s="27" t="s">
        <v>154</v>
      </c>
      <c r="C20" s="116"/>
      <c r="D20" s="116"/>
    </row>
    <row r="21" spans="1:4" ht="15" hidden="1">
      <c r="A21" s="4" t="s">
        <v>155</v>
      </c>
      <c r="B21" s="27" t="s">
        <v>156</v>
      </c>
      <c r="C21" s="116"/>
      <c r="D21" s="116"/>
    </row>
    <row r="22" spans="1:4" ht="15" hidden="1">
      <c r="A22" s="5" t="s">
        <v>157</v>
      </c>
      <c r="B22" s="27" t="s">
        <v>158</v>
      </c>
      <c r="C22" s="116"/>
      <c r="D22" s="116"/>
    </row>
    <row r="23" spans="1:4" ht="15">
      <c r="A23" s="6" t="s">
        <v>413</v>
      </c>
      <c r="B23" s="30" t="s">
        <v>159</v>
      </c>
      <c r="C23" s="116">
        <v>1763</v>
      </c>
      <c r="D23" s="116">
        <v>1372</v>
      </c>
    </row>
    <row r="24" spans="1:4" ht="15">
      <c r="A24" s="47" t="s">
        <v>471</v>
      </c>
      <c r="B24" s="48" t="s">
        <v>160</v>
      </c>
      <c r="C24" s="109">
        <f>SUM(C19:C23)</f>
        <v>155515</v>
      </c>
      <c r="D24" s="109">
        <f>SUM(D19:D23)</f>
        <v>152757</v>
      </c>
    </row>
    <row r="25" spans="1:4" ht="15">
      <c r="A25" s="36" t="s">
        <v>442</v>
      </c>
      <c r="B25" s="48" t="s">
        <v>161</v>
      </c>
      <c r="C25" s="109">
        <v>44901</v>
      </c>
      <c r="D25" s="109">
        <v>42361</v>
      </c>
    </row>
    <row r="26" spans="1:4" ht="15" hidden="1">
      <c r="A26" s="4" t="s">
        <v>162</v>
      </c>
      <c r="B26" s="27" t="s">
        <v>163</v>
      </c>
      <c r="C26" s="116"/>
      <c r="D26" s="116"/>
    </row>
    <row r="27" spans="1:4" ht="15" hidden="1">
      <c r="A27" s="4" t="s">
        <v>164</v>
      </c>
      <c r="B27" s="27" t="s">
        <v>165</v>
      </c>
      <c r="C27" s="116"/>
      <c r="D27" s="116"/>
    </row>
    <row r="28" spans="1:4" ht="15" hidden="1">
      <c r="A28" s="4" t="s">
        <v>166</v>
      </c>
      <c r="B28" s="27" t="s">
        <v>167</v>
      </c>
      <c r="C28" s="116"/>
      <c r="D28" s="116"/>
    </row>
    <row r="29" spans="1:4" ht="15">
      <c r="A29" s="6" t="s">
        <v>414</v>
      </c>
      <c r="B29" s="30" t="s">
        <v>168</v>
      </c>
      <c r="C29" s="116">
        <v>2595</v>
      </c>
      <c r="D29" s="116">
        <v>1626</v>
      </c>
    </row>
    <row r="30" spans="1:4" ht="15" hidden="1">
      <c r="A30" s="4" t="s">
        <v>169</v>
      </c>
      <c r="B30" s="27" t="s">
        <v>170</v>
      </c>
      <c r="C30" s="116"/>
      <c r="D30" s="116"/>
    </row>
    <row r="31" spans="1:4" ht="15" hidden="1">
      <c r="A31" s="4" t="s">
        <v>171</v>
      </c>
      <c r="B31" s="27" t="s">
        <v>172</v>
      </c>
      <c r="C31" s="116"/>
      <c r="D31" s="116"/>
    </row>
    <row r="32" spans="1:4" ht="15" customHeight="1">
      <c r="A32" s="6" t="s">
        <v>472</v>
      </c>
      <c r="B32" s="30" t="s">
        <v>173</v>
      </c>
      <c r="C32" s="116">
        <v>652</v>
      </c>
      <c r="D32" s="116">
        <v>583</v>
      </c>
    </row>
    <row r="33" spans="1:4" ht="15" hidden="1">
      <c r="A33" s="4" t="s">
        <v>174</v>
      </c>
      <c r="B33" s="27" t="s">
        <v>175</v>
      </c>
      <c r="C33" s="116"/>
      <c r="D33" s="116"/>
    </row>
    <row r="34" spans="1:4" ht="15" hidden="1">
      <c r="A34" s="4" t="s">
        <v>176</v>
      </c>
      <c r="B34" s="27" t="s">
        <v>177</v>
      </c>
      <c r="C34" s="116"/>
      <c r="D34" s="116"/>
    </row>
    <row r="35" spans="1:4" ht="15" hidden="1">
      <c r="A35" s="4" t="s">
        <v>443</v>
      </c>
      <c r="B35" s="27" t="s">
        <v>178</v>
      </c>
      <c r="C35" s="116"/>
      <c r="D35" s="116"/>
    </row>
    <row r="36" spans="1:4" ht="15" hidden="1">
      <c r="A36" s="4" t="s">
        <v>179</v>
      </c>
      <c r="B36" s="27" t="s">
        <v>180</v>
      </c>
      <c r="C36" s="116"/>
      <c r="D36" s="116"/>
    </row>
    <row r="37" spans="1:4" ht="15" hidden="1">
      <c r="A37" s="9" t="s">
        <v>444</v>
      </c>
      <c r="B37" s="27" t="s">
        <v>181</v>
      </c>
      <c r="C37" s="116"/>
      <c r="D37" s="116"/>
    </row>
    <row r="38" spans="1:4" ht="15" hidden="1">
      <c r="A38" s="5" t="s">
        <v>182</v>
      </c>
      <c r="B38" s="27" t="s">
        <v>183</v>
      </c>
      <c r="C38" s="116"/>
      <c r="D38" s="116"/>
    </row>
    <row r="39" spans="1:4" ht="15" hidden="1">
      <c r="A39" s="4" t="s">
        <v>445</v>
      </c>
      <c r="B39" s="27" t="s">
        <v>184</v>
      </c>
      <c r="C39" s="116"/>
      <c r="D39" s="116"/>
    </row>
    <row r="40" spans="1:4" ht="15">
      <c r="A40" s="6" t="s">
        <v>415</v>
      </c>
      <c r="B40" s="30" t="s">
        <v>185</v>
      </c>
      <c r="C40" s="116">
        <v>75764</v>
      </c>
      <c r="D40" s="116">
        <v>74002</v>
      </c>
    </row>
    <row r="41" spans="1:4" ht="15" hidden="1">
      <c r="A41" s="4" t="s">
        <v>186</v>
      </c>
      <c r="B41" s="27" t="s">
        <v>187</v>
      </c>
      <c r="C41" s="116"/>
      <c r="D41" s="116"/>
    </row>
    <row r="42" spans="1:4" ht="15" hidden="1">
      <c r="A42" s="4" t="s">
        <v>188</v>
      </c>
      <c r="B42" s="27" t="s">
        <v>189</v>
      </c>
      <c r="C42" s="116"/>
      <c r="D42" s="116"/>
    </row>
    <row r="43" spans="1:4" ht="15">
      <c r="A43" s="6" t="s">
        <v>416</v>
      </c>
      <c r="B43" s="30" t="s">
        <v>190</v>
      </c>
      <c r="C43" s="116">
        <v>92</v>
      </c>
      <c r="D43" s="116">
        <v>92</v>
      </c>
    </row>
    <row r="44" spans="1:4" ht="15" hidden="1">
      <c r="A44" s="4" t="s">
        <v>191</v>
      </c>
      <c r="B44" s="27" t="s">
        <v>192</v>
      </c>
      <c r="C44" s="116"/>
      <c r="D44" s="116"/>
    </row>
    <row r="45" spans="1:4" ht="15" hidden="1">
      <c r="A45" s="4" t="s">
        <v>193</v>
      </c>
      <c r="B45" s="27" t="s">
        <v>194</v>
      </c>
      <c r="C45" s="116"/>
      <c r="D45" s="116"/>
    </row>
    <row r="46" spans="1:4" ht="15" hidden="1">
      <c r="A46" s="4" t="s">
        <v>446</v>
      </c>
      <c r="B46" s="27" t="s">
        <v>195</v>
      </c>
      <c r="C46" s="116"/>
      <c r="D46" s="116"/>
    </row>
    <row r="47" spans="1:4" ht="15" hidden="1">
      <c r="A47" s="4" t="s">
        <v>447</v>
      </c>
      <c r="B47" s="27" t="s">
        <v>196</v>
      </c>
      <c r="C47" s="116"/>
      <c r="D47" s="116"/>
    </row>
    <row r="48" spans="1:4" ht="15" hidden="1">
      <c r="A48" s="4" t="s">
        <v>197</v>
      </c>
      <c r="B48" s="27" t="s">
        <v>198</v>
      </c>
      <c r="C48" s="116"/>
      <c r="D48" s="116"/>
    </row>
    <row r="49" spans="1:4" ht="15">
      <c r="A49" s="6" t="s">
        <v>417</v>
      </c>
      <c r="B49" s="30" t="s">
        <v>199</v>
      </c>
      <c r="C49" s="116">
        <v>18147</v>
      </c>
      <c r="D49" s="116">
        <v>18146</v>
      </c>
    </row>
    <row r="50" spans="1:4" ht="15">
      <c r="A50" s="36" t="s">
        <v>418</v>
      </c>
      <c r="B50" s="48" t="s">
        <v>200</v>
      </c>
      <c r="C50" s="109">
        <f>SUM(C29:C49)</f>
        <v>97250</v>
      </c>
      <c r="D50" s="109">
        <f>SUM(D29:D49)</f>
        <v>94449</v>
      </c>
    </row>
    <row r="51" spans="1:4" ht="15">
      <c r="A51" s="12" t="s">
        <v>201</v>
      </c>
      <c r="B51" s="27" t="s">
        <v>202</v>
      </c>
      <c r="C51" s="116"/>
      <c r="D51" s="116"/>
    </row>
    <row r="52" spans="1:4" ht="15">
      <c r="A52" s="12" t="s">
        <v>419</v>
      </c>
      <c r="B52" s="27" t="s">
        <v>203</v>
      </c>
      <c r="C52" s="116"/>
      <c r="D52" s="116"/>
    </row>
    <row r="53" spans="1:4" ht="15">
      <c r="A53" s="15" t="s">
        <v>448</v>
      </c>
      <c r="B53" s="27" t="s">
        <v>204</v>
      </c>
      <c r="C53" s="116"/>
      <c r="D53" s="116"/>
    </row>
    <row r="54" spans="1:4" ht="15">
      <c r="A54" s="15" t="s">
        <v>449</v>
      </c>
      <c r="B54" s="27" t="s">
        <v>205</v>
      </c>
      <c r="C54" s="116"/>
      <c r="D54" s="116"/>
    </row>
    <row r="55" spans="1:4" ht="15">
      <c r="A55" s="15" t="s">
        <v>450</v>
      </c>
      <c r="B55" s="27" t="s">
        <v>206</v>
      </c>
      <c r="C55" s="116"/>
      <c r="D55" s="116"/>
    </row>
    <row r="56" spans="1:4" ht="15">
      <c r="A56" s="12" t="s">
        <v>451</v>
      </c>
      <c r="B56" s="27" t="s">
        <v>207</v>
      </c>
      <c r="C56" s="116"/>
      <c r="D56" s="116"/>
    </row>
    <row r="57" spans="1:4" ht="15">
      <c r="A57" s="12" t="s">
        <v>452</v>
      </c>
      <c r="B57" s="27" t="s">
        <v>208</v>
      </c>
      <c r="C57" s="116"/>
      <c r="D57" s="116"/>
    </row>
    <row r="58" spans="1:4" ht="15">
      <c r="A58" s="12" t="s">
        <v>453</v>
      </c>
      <c r="B58" s="27" t="s">
        <v>209</v>
      </c>
      <c r="C58" s="116"/>
      <c r="D58" s="116"/>
    </row>
    <row r="59" spans="1:4" ht="15">
      <c r="A59" s="45" t="s">
        <v>420</v>
      </c>
      <c r="B59" s="48" t="s">
        <v>210</v>
      </c>
      <c r="C59" s="109"/>
      <c r="D59" s="109"/>
    </row>
    <row r="60" spans="1:4" ht="15">
      <c r="A60" s="11" t="s">
        <v>454</v>
      </c>
      <c r="B60" s="27" t="s">
        <v>211</v>
      </c>
      <c r="C60" s="116"/>
      <c r="D60" s="116"/>
    </row>
    <row r="61" spans="1:4" ht="15">
      <c r="A61" s="11" t="s">
        <v>212</v>
      </c>
      <c r="B61" s="27" t="s">
        <v>213</v>
      </c>
      <c r="C61" s="116">
        <v>1902</v>
      </c>
      <c r="D61" s="116">
        <v>1901</v>
      </c>
    </row>
    <row r="62" spans="1:4" ht="15">
      <c r="A62" s="11" t="s">
        <v>214</v>
      </c>
      <c r="B62" s="27" t="s">
        <v>215</v>
      </c>
      <c r="C62" s="116"/>
      <c r="D62" s="116"/>
    </row>
    <row r="63" spans="1:4" ht="15">
      <c r="A63" s="11" t="s">
        <v>421</v>
      </c>
      <c r="B63" s="27" t="s">
        <v>216</v>
      </c>
      <c r="C63" s="116"/>
      <c r="D63" s="116"/>
    </row>
    <row r="64" spans="1:4" ht="15">
      <c r="A64" s="11" t="s">
        <v>455</v>
      </c>
      <c r="B64" s="27" t="s">
        <v>217</v>
      </c>
      <c r="C64" s="116"/>
      <c r="D64" s="116"/>
    </row>
    <row r="65" spans="1:4" ht="15">
      <c r="A65" s="11" t="s">
        <v>423</v>
      </c>
      <c r="B65" s="27" t="s">
        <v>218</v>
      </c>
      <c r="C65" s="116">
        <v>4395</v>
      </c>
      <c r="D65" s="116">
        <v>4395</v>
      </c>
    </row>
    <row r="66" spans="1:4" ht="15">
      <c r="A66" s="11" t="s">
        <v>456</v>
      </c>
      <c r="B66" s="27" t="s">
        <v>219</v>
      </c>
      <c r="C66" s="116"/>
      <c r="D66" s="116"/>
    </row>
    <row r="67" spans="1:4" ht="15">
      <c r="A67" s="11" t="s">
        <v>457</v>
      </c>
      <c r="B67" s="27" t="s">
        <v>220</v>
      </c>
      <c r="C67" s="116"/>
      <c r="D67" s="116"/>
    </row>
    <row r="68" spans="1:4" ht="15">
      <c r="A68" s="11" t="s">
        <v>221</v>
      </c>
      <c r="B68" s="27" t="s">
        <v>222</v>
      </c>
      <c r="C68" s="116"/>
      <c r="D68" s="116"/>
    </row>
    <row r="69" spans="1:4" ht="15">
      <c r="A69" s="17" t="s">
        <v>223</v>
      </c>
      <c r="B69" s="27" t="s">
        <v>224</v>
      </c>
      <c r="C69" s="116"/>
      <c r="D69" s="116"/>
    </row>
    <row r="70" spans="1:4" ht="15">
      <c r="A70" s="11" t="s">
        <v>458</v>
      </c>
      <c r="B70" s="27" t="s">
        <v>225</v>
      </c>
      <c r="C70" s="116"/>
      <c r="D70" s="116"/>
    </row>
    <row r="71" spans="1:4" ht="15">
      <c r="A71" s="17" t="s">
        <v>83</v>
      </c>
      <c r="B71" s="27" t="s">
        <v>226</v>
      </c>
      <c r="C71" s="116"/>
      <c r="D71" s="116"/>
    </row>
    <row r="72" spans="1:4" ht="15">
      <c r="A72" s="17" t="s">
        <v>84</v>
      </c>
      <c r="B72" s="27" t="s">
        <v>226</v>
      </c>
      <c r="C72" s="116"/>
      <c r="D72" s="116"/>
    </row>
    <row r="73" spans="1:4" ht="15">
      <c r="A73" s="45" t="s">
        <v>426</v>
      </c>
      <c r="B73" s="48" t="s">
        <v>227</v>
      </c>
      <c r="C73" s="109">
        <f>SUM(C60:C72)</f>
        <v>6297</v>
      </c>
      <c r="D73" s="109">
        <f>SUM(D60:D72)</f>
        <v>6296</v>
      </c>
    </row>
    <row r="74" spans="1:4" ht="15.75">
      <c r="A74" s="49" t="s">
        <v>26</v>
      </c>
      <c r="B74" s="48"/>
      <c r="C74" s="109">
        <f>C73+C59+C50+C25+C24</f>
        <v>303963</v>
      </c>
      <c r="D74" s="109">
        <f>D73+D59+D50+D25+D24</f>
        <v>295863</v>
      </c>
    </row>
    <row r="75" spans="1:4" ht="15">
      <c r="A75" s="31" t="s">
        <v>228</v>
      </c>
      <c r="B75" s="27" t="s">
        <v>229</v>
      </c>
      <c r="C75" s="116"/>
      <c r="D75" s="116"/>
    </row>
    <row r="76" spans="1:4" ht="15">
      <c r="A76" s="31" t="s">
        <v>459</v>
      </c>
      <c r="B76" s="27" t="s">
        <v>230</v>
      </c>
      <c r="C76" s="116"/>
      <c r="D76" s="116"/>
    </row>
    <row r="77" spans="1:4" ht="15">
      <c r="A77" s="31" t="s">
        <v>231</v>
      </c>
      <c r="B77" s="27" t="s">
        <v>232</v>
      </c>
      <c r="C77" s="116"/>
      <c r="D77" s="116"/>
    </row>
    <row r="78" spans="1:4" ht="15">
      <c r="A78" s="31" t="s">
        <v>233</v>
      </c>
      <c r="B78" s="27" t="s">
        <v>234</v>
      </c>
      <c r="C78" s="116">
        <v>153</v>
      </c>
      <c r="D78" s="116">
        <v>152</v>
      </c>
    </row>
    <row r="79" spans="1:4" ht="15">
      <c r="A79" s="5" t="s">
        <v>235</v>
      </c>
      <c r="B79" s="27" t="s">
        <v>236</v>
      </c>
      <c r="C79" s="116"/>
      <c r="D79" s="116"/>
    </row>
    <row r="80" spans="1:4" ht="15">
      <c r="A80" s="5" t="s">
        <v>237</v>
      </c>
      <c r="B80" s="27" t="s">
        <v>238</v>
      </c>
      <c r="C80" s="116"/>
      <c r="D80" s="116"/>
    </row>
    <row r="81" spans="1:4" ht="15">
      <c r="A81" s="5" t="s">
        <v>239</v>
      </c>
      <c r="B81" s="27" t="s">
        <v>240</v>
      </c>
      <c r="C81" s="116">
        <v>41</v>
      </c>
      <c r="D81" s="116">
        <v>41</v>
      </c>
    </row>
    <row r="82" spans="1:4" ht="15">
      <c r="A82" s="46" t="s">
        <v>428</v>
      </c>
      <c r="B82" s="48" t="s">
        <v>241</v>
      </c>
      <c r="C82" s="109">
        <f>SUM(C75:C81)</f>
        <v>194</v>
      </c>
      <c r="D82" s="109">
        <f>SUM(D75:D81)</f>
        <v>193</v>
      </c>
    </row>
    <row r="83" spans="1:4" ht="15">
      <c r="A83" s="12" t="s">
        <v>242</v>
      </c>
      <c r="B83" s="27" t="s">
        <v>243</v>
      </c>
      <c r="C83" s="116"/>
      <c r="D83" s="116"/>
    </row>
    <row r="84" spans="1:4" ht="15">
      <c r="A84" s="12" t="s">
        <v>244</v>
      </c>
      <c r="B84" s="27" t="s">
        <v>245</v>
      </c>
      <c r="C84" s="116"/>
      <c r="D84" s="116"/>
    </row>
    <row r="85" spans="1:4" ht="15">
      <c r="A85" s="12" t="s">
        <v>246</v>
      </c>
      <c r="B85" s="27" t="s">
        <v>247</v>
      </c>
      <c r="C85" s="116"/>
      <c r="D85" s="116"/>
    </row>
    <row r="86" spans="1:4" ht="15">
      <c r="A86" s="12" t="s">
        <v>248</v>
      </c>
      <c r="B86" s="27" t="s">
        <v>249</v>
      </c>
      <c r="C86" s="116"/>
      <c r="D86" s="116"/>
    </row>
    <row r="87" spans="1:4" ht="15">
      <c r="A87" s="45" t="s">
        <v>429</v>
      </c>
      <c r="B87" s="48" t="s">
        <v>250</v>
      </c>
      <c r="C87" s="109"/>
      <c r="D87" s="109"/>
    </row>
    <row r="88" spans="1:4" ht="15">
      <c r="A88" s="12" t="s">
        <v>251</v>
      </c>
      <c r="B88" s="27" t="s">
        <v>252</v>
      </c>
      <c r="C88" s="116"/>
      <c r="D88" s="116"/>
    </row>
    <row r="89" spans="1:4" ht="15">
      <c r="A89" s="12" t="s">
        <v>460</v>
      </c>
      <c r="B89" s="27" t="s">
        <v>253</v>
      </c>
      <c r="C89" s="116"/>
      <c r="D89" s="116"/>
    </row>
    <row r="90" spans="1:4" ht="15">
      <c r="A90" s="12" t="s">
        <v>461</v>
      </c>
      <c r="B90" s="27" t="s">
        <v>254</v>
      </c>
      <c r="C90" s="116"/>
      <c r="D90" s="116"/>
    </row>
    <row r="91" spans="1:4" ht="15">
      <c r="A91" s="12" t="s">
        <v>462</v>
      </c>
      <c r="B91" s="27" t="s">
        <v>255</v>
      </c>
      <c r="C91" s="116"/>
      <c r="D91" s="116"/>
    </row>
    <row r="92" spans="1:4" ht="15">
      <c r="A92" s="12" t="s">
        <v>463</v>
      </c>
      <c r="B92" s="27" t="s">
        <v>256</v>
      </c>
      <c r="C92" s="116"/>
      <c r="D92" s="116"/>
    </row>
    <row r="93" spans="1:4" ht="15">
      <c r="A93" s="12" t="s">
        <v>464</v>
      </c>
      <c r="B93" s="27" t="s">
        <v>257</v>
      </c>
      <c r="C93" s="116"/>
      <c r="D93" s="116"/>
    </row>
    <row r="94" spans="1:4" ht="15">
      <c r="A94" s="12" t="s">
        <v>258</v>
      </c>
      <c r="B94" s="27" t="s">
        <v>259</v>
      </c>
      <c r="C94" s="116"/>
      <c r="D94" s="116"/>
    </row>
    <row r="95" spans="1:4" ht="15">
      <c r="A95" s="12" t="s">
        <v>465</v>
      </c>
      <c r="B95" s="27" t="s">
        <v>260</v>
      </c>
      <c r="C95" s="116"/>
      <c r="D95" s="116"/>
    </row>
    <row r="96" spans="1:4" ht="15">
      <c r="A96" s="45" t="s">
        <v>430</v>
      </c>
      <c r="B96" s="48" t="s">
        <v>261</v>
      </c>
      <c r="C96" s="116"/>
      <c r="D96" s="116"/>
    </row>
    <row r="97" spans="1:4" ht="15.75">
      <c r="A97" s="49" t="s">
        <v>25</v>
      </c>
      <c r="B97" s="48"/>
      <c r="C97" s="116">
        <f>C96+C87+C82</f>
        <v>194</v>
      </c>
      <c r="D97" s="116">
        <f>D96+D87+D82</f>
        <v>193</v>
      </c>
    </row>
    <row r="98" spans="1:4" ht="15.75">
      <c r="A98" s="32" t="s">
        <v>473</v>
      </c>
      <c r="B98" s="33" t="s">
        <v>262</v>
      </c>
      <c r="C98" s="109">
        <f>C96+C87+C82+C73+C59+C50+C25+C24</f>
        <v>304157</v>
      </c>
      <c r="D98" s="109">
        <f>D96+D87+D82+D73+D59+D50+D25+D24</f>
        <v>296056</v>
      </c>
    </row>
    <row r="99" spans="1:23" ht="15">
      <c r="A99" s="12" t="s">
        <v>466</v>
      </c>
      <c r="B99" s="4" t="s">
        <v>263</v>
      </c>
      <c r="C99" s="117"/>
      <c r="D99" s="11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20"/>
    </row>
    <row r="100" spans="1:23" ht="15">
      <c r="A100" s="12" t="s">
        <v>264</v>
      </c>
      <c r="B100" s="4" t="s">
        <v>265</v>
      </c>
      <c r="C100" s="117"/>
      <c r="D100" s="11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  <c r="W100" s="20"/>
    </row>
    <row r="101" spans="1:23" ht="15">
      <c r="A101" s="12" t="s">
        <v>467</v>
      </c>
      <c r="B101" s="4" t="s">
        <v>266</v>
      </c>
      <c r="C101" s="117"/>
      <c r="D101" s="11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  <c r="W101" s="20"/>
    </row>
    <row r="102" spans="1:23" ht="15">
      <c r="A102" s="14" t="s">
        <v>435</v>
      </c>
      <c r="B102" s="6" t="s">
        <v>267</v>
      </c>
      <c r="C102" s="118"/>
      <c r="D102" s="118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0"/>
      <c r="W102" s="20"/>
    </row>
    <row r="103" spans="1:23" ht="15">
      <c r="A103" s="34" t="s">
        <v>468</v>
      </c>
      <c r="B103" s="4" t="s">
        <v>268</v>
      </c>
      <c r="C103" s="119"/>
      <c r="D103" s="119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0"/>
      <c r="W103" s="20"/>
    </row>
    <row r="104" spans="1:23" ht="15">
      <c r="A104" s="34" t="s">
        <v>438</v>
      </c>
      <c r="B104" s="4" t="s">
        <v>269</v>
      </c>
      <c r="C104" s="119"/>
      <c r="D104" s="119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0"/>
      <c r="W104" s="20"/>
    </row>
    <row r="105" spans="1:23" ht="15">
      <c r="A105" s="12" t="s">
        <v>270</v>
      </c>
      <c r="B105" s="4" t="s">
        <v>271</v>
      </c>
      <c r="C105" s="117"/>
      <c r="D105" s="11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</row>
    <row r="106" spans="1:23" ht="15">
      <c r="A106" s="12" t="s">
        <v>469</v>
      </c>
      <c r="B106" s="4" t="s">
        <v>272</v>
      </c>
      <c r="C106" s="117"/>
      <c r="D106" s="11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  <c r="W106" s="20"/>
    </row>
    <row r="107" spans="1:23" ht="15">
      <c r="A107" s="13" t="s">
        <v>436</v>
      </c>
      <c r="B107" s="6" t="s">
        <v>273</v>
      </c>
      <c r="C107" s="120"/>
      <c r="D107" s="120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</row>
    <row r="108" spans="1:23" ht="15">
      <c r="A108" s="34" t="s">
        <v>274</v>
      </c>
      <c r="B108" s="4" t="s">
        <v>275</v>
      </c>
      <c r="C108" s="119"/>
      <c r="D108" s="119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0"/>
      <c r="W108" s="20"/>
    </row>
    <row r="109" spans="1:23" ht="15">
      <c r="A109" s="34" t="s">
        <v>276</v>
      </c>
      <c r="B109" s="4" t="s">
        <v>277</v>
      </c>
      <c r="C109" s="119"/>
      <c r="D109" s="11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0"/>
      <c r="W109" s="20"/>
    </row>
    <row r="110" spans="1:23" ht="15">
      <c r="A110" s="13" t="s">
        <v>278</v>
      </c>
      <c r="B110" s="6" t="s">
        <v>279</v>
      </c>
      <c r="C110" s="119"/>
      <c r="D110" s="119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0"/>
      <c r="W110" s="20"/>
    </row>
    <row r="111" spans="1:23" ht="15">
      <c r="A111" s="34" t="s">
        <v>280</v>
      </c>
      <c r="B111" s="4" t="s">
        <v>281</v>
      </c>
      <c r="C111" s="119"/>
      <c r="D111" s="119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0"/>
      <c r="W111" s="20"/>
    </row>
    <row r="112" spans="1:23" ht="15">
      <c r="A112" s="34" t="s">
        <v>282</v>
      </c>
      <c r="B112" s="4" t="s">
        <v>283</v>
      </c>
      <c r="C112" s="119"/>
      <c r="D112" s="11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0"/>
      <c r="W112" s="20"/>
    </row>
    <row r="113" spans="1:23" ht="15">
      <c r="A113" s="34" t="s">
        <v>284</v>
      </c>
      <c r="B113" s="4" t="s">
        <v>285</v>
      </c>
      <c r="C113" s="119"/>
      <c r="D113" s="119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0"/>
      <c r="W113" s="20"/>
    </row>
    <row r="114" spans="1:23" ht="15">
      <c r="A114" s="35" t="s">
        <v>437</v>
      </c>
      <c r="B114" s="36" t="s">
        <v>286</v>
      </c>
      <c r="C114" s="120"/>
      <c r="D114" s="120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</row>
    <row r="115" spans="1:23" ht="15">
      <c r="A115" s="34" t="s">
        <v>287</v>
      </c>
      <c r="B115" s="4" t="s">
        <v>288</v>
      </c>
      <c r="C115" s="119"/>
      <c r="D115" s="11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0"/>
      <c r="W115" s="20"/>
    </row>
    <row r="116" spans="1:23" ht="15">
      <c r="A116" s="12" t="s">
        <v>289</v>
      </c>
      <c r="B116" s="4" t="s">
        <v>290</v>
      </c>
      <c r="C116" s="117"/>
      <c r="D116" s="11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0"/>
      <c r="W116" s="20"/>
    </row>
    <row r="117" spans="1:23" ht="15">
      <c r="A117" s="34" t="s">
        <v>470</v>
      </c>
      <c r="B117" s="4" t="s">
        <v>291</v>
      </c>
      <c r="C117" s="119"/>
      <c r="D117" s="11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0"/>
      <c r="W117" s="20"/>
    </row>
    <row r="118" spans="1:23" ht="15">
      <c r="A118" s="34" t="s">
        <v>439</v>
      </c>
      <c r="B118" s="4" t="s">
        <v>292</v>
      </c>
      <c r="C118" s="119"/>
      <c r="D118" s="119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0"/>
      <c r="W118" s="20"/>
    </row>
    <row r="119" spans="1:23" ht="15">
      <c r="A119" s="35" t="s">
        <v>440</v>
      </c>
      <c r="B119" s="36" t="s">
        <v>293</v>
      </c>
      <c r="C119" s="120"/>
      <c r="D119" s="120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0"/>
      <c r="W119" s="20"/>
    </row>
    <row r="120" spans="1:23" ht="15">
      <c r="A120" s="12" t="s">
        <v>294</v>
      </c>
      <c r="B120" s="4" t="s">
        <v>295</v>
      </c>
      <c r="C120" s="117"/>
      <c r="D120" s="11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0"/>
      <c r="W120" s="20"/>
    </row>
    <row r="121" spans="1:23" ht="15.75">
      <c r="A121" s="37" t="s">
        <v>474</v>
      </c>
      <c r="B121" s="38" t="s">
        <v>296</v>
      </c>
      <c r="C121" s="120"/>
      <c r="D121" s="120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</row>
    <row r="122" spans="1:23" ht="15.75">
      <c r="A122" s="69" t="s">
        <v>510</v>
      </c>
      <c r="B122" s="70"/>
      <c r="C122" s="109">
        <f>C121+C98</f>
        <v>304157</v>
      </c>
      <c r="D122" s="109">
        <f>D121+D98</f>
        <v>296056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&amp;R1/3. melléklet a 7/2015.(IV. 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225" t="s">
        <v>782</v>
      </c>
      <c r="B1" s="226"/>
      <c r="C1" s="226"/>
      <c r="D1" s="226"/>
    </row>
    <row r="2" spans="1:4" ht="23.25" customHeight="1">
      <c r="A2" s="227" t="s">
        <v>23</v>
      </c>
      <c r="B2" s="226"/>
      <c r="C2" s="226"/>
      <c r="D2" s="226"/>
    </row>
    <row r="3" ht="18">
      <c r="A3" s="65"/>
    </row>
    <row r="5" spans="1:4" ht="30">
      <c r="A5" s="1" t="s">
        <v>125</v>
      </c>
      <c r="B5" s="2" t="s">
        <v>103</v>
      </c>
      <c r="C5" s="67" t="s">
        <v>578</v>
      </c>
      <c r="D5" s="67" t="s">
        <v>579</v>
      </c>
    </row>
    <row r="6" spans="1:4" ht="15" customHeight="1" hidden="1">
      <c r="A6" s="28" t="s">
        <v>297</v>
      </c>
      <c r="B6" s="5" t="s">
        <v>298</v>
      </c>
      <c r="C6" s="24"/>
      <c r="D6" s="24"/>
    </row>
    <row r="7" spans="1:4" ht="15" customHeight="1" hidden="1">
      <c r="A7" s="4" t="s">
        <v>299</v>
      </c>
      <c r="B7" s="5" t="s">
        <v>300</v>
      </c>
      <c r="C7" s="24"/>
      <c r="D7" s="24"/>
    </row>
    <row r="8" spans="1:4" ht="15" customHeight="1" hidden="1">
      <c r="A8" s="4" t="s">
        <v>301</v>
      </c>
      <c r="B8" s="5" t="s">
        <v>302</v>
      </c>
      <c r="C8" s="24"/>
      <c r="D8" s="24"/>
    </row>
    <row r="9" spans="1:4" ht="15" customHeight="1" hidden="1">
      <c r="A9" s="4" t="s">
        <v>303</v>
      </c>
      <c r="B9" s="5" t="s">
        <v>304</v>
      </c>
      <c r="C9" s="24"/>
      <c r="D9" s="24"/>
    </row>
    <row r="10" spans="1:4" ht="15" customHeight="1" hidden="1">
      <c r="A10" s="4" t="s">
        <v>305</v>
      </c>
      <c r="B10" s="5" t="s">
        <v>306</v>
      </c>
      <c r="C10" s="24"/>
      <c r="D10" s="24"/>
    </row>
    <row r="11" spans="1:4" ht="15" customHeight="1" hidden="1">
      <c r="A11" s="4" t="s">
        <v>307</v>
      </c>
      <c r="B11" s="5" t="s">
        <v>308</v>
      </c>
      <c r="C11" s="24"/>
      <c r="D11" s="24"/>
    </row>
    <row r="12" spans="1:4" ht="15" customHeight="1">
      <c r="A12" s="6" t="s">
        <v>512</v>
      </c>
      <c r="B12" s="7" t="s">
        <v>309</v>
      </c>
      <c r="C12" s="109"/>
      <c r="D12" s="109"/>
    </row>
    <row r="13" spans="1:4" ht="15" customHeight="1">
      <c r="A13" s="4" t="s">
        <v>310</v>
      </c>
      <c r="B13" s="5" t="s">
        <v>311</v>
      </c>
      <c r="C13" s="115"/>
      <c r="D13" s="115"/>
    </row>
    <row r="14" spans="1:4" ht="15" customHeight="1">
      <c r="A14" s="4" t="s">
        <v>312</v>
      </c>
      <c r="B14" s="5" t="s">
        <v>313</v>
      </c>
      <c r="C14" s="115"/>
      <c r="D14" s="115"/>
    </row>
    <row r="15" spans="1:4" ht="15" customHeight="1">
      <c r="A15" s="4" t="s">
        <v>475</v>
      </c>
      <c r="B15" s="5" t="s">
        <v>314</v>
      </c>
      <c r="C15" s="115"/>
      <c r="D15" s="115"/>
    </row>
    <row r="16" spans="1:4" ht="15" customHeight="1">
      <c r="A16" s="4" t="s">
        <v>476</v>
      </c>
      <c r="B16" s="5" t="s">
        <v>315</v>
      </c>
      <c r="C16" s="115"/>
      <c r="D16" s="115"/>
    </row>
    <row r="17" spans="1:4" ht="15" customHeight="1">
      <c r="A17" s="4" t="s">
        <v>477</v>
      </c>
      <c r="B17" s="5" t="s">
        <v>316</v>
      </c>
      <c r="C17" s="115">
        <v>10307</v>
      </c>
      <c r="D17" s="115">
        <v>10622</v>
      </c>
    </row>
    <row r="18" spans="1:4" ht="15" customHeight="1">
      <c r="A18" s="36" t="s">
        <v>513</v>
      </c>
      <c r="B18" s="46" t="s">
        <v>317</v>
      </c>
      <c r="C18" s="109">
        <f>SUM(C17)</f>
        <v>10307</v>
      </c>
      <c r="D18" s="109">
        <f>SUM(D17)</f>
        <v>10622</v>
      </c>
    </row>
    <row r="19" spans="1:4" ht="15" customHeight="1">
      <c r="A19" s="4" t="s">
        <v>481</v>
      </c>
      <c r="B19" s="5" t="s">
        <v>326</v>
      </c>
      <c r="C19" s="115"/>
      <c r="D19" s="115"/>
    </row>
    <row r="20" spans="1:4" ht="15" customHeight="1">
      <c r="A20" s="4" t="s">
        <v>482</v>
      </c>
      <c r="B20" s="5" t="s">
        <v>327</v>
      </c>
      <c r="C20" s="115"/>
      <c r="D20" s="115"/>
    </row>
    <row r="21" spans="1:4" ht="15" customHeight="1">
      <c r="A21" s="6" t="s">
        <v>1</v>
      </c>
      <c r="B21" s="7" t="s">
        <v>328</v>
      </c>
      <c r="C21" s="115"/>
      <c r="D21" s="115"/>
    </row>
    <row r="22" spans="1:4" ht="15" customHeight="1">
      <c r="A22" s="4" t="s">
        <v>483</v>
      </c>
      <c r="B22" s="5" t="s">
        <v>329</v>
      </c>
      <c r="C22" s="115"/>
      <c r="D22" s="115"/>
    </row>
    <row r="23" spans="1:4" ht="15" customHeight="1">
      <c r="A23" s="4" t="s">
        <v>484</v>
      </c>
      <c r="B23" s="5" t="s">
        <v>330</v>
      </c>
      <c r="C23" s="115"/>
      <c r="D23" s="115"/>
    </row>
    <row r="24" spans="1:4" ht="15" customHeight="1">
      <c r="A24" s="4" t="s">
        <v>485</v>
      </c>
      <c r="B24" s="5" t="s">
        <v>331</v>
      </c>
      <c r="C24" s="115"/>
      <c r="D24" s="115"/>
    </row>
    <row r="25" spans="1:4" ht="15" customHeight="1">
      <c r="A25" s="4" t="s">
        <v>486</v>
      </c>
      <c r="B25" s="5" t="s">
        <v>332</v>
      </c>
      <c r="C25" s="115"/>
      <c r="D25" s="115"/>
    </row>
    <row r="26" spans="1:4" ht="15" customHeight="1">
      <c r="A26" s="4" t="s">
        <v>487</v>
      </c>
      <c r="B26" s="5" t="s">
        <v>333</v>
      </c>
      <c r="C26" s="115"/>
      <c r="D26" s="115"/>
    </row>
    <row r="27" spans="1:4" ht="15" customHeight="1">
      <c r="A27" s="4" t="s">
        <v>334</v>
      </c>
      <c r="B27" s="5" t="s">
        <v>335</v>
      </c>
      <c r="C27" s="115"/>
      <c r="D27" s="115"/>
    </row>
    <row r="28" spans="1:4" ht="15" customHeight="1">
      <c r="A28" s="4" t="s">
        <v>488</v>
      </c>
      <c r="B28" s="5" t="s">
        <v>336</v>
      </c>
      <c r="C28" s="115"/>
      <c r="D28" s="115"/>
    </row>
    <row r="29" spans="1:4" ht="15" customHeight="1">
      <c r="A29" s="4" t="s">
        <v>489</v>
      </c>
      <c r="B29" s="5" t="s">
        <v>337</v>
      </c>
      <c r="C29" s="115"/>
      <c r="D29" s="115"/>
    </row>
    <row r="30" spans="1:4" ht="15" customHeight="1">
      <c r="A30" s="6" t="s">
        <v>2</v>
      </c>
      <c r="B30" s="7" t="s">
        <v>338</v>
      </c>
      <c r="C30" s="115"/>
      <c r="D30" s="115"/>
    </row>
    <row r="31" spans="1:4" ht="15" customHeight="1">
      <c r="A31" s="4" t="s">
        <v>490</v>
      </c>
      <c r="B31" s="5" t="s">
        <v>339</v>
      </c>
      <c r="C31" s="115">
        <v>110</v>
      </c>
      <c r="D31" s="115">
        <v>103</v>
      </c>
    </row>
    <row r="32" spans="1:4" ht="15" customHeight="1">
      <c r="A32" s="36" t="s">
        <v>3</v>
      </c>
      <c r="B32" s="46" t="s">
        <v>340</v>
      </c>
      <c r="C32" s="109">
        <f>SUM(C30:C31)</f>
        <v>110</v>
      </c>
      <c r="D32" s="109">
        <f>SUM(D30:D31)</f>
        <v>103</v>
      </c>
    </row>
    <row r="33" spans="1:4" ht="15" customHeight="1" hidden="1">
      <c r="A33" s="12" t="s">
        <v>341</v>
      </c>
      <c r="B33" s="5" t="s">
        <v>342</v>
      </c>
      <c r="C33" s="115"/>
      <c r="D33" s="115"/>
    </row>
    <row r="34" spans="1:4" ht="15" customHeight="1" hidden="1">
      <c r="A34" s="12" t="s">
        <v>491</v>
      </c>
      <c r="B34" s="5" t="s">
        <v>343</v>
      </c>
      <c r="C34" s="115"/>
      <c r="D34" s="115"/>
    </row>
    <row r="35" spans="1:4" ht="15" customHeight="1" hidden="1">
      <c r="A35" s="12" t="s">
        <v>492</v>
      </c>
      <c r="B35" s="5" t="s">
        <v>344</v>
      </c>
      <c r="C35" s="115"/>
      <c r="D35" s="115"/>
    </row>
    <row r="36" spans="1:4" ht="15" customHeight="1" hidden="1">
      <c r="A36" s="12" t="s">
        <v>493</v>
      </c>
      <c r="B36" s="5" t="s">
        <v>345</v>
      </c>
      <c r="C36" s="115"/>
      <c r="D36" s="115"/>
    </row>
    <row r="37" spans="1:4" ht="15" customHeight="1" hidden="1">
      <c r="A37" s="12" t="s">
        <v>347</v>
      </c>
      <c r="B37" s="5" t="s">
        <v>348</v>
      </c>
      <c r="C37" s="115"/>
      <c r="D37" s="115"/>
    </row>
    <row r="38" spans="1:4" ht="15" customHeight="1" hidden="1">
      <c r="A38" s="12" t="s">
        <v>349</v>
      </c>
      <c r="B38" s="5" t="s">
        <v>350</v>
      </c>
      <c r="C38" s="115"/>
      <c r="D38" s="115"/>
    </row>
    <row r="39" spans="1:4" ht="15" customHeight="1" hidden="1">
      <c r="A39" s="12" t="s">
        <v>351</v>
      </c>
      <c r="B39" s="5" t="s">
        <v>352</v>
      </c>
      <c r="C39" s="115"/>
      <c r="D39" s="115"/>
    </row>
    <row r="40" spans="1:4" ht="15" customHeight="1" hidden="1">
      <c r="A40" s="12" t="s">
        <v>494</v>
      </c>
      <c r="B40" s="5" t="s">
        <v>353</v>
      </c>
      <c r="C40" s="115"/>
      <c r="D40" s="115"/>
    </row>
    <row r="41" spans="1:4" ht="15" customHeight="1" hidden="1">
      <c r="A41" s="12" t="s">
        <v>495</v>
      </c>
      <c r="B41" s="5" t="s">
        <v>354</v>
      </c>
      <c r="C41" s="115"/>
      <c r="D41" s="115"/>
    </row>
    <row r="42" spans="1:4" ht="15" customHeight="1" hidden="1">
      <c r="A42" s="12" t="s">
        <v>496</v>
      </c>
      <c r="B42" s="5" t="s">
        <v>355</v>
      </c>
      <c r="C42" s="115"/>
      <c r="D42" s="115"/>
    </row>
    <row r="43" spans="1:4" ht="15" customHeight="1">
      <c r="A43" s="45" t="s">
        <v>4</v>
      </c>
      <c r="B43" s="46" t="s">
        <v>356</v>
      </c>
      <c r="C43" s="109">
        <v>12338</v>
      </c>
      <c r="D43" s="109">
        <v>10787</v>
      </c>
    </row>
    <row r="44" spans="1:4" ht="15" customHeight="1">
      <c r="A44" s="12" t="s">
        <v>365</v>
      </c>
      <c r="B44" s="5" t="s">
        <v>366</v>
      </c>
      <c r="C44" s="115"/>
      <c r="D44" s="115"/>
    </row>
    <row r="45" spans="1:4" ht="15" customHeight="1">
      <c r="A45" s="4" t="s">
        <v>500</v>
      </c>
      <c r="B45" s="5" t="s">
        <v>367</v>
      </c>
      <c r="C45" s="115"/>
      <c r="D45" s="115"/>
    </row>
    <row r="46" spans="1:4" ht="15" customHeight="1">
      <c r="A46" s="12" t="s">
        <v>501</v>
      </c>
      <c r="B46" s="5" t="s">
        <v>368</v>
      </c>
      <c r="C46" s="115"/>
      <c r="D46" s="115"/>
    </row>
    <row r="47" spans="1:4" ht="15" customHeight="1">
      <c r="A47" s="36" t="s">
        <v>6</v>
      </c>
      <c r="B47" s="46" t="s">
        <v>369</v>
      </c>
      <c r="C47" s="109"/>
      <c r="D47" s="109"/>
    </row>
    <row r="48" spans="1:4" ht="15" customHeight="1">
      <c r="A48" s="49" t="s">
        <v>26</v>
      </c>
      <c r="B48" s="89"/>
      <c r="C48" s="109">
        <f>C47+C43+C32+C18</f>
        <v>22755</v>
      </c>
      <c r="D48" s="109">
        <f>D47+D43+D32+D18</f>
        <v>21512</v>
      </c>
    </row>
    <row r="49" spans="1:4" ht="15" customHeight="1">
      <c r="A49" s="4" t="s">
        <v>318</v>
      </c>
      <c r="B49" s="5" t="s">
        <v>319</v>
      </c>
      <c r="C49" s="115"/>
      <c r="D49" s="115"/>
    </row>
    <row r="50" spans="1:4" ht="15" customHeight="1">
      <c r="A50" s="4" t="s">
        <v>320</v>
      </c>
      <c r="B50" s="5" t="s">
        <v>321</v>
      </c>
      <c r="C50" s="115"/>
      <c r="D50" s="115"/>
    </row>
    <row r="51" spans="1:4" ht="15" customHeight="1">
      <c r="A51" s="4" t="s">
        <v>478</v>
      </c>
      <c r="B51" s="5" t="s">
        <v>322</v>
      </c>
      <c r="C51" s="115"/>
      <c r="D51" s="115"/>
    </row>
    <row r="52" spans="1:4" ht="15" customHeight="1">
      <c r="A52" s="4" t="s">
        <v>479</v>
      </c>
      <c r="B52" s="5" t="s">
        <v>323</v>
      </c>
      <c r="C52" s="115"/>
      <c r="D52" s="115"/>
    </row>
    <row r="53" spans="1:4" ht="15" customHeight="1">
      <c r="A53" s="4" t="s">
        <v>480</v>
      </c>
      <c r="B53" s="5" t="s">
        <v>324</v>
      </c>
      <c r="C53" s="115"/>
      <c r="D53" s="115"/>
    </row>
    <row r="54" spans="1:4" ht="15" customHeight="1">
      <c r="A54" s="36" t="s">
        <v>0</v>
      </c>
      <c r="B54" s="46" t="s">
        <v>325</v>
      </c>
      <c r="C54" s="115"/>
      <c r="D54" s="115"/>
    </row>
    <row r="55" spans="1:4" ht="15" customHeight="1">
      <c r="A55" s="12" t="s">
        <v>497</v>
      </c>
      <c r="B55" s="5" t="s">
        <v>357</v>
      </c>
      <c r="C55" s="115"/>
      <c r="D55" s="115"/>
    </row>
    <row r="56" spans="1:4" ht="15" customHeight="1">
      <c r="A56" s="12" t="s">
        <v>498</v>
      </c>
      <c r="B56" s="5" t="s">
        <v>358</v>
      </c>
      <c r="C56" s="115"/>
      <c r="D56" s="115"/>
    </row>
    <row r="57" spans="1:4" ht="15" customHeight="1">
      <c r="A57" s="12" t="s">
        <v>359</v>
      </c>
      <c r="B57" s="5" t="s">
        <v>360</v>
      </c>
      <c r="C57" s="115"/>
      <c r="D57" s="115"/>
    </row>
    <row r="58" spans="1:4" ht="15" customHeight="1">
      <c r="A58" s="12" t="s">
        <v>499</v>
      </c>
      <c r="B58" s="5" t="s">
        <v>361</v>
      </c>
      <c r="C58" s="115"/>
      <c r="D58" s="115"/>
    </row>
    <row r="59" spans="1:4" ht="15" customHeight="1">
      <c r="A59" s="12" t="s">
        <v>362</v>
      </c>
      <c r="B59" s="5" t="s">
        <v>363</v>
      </c>
      <c r="C59" s="115"/>
      <c r="D59" s="115"/>
    </row>
    <row r="60" spans="1:4" ht="15" customHeight="1">
      <c r="A60" s="36" t="s">
        <v>5</v>
      </c>
      <c r="B60" s="46" t="s">
        <v>364</v>
      </c>
      <c r="C60" s="109"/>
      <c r="D60" s="109"/>
    </row>
    <row r="61" spans="1:4" ht="15" customHeight="1">
      <c r="A61" s="12" t="s">
        <v>370</v>
      </c>
      <c r="B61" s="5" t="s">
        <v>371</v>
      </c>
      <c r="C61" s="115"/>
      <c r="D61" s="115"/>
    </row>
    <row r="62" spans="1:4" ht="15" customHeight="1">
      <c r="A62" s="4" t="s">
        <v>502</v>
      </c>
      <c r="B62" s="5" t="s">
        <v>372</v>
      </c>
      <c r="C62" s="115"/>
      <c r="D62" s="115"/>
    </row>
    <row r="63" spans="1:4" ht="15" customHeight="1">
      <c r="A63" s="12" t="s">
        <v>503</v>
      </c>
      <c r="B63" s="5" t="s">
        <v>373</v>
      </c>
      <c r="C63" s="115"/>
      <c r="D63" s="115"/>
    </row>
    <row r="64" spans="1:4" ht="15" customHeight="1">
      <c r="A64" s="36" t="s">
        <v>8</v>
      </c>
      <c r="B64" s="46" t="s">
        <v>374</v>
      </c>
      <c r="C64" s="109"/>
      <c r="D64" s="109"/>
    </row>
    <row r="65" spans="1:4" ht="15" customHeight="1">
      <c r="A65" s="49" t="s">
        <v>25</v>
      </c>
      <c r="B65" s="90"/>
      <c r="C65" s="109">
        <f>C64+C60+C54</f>
        <v>0</v>
      </c>
      <c r="D65" s="109">
        <f>D64+D60+D54</f>
        <v>0</v>
      </c>
    </row>
    <row r="66" spans="1:4" ht="15.75">
      <c r="A66" s="43" t="s">
        <v>7</v>
      </c>
      <c r="B66" s="32" t="s">
        <v>375</v>
      </c>
      <c r="C66" s="109">
        <f>C64+C47+C60+C43+C32+C18</f>
        <v>22755</v>
      </c>
      <c r="D66" s="109">
        <f>D64+D47+D60+D43+D32+D18</f>
        <v>21512</v>
      </c>
    </row>
    <row r="67" spans="1:4" ht="15.75">
      <c r="A67" s="71" t="s">
        <v>81</v>
      </c>
      <c r="B67" s="51"/>
      <c r="C67" s="115">
        <f>C48-'kiadások működés Polg.Hiv'!C74</f>
        <v>-163683</v>
      </c>
      <c r="D67" s="115">
        <f>D48-'kiadások működés Polg.Hiv'!D74</f>
        <v>-157429</v>
      </c>
    </row>
    <row r="68" spans="1:4" ht="15.75">
      <c r="A68" s="71" t="s">
        <v>82</v>
      </c>
      <c r="B68" s="51"/>
      <c r="C68" s="115">
        <f>C65-'kiadások működés Polg.Hiv'!C97</f>
        <v>-1173</v>
      </c>
      <c r="D68" s="115">
        <f>D65-'kiadások működés Polg.Hiv'!D97</f>
        <v>-895</v>
      </c>
    </row>
    <row r="69" spans="1:4" ht="15" hidden="1">
      <c r="A69" s="34" t="s">
        <v>504</v>
      </c>
      <c r="B69" s="4" t="s">
        <v>376</v>
      </c>
      <c r="C69" s="115"/>
      <c r="D69" s="115"/>
    </row>
    <row r="70" spans="1:4" ht="15" hidden="1">
      <c r="A70" s="12" t="s">
        <v>377</v>
      </c>
      <c r="B70" s="4" t="s">
        <v>378</v>
      </c>
      <c r="C70" s="115"/>
      <c r="D70" s="115"/>
    </row>
    <row r="71" spans="1:4" ht="15" hidden="1">
      <c r="A71" s="34" t="s">
        <v>505</v>
      </c>
      <c r="B71" s="4" t="s">
        <v>379</v>
      </c>
      <c r="C71" s="115"/>
      <c r="D71" s="115"/>
    </row>
    <row r="72" spans="1:4" ht="15">
      <c r="A72" s="14" t="s">
        <v>9</v>
      </c>
      <c r="B72" s="6" t="s">
        <v>380</v>
      </c>
      <c r="C72" s="115"/>
      <c r="D72" s="115"/>
    </row>
    <row r="73" spans="1:4" ht="15" hidden="1">
      <c r="A73" s="12" t="s">
        <v>506</v>
      </c>
      <c r="B73" s="4" t="s">
        <v>381</v>
      </c>
      <c r="C73" s="115"/>
      <c r="D73" s="115"/>
    </row>
    <row r="74" spans="1:4" ht="15" hidden="1">
      <c r="A74" s="34" t="s">
        <v>382</v>
      </c>
      <c r="B74" s="4" t="s">
        <v>383</v>
      </c>
      <c r="C74" s="115"/>
      <c r="D74" s="115"/>
    </row>
    <row r="75" spans="1:4" ht="15" hidden="1">
      <c r="A75" s="12" t="s">
        <v>507</v>
      </c>
      <c r="B75" s="4" t="s">
        <v>384</v>
      </c>
      <c r="C75" s="115"/>
      <c r="D75" s="115"/>
    </row>
    <row r="76" spans="1:4" ht="15" hidden="1">
      <c r="A76" s="34" t="s">
        <v>385</v>
      </c>
      <c r="B76" s="4" t="s">
        <v>386</v>
      </c>
      <c r="C76" s="115"/>
      <c r="D76" s="115"/>
    </row>
    <row r="77" spans="1:4" ht="15">
      <c r="A77" s="13" t="s">
        <v>10</v>
      </c>
      <c r="B77" s="6" t="s">
        <v>387</v>
      </c>
      <c r="C77" s="115"/>
      <c r="D77" s="115"/>
    </row>
    <row r="78" spans="1:4" ht="15" hidden="1">
      <c r="A78" s="4" t="s">
        <v>79</v>
      </c>
      <c r="B78" s="4" t="s">
        <v>388</v>
      </c>
      <c r="C78" s="115"/>
      <c r="D78" s="115"/>
    </row>
    <row r="79" spans="1:4" ht="15" hidden="1">
      <c r="A79" s="4" t="s">
        <v>80</v>
      </c>
      <c r="B79" s="4" t="s">
        <v>388</v>
      </c>
      <c r="C79" s="115"/>
      <c r="D79" s="115"/>
    </row>
    <row r="80" spans="1:4" ht="15" hidden="1">
      <c r="A80" s="4" t="s">
        <v>77</v>
      </c>
      <c r="B80" s="4" t="s">
        <v>389</v>
      </c>
      <c r="C80" s="115"/>
      <c r="D80" s="115"/>
    </row>
    <row r="81" spans="1:4" ht="15" hidden="1">
      <c r="A81" s="4" t="s">
        <v>78</v>
      </c>
      <c r="B81" s="4" t="s">
        <v>389</v>
      </c>
      <c r="C81" s="115"/>
      <c r="D81" s="115"/>
    </row>
    <row r="82" spans="1:4" ht="15">
      <c r="A82" s="6" t="s">
        <v>11</v>
      </c>
      <c r="B82" s="6" t="s">
        <v>390</v>
      </c>
      <c r="C82" s="115">
        <v>5855</v>
      </c>
      <c r="D82" s="115">
        <v>5854</v>
      </c>
    </row>
    <row r="83" spans="1:4" ht="15">
      <c r="A83" s="34" t="s">
        <v>391</v>
      </c>
      <c r="B83" s="4" t="s">
        <v>392</v>
      </c>
      <c r="C83" s="115"/>
      <c r="D83" s="115"/>
    </row>
    <row r="84" spans="1:4" ht="15">
      <c r="A84" s="34" t="s">
        <v>393</v>
      </c>
      <c r="B84" s="4" t="s">
        <v>394</v>
      </c>
      <c r="C84" s="115"/>
      <c r="D84" s="115"/>
    </row>
    <row r="85" spans="1:4" ht="15">
      <c r="A85" s="34" t="s">
        <v>395</v>
      </c>
      <c r="B85" s="4" t="s">
        <v>396</v>
      </c>
      <c r="C85" s="115">
        <v>159001</v>
      </c>
      <c r="D85" s="115">
        <v>159001</v>
      </c>
    </row>
    <row r="86" spans="1:4" ht="15">
      <c r="A86" s="34" t="s">
        <v>397</v>
      </c>
      <c r="B86" s="4" t="s">
        <v>398</v>
      </c>
      <c r="C86" s="115"/>
      <c r="D86" s="115"/>
    </row>
    <row r="87" spans="1:4" ht="15">
      <c r="A87" s="12" t="s">
        <v>508</v>
      </c>
      <c r="B87" s="4" t="s">
        <v>399</v>
      </c>
      <c r="C87" s="115"/>
      <c r="D87" s="115"/>
    </row>
    <row r="88" spans="1:4" ht="15">
      <c r="A88" s="14" t="s">
        <v>12</v>
      </c>
      <c r="B88" s="6" t="s">
        <v>400</v>
      </c>
      <c r="C88" s="109">
        <f>SUM(C82:C87)</f>
        <v>164856</v>
      </c>
      <c r="D88" s="109">
        <f>SUM(D82:D87)</f>
        <v>164855</v>
      </c>
    </row>
    <row r="89" spans="1:4" ht="15">
      <c r="A89" s="12" t="s">
        <v>401</v>
      </c>
      <c r="B89" s="4" t="s">
        <v>402</v>
      </c>
      <c r="C89" s="115"/>
      <c r="D89" s="115"/>
    </row>
    <row r="90" spans="1:4" ht="15">
      <c r="A90" s="12" t="s">
        <v>403</v>
      </c>
      <c r="B90" s="4" t="s">
        <v>404</v>
      </c>
      <c r="C90" s="115"/>
      <c r="D90" s="115"/>
    </row>
    <row r="91" spans="1:4" ht="15">
      <c r="A91" s="34" t="s">
        <v>405</v>
      </c>
      <c r="B91" s="4" t="s">
        <v>406</v>
      </c>
      <c r="C91" s="115"/>
      <c r="D91" s="115"/>
    </row>
    <row r="92" spans="1:4" ht="15">
      <c r="A92" s="34" t="s">
        <v>509</v>
      </c>
      <c r="B92" s="4" t="s">
        <v>407</v>
      </c>
      <c r="C92" s="115"/>
      <c r="D92" s="115"/>
    </row>
    <row r="93" spans="1:4" ht="15">
      <c r="A93" s="13" t="s">
        <v>13</v>
      </c>
      <c r="B93" s="6" t="s">
        <v>408</v>
      </c>
      <c r="C93" s="115"/>
      <c r="D93" s="115"/>
    </row>
    <row r="94" spans="1:4" ht="15">
      <c r="A94" s="14" t="s">
        <v>409</v>
      </c>
      <c r="B94" s="6" t="s">
        <v>410</v>
      </c>
      <c r="C94" s="115"/>
      <c r="D94" s="115"/>
    </row>
    <row r="95" spans="1:4" ht="15.75">
      <c r="A95" s="37" t="s">
        <v>14</v>
      </c>
      <c r="B95" s="38" t="s">
        <v>411</v>
      </c>
      <c r="C95" s="109">
        <f>SUM(C88:C94)</f>
        <v>164856</v>
      </c>
      <c r="D95" s="109">
        <f>SUM(D88:D94)</f>
        <v>164855</v>
      </c>
    </row>
    <row r="96" spans="1:4" ht="15.75">
      <c r="A96" s="69" t="s">
        <v>511</v>
      </c>
      <c r="B96" s="70"/>
      <c r="C96" s="109">
        <f>C66+C95</f>
        <v>187611</v>
      </c>
      <c r="D96" s="109">
        <f>D66+D95</f>
        <v>186367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&amp;R1/4. melléklet a 7/2015.(IV. 23.)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workbookViewId="0" topLeftCell="A1">
      <selection activeCell="A4" sqref="A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28125" style="0" customWidth="1"/>
  </cols>
  <sheetData>
    <row r="1" spans="1:4" ht="20.25" customHeight="1">
      <c r="A1" s="225" t="s">
        <v>782</v>
      </c>
      <c r="B1" s="226"/>
      <c r="C1" s="226"/>
      <c r="D1" s="226"/>
    </row>
    <row r="2" spans="1:4" ht="19.5" customHeight="1">
      <c r="A2" s="227" t="s">
        <v>24</v>
      </c>
      <c r="B2" s="226"/>
      <c r="C2" s="226"/>
      <c r="D2" s="226"/>
    </row>
    <row r="3" ht="18">
      <c r="A3" s="65"/>
    </row>
    <row r="4" ht="15">
      <c r="A4" s="66"/>
    </row>
    <row r="5" spans="1:4" ht="30">
      <c r="A5" s="1" t="s">
        <v>125</v>
      </c>
      <c r="B5" s="2" t="s">
        <v>126</v>
      </c>
      <c r="C5" s="67" t="s">
        <v>578</v>
      </c>
      <c r="D5" s="67" t="s">
        <v>579</v>
      </c>
    </row>
    <row r="6" spans="1:4" ht="15" hidden="1">
      <c r="A6" s="25" t="s">
        <v>127</v>
      </c>
      <c r="B6" s="26" t="s">
        <v>128</v>
      </c>
      <c r="C6" s="68"/>
      <c r="D6" s="68"/>
    </row>
    <row r="7" spans="1:4" ht="15" hidden="1">
      <c r="A7" s="25" t="s">
        <v>129</v>
      </c>
      <c r="B7" s="27" t="s">
        <v>130</v>
      </c>
      <c r="C7" s="68"/>
      <c r="D7" s="68"/>
    </row>
    <row r="8" spans="1:4" ht="15" hidden="1">
      <c r="A8" s="25" t="s">
        <v>131</v>
      </c>
      <c r="B8" s="27" t="s">
        <v>132</v>
      </c>
      <c r="C8" s="68"/>
      <c r="D8" s="68"/>
    </row>
    <row r="9" spans="1:4" ht="15" hidden="1">
      <c r="A9" s="28" t="s">
        <v>133</v>
      </c>
      <c r="B9" s="27" t="s">
        <v>134</v>
      </c>
      <c r="C9" s="68"/>
      <c r="D9" s="68"/>
    </row>
    <row r="10" spans="1:4" ht="15" hidden="1">
      <c r="A10" s="28" t="s">
        <v>135</v>
      </c>
      <c r="B10" s="27" t="s">
        <v>136</v>
      </c>
      <c r="C10" s="68"/>
      <c r="D10" s="68"/>
    </row>
    <row r="11" spans="1:4" ht="15" hidden="1">
      <c r="A11" s="28" t="s">
        <v>137</v>
      </c>
      <c r="B11" s="27" t="s">
        <v>138</v>
      </c>
      <c r="C11" s="68"/>
      <c r="D11" s="68"/>
    </row>
    <row r="12" spans="1:4" ht="15" hidden="1">
      <c r="A12" s="28" t="s">
        <v>139</v>
      </c>
      <c r="B12" s="27" t="s">
        <v>140</v>
      </c>
      <c r="C12" s="68"/>
      <c r="D12" s="68"/>
    </row>
    <row r="13" spans="1:4" ht="15" hidden="1">
      <c r="A13" s="28" t="s">
        <v>141</v>
      </c>
      <c r="B13" s="27" t="s">
        <v>142</v>
      </c>
      <c r="C13" s="68"/>
      <c r="D13" s="68"/>
    </row>
    <row r="14" spans="1:4" ht="15" hidden="1">
      <c r="A14" s="4" t="s">
        <v>143</v>
      </c>
      <c r="B14" s="27" t="s">
        <v>144</v>
      </c>
      <c r="C14" s="68"/>
      <c r="D14" s="68"/>
    </row>
    <row r="15" spans="1:4" ht="15" hidden="1">
      <c r="A15" s="4" t="s">
        <v>145</v>
      </c>
      <c r="B15" s="27" t="s">
        <v>146</v>
      </c>
      <c r="C15" s="68"/>
      <c r="D15" s="68"/>
    </row>
    <row r="16" spans="1:4" ht="15" hidden="1">
      <c r="A16" s="4" t="s">
        <v>147</v>
      </c>
      <c r="B16" s="27" t="s">
        <v>148</v>
      </c>
      <c r="C16" s="68"/>
      <c r="D16" s="68"/>
    </row>
    <row r="17" spans="1:4" ht="15" hidden="1">
      <c r="A17" s="4" t="s">
        <v>149</v>
      </c>
      <c r="B17" s="27" t="s">
        <v>150</v>
      </c>
      <c r="C17" s="68"/>
      <c r="D17" s="68"/>
    </row>
    <row r="18" spans="1:4" ht="15" hidden="1">
      <c r="A18" s="4" t="s">
        <v>441</v>
      </c>
      <c r="B18" s="27" t="s">
        <v>151</v>
      </c>
      <c r="C18" s="68"/>
      <c r="D18" s="68"/>
    </row>
    <row r="19" spans="1:4" ht="15">
      <c r="A19" s="29" t="s">
        <v>412</v>
      </c>
      <c r="B19" s="30" t="s">
        <v>152</v>
      </c>
      <c r="C19" s="116">
        <v>105150</v>
      </c>
      <c r="D19" s="116">
        <v>103072</v>
      </c>
    </row>
    <row r="20" spans="1:4" ht="15" hidden="1">
      <c r="A20" s="4" t="s">
        <v>153</v>
      </c>
      <c r="B20" s="27" t="s">
        <v>154</v>
      </c>
      <c r="C20" s="116"/>
      <c r="D20" s="116"/>
    </row>
    <row r="21" spans="1:4" ht="15" hidden="1">
      <c r="A21" s="4" t="s">
        <v>155</v>
      </c>
      <c r="B21" s="27" t="s">
        <v>156</v>
      </c>
      <c r="C21" s="116"/>
      <c r="D21" s="116"/>
    </row>
    <row r="22" spans="1:4" ht="15" hidden="1">
      <c r="A22" s="5" t="s">
        <v>157</v>
      </c>
      <c r="B22" s="27" t="s">
        <v>158</v>
      </c>
      <c r="C22" s="116"/>
      <c r="D22" s="116"/>
    </row>
    <row r="23" spans="1:4" ht="15">
      <c r="A23" s="6" t="s">
        <v>413</v>
      </c>
      <c r="B23" s="30" t="s">
        <v>159</v>
      </c>
      <c r="C23" s="116">
        <v>8839</v>
      </c>
      <c r="D23" s="116">
        <v>8399</v>
      </c>
    </row>
    <row r="24" spans="1:4" ht="15">
      <c r="A24" s="47" t="s">
        <v>471</v>
      </c>
      <c r="B24" s="48" t="s">
        <v>160</v>
      </c>
      <c r="C24" s="109">
        <f>SUM(C19:C23)</f>
        <v>113989</v>
      </c>
      <c r="D24" s="109">
        <f>SUM(D19:D23)</f>
        <v>111471</v>
      </c>
    </row>
    <row r="25" spans="1:4" ht="15">
      <c r="A25" s="36" t="s">
        <v>442</v>
      </c>
      <c r="B25" s="48" t="s">
        <v>161</v>
      </c>
      <c r="C25" s="109">
        <v>32452</v>
      </c>
      <c r="D25" s="109">
        <v>30249</v>
      </c>
    </row>
    <row r="26" spans="1:4" ht="15" hidden="1">
      <c r="A26" s="4" t="s">
        <v>162</v>
      </c>
      <c r="B26" s="27" t="s">
        <v>163</v>
      </c>
      <c r="C26" s="116"/>
      <c r="D26" s="116"/>
    </row>
    <row r="27" spans="1:4" ht="15" hidden="1">
      <c r="A27" s="4" t="s">
        <v>164</v>
      </c>
      <c r="B27" s="27" t="s">
        <v>165</v>
      </c>
      <c r="C27" s="116"/>
      <c r="D27" s="116"/>
    </row>
    <row r="28" spans="1:4" ht="15" hidden="1">
      <c r="A28" s="4" t="s">
        <v>166</v>
      </c>
      <c r="B28" s="27" t="s">
        <v>167</v>
      </c>
      <c r="C28" s="116"/>
      <c r="D28" s="116"/>
    </row>
    <row r="29" spans="1:4" ht="15">
      <c r="A29" s="6" t="s">
        <v>414</v>
      </c>
      <c r="B29" s="30" t="s">
        <v>168</v>
      </c>
      <c r="C29" s="116">
        <v>3953</v>
      </c>
      <c r="D29" s="116">
        <v>3694</v>
      </c>
    </row>
    <row r="30" spans="1:4" ht="15" hidden="1">
      <c r="A30" s="4" t="s">
        <v>169</v>
      </c>
      <c r="B30" s="27" t="s">
        <v>170</v>
      </c>
      <c r="C30" s="116"/>
      <c r="D30" s="116"/>
    </row>
    <row r="31" spans="1:4" ht="15" hidden="1">
      <c r="A31" s="4" t="s">
        <v>171</v>
      </c>
      <c r="B31" s="27" t="s">
        <v>172</v>
      </c>
      <c r="C31" s="116"/>
      <c r="D31" s="116"/>
    </row>
    <row r="32" spans="1:4" ht="15" customHeight="1">
      <c r="A32" s="6" t="s">
        <v>472</v>
      </c>
      <c r="B32" s="30" t="s">
        <v>173</v>
      </c>
      <c r="C32" s="116">
        <v>1465</v>
      </c>
      <c r="D32" s="116">
        <v>1323</v>
      </c>
    </row>
    <row r="33" spans="1:4" ht="15" hidden="1">
      <c r="A33" s="4" t="s">
        <v>174</v>
      </c>
      <c r="B33" s="27" t="s">
        <v>175</v>
      </c>
      <c r="C33" s="116"/>
      <c r="D33" s="116"/>
    </row>
    <row r="34" spans="1:4" ht="15" hidden="1">
      <c r="A34" s="4" t="s">
        <v>176</v>
      </c>
      <c r="B34" s="27" t="s">
        <v>177</v>
      </c>
      <c r="C34" s="116"/>
      <c r="D34" s="116"/>
    </row>
    <row r="35" spans="1:4" ht="15" hidden="1">
      <c r="A35" s="4" t="s">
        <v>443</v>
      </c>
      <c r="B35" s="27" t="s">
        <v>178</v>
      </c>
      <c r="C35" s="116"/>
      <c r="D35" s="116"/>
    </row>
    <row r="36" spans="1:4" ht="15" hidden="1">
      <c r="A36" s="4" t="s">
        <v>179</v>
      </c>
      <c r="B36" s="27" t="s">
        <v>180</v>
      </c>
      <c r="C36" s="116"/>
      <c r="D36" s="116"/>
    </row>
    <row r="37" spans="1:4" ht="15" hidden="1">
      <c r="A37" s="9" t="s">
        <v>444</v>
      </c>
      <c r="B37" s="27" t="s">
        <v>181</v>
      </c>
      <c r="C37" s="116"/>
      <c r="D37" s="116"/>
    </row>
    <row r="38" spans="1:4" ht="15" hidden="1">
      <c r="A38" s="5" t="s">
        <v>182</v>
      </c>
      <c r="B38" s="27" t="s">
        <v>183</v>
      </c>
      <c r="C38" s="116"/>
      <c r="D38" s="116"/>
    </row>
    <row r="39" spans="1:4" ht="15" hidden="1">
      <c r="A39" s="4" t="s">
        <v>445</v>
      </c>
      <c r="B39" s="27" t="s">
        <v>184</v>
      </c>
      <c r="C39" s="116"/>
      <c r="D39" s="116"/>
    </row>
    <row r="40" spans="1:4" ht="15">
      <c r="A40" s="6" t="s">
        <v>415</v>
      </c>
      <c r="B40" s="30" t="s">
        <v>185</v>
      </c>
      <c r="C40" s="116">
        <v>26809</v>
      </c>
      <c r="D40" s="116">
        <v>25545</v>
      </c>
    </row>
    <row r="41" spans="1:4" ht="15" hidden="1">
      <c r="A41" s="4" t="s">
        <v>186</v>
      </c>
      <c r="B41" s="27" t="s">
        <v>187</v>
      </c>
      <c r="C41" s="116"/>
      <c r="D41" s="116"/>
    </row>
    <row r="42" spans="1:4" ht="15" hidden="1">
      <c r="A42" s="4" t="s">
        <v>188</v>
      </c>
      <c r="B42" s="27" t="s">
        <v>189</v>
      </c>
      <c r="C42" s="116"/>
      <c r="D42" s="116"/>
    </row>
    <row r="43" spans="1:4" ht="15">
      <c r="A43" s="6" t="s">
        <v>416</v>
      </c>
      <c r="B43" s="30" t="s">
        <v>190</v>
      </c>
      <c r="C43" s="116">
        <v>577</v>
      </c>
      <c r="D43" s="116">
        <v>531</v>
      </c>
    </row>
    <row r="44" spans="1:4" ht="15" hidden="1">
      <c r="A44" s="4" t="s">
        <v>191</v>
      </c>
      <c r="B44" s="27" t="s">
        <v>192</v>
      </c>
      <c r="C44" s="116"/>
      <c r="D44" s="116"/>
    </row>
    <row r="45" spans="1:4" ht="15" hidden="1">
      <c r="A45" s="4" t="s">
        <v>193</v>
      </c>
      <c r="B45" s="27" t="s">
        <v>194</v>
      </c>
      <c r="C45" s="116"/>
      <c r="D45" s="116"/>
    </row>
    <row r="46" spans="1:4" ht="15" hidden="1">
      <c r="A46" s="4" t="s">
        <v>446</v>
      </c>
      <c r="B46" s="27" t="s">
        <v>195</v>
      </c>
      <c r="C46" s="116"/>
      <c r="D46" s="116"/>
    </row>
    <row r="47" spans="1:4" ht="15" hidden="1">
      <c r="A47" s="4" t="s">
        <v>447</v>
      </c>
      <c r="B47" s="27" t="s">
        <v>196</v>
      </c>
      <c r="C47" s="116"/>
      <c r="D47" s="116"/>
    </row>
    <row r="48" spans="1:4" ht="15" hidden="1">
      <c r="A48" s="4" t="s">
        <v>197</v>
      </c>
      <c r="B48" s="27" t="s">
        <v>198</v>
      </c>
      <c r="C48" s="116"/>
      <c r="D48" s="116"/>
    </row>
    <row r="49" spans="1:4" ht="15">
      <c r="A49" s="6" t="s">
        <v>417</v>
      </c>
      <c r="B49" s="30" t="s">
        <v>199</v>
      </c>
      <c r="C49" s="116">
        <v>6039</v>
      </c>
      <c r="D49" s="116">
        <v>4974</v>
      </c>
    </row>
    <row r="50" spans="1:4" ht="15">
      <c r="A50" s="36" t="s">
        <v>418</v>
      </c>
      <c r="B50" s="48" t="s">
        <v>200</v>
      </c>
      <c r="C50" s="109">
        <f>SUM(C29:C49)</f>
        <v>38843</v>
      </c>
      <c r="D50" s="109">
        <f>SUM(D29:D49)</f>
        <v>36067</v>
      </c>
    </row>
    <row r="51" spans="1:4" ht="15">
      <c r="A51" s="12" t="s">
        <v>201</v>
      </c>
      <c r="B51" s="27" t="s">
        <v>202</v>
      </c>
      <c r="C51" s="116"/>
      <c r="D51" s="116"/>
    </row>
    <row r="52" spans="1:4" ht="15">
      <c r="A52" s="12" t="s">
        <v>419</v>
      </c>
      <c r="B52" s="27" t="s">
        <v>203</v>
      </c>
      <c r="C52" s="116"/>
      <c r="D52" s="116"/>
    </row>
    <row r="53" spans="1:4" ht="15">
      <c r="A53" s="15" t="s">
        <v>448</v>
      </c>
      <c r="B53" s="27" t="s">
        <v>204</v>
      </c>
      <c r="C53" s="116"/>
      <c r="D53" s="116"/>
    </row>
    <row r="54" spans="1:4" ht="15">
      <c r="A54" s="15" t="s">
        <v>449</v>
      </c>
      <c r="B54" s="27" t="s">
        <v>205</v>
      </c>
      <c r="C54" s="116"/>
      <c r="D54" s="116"/>
    </row>
    <row r="55" spans="1:4" ht="15">
      <c r="A55" s="15" t="s">
        <v>450</v>
      </c>
      <c r="B55" s="27" t="s">
        <v>206</v>
      </c>
      <c r="C55" s="116"/>
      <c r="D55" s="116"/>
    </row>
    <row r="56" spans="1:4" ht="15">
      <c r="A56" s="12" t="s">
        <v>451</v>
      </c>
      <c r="B56" s="27" t="s">
        <v>207</v>
      </c>
      <c r="C56" s="116"/>
      <c r="D56" s="116"/>
    </row>
    <row r="57" spans="1:4" ht="15">
      <c r="A57" s="12" t="s">
        <v>452</v>
      </c>
      <c r="B57" s="27" t="s">
        <v>208</v>
      </c>
      <c r="C57" s="116"/>
      <c r="D57" s="116"/>
    </row>
    <row r="58" spans="1:4" ht="15">
      <c r="A58" s="12" t="s">
        <v>453</v>
      </c>
      <c r="B58" s="27" t="s">
        <v>209</v>
      </c>
      <c r="C58" s="116"/>
      <c r="D58" s="116"/>
    </row>
    <row r="59" spans="1:4" ht="15">
      <c r="A59" s="45" t="s">
        <v>420</v>
      </c>
      <c r="B59" s="48" t="s">
        <v>210</v>
      </c>
      <c r="C59" s="109"/>
      <c r="D59" s="109"/>
    </row>
    <row r="60" spans="1:4" ht="15">
      <c r="A60" s="11" t="s">
        <v>454</v>
      </c>
      <c r="B60" s="27" t="s">
        <v>211</v>
      </c>
      <c r="C60" s="116"/>
      <c r="D60" s="116"/>
    </row>
    <row r="61" spans="1:4" ht="15">
      <c r="A61" s="11" t="s">
        <v>212</v>
      </c>
      <c r="B61" s="27" t="s">
        <v>213</v>
      </c>
      <c r="C61" s="116">
        <v>1154</v>
      </c>
      <c r="D61" s="116">
        <v>1154</v>
      </c>
    </row>
    <row r="62" spans="1:4" ht="15">
      <c r="A62" s="11" t="s">
        <v>214</v>
      </c>
      <c r="B62" s="27" t="s">
        <v>215</v>
      </c>
      <c r="C62" s="116"/>
      <c r="D62" s="116"/>
    </row>
    <row r="63" spans="1:4" ht="15">
      <c r="A63" s="11" t="s">
        <v>421</v>
      </c>
      <c r="B63" s="27" t="s">
        <v>216</v>
      </c>
      <c r="C63" s="116"/>
      <c r="D63" s="116"/>
    </row>
    <row r="64" spans="1:4" ht="15">
      <c r="A64" s="11" t="s">
        <v>455</v>
      </c>
      <c r="B64" s="27" t="s">
        <v>217</v>
      </c>
      <c r="C64" s="116"/>
      <c r="D64" s="116"/>
    </row>
    <row r="65" spans="1:4" ht="15">
      <c r="A65" s="11" t="s">
        <v>423</v>
      </c>
      <c r="B65" s="27" t="s">
        <v>218</v>
      </c>
      <c r="C65" s="116"/>
      <c r="D65" s="116"/>
    </row>
    <row r="66" spans="1:4" ht="15">
      <c r="A66" s="11" t="s">
        <v>456</v>
      </c>
      <c r="B66" s="27" t="s">
        <v>219</v>
      </c>
      <c r="C66" s="116"/>
      <c r="D66" s="116"/>
    </row>
    <row r="67" spans="1:4" ht="15">
      <c r="A67" s="11" t="s">
        <v>457</v>
      </c>
      <c r="B67" s="27" t="s">
        <v>220</v>
      </c>
      <c r="C67" s="116"/>
      <c r="D67" s="116"/>
    </row>
    <row r="68" spans="1:4" ht="15">
      <c r="A68" s="11" t="s">
        <v>221</v>
      </c>
      <c r="B68" s="27" t="s">
        <v>222</v>
      </c>
      <c r="C68" s="116"/>
      <c r="D68" s="116"/>
    </row>
    <row r="69" spans="1:4" ht="15">
      <c r="A69" s="17" t="s">
        <v>223</v>
      </c>
      <c r="B69" s="27" t="s">
        <v>224</v>
      </c>
      <c r="C69" s="116"/>
      <c r="D69" s="116"/>
    </row>
    <row r="70" spans="1:4" ht="15">
      <c r="A70" s="11" t="s">
        <v>458</v>
      </c>
      <c r="B70" s="27" t="s">
        <v>225</v>
      </c>
      <c r="C70" s="116"/>
      <c r="D70" s="116"/>
    </row>
    <row r="71" spans="1:4" ht="15">
      <c r="A71" s="17" t="s">
        <v>83</v>
      </c>
      <c r="B71" s="27" t="s">
        <v>226</v>
      </c>
      <c r="C71" s="116"/>
      <c r="D71" s="116"/>
    </row>
    <row r="72" spans="1:4" ht="15">
      <c r="A72" s="17" t="s">
        <v>84</v>
      </c>
      <c r="B72" s="27" t="s">
        <v>226</v>
      </c>
      <c r="C72" s="116"/>
      <c r="D72" s="116"/>
    </row>
    <row r="73" spans="1:4" ht="15">
      <c r="A73" s="45" t="s">
        <v>426</v>
      </c>
      <c r="B73" s="48" t="s">
        <v>227</v>
      </c>
      <c r="C73" s="109">
        <f>SUM(C61:C72)</f>
        <v>1154</v>
      </c>
      <c r="D73" s="109">
        <f>SUM(D61:D72)</f>
        <v>1154</v>
      </c>
    </row>
    <row r="74" spans="1:4" ht="15.75">
      <c r="A74" s="49" t="s">
        <v>26</v>
      </c>
      <c r="B74" s="48"/>
      <c r="C74" s="109">
        <f>C73+C59+C50+C25+C24</f>
        <v>186438</v>
      </c>
      <c r="D74" s="109">
        <f>D73+D59+D50+D25+D24</f>
        <v>178941</v>
      </c>
    </row>
    <row r="75" spans="1:4" ht="15">
      <c r="A75" s="31" t="s">
        <v>228</v>
      </c>
      <c r="B75" s="27" t="s">
        <v>229</v>
      </c>
      <c r="C75" s="116">
        <v>188</v>
      </c>
      <c r="D75" s="116">
        <v>188</v>
      </c>
    </row>
    <row r="76" spans="1:4" ht="15">
      <c r="A76" s="31" t="s">
        <v>459</v>
      </c>
      <c r="B76" s="27" t="s">
        <v>230</v>
      </c>
      <c r="C76" s="116"/>
      <c r="D76" s="116"/>
    </row>
    <row r="77" spans="1:4" ht="15">
      <c r="A77" s="31" t="s">
        <v>231</v>
      </c>
      <c r="B77" s="27" t="s">
        <v>232</v>
      </c>
      <c r="C77" s="116">
        <v>475</v>
      </c>
      <c r="D77" s="116">
        <v>475</v>
      </c>
    </row>
    <row r="78" spans="1:4" ht="15">
      <c r="A78" s="31" t="s">
        <v>233</v>
      </c>
      <c r="B78" s="27" t="s">
        <v>234</v>
      </c>
      <c r="C78" s="116">
        <v>320</v>
      </c>
      <c r="D78" s="116">
        <v>42</v>
      </c>
    </row>
    <row r="79" spans="1:4" ht="15">
      <c r="A79" s="5" t="s">
        <v>235</v>
      </c>
      <c r="B79" s="27" t="s">
        <v>236</v>
      </c>
      <c r="C79" s="116"/>
      <c r="D79" s="116"/>
    </row>
    <row r="80" spans="1:4" ht="15">
      <c r="A80" s="5" t="s">
        <v>237</v>
      </c>
      <c r="B80" s="27" t="s">
        <v>238</v>
      </c>
      <c r="C80" s="116"/>
      <c r="D80" s="116"/>
    </row>
    <row r="81" spans="1:4" ht="15">
      <c r="A81" s="5" t="s">
        <v>239</v>
      </c>
      <c r="B81" s="27" t="s">
        <v>240</v>
      </c>
      <c r="C81" s="116">
        <v>190</v>
      </c>
      <c r="D81" s="116">
        <v>190</v>
      </c>
    </row>
    <row r="82" spans="1:4" ht="15">
      <c r="A82" s="46" t="s">
        <v>428</v>
      </c>
      <c r="B82" s="48" t="s">
        <v>241</v>
      </c>
      <c r="C82" s="109">
        <f>SUM(C75:C81)</f>
        <v>1173</v>
      </c>
      <c r="D82" s="109">
        <f>SUM(D75:D81)</f>
        <v>895</v>
      </c>
    </row>
    <row r="83" spans="1:4" ht="15">
      <c r="A83" s="12" t="s">
        <v>242</v>
      </c>
      <c r="B83" s="27" t="s">
        <v>243</v>
      </c>
      <c r="C83" s="116"/>
      <c r="D83" s="116"/>
    </row>
    <row r="84" spans="1:4" ht="15">
      <c r="A84" s="12" t="s">
        <v>244</v>
      </c>
      <c r="B84" s="27" t="s">
        <v>245</v>
      </c>
      <c r="C84" s="116"/>
      <c r="D84" s="116"/>
    </row>
    <row r="85" spans="1:4" ht="15">
      <c r="A85" s="12" t="s">
        <v>246</v>
      </c>
      <c r="B85" s="27" t="s">
        <v>247</v>
      </c>
      <c r="C85" s="116"/>
      <c r="D85" s="116"/>
    </row>
    <row r="86" spans="1:4" ht="15">
      <c r="A86" s="12" t="s">
        <v>248</v>
      </c>
      <c r="B86" s="27" t="s">
        <v>249</v>
      </c>
      <c r="C86" s="116"/>
      <c r="D86" s="116"/>
    </row>
    <row r="87" spans="1:4" ht="15">
      <c r="A87" s="45" t="s">
        <v>429</v>
      </c>
      <c r="B87" s="48" t="s">
        <v>250</v>
      </c>
      <c r="C87" s="109"/>
      <c r="D87" s="109"/>
    </row>
    <row r="88" spans="1:4" ht="15">
      <c r="A88" s="12" t="s">
        <v>251</v>
      </c>
      <c r="B88" s="27" t="s">
        <v>252</v>
      </c>
      <c r="C88" s="116"/>
      <c r="D88" s="116"/>
    </row>
    <row r="89" spans="1:4" ht="15">
      <c r="A89" s="12" t="s">
        <v>460</v>
      </c>
      <c r="B89" s="27" t="s">
        <v>253</v>
      </c>
      <c r="C89" s="116"/>
      <c r="D89" s="116"/>
    </row>
    <row r="90" spans="1:4" ht="15">
      <c r="A90" s="12" t="s">
        <v>461</v>
      </c>
      <c r="B90" s="27" t="s">
        <v>254</v>
      </c>
      <c r="C90" s="116"/>
      <c r="D90" s="116"/>
    </row>
    <row r="91" spans="1:4" ht="15">
      <c r="A91" s="12" t="s">
        <v>462</v>
      </c>
      <c r="B91" s="27" t="s">
        <v>255</v>
      </c>
      <c r="C91" s="116"/>
      <c r="D91" s="116"/>
    </row>
    <row r="92" spans="1:4" ht="15">
      <c r="A92" s="12" t="s">
        <v>463</v>
      </c>
      <c r="B92" s="27" t="s">
        <v>256</v>
      </c>
      <c r="C92" s="116"/>
      <c r="D92" s="116"/>
    </row>
    <row r="93" spans="1:4" ht="15">
      <c r="A93" s="12" t="s">
        <v>464</v>
      </c>
      <c r="B93" s="27" t="s">
        <v>257</v>
      </c>
      <c r="C93" s="116"/>
      <c r="D93" s="116"/>
    </row>
    <row r="94" spans="1:4" ht="15">
      <c r="A94" s="12" t="s">
        <v>258</v>
      </c>
      <c r="B94" s="27" t="s">
        <v>259</v>
      </c>
      <c r="C94" s="116"/>
      <c r="D94" s="116"/>
    </row>
    <row r="95" spans="1:4" ht="15">
      <c r="A95" s="12" t="s">
        <v>465</v>
      </c>
      <c r="B95" s="27" t="s">
        <v>260</v>
      </c>
      <c r="C95" s="116"/>
      <c r="D95" s="116"/>
    </row>
    <row r="96" spans="1:4" ht="15">
      <c r="A96" s="45" t="s">
        <v>430</v>
      </c>
      <c r="B96" s="48" t="s">
        <v>261</v>
      </c>
      <c r="C96" s="116"/>
      <c r="D96" s="116"/>
    </row>
    <row r="97" spans="1:4" ht="15.75">
      <c r="A97" s="49" t="s">
        <v>25</v>
      </c>
      <c r="B97" s="48"/>
      <c r="C97" s="109">
        <f>C82+C87+C96</f>
        <v>1173</v>
      </c>
      <c r="D97" s="109">
        <f>D82+D87+D96</f>
        <v>895</v>
      </c>
    </row>
    <row r="98" spans="1:4" ht="15.75">
      <c r="A98" s="32" t="s">
        <v>473</v>
      </c>
      <c r="B98" s="33" t="s">
        <v>262</v>
      </c>
      <c r="C98" s="109">
        <f>C96+C87+C82+C73+C59+C50+C25+C24</f>
        <v>187611</v>
      </c>
      <c r="D98" s="109">
        <f>D96+D87+D82+D73+D59+D50+D25+D24</f>
        <v>179836</v>
      </c>
    </row>
    <row r="99" spans="1:23" ht="15">
      <c r="A99" s="12" t="s">
        <v>466</v>
      </c>
      <c r="B99" s="4" t="s">
        <v>263</v>
      </c>
      <c r="C99" s="117"/>
      <c r="D99" s="11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20"/>
    </row>
    <row r="100" spans="1:23" ht="15">
      <c r="A100" s="12" t="s">
        <v>264</v>
      </c>
      <c r="B100" s="4" t="s">
        <v>265</v>
      </c>
      <c r="C100" s="117"/>
      <c r="D100" s="11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  <c r="W100" s="20"/>
    </row>
    <row r="101" spans="1:23" ht="15">
      <c r="A101" s="12" t="s">
        <v>467</v>
      </c>
      <c r="B101" s="4" t="s">
        <v>266</v>
      </c>
      <c r="C101" s="117"/>
      <c r="D101" s="11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  <c r="W101" s="20"/>
    </row>
    <row r="102" spans="1:23" ht="15">
      <c r="A102" s="14" t="s">
        <v>435</v>
      </c>
      <c r="B102" s="6" t="s">
        <v>267</v>
      </c>
      <c r="C102" s="118"/>
      <c r="D102" s="118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0"/>
      <c r="W102" s="20"/>
    </row>
    <row r="103" spans="1:23" ht="15">
      <c r="A103" s="34" t="s">
        <v>468</v>
      </c>
      <c r="B103" s="4" t="s">
        <v>268</v>
      </c>
      <c r="C103" s="119"/>
      <c r="D103" s="119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0"/>
      <c r="W103" s="20"/>
    </row>
    <row r="104" spans="1:23" ht="15">
      <c r="A104" s="34" t="s">
        <v>438</v>
      </c>
      <c r="B104" s="4" t="s">
        <v>269</v>
      </c>
      <c r="C104" s="119"/>
      <c r="D104" s="119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0"/>
      <c r="W104" s="20"/>
    </row>
    <row r="105" spans="1:23" ht="15">
      <c r="A105" s="12" t="s">
        <v>270</v>
      </c>
      <c r="B105" s="4" t="s">
        <v>271</v>
      </c>
      <c r="C105" s="117"/>
      <c r="D105" s="11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</row>
    <row r="106" spans="1:23" ht="15">
      <c r="A106" s="12" t="s">
        <v>469</v>
      </c>
      <c r="B106" s="4" t="s">
        <v>272</v>
      </c>
      <c r="C106" s="117"/>
      <c r="D106" s="11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  <c r="W106" s="20"/>
    </row>
    <row r="107" spans="1:23" ht="15">
      <c r="A107" s="13" t="s">
        <v>436</v>
      </c>
      <c r="B107" s="6" t="s">
        <v>273</v>
      </c>
      <c r="C107" s="120"/>
      <c r="D107" s="120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</row>
    <row r="108" spans="1:23" ht="15">
      <c r="A108" s="34" t="s">
        <v>274</v>
      </c>
      <c r="B108" s="4" t="s">
        <v>275</v>
      </c>
      <c r="C108" s="119"/>
      <c r="D108" s="119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0"/>
      <c r="W108" s="20"/>
    </row>
    <row r="109" spans="1:23" ht="15">
      <c r="A109" s="34" t="s">
        <v>276</v>
      </c>
      <c r="B109" s="4" t="s">
        <v>277</v>
      </c>
      <c r="C109" s="119"/>
      <c r="D109" s="11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0"/>
      <c r="W109" s="20"/>
    </row>
    <row r="110" spans="1:23" ht="15">
      <c r="A110" s="13" t="s">
        <v>278</v>
      </c>
      <c r="B110" s="6" t="s">
        <v>279</v>
      </c>
      <c r="C110" s="119"/>
      <c r="D110" s="119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0"/>
      <c r="W110" s="20"/>
    </row>
    <row r="111" spans="1:23" ht="15">
      <c r="A111" s="34" t="s">
        <v>280</v>
      </c>
      <c r="B111" s="4" t="s">
        <v>281</v>
      </c>
      <c r="C111" s="119"/>
      <c r="D111" s="119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0"/>
      <c r="W111" s="20"/>
    </row>
    <row r="112" spans="1:23" ht="15">
      <c r="A112" s="34" t="s">
        <v>282</v>
      </c>
      <c r="B112" s="4" t="s">
        <v>283</v>
      </c>
      <c r="C112" s="119"/>
      <c r="D112" s="11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0"/>
      <c r="W112" s="20"/>
    </row>
    <row r="113" spans="1:23" ht="15">
      <c r="A113" s="34" t="s">
        <v>284</v>
      </c>
      <c r="B113" s="4" t="s">
        <v>285</v>
      </c>
      <c r="C113" s="119"/>
      <c r="D113" s="119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0"/>
      <c r="W113" s="20"/>
    </row>
    <row r="114" spans="1:23" ht="15">
      <c r="A114" s="35" t="s">
        <v>437</v>
      </c>
      <c r="B114" s="36" t="s">
        <v>286</v>
      </c>
      <c r="C114" s="120"/>
      <c r="D114" s="120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</row>
    <row r="115" spans="1:23" ht="15">
      <c r="A115" s="34" t="s">
        <v>287</v>
      </c>
      <c r="B115" s="4" t="s">
        <v>288</v>
      </c>
      <c r="C115" s="119"/>
      <c r="D115" s="11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0"/>
      <c r="W115" s="20"/>
    </row>
    <row r="116" spans="1:23" ht="15">
      <c r="A116" s="12" t="s">
        <v>289</v>
      </c>
      <c r="B116" s="4" t="s">
        <v>290</v>
      </c>
      <c r="C116" s="117"/>
      <c r="D116" s="11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0"/>
      <c r="W116" s="20"/>
    </row>
    <row r="117" spans="1:23" ht="15">
      <c r="A117" s="34" t="s">
        <v>470</v>
      </c>
      <c r="B117" s="4" t="s">
        <v>291</v>
      </c>
      <c r="C117" s="119"/>
      <c r="D117" s="11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0"/>
      <c r="W117" s="20"/>
    </row>
    <row r="118" spans="1:23" ht="15">
      <c r="A118" s="34" t="s">
        <v>439</v>
      </c>
      <c r="B118" s="4" t="s">
        <v>292</v>
      </c>
      <c r="C118" s="119"/>
      <c r="D118" s="119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0"/>
      <c r="W118" s="20"/>
    </row>
    <row r="119" spans="1:23" ht="15">
      <c r="A119" s="35" t="s">
        <v>440</v>
      </c>
      <c r="B119" s="36" t="s">
        <v>293</v>
      </c>
      <c r="C119" s="120"/>
      <c r="D119" s="120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0"/>
      <c r="W119" s="20"/>
    </row>
    <row r="120" spans="1:23" ht="15">
      <c r="A120" s="12" t="s">
        <v>294</v>
      </c>
      <c r="B120" s="4" t="s">
        <v>295</v>
      </c>
      <c r="C120" s="117"/>
      <c r="D120" s="11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0"/>
      <c r="W120" s="20"/>
    </row>
    <row r="121" spans="1:23" ht="15.75">
      <c r="A121" s="37" t="s">
        <v>474</v>
      </c>
      <c r="B121" s="38" t="s">
        <v>296</v>
      </c>
      <c r="C121" s="120"/>
      <c r="D121" s="120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</row>
    <row r="122" spans="1:23" ht="15.75">
      <c r="A122" s="69" t="s">
        <v>510</v>
      </c>
      <c r="B122" s="70"/>
      <c r="C122" s="109">
        <f>C121+C98</f>
        <v>187611</v>
      </c>
      <c r="D122" s="109">
        <f>D121+D98</f>
        <v>179836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&amp;R1/4. melléklet a 7/2015.(IV.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2015-04-21T10:48:52Z</cp:lastPrinted>
  <dcterms:created xsi:type="dcterms:W3CDTF">2014-01-03T21:48:14Z</dcterms:created>
  <dcterms:modified xsi:type="dcterms:W3CDTF">2015-04-21T10:51:59Z</dcterms:modified>
  <cp:category/>
  <cp:version/>
  <cp:contentType/>
  <cp:contentStatus/>
</cp:coreProperties>
</file>