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8880" windowHeight="3180" activeTab="1"/>
  </bookViews>
  <sheets>
    <sheet name="Mellékletek" sheetId="1" r:id="rId1"/>
    <sheet name="összevont mérleg" sheetId="2" r:id="rId2"/>
    <sheet name="Mérleg önk" sheetId="3" r:id="rId3"/>
    <sheet name="műk. és felh. célú bev." sheetId="4" r:id="rId4"/>
    <sheet name="műk. és felh.célú kiadások" sheetId="5" r:id="rId5"/>
    <sheet name="Egyszerűsített mérleg" sheetId="6" r:id="rId6"/>
    <sheet name="pénzmaradvány önk" sheetId="7" r:id="rId7"/>
    <sheet name="Pénzforgalmi jelentés" sheetId="8" r:id="rId8"/>
    <sheet name="állami támogatás" sheetId="9" r:id="rId9"/>
    <sheet name="Létszám" sheetId="10" r:id="rId10"/>
    <sheet name="Beruh.önk" sheetId="11" r:id="rId11"/>
    <sheet name="Felúj.önk" sheetId="12" r:id="rId12"/>
    <sheet name="Függő, átfutó leltár önk" sheetId="13" r:id="rId13"/>
    <sheet name="önk.által folyósított ellátások" sheetId="14" r:id="rId14"/>
    <sheet name="Hitel" sheetId="15" r:id="rId15"/>
    <sheet name="vagyonkimutatás" sheetId="16" r:id="rId16"/>
    <sheet name="kölcsön" sheetId="17" r:id="rId17"/>
    <sheet name="egysz.pénzmar." sheetId="18" r:id="rId18"/>
    <sheet name="kiadások szakfeladatonként" sheetId="19" r:id="rId19"/>
    <sheet name="bankszámlák" sheetId="20" r:id="rId20"/>
    <sheet name="egysz. eredmény" sheetId="21" r:id="rId21"/>
  </sheets>
  <externalReferences>
    <externalReference r:id="rId24"/>
  </externalReferences>
  <definedNames>
    <definedName name="_xlnm.Print_Titles" localSheetId="2">'Mérleg önk'!$1:$5</definedName>
    <definedName name="_xlnm.Print_Area" localSheetId="9">'Létszám'!$A$1:$H$20</definedName>
    <definedName name="_xlnm.Print_Area" localSheetId="0">'Mellékletek'!$A$1:$B$25</definedName>
    <definedName name="_xlnm.Print_Area" localSheetId="2">'Mérleg önk'!$A$1:$AK$147</definedName>
    <definedName name="_xlnm.Print_Area" localSheetId="7">'Pénzforgalmi jelentés'!$A$1:$E$55</definedName>
  </definedNames>
  <calcPr fullCalcOnLoad="1"/>
</workbook>
</file>

<file path=xl/sharedStrings.xml><?xml version="1.0" encoding="utf-8"?>
<sst xmlns="http://schemas.openxmlformats.org/spreadsheetml/2006/main" count="914" uniqueCount="697">
  <si>
    <t>481122 főkönyvi számla (állományi számla 481121)- függő bevétel</t>
  </si>
  <si>
    <t>MÁK forgótőke</t>
  </si>
  <si>
    <t>392222 főkönyvi számla - Tárgyévi munkaváll.kapcs.átfutó kiadások</t>
  </si>
  <si>
    <t>Fizetési előleg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</si>
  <si>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</si>
  <si>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</si>
  <si>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</si>
  <si>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</si>
  <si>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</si>
  <si>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</si>
  <si>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</si>
  <si>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</si>
  <si>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</si>
  <si>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 xml:space="preserve">10. Intézményi költségvetési befizetés többlettámogatás miatt </t>
  </si>
  <si>
    <t xml:space="preserve">11. Költségvetési befizetés többlettámogatás miatt </t>
  </si>
  <si>
    <t xml:space="preserve">12. Költségvetési kiutalás kiutalatlan intézményi támogatás miatt </t>
  </si>
  <si>
    <t xml:space="preserve">13. Költségvetési kiutalás kiutalatlan támogatás miatt 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</si>
  <si>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</si>
  <si>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</si>
  <si>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</si>
  <si>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</si>
  <si>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</si>
  <si>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</si>
  <si>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</si>
  <si>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</si>
  <si>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</si>
  <si>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</si>
  <si>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 xml:space="preserve">           - Felhalmozási célú kötelezettséggel terhelt
             pénzmaradvány</t>
  </si>
  <si>
    <t>18. Szabad pénzmaradvány</t>
  </si>
  <si>
    <t>Ebből: - Működési célú szabad pénzmaradvány</t>
  </si>
  <si>
    <t xml:space="preserve">           - Felhalmozási célú szabad pénzmaradvány</t>
  </si>
  <si>
    <t>Megnevezés</t>
  </si>
  <si>
    <t>Bevételek</t>
  </si>
  <si>
    <t>Eredeti</t>
  </si>
  <si>
    <t>Módosított</t>
  </si>
  <si>
    <t>Teljesítés</t>
  </si>
  <si>
    <t>Összesen</t>
  </si>
  <si>
    <t>1.2.5. Egyéb építmények</t>
  </si>
  <si>
    <t>1.3.5. Egyéb építmények</t>
  </si>
  <si>
    <t>1.2.4. A helyi önk. felügyelete alá tart. költségvetési szerv ing.</t>
  </si>
  <si>
    <t>Eszközök</t>
  </si>
  <si>
    <t>Vátozás %-a</t>
  </si>
  <si>
    <t>Vagyonkimutatás</t>
  </si>
  <si>
    <t>Ezer forintban</t>
  </si>
  <si>
    <t>I.1. Korlátozottan forgalomképes immateriális javak</t>
  </si>
  <si>
    <t>I.2. Forgalomképes immateriális javak</t>
  </si>
  <si>
    <t>1. Ingatlanok, kapcs. vagyoni értékű jogok</t>
  </si>
  <si>
    <t>1.1. Forgalomképetelen ingatlanok és kapcs.vagyoni ért.jogok</t>
  </si>
  <si>
    <t>1.1.4. Vízek és közc./vízi közm. Nem min./ vízi létesítmények</t>
  </si>
  <si>
    <t>1.2. Korlátozottan forgalomképes ingatlanok</t>
  </si>
  <si>
    <t>1.2.2. Védett természeti területek</t>
  </si>
  <si>
    <t>1.2.3. A képviselőtestület és szervei, valamint hivatala ingatl.</t>
  </si>
  <si>
    <t>1.2.6. Egyéb ingatlanok/lakások,telkek,sportcélú ing./</t>
  </si>
  <si>
    <t>1.3. Törzsvagyonba nem tartozó forgalomképes ingatlanok</t>
  </si>
  <si>
    <t>1.3.2. Nem lakás céljára szolgáló helyiségek</t>
  </si>
  <si>
    <t>1.3.3. Telkek, földterületetek</t>
  </si>
  <si>
    <t>2. Gépek, berendezések és felszerelések</t>
  </si>
  <si>
    <t>2.1. Törzsvagyonba nem tartozó forgalomképes gépek</t>
  </si>
  <si>
    <t>3. Járművek</t>
  </si>
  <si>
    <t>3.1. Törzsvagyonba nem tartozó forgalomképes járművek</t>
  </si>
  <si>
    <t>4. Tenyészállatok</t>
  </si>
  <si>
    <t>5. Beruházások, felújítások</t>
  </si>
  <si>
    <t>6. Beruházásra adott előlegek</t>
  </si>
  <si>
    <t>6.1. Forgalomképtelen eszk. Létesít.irányuló beruh.adott előleg</t>
  </si>
  <si>
    <t>6.2. Korl.forg.képes eszk.létesít.irányuló beruh. adott előleg</t>
  </si>
  <si>
    <t>6.3. Forgalomképes eszk.létesítése irány.beruh.adott előleg</t>
  </si>
  <si>
    <t>7. Állami készletek, tartalékok</t>
  </si>
  <si>
    <t>8. Tárgyi eszközök értékhelyesbítése /forgalomképes/</t>
  </si>
  <si>
    <t>III. Befekt.pü-i eszk.</t>
  </si>
  <si>
    <t>1. Egyéb tartós részesedés /forgalomképes/</t>
  </si>
  <si>
    <t>2. T.hit.értékpapír /forgalomképes/</t>
  </si>
  <si>
    <t>3. Tartósan adott kölcsön /forgalomképes/</t>
  </si>
  <si>
    <t>4. Hosszú lejáratú bankbetétek /forgalomképes/</t>
  </si>
  <si>
    <t>5. Egyéb hosszú lejáratú követelések /forgalomképes/</t>
  </si>
  <si>
    <t>6. Befektetett pénzeszközök értékhelyesbítése /forgalmoképes/</t>
  </si>
  <si>
    <t>IV. Üzemeltetés kez.át.eszk.</t>
  </si>
  <si>
    <t>1. Üzemeltetésre, kezelésre átadott forgalomképt.eszközök</t>
  </si>
  <si>
    <t>2. Üzemeltetésre, kezelésre átadott korl.forg.képes eszközök</t>
  </si>
  <si>
    <t>3.Üzemeltetésre, kezelésre átadott forgalomképes eszközök</t>
  </si>
  <si>
    <t>I. Készletek összesen</t>
  </si>
  <si>
    <t>II. Követelések összesen</t>
  </si>
  <si>
    <t>II. Tárgyi eszközök összesen</t>
  </si>
  <si>
    <t>I. Immateriális javak összesen</t>
  </si>
  <si>
    <t>III.. Értékpapírok összesen</t>
  </si>
  <si>
    <t>1. Egyéb részesedés /forgalomképes/</t>
  </si>
  <si>
    <t>2. Forg.célú hitelvisz.értékpapírok /forgalomképes/</t>
  </si>
  <si>
    <t>IV. Pénzeszközök összesen /forgalomképes/</t>
  </si>
  <si>
    <t>V. Egyéb aktív pénzügyi elszámolások összesen</t>
  </si>
  <si>
    <t>Források</t>
  </si>
  <si>
    <t>I. Induló tőke</t>
  </si>
  <si>
    <t>II. Tőkeváltozások</t>
  </si>
  <si>
    <t>I. Költségvetési tartalékok összesen</t>
  </si>
  <si>
    <t>I. Hosszú lejáratú kötelezettségek /forgalomképes/</t>
  </si>
  <si>
    <t>II. Rövid lejáratú kötelezettségek /forgalomképes/</t>
  </si>
  <si>
    <t>III. Egyéb passzív pénzügyi elszámolások /forgalomképes/</t>
  </si>
  <si>
    <t>A.) BEFEKTETETT ESZKÖZÖK ÖSSZESEN</t>
  </si>
  <si>
    <t>B.) FORGÓESZKÖZÖK ÖSSZESEN</t>
  </si>
  <si>
    <t>ESZKÖZÖK ÖSSZESEN</t>
  </si>
  <si>
    <t>D.) SAJÁT TŐKE ÖSSZESEN</t>
  </si>
  <si>
    <t>F.) KÖTELEZETTSÉGEK</t>
  </si>
  <si>
    <t>FORRÁSOK ÖSSZESEN</t>
  </si>
  <si>
    <t>E.) TARTALÉKOK ÖSSZESEN</t>
  </si>
  <si>
    <t>Forintban</t>
  </si>
  <si>
    <t>Kamat</t>
  </si>
  <si>
    <t xml:space="preserve"> </t>
  </si>
  <si>
    <t>Kiadások</t>
  </si>
  <si>
    <t>_</t>
  </si>
  <si>
    <t>Módosított előirányzat</t>
  </si>
  <si>
    <t>Mellékletek</t>
  </si>
  <si>
    <t>Egyszerűsített mérleg</t>
  </si>
  <si>
    <t>Létszámkeret</t>
  </si>
  <si>
    <t>Kölcsön kimutatás</t>
  </si>
  <si>
    <t>Falugondnok</t>
  </si>
  <si>
    <t>Összeg</t>
  </si>
  <si>
    <t>Összesen:</t>
  </si>
  <si>
    <t xml:space="preserve"> Előző évi költség-vetési beszámoló záró adatai</t>
  </si>
  <si>
    <t xml:space="preserve"> Ezer forintban</t>
  </si>
  <si>
    <t xml:space="preserve"> Tárgyévi költségve-tési beszámoló adatai</t>
  </si>
  <si>
    <t xml:space="preserve"> A) BEFEKTETETT ESZKÖZÖK</t>
  </si>
  <si>
    <t xml:space="preserve"> I. Immateriális javak</t>
  </si>
  <si>
    <t xml:space="preserve"> II. Tárgyi eszközök</t>
  </si>
  <si>
    <t xml:space="preserve"> III. Befektetett pénzügyi eszközök</t>
  </si>
  <si>
    <t xml:space="preserve"> IV. Üzemeltetésre, kezelésre átadott, koncesszióba, vagyonkezelésbe adott, illetve vagyonkezelésbe vett eszközök</t>
  </si>
  <si>
    <t xml:space="preserve"> B) FORGÓESZKÖZÖK</t>
  </si>
  <si>
    <t xml:space="preserve"> I. Készletek</t>
  </si>
  <si>
    <t xml:space="preserve"> II. Követelések</t>
  </si>
  <si>
    <t xml:space="preserve"> III. Értékpapírok</t>
  </si>
  <si>
    <t xml:space="preserve"> IV. Pénzeszközök</t>
  </si>
  <si>
    <t xml:space="preserve"> V. Egyéb aktív pénzügyi elszámolások</t>
  </si>
  <si>
    <t xml:space="preserve"> Eszközök összesen</t>
  </si>
  <si>
    <t xml:space="preserve"> D) SAJÁT TŐKE</t>
  </si>
  <si>
    <t xml:space="preserve"> 1. Tartós tőke</t>
  </si>
  <si>
    <t xml:space="preserve"> 2. Tőkeváltozások</t>
  </si>
  <si>
    <t xml:space="preserve"> 3. Értékelési tartalék</t>
  </si>
  <si>
    <t xml:space="preserve"> E) TARTALÉKOK</t>
  </si>
  <si>
    <t xml:space="preserve"> I. Költségvetési tartalékok</t>
  </si>
  <si>
    <t xml:space="preserve"> II. Vállalkozási tartalékok</t>
  </si>
  <si>
    <t xml:space="preserve"> F) KÖTELEZETTSÉGEK</t>
  </si>
  <si>
    <t xml:space="preserve"> I. Hosszú lejáratú kötelezettségek</t>
  </si>
  <si>
    <t xml:space="preserve"> II. Rövid lejáratú kötelezettségek</t>
  </si>
  <si>
    <t xml:space="preserve"> III. Egyéb passzív pénzügyi elszámolások</t>
  </si>
  <si>
    <t xml:space="preserve"> Források összesen</t>
  </si>
  <si>
    <t xml:space="preserve"> Sor-szám</t>
  </si>
  <si>
    <t xml:space="preserve"> Megnevezés</t>
  </si>
  <si>
    <t xml:space="preserve"> Eredeti</t>
  </si>
  <si>
    <t xml:space="preserve"> Teljesítés</t>
  </si>
  <si>
    <t xml:space="preserve"> előirányzat</t>
  </si>
  <si>
    <t xml:space="preserve"> Személyi juttatások</t>
  </si>
  <si>
    <t xml:space="preserve"> Munkaadókat terhelő járulékok</t>
  </si>
  <si>
    <t xml:space="preserve"> Dologi és egyéb folyó kiadások</t>
  </si>
  <si>
    <t xml:space="preserve"> Működési célú támogatásértékű kiadások, egyéb támogatások</t>
  </si>
  <si>
    <t xml:space="preserve"> Államháztartáson kívülre végleges működési pénzeszközátadások</t>
  </si>
  <si>
    <t>adatok e Ft-ban</t>
  </si>
  <si>
    <t>Hitel nyújtás éve</t>
  </si>
  <si>
    <t>Hitel lejárat</t>
  </si>
  <si>
    <t>Kölcsön állomány</t>
  </si>
  <si>
    <t xml:space="preserve"> Ellátottak pénzbeli juttatásai</t>
  </si>
  <si>
    <t xml:space="preserve"> Felújítás</t>
  </si>
  <si>
    <t xml:space="preserve"> Felhalmozási kiadások</t>
  </si>
  <si>
    <t xml:space="preserve"> Felhalmozási célú támogatásértékű kiadások, egyéb támogatások</t>
  </si>
  <si>
    <t xml:space="preserve"> Államháztartáson kívülre végleges felhalmozási pénzeszközátadások</t>
  </si>
  <si>
    <t xml:space="preserve"> Hosszú lejáratú kölcsönök nyújtása</t>
  </si>
  <si>
    <t xml:space="preserve"> Rövid lejáratú kölcsönök nyújtása</t>
  </si>
  <si>
    <t xml:space="preserve"> Költségvetési pénzforgalmi kiadások összesen (01+...+12)</t>
  </si>
  <si>
    <t xml:space="preserve"> Hosszú lejáratú hitelek</t>
  </si>
  <si>
    <t xml:space="preserve"> Rövid lejáratú hitelek</t>
  </si>
  <si>
    <t xml:space="preserve"> Tartós hitelviszonyt megtestesítő értékpapírok kiadásai</t>
  </si>
  <si>
    <t xml:space="preserve"> Forgatási célú hitelviszonyt megtestesítő értékpapírok kiadásai</t>
  </si>
  <si>
    <t xml:space="preserve"> Finanszírozási kiadások összesen (14+...+17)</t>
  </si>
  <si>
    <t xml:space="preserve"> Pénzforgalmi kiadások (13+18)</t>
  </si>
  <si>
    <t xml:space="preserve"> Pénzforgalom nélküli kiadások</t>
  </si>
  <si>
    <t xml:space="preserve"> Továbbadási (lebonyolítási) célú kiadások</t>
  </si>
  <si>
    <t xml:space="preserve"> Kiegyenlítő, függő, átfutó kiadások</t>
  </si>
  <si>
    <t xml:space="preserve"> Kiadások összesen (19+...+22)</t>
  </si>
  <si>
    <t xml:space="preserve"> Intézményi működési bevételek</t>
  </si>
  <si>
    <t xml:space="preserve"> 25.</t>
  </si>
  <si>
    <t xml:space="preserve"> Önkormányzatok sajátos működési bevétele</t>
  </si>
  <si>
    <t xml:space="preserve"> Működési célú támogatásértékű bevételek, egyéb támogatások</t>
  </si>
  <si>
    <t xml:space="preserve"> Államháztartáson kívülről végleges működési pénzeszközátvételek</t>
  </si>
  <si>
    <t xml:space="preserve"> Felhalmozási és tőke jellegű bevételek</t>
  </si>
  <si>
    <t xml:space="preserve"> 28-ból: Önkormányzatok sajátos felhalmozási és tőkebevételei</t>
  </si>
  <si>
    <t xml:space="preserve"> Felhalmozási célú támogatásértékű bevételek, egyéb támogatások</t>
  </si>
  <si>
    <t xml:space="preserve"> Államháztartáson kívülről végleges felhalmozási pénzeszközátvételek </t>
  </si>
  <si>
    <t xml:space="preserve"> Támogatások, kiegészítések</t>
  </si>
  <si>
    <t xml:space="preserve"> Hosszú lejáratú kölcsönök visszatérülése</t>
  </si>
  <si>
    <t xml:space="preserve"> Rövid lejáratú kölcsönök visszatérülése</t>
  </si>
  <si>
    <t xml:space="preserve"> Hosszú lejáratú hitelek felvétele</t>
  </si>
  <si>
    <t xml:space="preserve"> Rövid lejáratú hitelek felvétele</t>
  </si>
  <si>
    <t xml:space="preserve"> Tartós hitelviszonyt megtestesítő értékpapírok bevételei</t>
  </si>
  <si>
    <t xml:space="preserve"> Forgatási célú hitelviszonyt megtestesítő értékpapírok bevételei </t>
  </si>
  <si>
    <t xml:space="preserve"> Pénzforgalom nélküli bevételek</t>
  </si>
  <si>
    <t xml:space="preserve"> Továbbadási (lebonyolítási) célú bevételek</t>
  </si>
  <si>
    <t xml:space="preserve"> Kiegyenlítő, függő, átfutó bevételek</t>
  </si>
  <si>
    <r>
      <t xml:space="preserve"> </t>
    </r>
    <r>
      <rPr>
        <b/>
        <sz val="10"/>
        <rFont val="Times New Roman"/>
        <family val="1"/>
      </rPr>
      <t xml:space="preserve">Költségvetési pénzforgalmi bevételek összesen </t>
    </r>
    <r>
      <rPr>
        <sz val="10"/>
        <rFont val="Times New Roman"/>
        <family val="1"/>
      </rPr>
      <t>(24+...+28+30+31+32+34+35)</t>
    </r>
  </si>
  <si>
    <r>
      <t xml:space="preserve"> </t>
    </r>
    <r>
      <rPr>
        <b/>
        <sz val="10"/>
        <rFont val="Times New Roman"/>
        <family val="1"/>
      </rPr>
      <t xml:space="preserve">Finanszírozási bevételek összesen </t>
    </r>
    <r>
      <rPr>
        <sz val="10"/>
        <rFont val="Times New Roman"/>
        <family val="1"/>
      </rPr>
      <t>(37+...+40)</t>
    </r>
  </si>
  <si>
    <r>
      <t xml:space="preserve"> </t>
    </r>
    <r>
      <rPr>
        <b/>
        <sz val="10"/>
        <rFont val="Times New Roman"/>
        <family val="1"/>
      </rPr>
      <t xml:space="preserve">Pénzforgalmi bevételek </t>
    </r>
    <r>
      <rPr>
        <sz val="10"/>
        <rFont val="Times New Roman"/>
        <family val="1"/>
      </rPr>
      <t>(36+41)</t>
    </r>
  </si>
  <si>
    <r>
      <t xml:space="preserve"> </t>
    </r>
    <r>
      <rPr>
        <b/>
        <sz val="10"/>
        <rFont val="Times New Roman"/>
        <family val="1"/>
      </rPr>
      <t xml:space="preserve">Bevételek összesen </t>
    </r>
    <r>
      <rPr>
        <sz val="10"/>
        <rFont val="Times New Roman"/>
        <family val="1"/>
      </rPr>
      <t>(42+...+45)</t>
    </r>
  </si>
  <si>
    <r>
      <t xml:space="preserve"> </t>
    </r>
    <r>
      <rPr>
        <b/>
        <sz val="10"/>
        <rFont val="Times New Roman"/>
        <family val="1"/>
      </rPr>
      <t xml:space="preserve">Költségvetési bevételek és kiadások különbsége </t>
    </r>
    <r>
      <rPr>
        <sz val="10"/>
        <rFont val="Times New Roman"/>
        <family val="1"/>
      </rPr>
      <t xml:space="preserve">(36+43-13-20) </t>
    </r>
    <r>
      <rPr>
        <b/>
        <sz val="10"/>
        <rFont val="Times New Roman"/>
        <family val="1"/>
      </rPr>
      <t>[költségvetési hiány (-), költségvetési többlet (+)]</t>
    </r>
  </si>
  <si>
    <r>
      <t xml:space="preserve"> </t>
    </r>
    <r>
      <rPr>
        <b/>
        <sz val="10"/>
        <rFont val="Times New Roman"/>
        <family val="1"/>
      </rPr>
      <t xml:space="preserve">Finanszírozási műveletek eredménye </t>
    </r>
    <r>
      <rPr>
        <sz val="10"/>
        <rFont val="Times New Roman"/>
        <family val="1"/>
      </rPr>
      <t>(41-18)</t>
    </r>
  </si>
  <si>
    <r>
      <t xml:space="preserve"> </t>
    </r>
    <r>
      <rPr>
        <b/>
        <sz val="10"/>
        <rFont val="Times New Roman"/>
        <family val="1"/>
      </rPr>
      <t>Továbbadási (lebonyolítási) célú bevételek és kiadások különbsége (44-21)</t>
    </r>
  </si>
  <si>
    <r>
      <t xml:space="preserve"> </t>
    </r>
    <r>
      <rPr>
        <b/>
        <sz val="10"/>
        <rFont val="Times New Roman"/>
        <family val="1"/>
      </rPr>
      <t xml:space="preserve">Aktív és passzív pénzügyi műveletek egyenlege </t>
    </r>
    <r>
      <rPr>
        <sz val="10"/>
        <rFont val="Times New Roman"/>
        <family val="1"/>
      </rPr>
      <t>(45-22)</t>
    </r>
  </si>
  <si>
    <t>2010. előtti kifizetés</t>
  </si>
  <si>
    <t>Kiadás vonzata évenként</t>
  </si>
  <si>
    <t>Sor- szám</t>
  </si>
  <si>
    <t>Működési célú hiteltörlesztés</t>
  </si>
  <si>
    <t>Tőke</t>
  </si>
  <si>
    <t>Felhalmozási célú hiteltörlesztés</t>
  </si>
  <si>
    <t>Kötelezettségvállalás jogcíme</t>
  </si>
  <si>
    <t>Több éves kihatással járó döntésekből származó kötelezettségek célok szerint, évenkénti bontásban</t>
  </si>
  <si>
    <t>Beruházás megnevezése</t>
  </si>
  <si>
    <t>Szak feladat</t>
  </si>
  <si>
    <t>Főkönyvi szla száma</t>
  </si>
  <si>
    <t>Bef.esz. nyilv.sz.</t>
  </si>
  <si>
    <t>Bankszámlakivonat kelte, száma</t>
  </si>
  <si>
    <t>Beruházás bruttó összege</t>
  </si>
  <si>
    <t>Beruházás nettó összege</t>
  </si>
  <si>
    <t>ÁFA</t>
  </si>
  <si>
    <t>Kiadás tervezett összege</t>
  </si>
  <si>
    <t>Pályázati támogatás</t>
  </si>
  <si>
    <t>Szállító meg nevezése</t>
  </si>
  <si>
    <t>Számla száma</t>
  </si>
  <si>
    <t>Szla kelte</t>
  </si>
  <si>
    <t>Megjegyzés</t>
  </si>
  <si>
    <t>Egyenes</t>
  </si>
  <si>
    <t>Fordított</t>
  </si>
  <si>
    <t>Felújítás megnevezése</t>
  </si>
  <si>
    <t>Főkönyvi számla száma</t>
  </si>
  <si>
    <t>Bankszla kivonat kelte, száma</t>
  </si>
  <si>
    <t>Felújítás bruttó összege</t>
  </si>
  <si>
    <t>Felújítás nettó összege</t>
  </si>
  <si>
    <t>1.1.1. Forgalomképtelen egyéb építmények</t>
  </si>
  <si>
    <t>1.1.5. Egyéb ingatlanok</t>
  </si>
  <si>
    <t>1.2.1. Telkek, földterületek</t>
  </si>
  <si>
    <t>1.1.3. Földterületek. telkek</t>
  </si>
  <si>
    <t>1.3.1. Önkormányzati ingatlanok</t>
  </si>
  <si>
    <t>ezer forintban</t>
  </si>
  <si>
    <t>ESZKÖZÖK</t>
  </si>
  <si>
    <t>Előző év</t>
  </si>
  <si>
    <t>Tárgyév</t>
  </si>
  <si>
    <t>állományi érték</t>
  </si>
  <si>
    <t>1. Alapítás-átszervezés aktivált értéke (1111., 1121.)</t>
  </si>
  <si>
    <t>2. Kísérleti fejlesztés aktivált értéke (1112., 1122.)</t>
  </si>
  <si>
    <t>3. Vagyoni értékű jogok (1113., 1123.)</t>
  </si>
  <si>
    <t>4. Szellemi termékek (1114., 1124.)</t>
  </si>
  <si>
    <t>5. Immateriális javakra adott előlegek (1181., 1182.)</t>
  </si>
  <si>
    <t>6. Immateriális javak értékhelyesbítése (119.)</t>
  </si>
  <si>
    <t>1. Ingatlanok és a kapcsolódó vagyoni értékű jogok (121., 122-ből)</t>
  </si>
  <si>
    <t>2. Gépek, berendezések és felszerelések (1311., 1312-ből)</t>
  </si>
  <si>
    <t>3. Járművek (1321., 1322-ből)</t>
  </si>
  <si>
    <t>4. Tenyészállatok (141., 142-ből)</t>
  </si>
  <si>
    <t>5. Beruházások, felújítások (1227., 127., 13127., 1317., 132227., 132237., 1327., 14227., 14237., 147.)</t>
  </si>
  <si>
    <t>6. Beruházásra adott előlegek (128., 1318., 1328., 148. 1598., 1599.)</t>
  </si>
  <si>
    <t>7. Állami készletek, tartalékok (1591., 1592.)</t>
  </si>
  <si>
    <t>8. Tárgyi eszközök értékhelyesbítése (129., 1319., 1329., 149.)</t>
  </si>
  <si>
    <t>2. Tartós hitelviszonyt megtestesítő értékpapír (172-174., 1752.)</t>
  </si>
  <si>
    <t>3. Tartósan adott kölcsön (191-194-ből, 1981-ből)</t>
  </si>
  <si>
    <t>5. Egyéb hosszú lejáratú követelések (195-ből, 1982-ből)</t>
  </si>
  <si>
    <t>6. Befektetett pénzügyi eszközök értékhelyesbítése (179.)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</si>
  <si>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</si>
  <si>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</si>
  <si>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</si>
  <si>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</si>
  <si>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</si>
  <si>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</si>
  <si>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</si>
  <si>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</si>
  <si>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</si>
  <si>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5/b Követelés fejében átvett eszközök, készletek (233., 245.)</t>
  </si>
  <si>
    <t>1. Követelések áruszállításból és szolgáltatásból (vevők) (282., 283., 284., 2882., 2883., 2884.)</t>
  </si>
  <si>
    <t>2. Adósok (281., 2881.)</t>
  </si>
  <si>
    <t>3. Rövid lejáratú kölcsönök (27., 278.)</t>
  </si>
  <si>
    <t>4. Egyéb követelések (285-287., 2885-2887., 19-ből)</t>
  </si>
  <si>
    <t>- támogatási program előlegek (2871.)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</si>
  <si>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</si>
  <si>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</si>
  <si>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</si>
  <si>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</si>
  <si>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1</t>
  </si>
  <si>
    <t>Sor-szám</t>
  </si>
  <si>
    <t>Ebből: - tárgyévi költségvetési tartalék elszámolása (4211.)</t>
  </si>
  <si>
    <t>2. Költségvetési pénzmaradvány (4212.)</t>
  </si>
  <si>
    <t>5. Előirányzat-maradvány (424.)</t>
  </si>
  <si>
    <t>6. Egyéb hosszú lejáratú kötelezettségek (438-ból)</t>
  </si>
  <si>
    <t>Ebből: - tárgyévi költségvetést terhelő szállítói kötelezettségek</t>
  </si>
  <si>
    <t>- tárgyévet követő évet terhelő szállítói kötelezettségek</t>
  </si>
  <si>
    <t>Ebből: - váltótartozások (444.)</t>
  </si>
  <si>
    <t>- munkavállalókkal szembeni különféle kötelezettségek (445.)</t>
  </si>
  <si>
    <t>- költségvetéssel szembeni kötelezettségek (446.)</t>
  </si>
  <si>
    <t>- támogatási program előlege miatti kötelezettség (4491.)</t>
  </si>
  <si>
    <t>- szabálytalan kifizetések miatti kötelezettségek (4492.)</t>
  </si>
  <si>
    <t>- garancia és kezességvállalásból származó kötelezettségek (4493.)</t>
  </si>
  <si>
    <t>- egyéb hosszú lejáratú kötelezettségek következő évet terhelő törlesztő részletei (438-ból)</t>
  </si>
  <si>
    <t>1. Költségvetési passzív függő elszámolások (481.)</t>
  </si>
  <si>
    <t>2. Költségvetési passzív átfutó elszámolások (482.,485.,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</si>
  <si>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</si>
  <si>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</si>
  <si>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</si>
  <si>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</si>
  <si>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t>5/a Áruk, betétdíjas göngyölegek, közvetített szolgáltatások (22., 231., 232., 234., 242., 243., 244. 246.)</t>
  </si>
  <si>
    <t>Ebből: - tartósan adott kölcsönökből a mérlegfordulónapot követő egy éven belül esedékes részletek (191-194-ből, 1981-ből)</t>
  </si>
  <si>
    <t>- támogatási programok szabálytalan kifizetése miatti követelések (2872.)</t>
  </si>
  <si>
    <t>- garancia- és kezességvállalásból származó követelések (2873.)</t>
  </si>
  <si>
    <t>KÖNYVVITELI MÉRLEG</t>
  </si>
  <si>
    <t>- nemzetközi támogatási programok miatti követelések (2874.)</t>
  </si>
  <si>
    <t>1. Pénztárak, csekkek, betétkönyvek (31.)</t>
  </si>
  <si>
    <t xml:space="preserve">3. Elszámolási számlák (33-34.) </t>
  </si>
  <si>
    <t>4. Idegen pénzeszközök (35-36.)</t>
  </si>
  <si>
    <t>- nemzetközi támogatási programok miatti kötelezettségek (4494.)</t>
  </si>
  <si>
    <t>FORRÁSOK</t>
  </si>
  <si>
    <t>1. Hosszú lejáratra kapott kölcsönök (43512., 43612.)</t>
  </si>
  <si>
    <t xml:space="preserve">4. Beruházási és fejlesztési hitelek (431112., 432112., 43312.) </t>
  </si>
  <si>
    <t>5. Működési célú hosszú lejáratú hitelek (431122., 432122.)</t>
  </si>
  <si>
    <t>- hosszú lejáratra kapott kölcsönök következő évet terhelő törlesztő részletei (43511., 43611.)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</si>
  <si>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</si>
  <si>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</si>
  <si>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- felhalmozási célú kötvénykibocsátásból származó tartozások következő évet terhelő törlesztő részletei (4341111., 4341121)</t>
  </si>
  <si>
    <t>2. Tartozások fejlesztési célú kötvénykibocsátásból (4341112., 4341122.)</t>
  </si>
  <si>
    <t>4. Hosszú lejáratú betétek (178.)</t>
  </si>
  <si>
    <t>3. Költségvetési kiadási megtakarítás (425.)</t>
  </si>
  <si>
    <t>4. Költségvetési bevételi lemaradás (426.)</t>
  </si>
  <si>
    <t>3. Vállalkozási kiadási megtakarítás (427.)</t>
  </si>
  <si>
    <t>4. Vállalkozási bevételi lemaradás (428.)</t>
  </si>
  <si>
    <t>1. Tartós részesedés (171., 1751.)</t>
  </si>
  <si>
    <t>- előző év(ek) vállalkozási tartalék elszámolása (4224.)</t>
  </si>
  <si>
    <t xml:space="preserve"> - előző év(ek) költségvetési tartalék elszámolása (4214.)</t>
  </si>
  <si>
    <t>2. Költségvetési pénzforgalmi számlák (32.)</t>
  </si>
  <si>
    <t>Ebből: - tárgyévi vállalkozási tartalék elszámolása (4221.)</t>
  </si>
  <si>
    <t>- működési célú kötvénykibocsátásból származó tartozások következő évet terhelő törlesztő részletei (4341211., 4341221.)</t>
  </si>
  <si>
    <t>- előfinanszírozás miatti követelések (2876.)</t>
  </si>
  <si>
    <t>1. Kezelésbe vett eszközök tartós tőkéje (4111.)</t>
  </si>
  <si>
    <t>2. Saját tulajdonban lévő eszközök tartós tőkéje (4112.)</t>
  </si>
  <si>
    <t>1. Kezelésbe vett eszközök tőkeváltozása (412.)</t>
  </si>
  <si>
    <t>2. Saját tulajdonban lévő eszközök tőkeváltozása (413.)</t>
  </si>
  <si>
    <t>1. Kezelésbe vett eszközök értékelési tartaléka (4171.)</t>
  </si>
  <si>
    <t>- előfinanszírozás miatti kötelezettségek (4495.)</t>
  </si>
  <si>
    <t>3. Tartozások működési célú kötvénykibocsátásból (4341212., 4341222.)</t>
  </si>
  <si>
    <t>- tárgyévi költségvetést terhelő egyéb rövid lejáratú kötelezettségek (44992.)</t>
  </si>
  <si>
    <t>- a tárgyévet követő évet terhelő egyéb rövid lejáratú kötelezettségek (44993.)</t>
  </si>
  <si>
    <t>- egyéb különféle kötelezettségek (44991.)</t>
  </si>
  <si>
    <t>2. Vállalkozási maradvány (4222., 4223.)</t>
  </si>
  <si>
    <t>1. Rövid lejáratú kölcsönök (4531., 4541.)</t>
  </si>
  <si>
    <t>2. Rövid lejáratú hitelek (4511., 4521., 4551.,4561., 4571.)</t>
  </si>
  <si>
    <t>2/a Ebből: likvid hitelek és rövid lejáratú működési célú kötvénykibocsátások (4551., 4561., 4571.)</t>
  </si>
  <si>
    <t>- egyéb hosszú lejáratú követelésekből a mérlegfordulónapot követő egy éven belül esedékes részletek (195-ből, 1982-ből)</t>
  </si>
  <si>
    <t>2. Saját tulajdonban lévő eszközök értékelési tartaléka (4172.)</t>
  </si>
  <si>
    <r>
      <t xml:space="preserve">I. Immateriális javak összesen </t>
    </r>
    <r>
      <rPr>
        <b/>
        <sz val="12"/>
        <color indexed="8"/>
        <rFont val="Arial"/>
        <family val="2"/>
      </rPr>
      <t>(01+…+06)</t>
    </r>
  </si>
  <si>
    <r>
      <t xml:space="preserve">II. Tárgyi eszközök összesen </t>
    </r>
    <r>
      <rPr>
        <b/>
        <sz val="12"/>
        <color indexed="8"/>
        <rFont val="Arial"/>
        <family val="2"/>
      </rPr>
      <t>(08+...+15)</t>
    </r>
  </si>
  <si>
    <r>
      <t xml:space="preserve">III. Befektetett pénzügyi eszközök összesen </t>
    </r>
    <r>
      <rPr>
        <b/>
        <sz val="12"/>
        <color indexed="8"/>
        <rFont val="Arial"/>
        <family val="2"/>
      </rPr>
      <t>(17+...+22)</t>
    </r>
  </si>
  <si>
    <r>
      <t xml:space="preserve">IV. Üzemeltetésre, kezelésre átadott, koncesszióba, vagyonkezelésbe adott, illetve vagyonkezelésbe vett eszközök  </t>
    </r>
    <r>
      <rPr>
        <b/>
        <sz val="12"/>
        <color indexed="8"/>
        <rFont val="Arial"/>
        <family val="2"/>
      </rPr>
      <t>(24+…+28)</t>
    </r>
  </si>
  <si>
    <r>
      <t xml:space="preserve">A) BEFEKTETETT ESZKÖZÖK ÖSSZESEN </t>
    </r>
    <r>
      <rPr>
        <b/>
        <sz val="12"/>
        <color indexed="8"/>
        <rFont val="Arial"/>
        <family val="2"/>
      </rPr>
      <t>(07+16+23+29)</t>
    </r>
  </si>
  <si>
    <r>
      <t xml:space="preserve">I. Készletek összesen </t>
    </r>
    <r>
      <rPr>
        <b/>
        <sz val="12"/>
        <color indexed="8"/>
        <rFont val="Arial"/>
        <family val="2"/>
      </rPr>
      <t>(31+32+33+34+35+36)</t>
    </r>
  </si>
  <si>
    <r>
      <t xml:space="preserve">II. Követelések összesen </t>
    </r>
    <r>
      <rPr>
        <b/>
        <sz val="12"/>
        <color indexed="8"/>
        <rFont val="Arial"/>
        <family val="2"/>
      </rPr>
      <t>(38+39+40+41)</t>
    </r>
  </si>
  <si>
    <r>
      <t xml:space="preserve">IV. Pénzeszközök összesen </t>
    </r>
    <r>
      <rPr>
        <b/>
        <sz val="12"/>
        <color indexed="8"/>
        <rFont val="Arial"/>
        <family val="2"/>
      </rPr>
      <t>(57+...+60)</t>
    </r>
  </si>
  <si>
    <r>
      <t xml:space="preserve">V. Egyéb aktív pénzügyi elszámolások összesen </t>
    </r>
    <r>
      <rPr>
        <b/>
        <sz val="12"/>
        <color indexed="8"/>
        <rFont val="Arial"/>
        <family val="2"/>
      </rPr>
      <t>(62+...+65)</t>
    </r>
  </si>
  <si>
    <r>
      <t xml:space="preserve">B) FORGÓESZKÖZÖK ÖSSZESEN </t>
    </r>
    <r>
      <rPr>
        <b/>
        <sz val="12"/>
        <color indexed="8"/>
        <rFont val="Arial"/>
        <family val="2"/>
      </rPr>
      <t>(37+49+56+61+66)</t>
    </r>
  </si>
  <si>
    <r>
      <t xml:space="preserve">ESZKÖZÖK ÖSSZESEN </t>
    </r>
    <r>
      <rPr>
        <b/>
        <sz val="12"/>
        <color indexed="8"/>
        <rFont val="Arial"/>
        <family val="2"/>
      </rPr>
      <t>(30+67)</t>
    </r>
  </si>
  <si>
    <r>
      <t xml:space="preserve">I. Tartós tőke </t>
    </r>
    <r>
      <rPr>
        <b/>
        <sz val="12"/>
        <color indexed="8"/>
        <rFont val="Arial"/>
        <family val="2"/>
      </rPr>
      <t>(69+70)</t>
    </r>
  </si>
  <si>
    <r>
      <t xml:space="preserve">II. Tőkeváltozások </t>
    </r>
    <r>
      <rPr>
        <b/>
        <sz val="12"/>
        <color indexed="8"/>
        <rFont val="Arial"/>
        <family val="2"/>
      </rPr>
      <t>(72+73)</t>
    </r>
  </si>
  <si>
    <r>
      <t xml:space="preserve">III. Értékelési tartalék </t>
    </r>
    <r>
      <rPr>
        <b/>
        <sz val="12"/>
        <color indexed="8"/>
        <rFont val="Arial"/>
        <family val="2"/>
      </rPr>
      <t>(75+76)</t>
    </r>
  </si>
  <si>
    <r>
      <t xml:space="preserve">D) SAJÁT TŐKE ÖSSZESEN </t>
    </r>
    <r>
      <rPr>
        <b/>
        <sz val="12"/>
        <color indexed="8"/>
        <rFont val="Arial"/>
        <family val="2"/>
      </rPr>
      <t>(71+74+77)</t>
    </r>
  </si>
  <si>
    <r>
      <t xml:space="preserve">1. Költségvetési tartalék elszámolása (4211., 4214.) </t>
    </r>
    <r>
      <rPr>
        <b/>
        <sz val="12"/>
        <color indexed="8"/>
        <rFont val="Arial"/>
        <family val="2"/>
      </rPr>
      <t>(80+81)</t>
    </r>
  </si>
  <si>
    <r>
      <t xml:space="preserve">I. Költségvetési tartalékok összesen </t>
    </r>
    <r>
      <rPr>
        <b/>
        <sz val="12"/>
        <color indexed="8"/>
        <rFont val="Arial"/>
        <family val="2"/>
      </rPr>
      <t>(79+82+...+85)</t>
    </r>
  </si>
  <si>
    <r>
      <t xml:space="preserve">1. Vállalkozási tartalék elszámolása (4221., 4224.) </t>
    </r>
    <r>
      <rPr>
        <b/>
        <sz val="12"/>
        <color indexed="8"/>
        <rFont val="Arial"/>
        <family val="2"/>
      </rPr>
      <t>(88+89)</t>
    </r>
  </si>
  <si>
    <r>
      <t xml:space="preserve">II. Vállalkozási tartalékok összesen </t>
    </r>
    <r>
      <rPr>
        <b/>
        <sz val="12"/>
        <color indexed="8"/>
        <rFont val="Arial"/>
        <family val="2"/>
      </rPr>
      <t>(87+90+91+92)</t>
    </r>
  </si>
  <si>
    <r>
      <t xml:space="preserve">E) TARTALÉKOK ÖSSZESEN </t>
    </r>
    <r>
      <rPr>
        <b/>
        <sz val="12"/>
        <color indexed="8"/>
        <rFont val="Arial"/>
        <family val="2"/>
      </rPr>
      <t>(86+93)</t>
    </r>
  </si>
  <si>
    <r>
      <t xml:space="preserve">I. Hosszú lejáratú kötelezettségek összesen </t>
    </r>
    <r>
      <rPr>
        <b/>
        <sz val="12"/>
        <color indexed="8"/>
        <rFont val="Arial"/>
        <family val="2"/>
      </rPr>
      <t>(95+...+100)</t>
    </r>
  </si>
  <si>
    <r>
      <t xml:space="preserve">3. Kötelezettségek áruszállításból és szolgáltatásból (szállítók) (441-443.) </t>
    </r>
    <r>
      <rPr>
        <b/>
        <sz val="12"/>
        <color indexed="8"/>
        <rFont val="Arial"/>
        <family val="2"/>
      </rPr>
      <t>(106+107)</t>
    </r>
  </si>
  <si>
    <r>
      <t xml:space="preserve">4. Egyéb rövid lejáratú kötelezettségek (43-ból, 444., 445., 446., 447., 449.)   </t>
    </r>
    <r>
      <rPr>
        <b/>
        <sz val="12"/>
        <color indexed="8"/>
        <rFont val="Arial"/>
        <family val="2"/>
      </rPr>
      <t xml:space="preserve"> (109+…+126)</t>
    </r>
  </si>
  <si>
    <r>
      <t xml:space="preserve">II. Rövid lejáratú kötelezettségek összesen </t>
    </r>
    <r>
      <rPr>
        <b/>
        <sz val="12"/>
        <color indexed="8"/>
        <rFont val="Arial"/>
        <family val="2"/>
      </rPr>
      <t>(102+103+105+108)</t>
    </r>
  </si>
  <si>
    <r>
      <t xml:space="preserve">III. Egyéb passzív pénzügyi elszámolások összesen </t>
    </r>
    <r>
      <rPr>
        <b/>
        <sz val="12"/>
        <color indexed="8"/>
        <rFont val="Arial"/>
        <family val="2"/>
      </rPr>
      <t>(128+...+131)</t>
    </r>
  </si>
  <si>
    <r>
      <t xml:space="preserve">F) KÖTELEZETTSÉGEK ÖSSZESEN </t>
    </r>
    <r>
      <rPr>
        <b/>
        <sz val="12"/>
        <color indexed="8"/>
        <rFont val="Arial"/>
        <family val="2"/>
      </rPr>
      <t>(101+127+134)</t>
    </r>
  </si>
  <si>
    <r>
      <t xml:space="preserve">FORRÁSOK ÖSSZESEN </t>
    </r>
    <r>
      <rPr>
        <b/>
        <sz val="12"/>
        <color indexed="8"/>
        <rFont val="Arial"/>
        <family val="2"/>
      </rPr>
      <t>(78+94+135)</t>
    </r>
  </si>
  <si>
    <r>
      <t xml:space="preserve">III. Értékpapírok összesen </t>
    </r>
    <r>
      <rPr>
        <b/>
        <sz val="12"/>
        <color indexed="8"/>
        <rFont val="Arial"/>
        <family val="2"/>
      </rPr>
      <t>(50+53)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</si>
  <si>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</si>
  <si>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</si>
  <si>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</si>
  <si>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</si>
  <si>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</si>
  <si>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</si>
  <si>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</si>
  <si>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</si>
  <si>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</si>
  <si>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1. Forgatási célú részesedés (2951., 298-ból)</t>
  </si>
  <si>
    <t>1/a Forgatási célú részesedés bekerülési (könyv szerinti) értéke (2951.)</t>
  </si>
  <si>
    <t>1/b Forgatási célú részesedés elszámolt értékvesztése (2982.)</t>
  </si>
  <si>
    <t>2. Forgatási célú hitelviszonyt megtestesítő értékpapír (2911., 2921., 2931., 2941., 298-ból)</t>
  </si>
  <si>
    <t>2/a Forgatási célú hitelviszonyt megtestesítő értékpapír bekerülési (könyv szerinti) értéke (2911., 2921., 2931., 2941.)</t>
  </si>
  <si>
    <t>2/b Forgatási célú hitelviszonyt megtestesítő értékpapír elszámolt értékvesztése (2981.)</t>
  </si>
  <si>
    <t>- helyi adó túlfizetése miatti kötelezettségek (4472.)</t>
  </si>
  <si>
    <t xml:space="preserve"> PÉNZMARADVÁNY-KIMUTATÁS </t>
  </si>
  <si>
    <t>MEGNEVEZÉS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</si>
  <si>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</si>
  <si>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</si>
  <si>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</si>
  <si>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</si>
  <si>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</si>
  <si>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</si>
  <si>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</si>
  <si>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</si>
  <si>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</si>
  <si>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</si>
  <si>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</si>
  <si>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</si>
  <si>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Tájékoztató adatok:</t>
  </si>
  <si>
    <t>Teljesen (-ig) leírt eszközök bruttó értéke (ezer Ft-ban)</t>
  </si>
  <si>
    <t>Immateriális javak</t>
  </si>
  <si>
    <t>Ingatlanok</t>
  </si>
  <si>
    <t>Gépek, berendezések</t>
  </si>
  <si>
    <t>Járművek</t>
  </si>
  <si>
    <t>Üzemelésre átadott eszközök</t>
  </si>
  <si>
    <t>Ügyviteli, számítástechnikai eszközök</t>
  </si>
  <si>
    <t>12. havi jelentések:</t>
  </si>
  <si>
    <t>Tartozik</t>
  </si>
  <si>
    <t>Követel</t>
  </si>
  <si>
    <t>392122 főkönyvi számla (állományi számla 39211)</t>
  </si>
  <si>
    <t>Murga Község Önkormányzatának könyvviteli mérlege</t>
  </si>
  <si>
    <t>Murga Község Önkormányzat összevont mérlege</t>
  </si>
  <si>
    <t>Murga Község Önkormányzatának összevont működési, felhalmozási bevételei</t>
  </si>
  <si>
    <t>Murga Község Önkormányzatának összevont működési és felhalmozási kiadásai</t>
  </si>
  <si>
    <t>Murga Község Önkormányzat pénzmaradványa</t>
  </si>
  <si>
    <t>Murga Község Önkormányzat pénzforgalmi jelentés</t>
  </si>
  <si>
    <t>Murga Község Önkormányzat beruházásai</t>
  </si>
  <si>
    <t>Murga Község Önkormányzat felújításai</t>
  </si>
  <si>
    <t>Murga Község Önkormányzat átfutó, függő tételeinek részletezése</t>
  </si>
  <si>
    <t>Murga Község Önkormányzat által folyósított ellátások részletezése</t>
  </si>
  <si>
    <t>Murga Község Önkormányzat több éves kihatással járó döntésekből származó kötelezettségek célok szerint, évenkénti bontásban</t>
  </si>
  <si>
    <t>Az Önkormányzat egyszerűsített pénzmaradvány kimutatása</t>
  </si>
  <si>
    <t>Kiadások szakfeladatonként</t>
  </si>
  <si>
    <t>Bankszámla egyenlegek</t>
  </si>
  <si>
    <t>Murga Község Önkormányzata</t>
  </si>
  <si>
    <t>Murga Község Önkormányzat</t>
  </si>
  <si>
    <t>Murga Község Önkormányzata engedélyezett létszám kerete</t>
  </si>
  <si>
    <t>MurgaKözség Önkormányzata</t>
  </si>
  <si>
    <t>Murga Község Önkormányzata függő, átfutó tételek leltárkimutatása</t>
  </si>
  <si>
    <t>3911221 főkönyvi számla (állományi számla 391111)- függő kiadás</t>
  </si>
  <si>
    <t>392911 főkönyvi számla - költségvetési egyéb átfutó kiadások</t>
  </si>
  <si>
    <t>Kaució Kresztyankó</t>
  </si>
  <si>
    <t>1.1.2. Forgalomképtelen épületek</t>
  </si>
  <si>
    <t xml:space="preserve">1.3.4. Egyéb ingatlanok </t>
  </si>
  <si>
    <t>2.2. Forgalomképtelen gépek, bernd., felsz.</t>
  </si>
  <si>
    <t>Murga község önkormányzat által nyújtott kölcsön alakulása</t>
  </si>
  <si>
    <t>Rövid lejáratú kölcsönök</t>
  </si>
  <si>
    <t>Hosszú lejáratú kölcsönök</t>
  </si>
  <si>
    <t>MURGA KÖZSÉG ÖNKORMÁNYZATA</t>
  </si>
  <si>
    <t>EGYSZERŰSÍTETT PÉNZMARADVÁNY-KIMUTATÁS</t>
  </si>
  <si>
    <t>Ezer forintban !</t>
  </si>
  <si>
    <t xml:space="preserve">Tárgyév 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</si>
  <si>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</si>
  <si>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</si>
  <si>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</si>
  <si>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</si>
  <si>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</si>
  <si>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</si>
  <si>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</si>
  <si>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</si>
  <si>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</si>
  <si>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</si>
  <si>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</si>
  <si>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</si>
  <si>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</si>
  <si>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szerv</t>
  </si>
  <si>
    <t>bankszámla száma</t>
  </si>
  <si>
    <t>Ft</t>
  </si>
  <si>
    <t>összesen</t>
  </si>
  <si>
    <t>71900041-10005903</t>
  </si>
  <si>
    <t>közfoglalkoztatott</t>
  </si>
  <si>
    <t>Kaució Gyékényesi</t>
  </si>
  <si>
    <t>tartozásokra Miklós</t>
  </si>
  <si>
    <t>2012-ben felvett összes hitel:</t>
  </si>
  <si>
    <t>2012. nyújtás</t>
  </si>
  <si>
    <t>2012. törlesztés</t>
  </si>
  <si>
    <t xml:space="preserve">Kiadások feladatonkénti bemutatása /E-Ft/ </t>
  </si>
  <si>
    <t>Szakfeladat</t>
  </si>
  <si>
    <t>helyi közutak,hidak alagutak üzemelt.</t>
  </si>
  <si>
    <t>lakóingatlan bérbeadása, üzemeltetése</t>
  </si>
  <si>
    <t>nem lakóingatlan bérbeadása, üzemeltetése</t>
  </si>
  <si>
    <t>önkormányzatok igazgatási tevékenysége</t>
  </si>
  <si>
    <t>közvilágítás</t>
  </si>
  <si>
    <t>Város-, községgazdálkodási m.n.s.szolg.</t>
  </si>
  <si>
    <t>önk.elsz. ktgvetési szerveikkel</t>
  </si>
  <si>
    <t>háziorvosi alapellátás</t>
  </si>
  <si>
    <t>háziorvosi ügyeleti ellátás</t>
  </si>
  <si>
    <t>foglalkoztatást hely támogatás</t>
  </si>
  <si>
    <t>Időskorúak támogatása</t>
  </si>
  <si>
    <t>lakásfenntartási támogatás normatív alapon</t>
  </si>
  <si>
    <t>rendszeres gyermekvédelmi pénzbeli ell.</t>
  </si>
  <si>
    <t>kiegészítő gyermekvédelmi támogatás</t>
  </si>
  <si>
    <t>átmeneti segély</t>
  </si>
  <si>
    <t>rendkívüli gyermekvédelmi támogatás</t>
  </si>
  <si>
    <t>mozgáskorlátozottak közlekedési támogatása</t>
  </si>
  <si>
    <t>önkormányzati eseti pénzbeli ell.</t>
  </si>
  <si>
    <t>szociális étkeztetés</t>
  </si>
  <si>
    <t>könyvtári szolgáltatások</t>
  </si>
  <si>
    <t>közművelődési intézmények működtetése</t>
  </si>
  <si>
    <t>szabadidősport</t>
  </si>
  <si>
    <t>falugondnoki szolgálat</t>
  </si>
  <si>
    <t>köztemető fenntartása</t>
  </si>
  <si>
    <t>Ezer Ft-ban</t>
  </si>
  <si>
    <t>eredeti előirányzat</t>
  </si>
  <si>
    <t>kötelező</t>
  </si>
  <si>
    <t>önként vállalt</t>
  </si>
  <si>
    <t>állami</t>
  </si>
  <si>
    <t>f e l a d a t</t>
  </si>
  <si>
    <t>1. Működési bevételek</t>
  </si>
  <si>
    <t>1.1. Működési bevételek</t>
  </si>
  <si>
    <t>1.2. Önkormányzatok sajátos működési bevételei</t>
  </si>
  <si>
    <t>1.2.1. Helyi adók</t>
  </si>
  <si>
    <t>1.2.2. Átengedett központi adók</t>
  </si>
  <si>
    <t>1.2.3. Bírságok, pótlékok, egyéb sajátos bevételek</t>
  </si>
  <si>
    <t>1.3. Működési támogatások</t>
  </si>
  <si>
    <t>1.3.1. Általános működéshez és ágazati feladatokhoz kapcsolódó támogatás</t>
  </si>
  <si>
    <t>1.3.2. Központosított előirányzatokból működési célúak</t>
  </si>
  <si>
    <t>1.3.3. Kiegészítő támogatás</t>
  </si>
  <si>
    <t>1.3.4. Egyéb támogatás, kiegészítés</t>
  </si>
  <si>
    <t>1.3.5. Egyes jövedelempótló támogatás kiegészítése</t>
  </si>
  <si>
    <t>1.4. Egyéb működési bevételek</t>
  </si>
  <si>
    <t>1.4.1. Működési támogatás államháztartáson belülről</t>
  </si>
  <si>
    <t>1.4.1.3. Működési támogatás helyi önkormányzatoktól és költségvetési szerveitől</t>
  </si>
  <si>
    <t>1.4.2. Működési célú pénzeszközátvétel államháztartáson kívülről</t>
  </si>
  <si>
    <t>1.4.3. Előző évi működési célú maradvány átvétel</t>
  </si>
  <si>
    <t>1.4.4. Előző évi költségvetési kiegészítések, visszatérülések</t>
  </si>
  <si>
    <t>2. Felhalmozási bevételek</t>
  </si>
  <si>
    <t>2.1. Felhalmozási és tőke jellegű bevételek</t>
  </si>
  <si>
    <t>2.1.1. Tárgyi eszközök, immateriális javak értékesítése</t>
  </si>
  <si>
    <t>2.1.2. Önkormányzatok sajátos felhalmozási és tőke bevételei</t>
  </si>
  <si>
    <t>2.1.3. Pénzügyi befektetések bevételei</t>
  </si>
  <si>
    <t>2.2. Felhalmozási támogatások</t>
  </si>
  <si>
    <t>2.2.1. Központosított előirányzatokból fejlesztési célúak</t>
  </si>
  <si>
    <t>2.2.2. Fejlesztési célú támogatások</t>
  </si>
  <si>
    <t>2.3. Egyéb felhalmozási bevételek</t>
  </si>
  <si>
    <t>2.3.1. Felhalmozási támogatás államháztartáson belülről</t>
  </si>
  <si>
    <t>2.3.2. Felhalmozási célú pénzeszközátvétel államháztartáson kívülről</t>
  </si>
  <si>
    <t>2.3.3. Előző évi felhalmozási célú maradvány átvétel</t>
  </si>
  <si>
    <t>3. Költségvetési bevételek összesen (1+2)</t>
  </si>
  <si>
    <t>4. Finanszírozási bevételek</t>
  </si>
  <si>
    <t>4.1. Hiány belső finanszírozás bevételei</t>
  </si>
  <si>
    <t>4.1.1. Költségvetési maradvány igénybevétele</t>
  </si>
  <si>
    <t>4.1.1.1. Működési célra</t>
  </si>
  <si>
    <t>4.1.1.2. Felhalmozási célra</t>
  </si>
  <si>
    <t>4.2. Hiány külső finanszírozás bevételei</t>
  </si>
  <si>
    <t>4.2.1. Hosszúlejáratú hitelek, kölcsönök felvétele</t>
  </si>
  <si>
    <t>4.2.2. Likviditási célú hitelek, kölcsönök felvétele</t>
  </si>
  <si>
    <t>4.2.3. Rövid lejáratú hitelek, kölcsönök felvétele</t>
  </si>
  <si>
    <t>4.2.4. Értékpapírok kibocsátása</t>
  </si>
  <si>
    <t>5. Függő, átfutó, kiegyenlítő bevételek</t>
  </si>
  <si>
    <t>6. BEVÉTELEK ÖSSZESEN</t>
  </si>
  <si>
    <t>1. Működési kiadások</t>
  </si>
  <si>
    <t>1.1. Személyi juttatás</t>
  </si>
  <si>
    <t>1.2. Munkaadókat terhelő járulékok és szociális hozzájárulási adó</t>
  </si>
  <si>
    <t>1.3. Dologi és egyéb folyó kiadások</t>
  </si>
  <si>
    <t>1.4. Egyéb működési kiadások</t>
  </si>
  <si>
    <t>1.4.1. Működési támogatás államháztartáson belülre</t>
  </si>
  <si>
    <t>1.4.2. Működési célú pénzeszközátadás államháztartáson kívülre</t>
  </si>
  <si>
    <t>1.4.3. Társadalom, szociálpolitikai és egyéb juttatás, támogatás</t>
  </si>
  <si>
    <t>2. Felhalmozási kiadások</t>
  </si>
  <si>
    <t>2.1. Beruházási kiadások ÁFÁ-val</t>
  </si>
  <si>
    <t>2.2. Felújítási kiadások ÁFÁ-val</t>
  </si>
  <si>
    <t>2.3. Egyéb felhalmozási kiadások</t>
  </si>
  <si>
    <t>2.3.1. Felhalmozási támogatás államháztartáson belülre</t>
  </si>
  <si>
    <t>2.3.2. Felhalmozási célú pénzeszközátadás államháztartáson kívülre</t>
  </si>
  <si>
    <t>3. Tartalékok</t>
  </si>
  <si>
    <t>3.1. Általános tartalék</t>
  </si>
  <si>
    <t>3.2. Céltartalék</t>
  </si>
  <si>
    <t>4. Költségvetési kiadások összesen (1+2+3)</t>
  </si>
  <si>
    <t>5. Finanszírozási kiadások</t>
  </si>
  <si>
    <t>5.1. Működési célú finanszírozási kiadások</t>
  </si>
  <si>
    <t>5.2. Felhalmozási célú finanszírozási kiadások</t>
  </si>
  <si>
    <t>6. Függő, átfutó, kiegyenlítő kiadások</t>
  </si>
  <si>
    <t>7. KIADÁSOK ÖSSZESEN</t>
  </si>
  <si>
    <t>Éves engedélyezett létszámelőirányzat (fő)</t>
  </si>
  <si>
    <t>Közfoglalkoztatottak létszáma (fő)</t>
  </si>
  <si>
    <t>Murga Község Önkormányzat 2013. évi bevétele</t>
  </si>
  <si>
    <t>1.4.1.1. Mőködési támogatás fejezettől</t>
  </si>
  <si>
    <t>1.4.1.2. Mőködési támogatás elkülönített állami pénzalaptól</t>
  </si>
  <si>
    <t>Murga Község Önkormányzat 2013. évi  kiadásai</t>
  </si>
  <si>
    <t xml:space="preserve">Murga Község Önkormányzatának 2013. évi egyszerűsített mérlege </t>
  </si>
  <si>
    <t xml:space="preserve">Murga Község Önkormányzatának 2013. évi egyszerűsített éves pénzforgalmi jelentése </t>
  </si>
  <si>
    <t>Önkormányzat működési támogatásainak részletezése</t>
  </si>
  <si>
    <t>módosított előirányzat</t>
  </si>
  <si>
    <t>teljesítés</t>
  </si>
  <si>
    <t>1. Helyi önkormányzatok működésének általános támogatása</t>
  </si>
  <si>
    <t>1.1. Önkormányzati hivatal működésének támogatása</t>
  </si>
  <si>
    <t>1.2. Település-üzemeltetéshez kapcsolódó feladatellátás támogatása</t>
  </si>
  <si>
    <t>1.2.1. Zöldterület-gazdálkodással kapcsolatos feladatok ellátásának támogatása</t>
  </si>
  <si>
    <t>1.2.2. Közvilágítás fenntartásának támogatása</t>
  </si>
  <si>
    <t>1.2.3. Köztemető fenntartással kapcsolatos feladatok támogatása</t>
  </si>
  <si>
    <t>1.2.4. Közutak fenntartásának támogatása</t>
  </si>
  <si>
    <t>1.3. Beszámítás összege</t>
  </si>
  <si>
    <t>1.4. Egyéb kötelező önkormányzati feladatok támogatása</t>
  </si>
  <si>
    <t>2. Egyes köznevelési és gyermekétkeztetési feladatok támogatása</t>
  </si>
  <si>
    <t>2.1. Óvodaped., és az óvodaped-ok nevelő munkáját kvetlenül segítők bértámogatása</t>
  </si>
  <si>
    <t>2.2. Óvodaműködtetés támogatás</t>
  </si>
  <si>
    <t>2.3. Ingyenes és kedvezményes, gyermek étkeztetés támogatása Óvoda</t>
  </si>
  <si>
    <t>2.4. Ingyenes és kedvezményes, gyermek étkeztetés támogatása iskola</t>
  </si>
  <si>
    <t>2.5. Ingyenes és kedvezményes, gyermek étkeztetés támogatása szakiskola</t>
  </si>
  <si>
    <t>3. Települési önkormányzatok szociális és gyermekjóléti feladatainak tám.</t>
  </si>
  <si>
    <t>3.1. Egyes jövedelempótló támogatások kiegészítése</t>
  </si>
  <si>
    <t>3.1.1. Rendszeres szociális segély</t>
  </si>
  <si>
    <t>3.1.2. Foglalkoztatást helyettesítő támogatás</t>
  </si>
  <si>
    <t>3.1.3. 2012. 12. hóra járó időskorúak járadéka 90 %-a</t>
  </si>
  <si>
    <t>3.1.4. 2012. 12. hóra járó ápolási díj 75 %-a</t>
  </si>
  <si>
    <t>3.1.5. Lakásfenntartási támogatás</t>
  </si>
  <si>
    <t>3.2. Hozzájárulás a pénzbeli szociális ellátáshoz</t>
  </si>
  <si>
    <t>3.4. Szociális étkeztetés</t>
  </si>
  <si>
    <t>4. Könyvtári, közművelődési és múzeumi feladatok támogatása</t>
  </si>
  <si>
    <t>5. Működési támogatások összesen (1+2+3+4)</t>
  </si>
  <si>
    <t>6. Központosított előirányzatok</t>
  </si>
  <si>
    <t>7. Működőképesség megőrzését szolgáló kiegészítő támogatás</t>
  </si>
  <si>
    <t>8. Szerkezetátalakítási tartalék</t>
  </si>
  <si>
    <t>9. Egyéb működési célú központi támogatás</t>
  </si>
  <si>
    <t>10. Támogatás összesen (5+6+7+8+9)</t>
  </si>
  <si>
    <t>2013-as beruházások nyilvántartó lapja 2013.01.01-2013.12.31.</t>
  </si>
  <si>
    <t>2013-as felújítások nyilvántartó lapja 2013.01.01.-2013.12.31.</t>
  </si>
  <si>
    <t>Önkormányzat által folyósított ellátások</t>
  </si>
  <si>
    <t>1. Rendszeres gyermekvédelmi kedvezményben részesülők természetbeni támogatása (Erzsébet utalvány)</t>
  </si>
  <si>
    <t>2. Helyi megállapítású pénzben nyújtott rendkívüli gyermekvédelmi támogatás</t>
  </si>
  <si>
    <t>3. Ápolási díj</t>
  </si>
  <si>
    <t>4. Helyi megállapítású ápolási díj</t>
  </si>
  <si>
    <t>5. Helyi megállapítású közgyógyellátás</t>
  </si>
  <si>
    <t>6. Foglalkoztatást helyettesítő támogatás</t>
  </si>
  <si>
    <t>7. Lakásfenntartási támogatás</t>
  </si>
  <si>
    <t>8. Szociális tűzifa</t>
  </si>
  <si>
    <t>9. Időskorúak járadéka</t>
  </si>
  <si>
    <t>10. Rendszeres szociális segély</t>
  </si>
  <si>
    <t>11.Iskoláztatási támogatás</t>
  </si>
  <si>
    <t>12. Átmeneti segély</t>
  </si>
  <si>
    <t>13. Ellátottak pénzbeli juttatásai</t>
  </si>
  <si>
    <t>közfoglalkoztatás</t>
  </si>
  <si>
    <t>2013. december 31-i bankszámla egyenlegek</t>
  </si>
  <si>
    <t>Fűnyíró traktor és tartozékai</t>
  </si>
  <si>
    <t>3800-00015-00020</t>
  </si>
  <si>
    <t>2013.04.23.49</t>
  </si>
  <si>
    <t>AGROMÁRKA KFT, SZEKSZÁRD</t>
  </si>
  <si>
    <t>13/100052</t>
  </si>
  <si>
    <t>notebook, projektor</t>
  </si>
  <si>
    <t>3700-00008; 3700-00009</t>
  </si>
  <si>
    <t>2013.09.10 128.</t>
  </si>
  <si>
    <t>KVANTUM KFT, SZEKSZÁRD</t>
  </si>
  <si>
    <t>Vsz-2013/001456</t>
  </si>
  <si>
    <t>fűnyírógép</t>
  </si>
  <si>
    <t>3800-00021</t>
  </si>
  <si>
    <t>2013.12.05.176</t>
  </si>
  <si>
    <t>13/100266</t>
  </si>
  <si>
    <t>Szabó János kaució</t>
  </si>
  <si>
    <t>tartozásokra Isztlné</t>
  </si>
  <si>
    <t>2013 .ÉV</t>
  </si>
  <si>
    <t>állami támogatások alakulása</t>
  </si>
  <si>
    <t>2. melléklet a 3/2014.(IV.30.) önkormányzati rendelethez</t>
  </si>
  <si>
    <t>3. melléklet a 3/2014.(IV.30.) önkormányzati rendelethez</t>
  </si>
  <si>
    <t>4. melléklet a 3/2014.(IV.30.) önkormányzati rendelethez</t>
  </si>
  <si>
    <t>5. melléklet a 3/2014.(IV.30.) önkormányzati rendelethez</t>
  </si>
  <si>
    <t>6. melléklet a 3/2014.(IV.30.) önkormányzati rendelethez</t>
  </si>
  <si>
    <t>7. melléklet a 3/2014.(IV.30.) önkormányzati rendelethez</t>
  </si>
  <si>
    <t>8. melléklet a 3/2014.(IV.30.) önkormányzati rendelethez</t>
  </si>
  <si>
    <t>9. melléklet a 3/2014.(IV.30.) önkormányzati rendelethez</t>
  </si>
  <si>
    <t>10. melléklet a 3/2014.(IV.30.) önkormányzati rendelethez</t>
  </si>
  <si>
    <t>11. melléklet a 3/2014.(IV.30.) önkormányzati rendelethez</t>
  </si>
  <si>
    <t>12. melléklet a 3/2014.(IV.30.) önkormányzati rendelethez</t>
  </si>
  <si>
    <t>13. melléklet a 3/2014.(IV.30.) önkormányzati rendelethez</t>
  </si>
  <si>
    <t>14. melléklet a 3/2014.(IV.30.) önkormányzati rendelethez</t>
  </si>
  <si>
    <t>15. melléklet a 3/2014.(IV.30.) önkormányzati rendelethez</t>
  </si>
  <si>
    <t>16. melléklet a 3/2014.(IV.30.) önkormányzati rendelethez</t>
  </si>
  <si>
    <t>17. melléklet a 3/2014.(IV.30.) önkormányzati rendelethez</t>
  </si>
  <si>
    <t>18. melléklet a  3/2014.(IV.30.) önkormányzati rendelethez</t>
  </si>
  <si>
    <t>19. mellléklet a 3/2014.(IV.30.) önkormányzati rendelethez</t>
  </si>
  <si>
    <t>1. melléklet a 3/2014.(IV.30.) önkormányzati rendelethez</t>
  </si>
  <si>
    <t xml:space="preserve">Murga Község  Önkormányzatának 2013. évi egyszerűsített eredmény-kimutatása </t>
  </si>
  <si>
    <t xml:space="preserve"> Előző évi költség-vetési beszámo-ló záró adatai</t>
  </si>
  <si>
    <t xml:space="preserve"> Auditálási eltérések   (+-)</t>
  </si>
  <si>
    <t xml:space="preserve"> Előző évi auditált egyszerű-sített beszámoló záró adatai</t>
  </si>
  <si>
    <t>Tárgyévi  auditált egyszerű-sített beszámoló záró adatai</t>
  </si>
  <si>
    <t xml:space="preserve"> 1.</t>
  </si>
  <si>
    <t xml:space="preserve"> Vállalkozási tevékenység működési célú bevételei</t>
  </si>
  <si>
    <t xml:space="preserve"> 2.</t>
  </si>
  <si>
    <t xml:space="preserve"> Vállalkozási tevékenység felhalmozási célú bevételei</t>
  </si>
  <si>
    <t xml:space="preserve"> 3.</t>
  </si>
  <si>
    <t xml:space="preserve"> Vállalkozási tevékenység forgatási célú finanszírozási és passzív pénzügyi elszámolások bevételei</t>
  </si>
  <si>
    <t>A</t>
  </si>
  <si>
    <t xml:space="preserve"> Vállalkozási tevékenységet bevételei</t>
  </si>
  <si>
    <t>Vállalkozási tevékenység működési célú kiadásai</t>
  </si>
  <si>
    <t>Vállalkozási tevékenység felhalmozási célú kiadásai</t>
  </si>
  <si>
    <t xml:space="preserve"> Vállalkozási tevékenység forgatási célú finanszírozási és aktív pénzügyi elszámolások kiadásai</t>
  </si>
  <si>
    <t>B</t>
  </si>
  <si>
    <t>Vállakozási tevékenység kiadásai</t>
  </si>
  <si>
    <t>C</t>
  </si>
  <si>
    <t>Vállalkozási tevékenység pénzforgalmi maradványa (A-B)</t>
  </si>
  <si>
    <t>Vállalkozási tevékenységet terhelő értékcsökkenési leírás</t>
  </si>
  <si>
    <t>Alaptevékenység ellátására felhasznált és felhasználni tervezett vállalkozási maradvány</t>
  </si>
  <si>
    <t>Pénzforgalmi maradványt külön jogszabály alapján módosító egyéb tétel</t>
  </si>
  <si>
    <t>D</t>
  </si>
  <si>
    <t>Vállalkozási tevékenység módosított pénzforgalmi vállalkozási maradványa (C-7-8+/-9)</t>
  </si>
  <si>
    <t>E</t>
  </si>
  <si>
    <t xml:space="preserve"> Vállalkozási tevékenységet terhelő befizetési kötelezettség</t>
  </si>
  <si>
    <t>F</t>
  </si>
  <si>
    <t xml:space="preserve"> Vállalkozási tartalékba helyezhető összeg (C-8-9-E)</t>
  </si>
  <si>
    <t>20. melléklet a 3/2014.(IV.30.) önkormányzati rendelethez</t>
  </si>
  <si>
    <t>egyszerűsített eredmény-kimutatás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</si>
</sst>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_-* #,##0\ _F_t_-;\-* #,##0\ _F_t_-;_-* &quot;- &quot;_F_t_-;_-@_-"/>
    <numFmt numFmtId="166" formatCode="0.000"/>
    <numFmt numFmtId="167" formatCode="General\ &quot;fő&quot;"/>
    <numFmt numFmtId="168" formatCode="#,##0\ &quot;Ft&quot;"/>
    <numFmt numFmtId="169" formatCode="#,##0\ _F_t"/>
    <numFmt numFmtId="170" formatCode="#,###"/>
    <numFmt numFmtId="171" formatCode="_-* #,##0\ _F_t_-;\-* #,##0\ _F_t_-;_-* &quot;-&quot;??\ _F_t_-;_-@_-"/>
    <numFmt numFmtId="172" formatCode="#"/>
    <numFmt numFmtId="173" formatCode="#,###.00"/>
    <numFmt numFmtId="174" formatCode="#,###__"/>
    <numFmt numFmtId="175" formatCode="#,###__;\-#,###__"/>
    <numFmt numFmtId="176" formatCode="00"/>
    <numFmt numFmtId="177" formatCode="#,###\ _F_t;\-#,###\ _F_t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.0%"/>
    <numFmt numFmtId="182" formatCode="#,##0&quot;Ft&quot;;\-#,##0&quot;Ft&quot;"/>
    <numFmt numFmtId="183" formatCode="#,##0&quot;Ft&quot;;[Red]\-#,##0&quot;Ft&quot;"/>
    <numFmt numFmtId="184" formatCode="#,##0.00&quot;Ft&quot;;\-#,##0.00&quot;Ft&quot;"/>
    <numFmt numFmtId="185" formatCode="#,##0.00&quot;Ft&quot;;[Red]\-#,##0.00&quot;Ft&quot;"/>
    <numFmt numFmtId="186" formatCode="_-* #,##0&quot;Ft&quot;_-;\-* #,##0&quot;Ft&quot;_-;_-* &quot;-&quot;&quot;Ft&quot;_-;_-@_-"/>
    <numFmt numFmtId="187" formatCode="_-* #,##0_F_t_-;\-* #,##0_F_t_-;_-* &quot;-&quot;_F_t_-;_-@_-"/>
    <numFmt numFmtId="188" formatCode="_-* #,##0.00&quot;Ft&quot;_-;\-* #,##0.00&quot;Ft&quot;_-;_-* &quot;-&quot;??&quot;Ft&quot;_-;_-@_-"/>
    <numFmt numFmtId="189" formatCode="_-* #,##0.00_F_t_-;\-* #,##0.00_F_t_-;_-* &quot;-&quot;??_F_t_-;_-@_-"/>
    <numFmt numFmtId="190" formatCode="#,##0&quot; Ft&quot;;\-#,##0&quot; Ft&quot;"/>
    <numFmt numFmtId="191" formatCode="#,##0&quot; Ft&quot;;[Red]\-#,##0&quot; Ft&quot;"/>
    <numFmt numFmtId="192" formatCode="#,##0.00&quot; Ft&quot;;\-#,##0.00&quot; Ft&quot;"/>
    <numFmt numFmtId="193" formatCode="#,##0.00&quot; Ft&quot;;[Red]\-#,##0.00&quot; Ft&quot;"/>
    <numFmt numFmtId="194" formatCode="0__"/>
    <numFmt numFmtId="195" formatCode="#,##0.0\ &quot;Ft&quot;"/>
    <numFmt numFmtId="196" formatCode="[$-40E]yyyy\.\ mmmm\ d\."/>
    <numFmt numFmtId="197" formatCode="000000\-0\-00"/>
    <numFmt numFmtId="198" formatCode="_-* #,##0.0\ _F_t_-;\-* #,##0.0\ _F_t_-;_-* &quot;-&quot;\ _F_t_-;_-@_-"/>
    <numFmt numFmtId="199" formatCode="_-* #,##0.00\ _F_t_-;\-* #,##0.00\ _F_t_-;_-* &quot;-&quot;\ _F_t_-;_-@_-"/>
    <numFmt numFmtId="200" formatCode="_-* #,##0.000\ _F_t_-;\-* #,##0.000\ _F_t_-;_-* &quot;-&quot;\ _F_t_-;_-@_-"/>
    <numFmt numFmtId="201" formatCode="_-* #,##0.0000\ _F_t_-;\-* #,##0.0000\ _F_t_-;_-* &quot;-&quot;\ _F_t_-;_-@_-"/>
    <numFmt numFmtId="202" formatCode="#,###__;\-\ #,###__"/>
    <numFmt numFmtId="203" formatCode="#,##0.000_ ;\-#,##0.000\ "/>
  </numFmts>
  <fonts count="57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 CE"/>
      <family val="2"/>
    </font>
    <font>
      <sz val="10"/>
      <color indexed="8"/>
      <name val="Arial"/>
      <family val="0"/>
    </font>
    <font>
      <sz val="12"/>
      <color indexed="8"/>
      <name val="Arial CE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2"/>
      <name val="Times New Roman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0"/>
      <name val="Times New Roman CE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7" fontId="14" fillId="0" borderId="12" xfId="0" applyNumberFormat="1" applyFont="1" applyBorder="1" applyAlignment="1">
      <alignment/>
    </xf>
    <xf numFmtId="167" fontId="14" fillId="0" borderId="13" xfId="0" applyNumberFormat="1" applyFont="1" applyBorder="1" applyAlignment="1">
      <alignment/>
    </xf>
    <xf numFmtId="167" fontId="14" fillId="22" borderId="1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3" fillId="0" borderId="0" xfId="60" applyFont="1" applyAlignment="1">
      <alignment horizontal="center"/>
      <protection/>
    </xf>
    <xf numFmtId="0" fontId="34" fillId="0" borderId="0" xfId="60" applyFont="1">
      <alignment/>
      <protection/>
    </xf>
    <xf numFmtId="0" fontId="34" fillId="0" borderId="17" xfId="60" applyFont="1" applyBorder="1" applyAlignment="1">
      <alignment horizontal="center" vertical="center" wrapText="1"/>
      <protection/>
    </xf>
    <xf numFmtId="0" fontId="34" fillId="0" borderId="18" xfId="60" applyFont="1" applyBorder="1" applyAlignment="1">
      <alignment horizontal="center" vertical="center" wrapText="1"/>
      <protection/>
    </xf>
    <xf numFmtId="0" fontId="34" fillId="0" borderId="19" xfId="60" applyFont="1" applyBorder="1" applyAlignment="1">
      <alignment horizontal="left" vertical="top" wrapText="1"/>
      <protection/>
    </xf>
    <xf numFmtId="0" fontId="34" fillId="0" borderId="19" xfId="60" applyFont="1" applyBorder="1" applyAlignment="1">
      <alignment horizontal="left" vertical="top" wrapText="1" indent="2"/>
      <protection/>
    </xf>
    <xf numFmtId="0" fontId="33" fillId="0" borderId="19" xfId="60" applyFont="1" applyBorder="1" applyAlignment="1">
      <alignment horizontal="left" vertical="top" wrapText="1"/>
      <protection/>
    </xf>
    <xf numFmtId="0" fontId="33" fillId="0" borderId="0" xfId="60" applyFont="1">
      <alignment/>
      <protection/>
    </xf>
    <xf numFmtId="0" fontId="33" fillId="0" borderId="20" xfId="60" applyFont="1" applyBorder="1" applyAlignment="1">
      <alignment horizontal="left" vertical="top" wrapText="1"/>
      <protection/>
    </xf>
    <xf numFmtId="0" fontId="33" fillId="0" borderId="0" xfId="60" applyFont="1" applyFill="1" applyAlignment="1">
      <alignment/>
      <protection/>
    </xf>
    <xf numFmtId="0" fontId="34" fillId="0" borderId="0" xfId="60" applyFont="1" applyFill="1">
      <alignment/>
      <protection/>
    </xf>
    <xf numFmtId="0" fontId="34" fillId="0" borderId="0" xfId="60" applyFont="1" applyFill="1" applyBorder="1" applyAlignment="1">
      <alignment horizontal="left" vertical="top" wrapText="1"/>
      <protection/>
    </xf>
    <xf numFmtId="0" fontId="33" fillId="0" borderId="18" xfId="60" applyFont="1" applyFill="1" applyBorder="1" applyAlignment="1">
      <alignment horizontal="center" vertical="top" wrapText="1"/>
      <protection/>
    </xf>
    <xf numFmtId="0" fontId="33" fillId="0" borderId="12" xfId="60" applyFont="1" applyFill="1" applyBorder="1" applyAlignment="1">
      <alignment horizontal="center" vertical="top" wrapText="1"/>
      <protection/>
    </xf>
    <xf numFmtId="0" fontId="33" fillId="0" borderId="0" xfId="60" applyFont="1" applyFill="1">
      <alignment/>
      <protection/>
    </xf>
    <xf numFmtId="0" fontId="33" fillId="0" borderId="13" xfId="60" applyFont="1" applyFill="1" applyBorder="1" applyAlignment="1">
      <alignment horizontal="left" vertical="top" wrapText="1"/>
      <protection/>
    </xf>
    <xf numFmtId="0" fontId="34" fillId="0" borderId="19" xfId="60" applyFont="1" applyFill="1" applyBorder="1" applyAlignment="1">
      <alignment horizontal="center" vertical="top" wrapText="1"/>
      <protection/>
    </xf>
    <xf numFmtId="0" fontId="34" fillId="0" borderId="15" xfId="60" applyFont="1" applyFill="1" applyBorder="1" applyAlignment="1">
      <alignment horizontal="left" vertical="top" wrapText="1"/>
      <protection/>
    </xf>
    <xf numFmtId="3" fontId="34" fillId="0" borderId="15" xfId="60" applyNumberFormat="1" applyFont="1" applyFill="1" applyBorder="1" applyAlignment="1">
      <alignment horizontal="right" vertical="top" wrapText="1"/>
      <protection/>
    </xf>
    <xf numFmtId="3" fontId="34" fillId="0" borderId="13" xfId="60" applyNumberFormat="1" applyFont="1" applyFill="1" applyBorder="1" applyAlignment="1">
      <alignment horizontal="right" vertical="top" wrapText="1"/>
      <protection/>
    </xf>
    <xf numFmtId="0" fontId="33" fillId="0" borderId="19" xfId="60" applyFont="1" applyFill="1" applyBorder="1" applyAlignment="1">
      <alignment horizontal="center" vertical="top" wrapText="1"/>
      <protection/>
    </xf>
    <xf numFmtId="0" fontId="33" fillId="0" borderId="15" xfId="60" applyFont="1" applyFill="1" applyBorder="1" applyAlignment="1">
      <alignment horizontal="left" vertical="top" wrapText="1"/>
      <protection/>
    </xf>
    <xf numFmtId="3" fontId="33" fillId="0" borderId="15" xfId="60" applyNumberFormat="1" applyFont="1" applyFill="1" applyBorder="1" applyAlignment="1">
      <alignment horizontal="right" vertical="top" wrapText="1"/>
      <protection/>
    </xf>
    <xf numFmtId="3" fontId="33" fillId="0" borderId="13" xfId="60" applyNumberFormat="1" applyFont="1" applyFill="1" applyBorder="1" applyAlignment="1">
      <alignment horizontal="right" vertical="top" wrapText="1"/>
      <protection/>
    </xf>
    <xf numFmtId="0" fontId="33" fillId="0" borderId="0" xfId="60" applyFont="1" applyFill="1">
      <alignment/>
      <protection/>
    </xf>
    <xf numFmtId="3" fontId="34" fillId="0" borderId="21" xfId="60" applyNumberFormat="1" applyFont="1" applyFill="1" applyBorder="1">
      <alignment/>
      <protection/>
    </xf>
    <xf numFmtId="0" fontId="34" fillId="0" borderId="20" xfId="60" applyFont="1" applyFill="1" applyBorder="1" applyAlignment="1">
      <alignment horizontal="center" vertical="top" wrapText="1"/>
      <protection/>
    </xf>
    <xf numFmtId="0" fontId="34" fillId="0" borderId="22" xfId="60" applyFont="1" applyFill="1" applyBorder="1" applyAlignment="1">
      <alignment horizontal="left" vertical="top" wrapText="1"/>
      <protection/>
    </xf>
    <xf numFmtId="3" fontId="33" fillId="0" borderId="22" xfId="60" applyNumberFormat="1" applyFont="1" applyFill="1" applyBorder="1" applyAlignment="1">
      <alignment horizontal="right" vertical="top" wrapText="1"/>
      <protection/>
    </xf>
    <xf numFmtId="3" fontId="33" fillId="0" borderId="23" xfId="60" applyNumberFormat="1" applyFont="1" applyFill="1" applyBorder="1" applyAlignment="1">
      <alignment horizontal="right" vertical="top" wrapText="1"/>
      <protection/>
    </xf>
    <xf numFmtId="0" fontId="13" fillId="0" borderId="0" xfId="60">
      <alignment/>
      <protection/>
    </xf>
    <xf numFmtId="0" fontId="0" fillId="0" borderId="11" xfId="0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37" fillId="0" borderId="20" xfId="0" applyFont="1" applyBorder="1" applyAlignment="1">
      <alignment horizontal="center" wrapText="1"/>
    </xf>
    <xf numFmtId="0" fontId="37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left" wrapText="1"/>
    </xf>
    <xf numFmtId="0" fontId="38" fillId="0" borderId="26" xfId="0" applyFont="1" applyFill="1" applyBorder="1" applyAlignment="1">
      <alignment horizontal="right" wrapText="1"/>
    </xf>
    <xf numFmtId="168" fontId="38" fillId="0" borderId="26" xfId="0" applyNumberFormat="1" applyFont="1" applyFill="1" applyBorder="1" applyAlignment="1">
      <alignment horizontal="center"/>
    </xf>
    <xf numFmtId="168" fontId="38" fillId="0" borderId="14" xfId="0" applyNumberFormat="1" applyFont="1" applyBorder="1" applyAlignment="1">
      <alignment horizontal="center"/>
    </xf>
    <xf numFmtId="168" fontId="38" fillId="0" borderId="27" xfId="0" applyNumberFormat="1" applyFont="1" applyFill="1" applyBorder="1" applyAlignment="1">
      <alignment horizontal="center"/>
    </xf>
    <xf numFmtId="168" fontId="38" fillId="0" borderId="28" xfId="0" applyNumberFormat="1" applyFont="1" applyFill="1" applyBorder="1" applyAlignment="1">
      <alignment horizontal="center"/>
    </xf>
    <xf numFmtId="168" fontId="38" fillId="0" borderId="29" xfId="0" applyNumberFormat="1" applyFont="1" applyFill="1" applyBorder="1" applyAlignment="1">
      <alignment horizontal="center"/>
    </xf>
    <xf numFmtId="168" fontId="38" fillId="0" borderId="30" xfId="0" applyNumberFormat="1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 wrapText="1"/>
    </xf>
    <xf numFmtId="14" fontId="38" fillId="0" borderId="26" xfId="0" applyNumberFormat="1" applyFont="1" applyFill="1" applyBorder="1" applyAlignment="1">
      <alignment horizontal="center"/>
    </xf>
    <xf numFmtId="0" fontId="38" fillId="22" borderId="26" xfId="0" applyFont="1" applyFill="1" applyBorder="1" applyAlignment="1">
      <alignment horizontal="center"/>
    </xf>
    <xf numFmtId="168" fontId="38" fillId="0" borderId="11" xfId="0" applyNumberFormat="1" applyFont="1" applyFill="1" applyBorder="1" applyAlignment="1">
      <alignment horizontal="center"/>
    </xf>
    <xf numFmtId="168" fontId="38" fillId="0" borderId="11" xfId="0" applyNumberFormat="1" applyFont="1" applyBorder="1" applyAlignment="1">
      <alignment horizontal="center" wrapText="1"/>
    </xf>
    <xf numFmtId="0" fontId="37" fillId="0" borderId="26" xfId="0" applyFont="1" applyBorder="1" applyAlignment="1">
      <alignment horizontal="center" vertical="center" wrapText="1"/>
    </xf>
    <xf numFmtId="168" fontId="38" fillId="0" borderId="31" xfId="0" applyNumberFormat="1" applyFont="1" applyFill="1" applyBorder="1" applyAlignment="1">
      <alignment horizontal="center"/>
    </xf>
    <xf numFmtId="168" fontId="38" fillId="0" borderId="32" xfId="0" applyNumberFormat="1" applyFont="1" applyFill="1" applyBorder="1" applyAlignment="1">
      <alignment horizontal="center"/>
    </xf>
    <xf numFmtId="168" fontId="38" fillId="0" borderId="33" xfId="0" applyNumberFormat="1" applyFont="1" applyFill="1" applyBorder="1" applyAlignment="1">
      <alignment horizontal="center"/>
    </xf>
    <xf numFmtId="0" fontId="38" fillId="22" borderId="26" xfId="0" applyFont="1" applyFill="1" applyBorder="1" applyAlignment="1">
      <alignment horizontal="center" wrapText="1"/>
    </xf>
    <xf numFmtId="0" fontId="38" fillId="22" borderId="26" xfId="0" applyFont="1" applyFill="1" applyBorder="1" applyAlignment="1">
      <alignment horizontal="right" wrapText="1"/>
    </xf>
    <xf numFmtId="0" fontId="38" fillId="22" borderId="26" xfId="0" applyFont="1" applyFill="1" applyBorder="1" applyAlignment="1">
      <alignment horizontal="center" wrapText="1"/>
    </xf>
    <xf numFmtId="14" fontId="38" fillId="22" borderId="11" xfId="0" applyNumberFormat="1" applyFont="1" applyFill="1" applyBorder="1" applyAlignment="1">
      <alignment horizontal="center"/>
    </xf>
    <xf numFmtId="0" fontId="38" fillId="22" borderId="26" xfId="0" applyFont="1" applyFill="1" applyBorder="1" applyAlignment="1">
      <alignment wrapText="1"/>
    </xf>
    <xf numFmtId="0" fontId="0" fillId="0" borderId="0" xfId="0" applyFont="1" applyAlignment="1">
      <alignment/>
    </xf>
    <xf numFmtId="0" fontId="37" fillId="0" borderId="14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 wrapText="1"/>
    </xf>
    <xf numFmtId="0" fontId="37" fillId="0" borderId="27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/>
    </xf>
    <xf numFmtId="0" fontId="38" fillId="0" borderId="24" xfId="0" applyFont="1" applyFill="1" applyBorder="1" applyAlignment="1">
      <alignment wrapText="1"/>
    </xf>
    <xf numFmtId="0" fontId="38" fillId="0" borderId="24" xfId="0" applyFont="1" applyFill="1" applyBorder="1" applyAlignment="1">
      <alignment horizontal="center" wrapText="1"/>
    </xf>
    <xf numFmtId="168" fontId="38" fillId="0" borderId="24" xfId="0" applyNumberFormat="1" applyFont="1" applyFill="1" applyBorder="1" applyAlignment="1">
      <alignment horizontal="right"/>
    </xf>
    <xf numFmtId="168" fontId="38" fillId="0" borderId="35" xfId="0" applyNumberFormat="1" applyFont="1" applyFill="1" applyBorder="1" applyAlignment="1">
      <alignment horizontal="center"/>
    </xf>
    <xf numFmtId="168" fontId="38" fillId="0" borderId="17" xfId="0" applyNumberFormat="1" applyFont="1" applyFill="1" applyBorder="1" applyAlignment="1">
      <alignment horizontal="right"/>
    </xf>
    <xf numFmtId="168" fontId="38" fillId="0" borderId="12" xfId="0" applyNumberFormat="1" applyFont="1" applyFill="1" applyBorder="1" applyAlignment="1">
      <alignment horizontal="right"/>
    </xf>
    <xf numFmtId="168" fontId="38" fillId="0" borderId="36" xfId="0" applyNumberFormat="1" applyFont="1" applyFill="1" applyBorder="1" applyAlignment="1">
      <alignment horizontal="right"/>
    </xf>
    <xf numFmtId="168" fontId="38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wrapText="1"/>
    </xf>
    <xf numFmtId="14" fontId="38" fillId="0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37" fillId="16" borderId="37" xfId="0" applyFont="1" applyFill="1" applyBorder="1" applyAlignment="1">
      <alignment horizontal="center"/>
    </xf>
    <xf numFmtId="0" fontId="38" fillId="16" borderId="11" xfId="0" applyFont="1" applyFill="1" applyBorder="1" applyAlignment="1">
      <alignment/>
    </xf>
    <xf numFmtId="0" fontId="38" fillId="16" borderId="11" xfId="0" applyFont="1" applyFill="1" applyBorder="1" applyAlignment="1">
      <alignment horizontal="left"/>
    </xf>
    <xf numFmtId="168" fontId="38" fillId="0" borderId="1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11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41" fontId="0" fillId="0" borderId="42" xfId="0" applyNumberFormat="1" applyBorder="1" applyAlignment="1">
      <alignment/>
    </xf>
    <xf numFmtId="41" fontId="0" fillId="0" borderId="39" xfId="0" applyNumberFormat="1" applyBorder="1" applyAlignment="1">
      <alignment/>
    </xf>
    <xf numFmtId="41" fontId="0" fillId="0" borderId="43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34" fillId="0" borderId="15" xfId="60" applyNumberFormat="1" applyFont="1" applyBorder="1" applyAlignment="1">
      <alignment horizontal="right" vertical="top" wrapText="1"/>
      <protection/>
    </xf>
    <xf numFmtId="41" fontId="33" fillId="0" borderId="15" xfId="60" applyNumberFormat="1" applyFont="1" applyBorder="1" applyAlignment="1">
      <alignment horizontal="right" vertical="top" wrapText="1"/>
      <protection/>
    </xf>
    <xf numFmtId="41" fontId="33" fillId="0" borderId="22" xfId="60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11" fillId="0" borderId="24" xfId="0" applyFont="1" applyBorder="1" applyAlignment="1">
      <alignment/>
    </xf>
    <xf numFmtId="0" fontId="0" fillId="0" borderId="25" xfId="0" applyBorder="1" applyAlignment="1">
      <alignment horizontal="left" indent="1"/>
    </xf>
    <xf numFmtId="0" fontId="11" fillId="0" borderId="25" xfId="0" applyFont="1" applyBorder="1" applyAlignment="1">
      <alignment/>
    </xf>
    <xf numFmtId="0" fontId="39" fillId="0" borderId="25" xfId="0" applyFont="1" applyBorder="1" applyAlignment="1">
      <alignment/>
    </xf>
    <xf numFmtId="0" fontId="0" fillId="0" borderId="25" xfId="0" applyBorder="1" applyAlignment="1">
      <alignment horizontal="left" indent="2"/>
    </xf>
    <xf numFmtId="0" fontId="11" fillId="0" borderId="2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0" xfId="0" applyFont="1" applyBorder="1" applyAlignment="1">
      <alignment/>
    </xf>
    <xf numFmtId="0" fontId="39" fillId="0" borderId="25" xfId="0" applyFont="1" applyBorder="1" applyAlignment="1">
      <alignment horizontal="left" indent="1"/>
    </xf>
    <xf numFmtId="41" fontId="11" fillId="0" borderId="17" xfId="0" applyNumberFormat="1" applyFont="1" applyBorder="1" applyAlignment="1">
      <alignment horizontal="center"/>
    </xf>
    <xf numFmtId="41" fontId="11" fillId="0" borderId="18" xfId="0" applyNumberFormat="1" applyFon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41" fontId="11" fillId="0" borderId="19" xfId="0" applyNumberFormat="1" applyFont="1" applyBorder="1" applyAlignment="1">
      <alignment horizontal="center"/>
    </xf>
    <xf numFmtId="41" fontId="11" fillId="0" borderId="15" xfId="0" applyNumberFormat="1" applyFont="1" applyBorder="1" applyAlignment="1">
      <alignment horizontal="center"/>
    </xf>
    <xf numFmtId="41" fontId="39" fillId="0" borderId="19" xfId="0" applyNumberFormat="1" applyFont="1" applyBorder="1" applyAlignment="1">
      <alignment horizontal="center"/>
    </xf>
    <xf numFmtId="41" fontId="39" fillId="0" borderId="15" xfId="0" applyNumberFormat="1" applyFon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11" fillId="0" borderId="41" xfId="0" applyNumberFormat="1" applyFont="1" applyBorder="1" applyAlignment="1">
      <alignment horizontal="center"/>
    </xf>
    <xf numFmtId="41" fontId="11" fillId="0" borderId="16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0" fillId="0" borderId="11" xfId="0" applyNumberFormat="1" applyBorder="1" applyAlignment="1">
      <alignment/>
    </xf>
    <xf numFmtId="41" fontId="11" fillId="0" borderId="20" xfId="0" applyNumberFormat="1" applyFont="1" applyBorder="1" applyAlignment="1">
      <alignment horizontal="center"/>
    </xf>
    <xf numFmtId="41" fontId="11" fillId="0" borderId="22" xfId="0" applyNumberFormat="1" applyFont="1" applyBorder="1" applyAlignment="1">
      <alignment horizontal="center"/>
    </xf>
    <xf numFmtId="199" fontId="0" fillId="0" borderId="13" xfId="0" applyNumberFormat="1" applyBorder="1" applyAlignment="1">
      <alignment horizontal="center"/>
    </xf>
    <xf numFmtId="199" fontId="0" fillId="0" borderId="44" xfId="0" applyNumberFormat="1" applyBorder="1" applyAlignment="1">
      <alignment horizontal="center"/>
    </xf>
    <xf numFmtId="199" fontId="0" fillId="0" borderId="11" xfId="0" applyNumberFormat="1" applyBorder="1" applyAlignment="1">
      <alignment horizontal="center"/>
    </xf>
    <xf numFmtId="199" fontId="0" fillId="0" borderId="12" xfId="0" applyNumberFormat="1" applyBorder="1" applyAlignment="1">
      <alignment/>
    </xf>
    <xf numFmtId="199" fontId="0" fillId="0" borderId="13" xfId="0" applyNumberFormat="1" applyBorder="1" applyAlignment="1">
      <alignment/>
    </xf>
    <xf numFmtId="199" fontId="0" fillId="0" borderId="44" xfId="0" applyNumberForma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center"/>
    </xf>
    <xf numFmtId="0" fontId="13" fillId="0" borderId="11" xfId="60" applyFont="1" applyBorder="1" applyAlignment="1">
      <alignment horizontal="center" vertical="center"/>
      <protection/>
    </xf>
    <xf numFmtId="0" fontId="13" fillId="0" borderId="24" xfId="60" applyBorder="1" applyAlignment="1">
      <alignment horizontal="center"/>
      <protection/>
    </xf>
    <xf numFmtId="0" fontId="13" fillId="0" borderId="45" xfId="60" applyBorder="1" applyAlignment="1">
      <alignment horizontal="center"/>
      <protection/>
    </xf>
    <xf numFmtId="0" fontId="13" fillId="0" borderId="24" xfId="60" applyFont="1" applyBorder="1">
      <alignment/>
      <protection/>
    </xf>
    <xf numFmtId="0" fontId="13" fillId="0" borderId="45" xfId="60" applyFont="1" applyBorder="1">
      <alignment/>
      <protection/>
    </xf>
    <xf numFmtId="6" fontId="13" fillId="0" borderId="46" xfId="60" applyNumberFormat="1" applyBorder="1">
      <alignment/>
      <protection/>
    </xf>
    <xf numFmtId="6" fontId="13" fillId="0" borderId="47" xfId="60" applyNumberFormat="1" applyFont="1" applyBorder="1">
      <alignment/>
      <protection/>
    </xf>
    <xf numFmtId="6" fontId="13" fillId="0" borderId="24" xfId="60" applyNumberFormat="1" applyBorder="1">
      <alignment/>
      <protection/>
    </xf>
    <xf numFmtId="6" fontId="13" fillId="0" borderId="45" xfId="60" applyNumberFormat="1" applyBorder="1">
      <alignment/>
      <protection/>
    </xf>
    <xf numFmtId="41" fontId="13" fillId="0" borderId="46" xfId="60" applyNumberFormat="1" applyBorder="1">
      <alignment/>
      <protection/>
    </xf>
    <xf numFmtId="41" fontId="13" fillId="0" borderId="47" xfId="60" applyNumberFormat="1" applyFont="1" applyBorder="1">
      <alignment/>
      <protection/>
    </xf>
    <xf numFmtId="0" fontId="41" fillId="0" borderId="11" xfId="60" applyFont="1" applyBorder="1" applyAlignment="1">
      <alignment horizontal="center" vertical="center"/>
      <protection/>
    </xf>
    <xf numFmtId="0" fontId="41" fillId="0" borderId="11" xfId="60" applyFont="1" applyBorder="1" applyAlignment="1">
      <alignment horizontal="center"/>
      <protection/>
    </xf>
    <xf numFmtId="0" fontId="40" fillId="0" borderId="48" xfId="60" applyFont="1" applyBorder="1" applyAlignment="1">
      <alignment horizontal="center" vertical="center" wrapText="1"/>
      <protection/>
    </xf>
    <xf numFmtId="0" fontId="13" fillId="0" borderId="25" xfId="60" applyBorder="1" applyAlignment="1">
      <alignment horizontal="center"/>
      <protection/>
    </xf>
    <xf numFmtId="0" fontId="13" fillId="0" borderId="25" xfId="60" applyFont="1" applyBorder="1">
      <alignment/>
      <protection/>
    </xf>
    <xf numFmtId="6" fontId="13" fillId="0" borderId="25" xfId="60" applyNumberFormat="1" applyBorder="1">
      <alignment/>
      <protection/>
    </xf>
    <xf numFmtId="41" fontId="13" fillId="0" borderId="49" xfId="60" applyNumberFormat="1" applyBorder="1">
      <alignment/>
      <protection/>
    </xf>
    <xf numFmtId="6" fontId="13" fillId="0" borderId="49" xfId="60" applyNumberFormat="1" applyBorder="1">
      <alignment/>
      <protection/>
    </xf>
    <xf numFmtId="41" fontId="13" fillId="0" borderId="24" xfId="60" applyNumberFormat="1" applyBorder="1">
      <alignment/>
      <protection/>
    </xf>
    <xf numFmtId="41" fontId="13" fillId="0" borderId="25" xfId="60" applyNumberFormat="1" applyBorder="1">
      <alignment/>
      <protection/>
    </xf>
    <xf numFmtId="41" fontId="13" fillId="0" borderId="45" xfId="60" applyNumberFormat="1" applyBorder="1">
      <alignment/>
      <protection/>
    </xf>
    <xf numFmtId="6" fontId="40" fillId="0" borderId="11" xfId="60" applyNumberFormat="1" applyFont="1" applyBorder="1">
      <alignment/>
      <protection/>
    </xf>
    <xf numFmtId="41" fontId="40" fillId="0" borderId="11" xfId="60" applyNumberFormat="1" applyFont="1" applyBorder="1">
      <alignment/>
      <protection/>
    </xf>
    <xf numFmtId="5" fontId="40" fillId="0" borderId="11" xfId="60" applyNumberFormat="1" applyFont="1" applyBorder="1">
      <alignment/>
      <protection/>
    </xf>
    <xf numFmtId="0" fontId="13" fillId="0" borderId="48" xfId="60" applyFont="1" applyBorder="1" applyAlignment="1">
      <alignment wrapText="1"/>
      <protection/>
    </xf>
    <xf numFmtId="0" fontId="13" fillId="0" borderId="0" xfId="60" applyFont="1" applyBorder="1" applyAlignment="1">
      <alignment vertical="center"/>
      <protection/>
    </xf>
    <xf numFmtId="6" fontId="13" fillId="0" borderId="0" xfId="60" applyNumberFormat="1" applyBorder="1">
      <alignment/>
      <protection/>
    </xf>
    <xf numFmtId="5" fontId="40" fillId="0" borderId="0" xfId="60" applyNumberFormat="1" applyFont="1" applyBorder="1">
      <alignment/>
      <protection/>
    </xf>
    <xf numFmtId="0" fontId="11" fillId="0" borderId="0" xfId="0" applyFont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2" fillId="0" borderId="0" xfId="60" applyFont="1" applyAlignment="1">
      <alignment horizontal="center"/>
      <protection/>
    </xf>
    <xf numFmtId="0" fontId="38" fillId="22" borderId="48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44" fillId="0" borderId="0" xfId="59" applyFont="1" applyFill="1" applyAlignment="1" applyProtection="1">
      <alignment horizontal="center" vertical="center"/>
      <protection locked="0"/>
    </xf>
    <xf numFmtId="0" fontId="46" fillId="0" borderId="50" xfId="59" applyFont="1" applyFill="1" applyBorder="1" applyAlignment="1" quotePrefix="1">
      <alignment horizontal="center" vertical="center" wrapText="1"/>
      <protection/>
    </xf>
    <xf numFmtId="0" fontId="46" fillId="0" borderId="51" xfId="59" applyFont="1" applyFill="1" applyBorder="1" applyAlignment="1">
      <alignment horizontal="center" vertical="center"/>
      <protection/>
    </xf>
    <xf numFmtId="0" fontId="46" fillId="0" borderId="52" xfId="59" applyFont="1" applyFill="1" applyBorder="1" applyAlignment="1">
      <alignment horizontal="center" vertical="center" wrapText="1"/>
      <protection/>
    </xf>
    <xf numFmtId="0" fontId="46" fillId="0" borderId="53" xfId="59" applyFont="1" applyFill="1" applyBorder="1" applyAlignment="1">
      <alignment horizontal="center" vertical="center" wrapText="1"/>
      <protection/>
    </xf>
    <xf numFmtId="176" fontId="47" fillId="0" borderId="17" xfId="59" applyNumberFormat="1" applyFont="1" applyFill="1" applyBorder="1" applyAlignment="1">
      <alignment horizontal="center" vertical="center"/>
      <protection/>
    </xf>
    <xf numFmtId="0" fontId="47" fillId="0" borderId="18" xfId="59" applyFont="1" applyFill="1" applyBorder="1" applyAlignment="1">
      <alignment horizontal="left" vertical="center" wrapText="1" indent="1"/>
      <protection/>
    </xf>
    <xf numFmtId="202" fontId="47" fillId="0" borderId="18" xfId="59" applyNumberFormat="1" applyFont="1" applyFill="1" applyBorder="1" applyAlignment="1" applyProtection="1">
      <alignment horizontal="right" vertical="center"/>
      <protection locked="0"/>
    </xf>
    <xf numFmtId="202" fontId="47" fillId="0" borderId="12" xfId="59" applyNumberFormat="1" applyFont="1" applyFill="1" applyBorder="1" applyAlignment="1">
      <alignment horizontal="right" vertical="center"/>
      <protection/>
    </xf>
    <xf numFmtId="176" fontId="47" fillId="0" borderId="19" xfId="59" applyNumberFormat="1" applyFont="1" applyFill="1" applyBorder="1" applyAlignment="1">
      <alignment horizontal="center" vertical="center"/>
      <protection/>
    </xf>
    <xf numFmtId="0" fontId="47" fillId="0" borderId="15" xfId="59" applyFont="1" applyFill="1" applyBorder="1" applyAlignment="1" quotePrefix="1">
      <alignment horizontal="left" vertical="center" wrapText="1" indent="1"/>
      <protection/>
    </xf>
    <xf numFmtId="202" fontId="47" fillId="0" borderId="15" xfId="59" applyNumberFormat="1" applyFont="1" applyFill="1" applyBorder="1" applyAlignment="1" applyProtection="1">
      <alignment horizontal="right" vertical="center"/>
      <protection locked="0"/>
    </xf>
    <xf numFmtId="202" fontId="47" fillId="0" borderId="13" xfId="59" applyNumberFormat="1" applyFont="1" applyFill="1" applyBorder="1" applyAlignment="1">
      <alignment horizontal="right" vertical="center"/>
      <protection/>
    </xf>
    <xf numFmtId="176" fontId="47" fillId="0" borderId="41" xfId="59" applyNumberFormat="1" applyFont="1" applyFill="1" applyBorder="1" applyAlignment="1">
      <alignment horizontal="center" vertical="center"/>
      <protection/>
    </xf>
    <xf numFmtId="0" fontId="47" fillId="0" borderId="16" xfId="59" applyFont="1" applyFill="1" applyBorder="1" applyAlignment="1" quotePrefix="1">
      <alignment horizontal="left" vertical="center" wrapText="1" indent="1"/>
      <protection/>
    </xf>
    <xf numFmtId="202" fontId="47" fillId="0" borderId="16" xfId="59" applyNumberFormat="1" applyFont="1" applyFill="1" applyBorder="1" applyAlignment="1" applyProtection="1">
      <alignment horizontal="right" vertical="center"/>
      <protection locked="0"/>
    </xf>
    <xf numFmtId="202" fontId="47" fillId="0" borderId="44" xfId="59" applyNumberFormat="1" applyFont="1" applyFill="1" applyBorder="1" applyAlignment="1">
      <alignment horizontal="right" vertical="center"/>
      <protection/>
    </xf>
    <xf numFmtId="176" fontId="48" fillId="0" borderId="27" xfId="59" applyNumberFormat="1" applyFont="1" applyFill="1" applyBorder="1" applyAlignment="1">
      <alignment horizontal="center" vertical="center"/>
      <protection/>
    </xf>
    <xf numFmtId="0" fontId="48" fillId="0" borderId="29" xfId="59" applyFont="1" applyFill="1" applyBorder="1" applyAlignment="1" quotePrefix="1">
      <alignment horizontal="left" vertical="center" wrapText="1" indent="1"/>
      <protection/>
    </xf>
    <xf numFmtId="202" fontId="48" fillId="0" borderId="29" xfId="59" applyNumberFormat="1" applyFont="1" applyFill="1" applyBorder="1" applyAlignment="1" applyProtection="1">
      <alignment horizontal="right" vertical="center"/>
      <protection/>
    </xf>
    <xf numFmtId="202" fontId="48" fillId="0" borderId="34" xfId="59" applyNumberFormat="1" applyFont="1" applyFill="1" applyBorder="1" applyAlignment="1" applyProtection="1">
      <alignment horizontal="right" vertical="center"/>
      <protection/>
    </xf>
    <xf numFmtId="176" fontId="47" fillId="0" borderId="42" xfId="59" applyNumberFormat="1" applyFont="1" applyFill="1" applyBorder="1" applyAlignment="1">
      <alignment horizontal="center" vertical="center"/>
      <protection/>
    </xf>
    <xf numFmtId="0" fontId="47" fillId="0" borderId="54" xfId="59" applyFont="1" applyFill="1" applyBorder="1" applyAlignment="1" quotePrefix="1">
      <alignment horizontal="left" vertical="center" wrapText="1" indent="1"/>
      <protection/>
    </xf>
    <xf numFmtId="202" fontId="47" fillId="0" borderId="54" xfId="59" applyNumberFormat="1" applyFont="1" applyFill="1" applyBorder="1" applyAlignment="1" applyProtection="1">
      <alignment horizontal="right" vertical="center"/>
      <protection locked="0"/>
    </xf>
    <xf numFmtId="202" fontId="47" fillId="0" borderId="39" xfId="59" applyNumberFormat="1" applyFont="1" applyFill="1" applyBorder="1" applyAlignment="1">
      <alignment horizontal="right" vertical="center"/>
      <protection/>
    </xf>
    <xf numFmtId="0" fontId="47" fillId="0" borderId="15" xfId="59" applyFont="1" applyFill="1" applyBorder="1" applyAlignment="1">
      <alignment horizontal="left" vertical="center" wrapText="1" indent="1"/>
      <protection/>
    </xf>
    <xf numFmtId="202" fontId="48" fillId="0" borderId="29" xfId="59" applyNumberFormat="1" applyFont="1" applyFill="1" applyBorder="1" applyAlignment="1">
      <alignment horizontal="right" vertical="center"/>
      <protection/>
    </xf>
    <xf numFmtId="202" fontId="48" fillId="0" borderId="34" xfId="59" applyNumberFormat="1" applyFont="1" applyFill="1" applyBorder="1" applyAlignment="1">
      <alignment horizontal="right" vertical="center"/>
      <protection/>
    </xf>
    <xf numFmtId="0" fontId="47" fillId="0" borderId="54" xfId="59" applyFont="1" applyFill="1" applyBorder="1" applyAlignment="1">
      <alignment horizontal="left" vertical="center" wrapText="1" indent="1"/>
      <protection/>
    </xf>
    <xf numFmtId="176" fontId="47" fillId="0" borderId="20" xfId="59" applyNumberFormat="1" applyFont="1" applyFill="1" applyBorder="1" applyAlignment="1">
      <alignment horizontal="center" vertical="center"/>
      <protection/>
    </xf>
    <xf numFmtId="0" fontId="47" fillId="0" borderId="22" xfId="59" applyFont="1" applyFill="1" applyBorder="1" applyAlignment="1" quotePrefix="1">
      <alignment horizontal="left" vertical="center" wrapText="1" indent="1"/>
      <protection/>
    </xf>
    <xf numFmtId="202" fontId="47" fillId="0" borderId="22" xfId="59" applyNumberFormat="1" applyFont="1" applyFill="1" applyBorder="1" applyAlignment="1" applyProtection="1">
      <alignment horizontal="right" vertical="center"/>
      <protection locked="0"/>
    </xf>
    <xf numFmtId="202" fontId="47" fillId="0" borderId="23" xfId="59" applyNumberFormat="1" applyFont="1" applyFill="1" applyBorder="1" applyAlignment="1">
      <alignment horizontal="right" vertical="center"/>
      <protection/>
    </xf>
    <xf numFmtId="6" fontId="0" fillId="0" borderId="15" xfId="0" applyNumberFormat="1" applyBorder="1" applyAlignment="1">
      <alignment/>
    </xf>
    <xf numFmtId="0" fontId="34" fillId="0" borderId="12" xfId="60" applyFont="1" applyBorder="1" applyAlignment="1">
      <alignment horizontal="center" vertical="center" wrapText="1"/>
      <protection/>
    </xf>
    <xf numFmtId="41" fontId="34" fillId="0" borderId="13" xfId="60" applyNumberFormat="1" applyFont="1" applyBorder="1" applyAlignment="1">
      <alignment horizontal="right" vertical="top" wrapText="1"/>
      <protection/>
    </xf>
    <xf numFmtId="41" fontId="33" fillId="0" borderId="13" xfId="60" applyNumberFormat="1" applyFont="1" applyBorder="1" applyAlignment="1">
      <alignment horizontal="right" vertical="top" wrapText="1"/>
      <protection/>
    </xf>
    <xf numFmtId="41" fontId="33" fillId="0" borderId="23" xfId="60" applyNumberFormat="1" applyFont="1" applyBorder="1" applyAlignment="1">
      <alignment horizontal="right" vertical="top" wrapText="1"/>
      <protection/>
    </xf>
    <xf numFmtId="0" fontId="0" fillId="0" borderId="15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2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44" fillId="0" borderId="0" xfId="59" applyFont="1" applyFill="1" applyAlignment="1">
      <alignment horizontal="center"/>
      <protection/>
    </xf>
    <xf numFmtId="0" fontId="38" fillId="22" borderId="55" xfId="0" applyFont="1" applyFill="1" applyBorder="1" applyAlignment="1">
      <alignment horizontal="center"/>
    </xf>
    <xf numFmtId="0" fontId="13" fillId="0" borderId="0" xfId="58">
      <alignment/>
      <protection/>
    </xf>
    <xf numFmtId="0" fontId="52" fillId="0" borderId="15" xfId="58" applyFont="1" applyBorder="1">
      <alignment/>
      <protection/>
    </xf>
    <xf numFmtId="0" fontId="53" fillId="0" borderId="15" xfId="58" applyFont="1" applyBorder="1">
      <alignment/>
      <protection/>
    </xf>
    <xf numFmtId="0" fontId="13" fillId="0" borderId="15" xfId="58" applyBorder="1" applyAlignment="1">
      <alignment horizontal="center" vertical="center"/>
      <protection/>
    </xf>
    <xf numFmtId="0" fontId="13" fillId="0" borderId="15" xfId="58" applyBorder="1">
      <alignment/>
      <protection/>
    </xf>
    <xf numFmtId="0" fontId="13" fillId="0" borderId="15" xfId="58" applyBorder="1" applyAlignment="1">
      <alignment horizontal="center" vertical="center" wrapText="1"/>
      <protection/>
    </xf>
    <xf numFmtId="0" fontId="53" fillId="0" borderId="0" xfId="58" applyFont="1">
      <alignment/>
      <protection/>
    </xf>
    <xf numFmtId="0" fontId="13" fillId="0" borderId="15" xfId="58" applyFont="1" applyBorder="1">
      <alignment/>
      <protection/>
    </xf>
    <xf numFmtId="0" fontId="13" fillId="0" borderId="15" xfId="58" applyBorder="1" applyAlignment="1">
      <alignment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 wrapText="1"/>
    </xf>
    <xf numFmtId="0" fontId="34" fillId="0" borderId="17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46" xfId="0" applyFont="1" applyBorder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34" fillId="0" borderId="56" xfId="0" applyFont="1" applyBorder="1" applyAlignment="1">
      <alignment horizontal="left" wrapText="1"/>
    </xf>
    <xf numFmtId="0" fontId="34" fillId="0" borderId="56" xfId="0" applyFont="1" applyBorder="1" applyAlignment="1">
      <alignment horizontal="right" wrapText="1"/>
    </xf>
    <xf numFmtId="0" fontId="34" fillId="0" borderId="57" xfId="0" applyFont="1" applyBorder="1" applyAlignment="1">
      <alignment horizontal="right" wrapText="1"/>
    </xf>
    <xf numFmtId="0" fontId="33" fillId="0" borderId="42" xfId="0" applyFont="1" applyBorder="1" applyAlignment="1">
      <alignment horizontal="center" wrapText="1"/>
    </xf>
    <xf numFmtId="0" fontId="33" fillId="0" borderId="56" xfId="0" applyFont="1" applyBorder="1" applyAlignment="1">
      <alignment horizontal="left" wrapText="1"/>
    </xf>
    <xf numFmtId="0" fontId="33" fillId="0" borderId="56" xfId="0" applyFont="1" applyBorder="1" applyAlignment="1">
      <alignment horizontal="right" wrapText="1"/>
    </xf>
    <xf numFmtId="0" fontId="33" fillId="0" borderId="57" xfId="0" applyFont="1" applyBorder="1" applyAlignment="1">
      <alignment horizontal="right" wrapText="1"/>
    </xf>
    <xf numFmtId="0" fontId="33" fillId="0" borderId="31" xfId="0" applyFont="1" applyBorder="1" applyAlignment="1">
      <alignment horizontal="center" wrapText="1"/>
    </xf>
    <xf numFmtId="0" fontId="33" fillId="0" borderId="58" xfId="0" applyFont="1" applyBorder="1" applyAlignment="1">
      <alignment horizontal="left" wrapText="1"/>
    </xf>
    <xf numFmtId="0" fontId="33" fillId="0" borderId="58" xfId="0" applyFont="1" applyBorder="1" applyAlignment="1">
      <alignment horizontal="right" wrapText="1"/>
    </xf>
    <xf numFmtId="0" fontId="33" fillId="0" borderId="30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3" fillId="0" borderId="0" xfId="58" applyAlignment="1">
      <alignment/>
      <protection/>
    </xf>
    <xf numFmtId="0" fontId="54" fillId="0" borderId="0" xfId="58" applyFont="1" applyAlignment="1">
      <alignment horizontal="right"/>
      <protection/>
    </xf>
    <xf numFmtId="0" fontId="13" fillId="0" borderId="0" xfId="58" applyAlignment="1">
      <alignment horizontal="right"/>
      <protection/>
    </xf>
    <xf numFmtId="0" fontId="13" fillId="0" borderId="15" xfId="58" applyBorder="1" applyAlignment="1">
      <alignment horizontal="center" vertical="center"/>
      <protection/>
    </xf>
    <xf numFmtId="0" fontId="40" fillId="0" borderId="0" xfId="58" applyFont="1" applyAlignment="1">
      <alignment horizontal="center"/>
      <protection/>
    </xf>
    <xf numFmtId="0" fontId="13" fillId="0" borderId="59" xfId="58" applyBorder="1" applyAlignment="1">
      <alignment horizontal="right"/>
      <protection/>
    </xf>
    <xf numFmtId="0" fontId="40" fillId="0" borderId="15" xfId="58" applyFont="1" applyBorder="1" applyAlignment="1">
      <alignment horizontal="center" vertical="center"/>
      <protection/>
    </xf>
    <xf numFmtId="0" fontId="13" fillId="0" borderId="15" xfId="58" applyBorder="1" applyAlignment="1">
      <alignment horizontal="center"/>
      <protection/>
    </xf>
    <xf numFmtId="0" fontId="13" fillId="0" borderId="16" xfId="58" applyBorder="1" applyAlignment="1">
      <alignment horizontal="center" vertical="center" wrapText="1"/>
      <protection/>
    </xf>
    <xf numFmtId="0" fontId="13" fillId="0" borderId="60" xfId="58" applyBorder="1" applyAlignment="1">
      <alignment horizontal="center" vertical="center" wrapText="1"/>
      <protection/>
    </xf>
    <xf numFmtId="0" fontId="13" fillId="0" borderId="54" xfId="58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5" fillId="22" borderId="15" xfId="0" applyFont="1" applyFill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1" fontId="5" fillId="22" borderId="15" xfId="0" applyNumberFormat="1" applyFont="1" applyFill="1" applyBorder="1" applyAlignment="1">
      <alignment horizontal="center"/>
    </xf>
    <xf numFmtId="41" fontId="5" fillId="0" borderId="61" xfId="0" applyNumberFormat="1" applyFont="1" applyBorder="1" applyAlignment="1">
      <alignment horizontal="center"/>
    </xf>
    <xf numFmtId="41" fontId="5" fillId="0" borderId="62" xfId="0" applyNumberFormat="1" applyFont="1" applyBorder="1" applyAlignment="1">
      <alignment horizontal="center"/>
    </xf>
    <xf numFmtId="41" fontId="5" fillId="0" borderId="63" xfId="0" applyNumberFormat="1" applyFont="1" applyBorder="1" applyAlignment="1">
      <alignment horizontal="center"/>
    </xf>
    <xf numFmtId="0" fontId="6" fillId="22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 quotePrefix="1">
      <alignment horizontal="left" vertical="top" wrapText="1"/>
    </xf>
    <xf numFmtId="0" fontId="6" fillId="0" borderId="15" xfId="0" applyFont="1" applyBorder="1" applyAlignment="1" quotePrefix="1">
      <alignment horizontal="left" vertical="top" wrapText="1"/>
    </xf>
    <xf numFmtId="49" fontId="6" fillId="0" borderId="61" xfId="0" applyNumberFormat="1" applyFont="1" applyBorder="1" applyAlignment="1">
      <alignment horizontal="left" vertical="top" wrapText="1"/>
    </xf>
    <xf numFmtId="49" fontId="6" fillId="0" borderId="62" xfId="0" applyNumberFormat="1" applyFont="1" applyBorder="1" applyAlignment="1">
      <alignment horizontal="left" vertical="top" wrapText="1"/>
    </xf>
    <xf numFmtId="49" fontId="6" fillId="0" borderId="63" xfId="0" applyNumberFormat="1" applyFont="1" applyBorder="1" applyAlignment="1">
      <alignment horizontal="left" vertical="top" wrapText="1"/>
    </xf>
    <xf numFmtId="41" fontId="5" fillId="0" borderId="64" xfId="0" applyNumberFormat="1" applyFont="1" applyBorder="1" applyAlignment="1">
      <alignment horizontal="center"/>
    </xf>
    <xf numFmtId="41" fontId="5" fillId="0" borderId="65" xfId="0" applyNumberFormat="1" applyFont="1" applyBorder="1" applyAlignment="1">
      <alignment horizontal="center"/>
    </xf>
    <xf numFmtId="41" fontId="5" fillId="0" borderId="66" xfId="0" applyNumberFormat="1" applyFont="1" applyBorder="1" applyAlignment="1">
      <alignment horizontal="center"/>
    </xf>
    <xf numFmtId="41" fontId="5" fillId="0" borderId="15" xfId="0" applyNumberFormat="1" applyFont="1" applyFill="1" applyBorder="1" applyAlignment="1">
      <alignment horizontal="center"/>
    </xf>
    <xf numFmtId="41" fontId="5" fillId="0" borderId="15" xfId="0" applyNumberFormat="1" applyFont="1" applyBorder="1" applyAlignment="1" quotePrefix="1">
      <alignment horizontal="center"/>
    </xf>
    <xf numFmtId="41" fontId="5" fillId="0" borderId="61" xfId="0" applyNumberFormat="1" applyFont="1" applyFill="1" applyBorder="1" applyAlignment="1">
      <alignment horizontal="center"/>
    </xf>
    <xf numFmtId="41" fontId="5" fillId="0" borderId="62" xfId="0" applyNumberFormat="1" applyFont="1" applyFill="1" applyBorder="1" applyAlignment="1">
      <alignment horizontal="center"/>
    </xf>
    <xf numFmtId="41" fontId="5" fillId="0" borderId="63" xfId="0" applyNumberFormat="1" applyFont="1" applyFill="1" applyBorder="1" applyAlignment="1">
      <alignment horizontal="center"/>
    </xf>
    <xf numFmtId="41" fontId="5" fillId="0" borderId="61" xfId="0" applyNumberFormat="1" applyFont="1" applyBorder="1" applyAlignment="1">
      <alignment horizontal="center" vertical="center"/>
    </xf>
    <xf numFmtId="41" fontId="5" fillId="0" borderId="62" xfId="0" applyNumberFormat="1" applyFont="1" applyBorder="1" applyAlignment="1">
      <alignment horizontal="center" vertical="center"/>
    </xf>
    <xf numFmtId="41" fontId="5" fillId="0" borderId="63" xfId="0" applyNumberFormat="1" applyFont="1" applyBorder="1" applyAlignment="1">
      <alignment horizontal="center" vertical="center"/>
    </xf>
    <xf numFmtId="41" fontId="5" fillId="22" borderId="61" xfId="0" applyNumberFormat="1" applyFont="1" applyFill="1" applyBorder="1" applyAlignment="1">
      <alignment horizontal="center"/>
    </xf>
    <xf numFmtId="41" fontId="5" fillId="22" borderId="62" xfId="0" applyNumberFormat="1" applyFont="1" applyFill="1" applyBorder="1" applyAlignment="1">
      <alignment horizontal="center"/>
    </xf>
    <xf numFmtId="41" fontId="5" fillId="22" borderId="63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22" borderId="15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61" xfId="0" applyFont="1" applyFill="1" applyBorder="1" applyAlignment="1" quotePrefix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6" fillId="0" borderId="6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left" vertical="center" wrapText="1"/>
    </xf>
    <xf numFmtId="49" fontId="6" fillId="0" borderId="62" xfId="0" applyNumberFormat="1" applyFont="1" applyBorder="1" applyAlignment="1" quotePrefix="1">
      <alignment horizontal="left" vertical="center" wrapText="1"/>
    </xf>
    <xf numFmtId="49" fontId="6" fillId="0" borderId="63" xfId="0" applyNumberFormat="1" applyFont="1" applyBorder="1" applyAlignment="1" quotePrefix="1">
      <alignment horizontal="left" vertical="center" wrapText="1"/>
    </xf>
    <xf numFmtId="0" fontId="5" fillId="0" borderId="61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22" borderId="61" xfId="0" applyFont="1" applyFill="1" applyBorder="1" applyAlignment="1">
      <alignment horizontal="left" vertical="top" wrapText="1"/>
    </xf>
    <xf numFmtId="0" fontId="6" fillId="22" borderId="62" xfId="0" applyFont="1" applyFill="1" applyBorder="1" applyAlignment="1">
      <alignment horizontal="left" vertical="top" wrapText="1"/>
    </xf>
    <xf numFmtId="0" fontId="6" fillId="22" borderId="63" xfId="0" applyFont="1" applyFill="1" applyBorder="1" applyAlignment="1">
      <alignment horizontal="left" vertical="top" wrapText="1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0" fillId="0" borderId="59" xfId="0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2" fillId="0" borderId="0" xfId="60" applyFont="1" applyAlignment="1">
      <alignment horizontal="center"/>
      <protection/>
    </xf>
    <xf numFmtId="0" fontId="33" fillId="0" borderId="71" xfId="60" applyFont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3" fillId="0" borderId="71" xfId="60" applyFont="1" applyBorder="1" applyAlignment="1">
      <alignment horizontal="center" vertical="top" wrapText="1"/>
      <protection/>
    </xf>
    <xf numFmtId="0" fontId="0" fillId="0" borderId="62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34" fillId="0" borderId="0" xfId="60" applyFont="1" applyBorder="1" applyAlignment="1">
      <alignment horizontal="right" vertical="top" wrapText="1"/>
      <protection/>
    </xf>
    <xf numFmtId="0" fontId="34" fillId="0" borderId="0" xfId="60" applyFont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49" fontId="3" fillId="0" borderId="15" xfId="0" applyNumberFormat="1" applyFont="1" applyBorder="1" applyAlignment="1">
      <alignment horizontal="center"/>
    </xf>
    <xf numFmtId="0" fontId="3" fillId="0" borderId="61" xfId="0" applyFont="1" applyBorder="1" applyAlignment="1" quotePrefix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22" borderId="15" xfId="0" applyFont="1" applyFill="1" applyBorder="1" applyAlignment="1">
      <alignment horizontal="center"/>
    </xf>
    <xf numFmtId="0" fontId="3" fillId="22" borderId="13" xfId="0" applyFont="1" applyFill="1" applyBorder="1" applyAlignment="1">
      <alignment horizontal="center"/>
    </xf>
    <xf numFmtId="0" fontId="5" fillId="0" borderId="71" xfId="0" applyFont="1" applyBorder="1" applyAlignment="1">
      <alignment horizontal="left" vertical="center" wrapText="1" indent="1"/>
    </xf>
    <xf numFmtId="0" fontId="10" fillId="0" borderId="62" xfId="0" applyFont="1" applyBorder="1" applyAlignment="1">
      <alignment horizontal="left" vertical="center" wrapText="1" indent="1"/>
    </xf>
    <xf numFmtId="0" fontId="10" fillId="0" borderId="63" xfId="0" applyFont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3" fillId="22" borderId="61" xfId="0" applyFont="1" applyFill="1" applyBorder="1" applyAlignment="1" quotePrefix="1">
      <alignment horizontal="center" vertical="center"/>
    </xf>
    <xf numFmtId="0" fontId="3" fillId="22" borderId="62" xfId="0" applyFont="1" applyFill="1" applyBorder="1" applyAlignment="1">
      <alignment horizontal="center" vertical="center"/>
    </xf>
    <xf numFmtId="0" fontId="3" fillId="22" borderId="63" xfId="0" applyFont="1" applyFill="1" applyBorder="1" applyAlignment="1">
      <alignment horizontal="center" vertical="center"/>
    </xf>
    <xf numFmtId="0" fontId="5" fillId="0" borderId="19" xfId="0" applyFont="1" applyBorder="1" applyAlignment="1" quotePrefix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3" fillId="0" borderId="62" xfId="0" applyFont="1" applyBorder="1" applyAlignment="1">
      <alignment horizontal="left" vertical="center" wrapText="1" indent="1"/>
    </xf>
    <xf numFmtId="0" fontId="3" fillId="0" borderId="63" xfId="0" applyFont="1" applyBorder="1" applyAlignment="1">
      <alignment horizontal="left" vertical="center" wrapText="1" indent="1"/>
    </xf>
    <xf numFmtId="0" fontId="5" fillId="0" borderId="62" xfId="0" applyFont="1" applyBorder="1" applyAlignment="1">
      <alignment horizontal="left" vertical="center" wrapText="1" indent="1"/>
    </xf>
    <xf numFmtId="0" fontId="5" fillId="0" borderId="63" xfId="0" applyFont="1" applyBorder="1" applyAlignment="1">
      <alignment horizontal="left" vertical="center" wrapText="1" indent="1"/>
    </xf>
    <xf numFmtId="0" fontId="10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3" fillId="22" borderId="16" xfId="0" applyFont="1" applyFill="1" applyBorder="1" applyAlignment="1">
      <alignment horizontal="center"/>
    </xf>
    <xf numFmtId="0" fontId="3" fillId="22" borderId="44" xfId="0" applyFont="1" applyFill="1" applyBorder="1" applyAlignment="1">
      <alignment horizontal="center"/>
    </xf>
    <xf numFmtId="0" fontId="5" fillId="0" borderId="72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5" fillId="0" borderId="73" xfId="0" applyFont="1" applyBorder="1" applyAlignment="1">
      <alignment horizontal="left" vertical="center" wrapText="1" indent="1"/>
    </xf>
    <xf numFmtId="0" fontId="3" fillId="0" borderId="59" xfId="0" applyFont="1" applyBorder="1" applyAlignment="1">
      <alignment horizontal="left" vertical="center" indent="1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5" fillId="0" borderId="42" xfId="0" applyFont="1" applyBorder="1" applyAlignment="1">
      <alignment horizontal="left" vertical="center" wrapText="1" indent="1"/>
    </xf>
    <xf numFmtId="0" fontId="5" fillId="0" borderId="54" xfId="0" applyFont="1" applyBorder="1" applyAlignment="1">
      <alignment horizontal="left" vertical="center" wrapText="1" indent="1"/>
    </xf>
    <xf numFmtId="0" fontId="3" fillId="0" borderId="5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 vertical="center" wrapText="1" indent="1"/>
    </xf>
    <xf numFmtId="0" fontId="5" fillId="0" borderId="75" xfId="0" applyFont="1" applyBorder="1" applyAlignment="1">
      <alignment horizontal="left" vertical="center" wrapText="1" indent="1"/>
    </xf>
    <xf numFmtId="49" fontId="3" fillId="0" borderId="76" xfId="0" applyNumberFormat="1" applyFont="1" applyBorder="1" applyAlignment="1">
      <alignment horizontal="center"/>
    </xf>
    <xf numFmtId="49" fontId="3" fillId="0" borderId="77" xfId="0" applyNumberFormat="1" applyFont="1" applyBorder="1" applyAlignment="1">
      <alignment horizontal="center"/>
    </xf>
    <xf numFmtId="0" fontId="3" fillId="0" borderId="76" xfId="0" applyFont="1" applyBorder="1" applyAlignment="1" quotePrefix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4" fillId="0" borderId="0" xfId="60" applyFont="1" applyFill="1" applyAlignment="1">
      <alignment horizontal="right" vertical="center"/>
      <protection/>
    </xf>
    <xf numFmtId="0" fontId="34" fillId="0" borderId="0" xfId="60" applyFont="1" applyFill="1" applyAlignment="1">
      <alignment horizontal="left"/>
      <protection/>
    </xf>
    <xf numFmtId="0" fontId="34" fillId="0" borderId="0" xfId="60" applyFont="1" applyFill="1" applyAlignment="1">
      <alignment horizontal="center"/>
      <protection/>
    </xf>
    <xf numFmtId="0" fontId="32" fillId="0" borderId="0" xfId="60" applyFont="1" applyFill="1" applyAlignment="1">
      <alignment horizontal="center"/>
      <protection/>
    </xf>
    <xf numFmtId="0" fontId="34" fillId="0" borderId="0" xfId="60" applyFont="1" applyFill="1" applyBorder="1" applyAlignment="1">
      <alignment horizontal="right" vertical="top" wrapText="1"/>
      <protection/>
    </xf>
    <xf numFmtId="0" fontId="33" fillId="0" borderId="17" xfId="60" applyFont="1" applyFill="1" applyBorder="1" applyAlignment="1">
      <alignment horizontal="center" vertical="top" wrapText="1"/>
      <protection/>
    </xf>
    <xf numFmtId="0" fontId="33" fillId="0" borderId="19" xfId="60" applyFont="1" applyFill="1" applyBorder="1" applyAlignment="1">
      <alignment horizontal="center" vertical="top" wrapText="1"/>
      <protection/>
    </xf>
    <xf numFmtId="0" fontId="33" fillId="0" borderId="18" xfId="60" applyFont="1" applyFill="1" applyBorder="1" applyAlignment="1">
      <alignment horizontal="center" vertical="top" wrapText="1"/>
      <protection/>
    </xf>
    <xf numFmtId="0" fontId="33" fillId="0" borderId="15" xfId="60" applyFont="1" applyFill="1" applyBorder="1" applyAlignment="1">
      <alignment horizontal="center" vertical="top" wrapText="1"/>
      <protection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22" borderId="37" xfId="0" applyFont="1" applyFill="1" applyBorder="1" applyAlignment="1">
      <alignment horizontal="center"/>
    </xf>
    <xf numFmtId="0" fontId="14" fillId="22" borderId="7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center"/>
    </xf>
    <xf numFmtId="14" fontId="0" fillId="0" borderId="0" xfId="0" applyNumberFormat="1" applyAlignment="1">
      <alignment horizontal="center"/>
    </xf>
    <xf numFmtId="0" fontId="37" fillId="0" borderId="38" xfId="0" applyFont="1" applyBorder="1" applyAlignment="1">
      <alignment horizontal="center" wrapText="1"/>
    </xf>
    <xf numFmtId="0" fontId="37" fillId="0" borderId="45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55" xfId="0" applyFont="1" applyBorder="1" applyAlignment="1">
      <alignment horizontal="center"/>
    </xf>
    <xf numFmtId="0" fontId="37" fillId="0" borderId="48" xfId="0" applyFont="1" applyBorder="1" applyAlignment="1">
      <alignment horizontal="center" wrapText="1"/>
    </xf>
    <xf numFmtId="0" fontId="0" fillId="0" borderId="80" xfId="0" applyFont="1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11" fillId="0" borderId="7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48" xfId="0" applyFont="1" applyFill="1" applyBorder="1" applyAlignment="1">
      <alignment horizontal="center" wrapText="1"/>
    </xf>
    <xf numFmtId="0" fontId="37" fillId="0" borderId="26" xfId="0" applyFont="1" applyFill="1" applyBorder="1" applyAlignment="1">
      <alignment horizontal="center" wrapText="1"/>
    </xf>
    <xf numFmtId="0" fontId="37" fillId="0" borderId="37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79" xfId="0" applyFont="1" applyFill="1" applyBorder="1" applyAlignment="1">
      <alignment horizontal="center"/>
    </xf>
    <xf numFmtId="0" fontId="13" fillId="0" borderId="11" xfId="60" applyFont="1" applyBorder="1" applyAlignment="1">
      <alignment horizontal="center" wrapText="1"/>
      <protection/>
    </xf>
    <xf numFmtId="0" fontId="40" fillId="0" borderId="48" xfId="60" applyFont="1" applyBorder="1" applyAlignment="1">
      <alignment horizontal="center" vertical="center" wrapText="1"/>
      <protection/>
    </xf>
    <xf numFmtId="0" fontId="40" fillId="0" borderId="26" xfId="60" applyFont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/>
      <protection/>
    </xf>
    <xf numFmtId="0" fontId="13" fillId="0" borderId="0" xfId="60" applyAlignment="1">
      <alignment horizontal="right" vertical="center"/>
      <protection/>
    </xf>
    <xf numFmtId="0" fontId="40" fillId="0" borderId="11" xfId="60" applyFont="1" applyBorder="1" applyAlignment="1">
      <alignment horizontal="center"/>
      <protection/>
    </xf>
    <xf numFmtId="0" fontId="40" fillId="0" borderId="0" xfId="60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8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8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1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3" fillId="0" borderId="0" xfId="59" applyFont="1" applyFill="1" applyAlignment="1" applyProtection="1">
      <alignment horizontal="center" vertical="center"/>
      <protection locked="0"/>
    </xf>
    <xf numFmtId="0" fontId="44" fillId="0" borderId="0" xfId="59" applyFont="1" applyFill="1" applyAlignment="1">
      <alignment horizontal="center"/>
      <protection/>
    </xf>
    <xf numFmtId="0" fontId="44" fillId="0" borderId="0" xfId="59" applyFont="1" applyFill="1" applyAlignment="1" applyProtection="1">
      <alignment horizontal="center" vertical="center"/>
      <protection locked="0"/>
    </xf>
    <xf numFmtId="0" fontId="45" fillId="0" borderId="84" xfId="59" applyFont="1" applyFill="1" applyBorder="1" applyAlignment="1">
      <alignment horizontal="right"/>
      <protection/>
    </xf>
    <xf numFmtId="0" fontId="55" fillId="0" borderId="0" xfId="59" applyFont="1" applyFill="1" applyAlignment="1">
      <alignment horizontal="right"/>
      <protection/>
    </xf>
    <xf numFmtId="0" fontId="44" fillId="0" borderId="0" xfId="59" applyFont="1" applyFill="1" applyAlignment="1">
      <alignment horizontal="right"/>
      <protection/>
    </xf>
    <xf numFmtId="0" fontId="50" fillId="0" borderId="85" xfId="0" applyFont="1" applyBorder="1" applyAlignment="1">
      <alignment horizontal="center"/>
    </xf>
    <xf numFmtId="0" fontId="50" fillId="0" borderId="8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85" xfId="0" applyFont="1" applyBorder="1" applyAlignment="1">
      <alignment horizontal="center" wrapText="1"/>
    </xf>
    <xf numFmtId="0" fontId="50" fillId="0" borderId="86" xfId="0" applyFont="1" applyBorder="1" applyAlignment="1">
      <alignment horizontal="center" wrapText="1"/>
    </xf>
    <xf numFmtId="0" fontId="49" fillId="0" borderId="8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51" fillId="0" borderId="85" xfId="0" applyFont="1" applyBorder="1" applyAlignment="1">
      <alignment horizontal="center"/>
    </xf>
    <xf numFmtId="0" fontId="51" fillId="0" borderId="8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61" xfId="0" applyFont="1" applyBorder="1" applyAlignment="1">
      <alignment/>
    </xf>
    <xf numFmtId="0" fontId="32" fillId="0" borderId="0" xfId="0" applyFont="1" applyAlignment="1">
      <alignment horizontal="center"/>
    </xf>
    <xf numFmtId="0" fontId="34" fillId="0" borderId="80" xfId="0" applyFont="1" applyBorder="1" applyAlignment="1">
      <alignment horizontal="left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_minta" xfId="59"/>
    <cellStyle name="Normál_ZARSZAMADASHOZ_MINT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2013.%20&#233;vi%20z&#225;rsz&#225;mad&#225;s%20Murga\el&#337;terjeszt&#233;s\Murga%20besz&#225;mol&#243;\2013.&#233;vi%20besz&#225;mol&#243;%20Mur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 összevont mérl"/>
      <sheetName val="1. sz.mell. összevont bev.-kiad"/>
      <sheetName val="2. sz. mell. önkorm. bev-kiad."/>
      <sheetName val="3. sz. mell."/>
      <sheetName val="4.sz. mell."/>
      <sheetName val="5.sz. mell."/>
      <sheetName val="6.sz.mell."/>
      <sheetName val="7.sz.mell."/>
      <sheetName val="8. sz. mell."/>
      <sheetName val="9.sz.mell."/>
      <sheetName val="10. sz. mell."/>
      <sheetName val="11. sz. mell."/>
      <sheetName val="13.sz.mell."/>
      <sheetName val="14.sz.mell."/>
      <sheetName val="15.sz.mell. Közös hiv.bev-kiad"/>
      <sheetName val="Munka2"/>
      <sheetName val="Munka4"/>
      <sheetName val="Munka5"/>
    </sheetNames>
    <sheetDataSet>
      <sheetData sheetId="3">
        <row r="9">
          <cell r="C9">
            <v>1588</v>
          </cell>
          <cell r="D9">
            <v>1574</v>
          </cell>
        </row>
        <row r="16">
          <cell r="C16">
            <v>150</v>
          </cell>
          <cell r="D16">
            <v>148</v>
          </cell>
        </row>
        <row r="24">
          <cell r="C24">
            <v>64</v>
          </cell>
          <cell r="D24">
            <v>46</v>
          </cell>
        </row>
        <row r="36">
          <cell r="C36">
            <v>31</v>
          </cell>
          <cell r="D36">
            <v>31</v>
          </cell>
        </row>
      </sheetData>
      <sheetData sheetId="4">
        <row r="5">
          <cell r="C5">
            <v>6042</v>
          </cell>
          <cell r="D5">
            <v>6042</v>
          </cell>
        </row>
        <row r="21">
          <cell r="C21">
            <v>1909</v>
          </cell>
          <cell r="D21">
            <v>1909</v>
          </cell>
        </row>
        <row r="27">
          <cell r="C27">
            <v>1242</v>
          </cell>
          <cell r="D27">
            <v>1241</v>
          </cell>
        </row>
        <row r="28">
          <cell r="C28">
            <v>2384</v>
          </cell>
          <cell r="D28">
            <v>2384</v>
          </cell>
        </row>
        <row r="29">
          <cell r="C29">
            <v>84</v>
          </cell>
          <cell r="D29">
            <v>84</v>
          </cell>
        </row>
        <row r="31">
          <cell r="C31">
            <v>99</v>
          </cell>
          <cell r="D31">
            <v>99</v>
          </cell>
        </row>
        <row r="32">
          <cell r="C32">
            <v>250</v>
          </cell>
          <cell r="D32">
            <v>250</v>
          </cell>
        </row>
        <row r="33">
          <cell r="C33">
            <v>558</v>
          </cell>
          <cell r="D33">
            <v>558</v>
          </cell>
        </row>
        <row r="34">
          <cell r="C34">
            <v>513</v>
          </cell>
          <cell r="D34">
            <v>513</v>
          </cell>
        </row>
      </sheetData>
      <sheetData sheetId="5">
        <row r="10">
          <cell r="C10">
            <v>50</v>
          </cell>
          <cell r="D10">
            <v>50</v>
          </cell>
        </row>
        <row r="13">
          <cell r="C13">
            <v>3392</v>
          </cell>
          <cell r="D13">
            <v>3393</v>
          </cell>
        </row>
        <row r="15">
          <cell r="C15">
            <v>80</v>
          </cell>
          <cell r="D15">
            <v>80</v>
          </cell>
        </row>
        <row r="19">
          <cell r="C19">
            <v>3656</v>
          </cell>
          <cell r="D19">
            <v>3676</v>
          </cell>
        </row>
        <row r="30">
          <cell r="C30">
            <v>178</v>
          </cell>
          <cell r="D30">
            <v>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4" sqref="B4"/>
    </sheetView>
  </sheetViews>
  <sheetFormatPr defaultColWidth="9.140625" defaultRowHeight="12.75"/>
  <cols>
    <col min="1" max="1" width="3.140625" style="0" customWidth="1"/>
    <col min="2" max="2" width="86.7109375" style="0" customWidth="1"/>
  </cols>
  <sheetData>
    <row r="1" spans="1:2" ht="12.75">
      <c r="A1" s="294" t="s">
        <v>108</v>
      </c>
      <c r="B1" s="294"/>
    </row>
    <row r="3" spans="1:2" ht="12.75">
      <c r="A3">
        <v>1</v>
      </c>
      <c r="B3" t="s">
        <v>416</v>
      </c>
    </row>
    <row r="4" spans="1:2" ht="13.5" customHeight="1">
      <c r="A4">
        <f>A3+1</f>
        <v>2</v>
      </c>
      <c r="B4" t="s">
        <v>415</v>
      </c>
    </row>
    <row r="5" spans="1:2" ht="12.75">
      <c r="A5">
        <v>3</v>
      </c>
      <c r="B5" t="s">
        <v>417</v>
      </c>
    </row>
    <row r="6" spans="1:2" ht="12.75">
      <c r="A6">
        <f aca="true" t="shared" si="0" ref="A6:A22">A5+1</f>
        <v>4</v>
      </c>
      <c r="B6" t="s">
        <v>418</v>
      </c>
    </row>
    <row r="7" spans="1:2" ht="12.75">
      <c r="A7">
        <v>5</v>
      </c>
      <c r="B7" t="s">
        <v>109</v>
      </c>
    </row>
    <row r="8" spans="1:2" ht="12.75">
      <c r="A8">
        <f t="shared" si="0"/>
        <v>6</v>
      </c>
      <c r="B8" t="s">
        <v>419</v>
      </c>
    </row>
    <row r="9" spans="1:2" ht="12.75">
      <c r="A9">
        <v>7</v>
      </c>
      <c r="B9" t="s">
        <v>420</v>
      </c>
    </row>
    <row r="10" spans="1:2" ht="12.75">
      <c r="A10">
        <f t="shared" si="0"/>
        <v>8</v>
      </c>
      <c r="B10" s="91" t="s">
        <v>646</v>
      </c>
    </row>
    <row r="11" spans="1:2" ht="12.75">
      <c r="A11">
        <f t="shared" si="0"/>
        <v>9</v>
      </c>
      <c r="B11" t="s">
        <v>110</v>
      </c>
    </row>
    <row r="12" spans="1:2" ht="12.75">
      <c r="A12">
        <f t="shared" si="0"/>
        <v>10</v>
      </c>
      <c r="B12" t="s">
        <v>421</v>
      </c>
    </row>
    <row r="13" spans="1:2" ht="12.75">
      <c r="A13">
        <f t="shared" si="0"/>
        <v>11</v>
      </c>
      <c r="B13" t="s">
        <v>422</v>
      </c>
    </row>
    <row r="14" spans="1:2" ht="12.75">
      <c r="A14">
        <f t="shared" si="0"/>
        <v>12</v>
      </c>
      <c r="B14" t="s">
        <v>423</v>
      </c>
    </row>
    <row r="15" spans="1:2" ht="12.75">
      <c r="A15">
        <v>13</v>
      </c>
      <c r="B15" t="s">
        <v>424</v>
      </c>
    </row>
    <row r="16" spans="1:2" ht="25.5">
      <c r="A16">
        <f t="shared" si="0"/>
        <v>14</v>
      </c>
      <c r="B16" s="206" t="s">
        <v>425</v>
      </c>
    </row>
    <row r="17" spans="1:6" ht="12.75">
      <c r="A17">
        <f t="shared" si="0"/>
        <v>15</v>
      </c>
      <c r="B17" s="295" t="s">
        <v>42</v>
      </c>
      <c r="C17" s="295"/>
      <c r="D17" s="295"/>
      <c r="E17" s="295"/>
      <c r="F17" s="295"/>
    </row>
    <row r="18" spans="1:2" ht="12.75">
      <c r="A18">
        <f t="shared" si="0"/>
        <v>16</v>
      </c>
      <c r="B18" s="91" t="s">
        <v>111</v>
      </c>
    </row>
    <row r="19" spans="1:2" ht="12.75">
      <c r="A19">
        <v>17</v>
      </c>
      <c r="B19" t="s">
        <v>426</v>
      </c>
    </row>
    <row r="20" spans="1:2" ht="12.75">
      <c r="A20">
        <v>18</v>
      </c>
      <c r="B20" t="s">
        <v>427</v>
      </c>
    </row>
    <row r="21" spans="1:2" ht="12.75">
      <c r="A21">
        <f t="shared" si="0"/>
        <v>19</v>
      </c>
      <c r="B21" t="s">
        <v>428</v>
      </c>
    </row>
    <row r="22" spans="1:2" ht="12.75">
      <c r="A22">
        <f t="shared" si="0"/>
        <v>20</v>
      </c>
      <c r="B22" t="s">
        <v>696</v>
      </c>
    </row>
    <row r="27" ht="12.75">
      <c r="B27" s="91"/>
    </row>
    <row r="28" ht="12.75">
      <c r="B28" s="91"/>
    </row>
    <row r="29" ht="12.75">
      <c r="B29" s="91"/>
    </row>
    <row r="30" ht="12.75">
      <c r="B30" s="91"/>
    </row>
  </sheetData>
  <sheetProtection/>
  <mergeCells count="2">
    <mergeCell ref="A1:B1"/>
    <mergeCell ref="B17:F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G1"/>
    </sheetView>
  </sheetViews>
  <sheetFormatPr defaultColWidth="9.140625" defaultRowHeight="12.75"/>
  <cols>
    <col min="2" max="2" width="12.8515625" style="0" customWidth="1"/>
    <col min="3" max="4" width="12.00390625" style="0" customWidth="1"/>
  </cols>
  <sheetData>
    <row r="1" spans="1:10" ht="12.75">
      <c r="A1" s="492" t="s">
        <v>654</v>
      </c>
      <c r="B1" s="368"/>
      <c r="C1" s="368"/>
      <c r="D1" s="368"/>
      <c r="E1" s="368"/>
      <c r="F1" s="368"/>
      <c r="G1" s="368"/>
      <c r="I1" s="373"/>
      <c r="J1" s="373"/>
    </row>
    <row r="2" spans="1:10" ht="12.75" customHeight="1">
      <c r="A2" s="482" t="s">
        <v>431</v>
      </c>
      <c r="B2" s="482"/>
      <c r="C2" s="482"/>
      <c r="D2" s="482"/>
      <c r="E2" s="482"/>
      <c r="F2" s="14"/>
      <c r="G2" s="14"/>
      <c r="H2" s="14"/>
      <c r="I2" s="14"/>
      <c r="J2" s="14"/>
    </row>
    <row r="3" spans="1:6" ht="45" customHeight="1">
      <c r="A3" s="482"/>
      <c r="B3" s="482"/>
      <c r="C3" s="482"/>
      <c r="D3" s="482"/>
      <c r="E3" s="482"/>
      <c r="F3" s="19"/>
    </row>
    <row r="4" spans="1:5" ht="15.75">
      <c r="A4" s="14"/>
      <c r="B4" s="14"/>
      <c r="C4" s="14"/>
      <c r="D4" s="14"/>
      <c r="E4" s="14"/>
    </row>
    <row r="5" spans="1:5" ht="15.75" thickBot="1">
      <c r="A5" s="11"/>
      <c r="B5" s="11"/>
      <c r="C5" s="11"/>
      <c r="D5" s="11"/>
      <c r="E5" s="11"/>
    </row>
    <row r="6" spans="1:6" ht="15.75">
      <c r="A6" s="483" t="s">
        <v>112</v>
      </c>
      <c r="B6" s="484"/>
      <c r="C6" s="484"/>
      <c r="D6" s="484"/>
      <c r="E6" s="15">
        <v>1</v>
      </c>
      <c r="F6" s="20"/>
    </row>
    <row r="7" spans="1:6" ht="15.75">
      <c r="A7" s="485"/>
      <c r="B7" s="486"/>
      <c r="C7" s="486"/>
      <c r="D7" s="486"/>
      <c r="E7" s="16"/>
      <c r="F7" s="20"/>
    </row>
    <row r="8" spans="1:6" ht="15">
      <c r="A8" s="485" t="s">
        <v>465</v>
      </c>
      <c r="B8" s="486"/>
      <c r="C8" s="486"/>
      <c r="D8" s="486"/>
      <c r="E8" s="16">
        <v>4</v>
      </c>
      <c r="F8" s="21"/>
    </row>
    <row r="9" spans="1:10" ht="15">
      <c r="A9" s="485"/>
      <c r="B9" s="486"/>
      <c r="C9" s="486"/>
      <c r="D9" s="486"/>
      <c r="E9" s="16"/>
      <c r="J9" s="21"/>
    </row>
    <row r="10" spans="1:11" ht="15">
      <c r="A10" s="485"/>
      <c r="B10" s="486"/>
      <c r="C10" s="486"/>
      <c r="D10" s="486"/>
      <c r="E10" s="16"/>
      <c r="J10" s="21"/>
      <c r="K10" s="21"/>
    </row>
    <row r="11" spans="1:11" ht="15">
      <c r="A11" s="485"/>
      <c r="B11" s="486"/>
      <c r="C11" s="486"/>
      <c r="D11" s="486"/>
      <c r="E11" s="16"/>
      <c r="J11" s="21"/>
      <c r="K11" s="21"/>
    </row>
    <row r="12" spans="1:11" ht="15.75" thickBot="1">
      <c r="A12" s="485"/>
      <c r="B12" s="486"/>
      <c r="C12" s="486"/>
      <c r="D12" s="486"/>
      <c r="E12" s="16"/>
      <c r="J12" s="21"/>
      <c r="K12" s="21"/>
    </row>
    <row r="13" spans="1:11" ht="15.75" thickBot="1">
      <c r="A13" s="489" t="s">
        <v>36</v>
      </c>
      <c r="B13" s="490"/>
      <c r="C13" s="490"/>
      <c r="D13" s="490"/>
      <c r="E13" s="17">
        <f>SUM(E6:E12)</f>
        <v>5</v>
      </c>
      <c r="J13" s="21"/>
      <c r="K13" s="21"/>
    </row>
    <row r="14" spans="2:11" ht="15">
      <c r="B14" s="18"/>
      <c r="C14" s="18"/>
      <c r="D14" s="18"/>
      <c r="E14" s="18"/>
      <c r="J14" s="21"/>
      <c r="K14" s="21"/>
    </row>
    <row r="15" spans="10:11" ht="15">
      <c r="J15" s="21"/>
      <c r="K15" s="21"/>
    </row>
    <row r="16" ht="15">
      <c r="K16" s="21"/>
    </row>
    <row r="17" spans="1:11" ht="31.5" customHeight="1">
      <c r="A17" s="482"/>
      <c r="B17" s="491"/>
      <c r="C17" s="491"/>
      <c r="D17" s="491"/>
      <c r="E17" s="491"/>
      <c r="K17" s="21"/>
    </row>
    <row r="18" spans="1:4" ht="15">
      <c r="A18" s="487"/>
      <c r="B18" s="488"/>
      <c r="C18" s="488"/>
      <c r="D18" s="13"/>
    </row>
    <row r="19" spans="1:15" ht="15">
      <c r="A19" s="487"/>
      <c r="B19" s="488"/>
      <c r="C19" s="488"/>
      <c r="D19" s="13"/>
      <c r="L19" s="21"/>
      <c r="M19" s="21"/>
      <c r="N19" s="21"/>
      <c r="O19" s="22"/>
    </row>
    <row r="20" spans="1:15" ht="15">
      <c r="A20" s="481"/>
      <c r="B20" s="374"/>
      <c r="C20" s="374"/>
      <c r="D20" s="13"/>
      <c r="L20" s="21"/>
      <c r="M20" s="21"/>
      <c r="N20" s="21"/>
      <c r="O20" s="22"/>
    </row>
    <row r="21" spans="12:15" ht="15">
      <c r="L21" s="21"/>
      <c r="M21" s="21"/>
      <c r="N21" s="21"/>
      <c r="O21" s="22"/>
    </row>
    <row r="22" spans="12:15" ht="15">
      <c r="L22" s="21"/>
      <c r="M22" s="21"/>
      <c r="N22" s="21"/>
      <c r="O22" s="22"/>
    </row>
    <row r="23" spans="12:15" ht="15">
      <c r="L23" s="21"/>
      <c r="M23" s="21"/>
      <c r="N23" s="21"/>
      <c r="O23" s="22"/>
    </row>
    <row r="24" spans="12:15" ht="15">
      <c r="L24" s="21"/>
      <c r="M24" s="21"/>
      <c r="N24" s="21"/>
      <c r="O24" s="22"/>
    </row>
    <row r="25" spans="12:15" ht="15">
      <c r="L25" s="21"/>
      <c r="M25" s="21"/>
      <c r="N25" s="21"/>
      <c r="O25" s="22"/>
    </row>
    <row r="26" spans="12:15" ht="12.75" customHeight="1">
      <c r="L26" s="21"/>
      <c r="M26" s="21"/>
      <c r="N26" s="21"/>
      <c r="O26" s="22"/>
    </row>
    <row r="27" ht="20.25" customHeight="1"/>
    <row r="28" ht="18.75" customHeight="1"/>
  </sheetData>
  <sheetProtection/>
  <mergeCells count="15">
    <mergeCell ref="I1:J1"/>
    <mergeCell ref="A11:D11"/>
    <mergeCell ref="A12:D12"/>
    <mergeCell ref="A13:D13"/>
    <mergeCell ref="A17:E17"/>
    <mergeCell ref="A1:G1"/>
    <mergeCell ref="A20:C20"/>
    <mergeCell ref="A2:E3"/>
    <mergeCell ref="A6:D6"/>
    <mergeCell ref="A7:D7"/>
    <mergeCell ref="A8:D8"/>
    <mergeCell ref="A9:D9"/>
    <mergeCell ref="A10:D10"/>
    <mergeCell ref="A18:C18"/>
    <mergeCell ref="A19:C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2" width="8.421875" style="0" customWidth="1"/>
    <col min="3" max="3" width="9.57421875" style="0" customWidth="1"/>
    <col min="4" max="4" width="11.8515625" style="0" customWidth="1"/>
    <col min="5" max="5" width="12.421875" style="0" customWidth="1"/>
    <col min="6" max="6" width="14.421875" style="0" customWidth="1"/>
    <col min="7" max="7" width="13.140625" style="0" customWidth="1"/>
    <col min="8" max="8" width="12.7109375" style="0" customWidth="1"/>
    <col min="9" max="9" width="11.8515625" style="0" customWidth="1"/>
    <col min="10" max="10" width="13.8515625" style="0" customWidth="1"/>
    <col min="11" max="11" width="12.28125" style="0" customWidth="1"/>
    <col min="12" max="12" width="12.140625" style="0" customWidth="1"/>
    <col min="13" max="13" width="14.57421875" style="0" customWidth="1"/>
    <col min="14" max="14" width="14.7109375" style="0" customWidth="1"/>
    <col min="15" max="15" width="12.421875" style="0" customWidth="1"/>
    <col min="16" max="16" width="10.140625" style="0" customWidth="1"/>
    <col min="17" max="17" width="16.8515625" style="0" customWidth="1"/>
  </cols>
  <sheetData>
    <row r="1" spans="1:17" ht="13.5" thickBot="1">
      <c r="A1" s="500" t="s">
        <v>655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</row>
    <row r="2" spans="1:17" ht="13.5" thickBot="1">
      <c r="A2" s="504" t="s">
        <v>432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3"/>
    </row>
    <row r="3" spans="1:17" ht="13.5" thickBot="1">
      <c r="A3" s="505" t="s">
        <v>611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7"/>
    </row>
    <row r="4" spans="1:17" ht="24" customHeight="1">
      <c r="A4" s="494" t="s">
        <v>209</v>
      </c>
      <c r="B4" s="496" t="s">
        <v>210</v>
      </c>
      <c r="C4" s="494" t="s">
        <v>211</v>
      </c>
      <c r="D4" s="494" t="s">
        <v>212</v>
      </c>
      <c r="E4" s="494" t="s">
        <v>213</v>
      </c>
      <c r="F4" s="496" t="s">
        <v>214</v>
      </c>
      <c r="G4" s="499" t="s">
        <v>215</v>
      </c>
      <c r="H4" s="498" t="s">
        <v>216</v>
      </c>
      <c r="I4" s="498"/>
      <c r="J4" s="498" t="s">
        <v>217</v>
      </c>
      <c r="K4" s="498"/>
      <c r="L4" s="498"/>
      <c r="M4" s="496" t="s">
        <v>218</v>
      </c>
      <c r="N4" s="494" t="s">
        <v>219</v>
      </c>
      <c r="O4" s="494" t="s">
        <v>220</v>
      </c>
      <c r="P4" s="494" t="s">
        <v>221</v>
      </c>
      <c r="Q4" s="508" t="s">
        <v>222</v>
      </c>
    </row>
    <row r="5" spans="1:17" ht="36.75" customHeight="1" thickBot="1">
      <c r="A5" s="495"/>
      <c r="B5" s="497"/>
      <c r="C5" s="495"/>
      <c r="D5" s="495"/>
      <c r="E5" s="495"/>
      <c r="F5" s="497"/>
      <c r="G5" s="497"/>
      <c r="H5" s="63" t="s">
        <v>223</v>
      </c>
      <c r="I5" s="64" t="s">
        <v>224</v>
      </c>
      <c r="J5" s="65" t="s">
        <v>33</v>
      </c>
      <c r="K5" s="66" t="s">
        <v>34</v>
      </c>
      <c r="L5" s="64" t="s">
        <v>35</v>
      </c>
      <c r="M5" s="497"/>
      <c r="N5" s="495"/>
      <c r="O5" s="495"/>
      <c r="P5" s="495"/>
      <c r="Q5" s="509"/>
    </row>
    <row r="6" spans="1:17" ht="39.75" customHeight="1" thickBot="1">
      <c r="A6" s="67" t="s">
        <v>629</v>
      </c>
      <c r="B6" s="68">
        <v>841403</v>
      </c>
      <c r="C6" s="68">
        <v>131321</v>
      </c>
      <c r="D6" s="69" t="s">
        <v>630</v>
      </c>
      <c r="E6" s="70" t="s">
        <v>631</v>
      </c>
      <c r="F6" s="71">
        <v>2175990</v>
      </c>
      <c r="G6" s="72">
        <v>1713377</v>
      </c>
      <c r="H6" s="73">
        <v>462613</v>
      </c>
      <c r="I6" s="74"/>
      <c r="J6" s="73"/>
      <c r="K6" s="75">
        <v>2176000</v>
      </c>
      <c r="L6" s="74">
        <v>2175990</v>
      </c>
      <c r="M6" s="76">
        <v>2175990</v>
      </c>
      <c r="N6" s="77" t="s">
        <v>632</v>
      </c>
      <c r="O6" s="77" t="s">
        <v>633</v>
      </c>
      <c r="P6" s="78">
        <v>41387</v>
      </c>
      <c r="Q6" s="208"/>
    </row>
    <row r="7" spans="1:17" ht="33.75" customHeight="1" thickBot="1">
      <c r="A7" s="67" t="s">
        <v>634</v>
      </c>
      <c r="B7" s="68">
        <v>910502</v>
      </c>
      <c r="C7" s="68">
        <v>13131</v>
      </c>
      <c r="D7" s="69" t="s">
        <v>635</v>
      </c>
      <c r="E7" s="70" t="s">
        <v>636</v>
      </c>
      <c r="F7" s="71">
        <v>252194</v>
      </c>
      <c r="G7" s="72">
        <v>198579</v>
      </c>
      <c r="H7" s="83">
        <v>53615</v>
      </c>
      <c r="I7" s="74"/>
      <c r="J7" s="84"/>
      <c r="K7" s="85">
        <v>252000</v>
      </c>
      <c r="L7" s="74">
        <v>252194</v>
      </c>
      <c r="M7" s="76">
        <v>134646</v>
      </c>
      <c r="N7" s="77" t="s">
        <v>637</v>
      </c>
      <c r="O7" s="77" t="s">
        <v>638</v>
      </c>
      <c r="P7" s="78">
        <v>41527</v>
      </c>
      <c r="Q7" s="266"/>
    </row>
    <row r="8" spans="1:17" ht="42" customHeight="1" thickBot="1">
      <c r="A8" s="67" t="s">
        <v>639</v>
      </c>
      <c r="B8" s="68">
        <v>890444</v>
      </c>
      <c r="C8" s="68">
        <v>131321</v>
      </c>
      <c r="D8" s="69" t="s">
        <v>640</v>
      </c>
      <c r="E8" s="70" t="s">
        <v>641</v>
      </c>
      <c r="F8" s="71">
        <v>102831</v>
      </c>
      <c r="G8" s="72">
        <v>80969</v>
      </c>
      <c r="H8" s="83">
        <v>21862</v>
      </c>
      <c r="I8" s="74"/>
      <c r="J8" s="84"/>
      <c r="K8" s="85">
        <v>103000</v>
      </c>
      <c r="L8" s="74">
        <v>102831</v>
      </c>
      <c r="M8" s="76">
        <v>102831</v>
      </c>
      <c r="N8" s="77" t="s">
        <v>632</v>
      </c>
      <c r="O8" s="77" t="s">
        <v>642</v>
      </c>
      <c r="P8" s="78">
        <v>41613</v>
      </c>
      <c r="Q8" s="266"/>
    </row>
    <row r="9" spans="1:17" ht="15" customHeight="1" thickBot="1">
      <c r="A9" s="82" t="s">
        <v>114</v>
      </c>
      <c r="B9" s="79"/>
      <c r="C9" s="79"/>
      <c r="D9" s="86"/>
      <c r="E9" s="87"/>
      <c r="F9" s="80"/>
      <c r="G9" s="72"/>
      <c r="H9" s="83"/>
      <c r="I9" s="74"/>
      <c r="J9" s="84"/>
      <c r="K9" s="85"/>
      <c r="L9" s="74"/>
      <c r="M9" s="81"/>
      <c r="N9" s="88"/>
      <c r="O9" s="88"/>
      <c r="P9" s="89"/>
      <c r="Q9" s="90"/>
    </row>
    <row r="10" ht="16.5" customHeight="1"/>
    <row r="11" spans="15:16" ht="16.5" customHeight="1">
      <c r="O11" s="493"/>
      <c r="P11" s="488"/>
    </row>
    <row r="12" ht="16.5" customHeight="1"/>
    <row r="13" spans="16:17" ht="12.75">
      <c r="P13" s="23"/>
      <c r="Q13" s="23"/>
    </row>
  </sheetData>
  <sheetProtection/>
  <mergeCells count="19">
    <mergeCell ref="A1:Q1"/>
    <mergeCell ref="P2:Q2"/>
    <mergeCell ref="A2:O2"/>
    <mergeCell ref="D4:D5"/>
    <mergeCell ref="A3:Q3"/>
    <mergeCell ref="Q4:Q5"/>
    <mergeCell ref="C4:C5"/>
    <mergeCell ref="P4:P5"/>
    <mergeCell ref="H4:I4"/>
    <mergeCell ref="O11:P11"/>
    <mergeCell ref="A4:A5"/>
    <mergeCell ref="O4:O5"/>
    <mergeCell ref="F4:F5"/>
    <mergeCell ref="B4:B5"/>
    <mergeCell ref="E4:E5"/>
    <mergeCell ref="M4:M5"/>
    <mergeCell ref="J4:L4"/>
    <mergeCell ref="G4:G5"/>
    <mergeCell ref="N4:N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8.00390625" style="0" customWidth="1"/>
    <col min="2" max="2" width="9.57421875" style="0" customWidth="1"/>
    <col min="3" max="3" width="10.00390625" style="0" customWidth="1"/>
    <col min="4" max="4" width="11.7109375" style="0" customWidth="1"/>
    <col min="5" max="5" width="11.140625" style="0" customWidth="1"/>
    <col min="6" max="7" width="13.140625" style="0" customWidth="1"/>
    <col min="8" max="8" width="11.00390625" style="0" customWidth="1"/>
    <col min="9" max="9" width="12.421875" style="0" customWidth="1"/>
    <col min="10" max="10" width="12.8515625" style="0" customWidth="1"/>
    <col min="11" max="11" width="13.28125" style="0" customWidth="1"/>
    <col min="12" max="13" width="13.140625" style="0" customWidth="1"/>
    <col min="14" max="14" width="12.7109375" style="0" customWidth="1"/>
    <col min="15" max="15" width="11.421875" style="0" customWidth="1"/>
    <col min="16" max="16" width="9.8515625" style="0" customWidth="1"/>
    <col min="17" max="17" width="15.57421875" style="0" customWidth="1"/>
  </cols>
  <sheetData>
    <row r="1" spans="1:17" ht="13.5" thickBot="1">
      <c r="A1" s="500" t="s">
        <v>656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</row>
    <row r="2" spans="1:17" ht="13.5" thickBot="1">
      <c r="A2" s="504" t="s">
        <v>429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3"/>
    </row>
    <row r="3" spans="1:17" ht="13.5" thickBot="1">
      <c r="A3" s="512" t="s">
        <v>612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3"/>
    </row>
    <row r="4" spans="1:17" ht="13.5" customHeight="1" thickBot="1">
      <c r="A4" s="510" t="s">
        <v>225</v>
      </c>
      <c r="B4" s="510" t="s">
        <v>210</v>
      </c>
      <c r="C4" s="510" t="s">
        <v>226</v>
      </c>
      <c r="D4" s="510" t="s">
        <v>212</v>
      </c>
      <c r="E4" s="510" t="s">
        <v>227</v>
      </c>
      <c r="F4" s="510" t="s">
        <v>228</v>
      </c>
      <c r="G4" s="510" t="s">
        <v>229</v>
      </c>
      <c r="H4" s="512" t="s">
        <v>216</v>
      </c>
      <c r="I4" s="513"/>
      <c r="J4" s="512" t="s">
        <v>217</v>
      </c>
      <c r="K4" s="514"/>
      <c r="L4" s="513"/>
      <c r="M4" s="510" t="s">
        <v>218</v>
      </c>
      <c r="N4" s="510" t="s">
        <v>219</v>
      </c>
      <c r="O4" s="510" t="s">
        <v>220</v>
      </c>
      <c r="P4" s="510" t="s">
        <v>221</v>
      </c>
      <c r="Q4" s="508" t="s">
        <v>222</v>
      </c>
    </row>
    <row r="5" spans="1:17" ht="41.25" customHeight="1" thickBot="1">
      <c r="A5" s="511"/>
      <c r="B5" s="511"/>
      <c r="C5" s="511"/>
      <c r="D5" s="511"/>
      <c r="E5" s="511"/>
      <c r="F5" s="511"/>
      <c r="G5" s="511"/>
      <c r="H5" s="93" t="s">
        <v>223</v>
      </c>
      <c r="I5" s="92" t="s">
        <v>224</v>
      </c>
      <c r="J5" s="94" t="s">
        <v>33</v>
      </c>
      <c r="K5" s="95" t="s">
        <v>34</v>
      </c>
      <c r="L5" s="96" t="s">
        <v>35</v>
      </c>
      <c r="M5" s="511"/>
      <c r="N5" s="511"/>
      <c r="O5" s="511"/>
      <c r="P5" s="511"/>
      <c r="Q5" s="509"/>
    </row>
    <row r="6" spans="1:17" ht="43.5" customHeight="1" thickBot="1">
      <c r="A6" s="97">
        <v>0</v>
      </c>
      <c r="B6" s="98"/>
      <c r="C6" s="98"/>
      <c r="D6" s="99"/>
      <c r="E6" s="100"/>
      <c r="F6" s="101"/>
      <c r="G6" s="102"/>
      <c r="H6" s="103"/>
      <c r="I6" s="104"/>
      <c r="J6" s="103">
        <v>0</v>
      </c>
      <c r="K6" s="105">
        <v>0</v>
      </c>
      <c r="L6" s="104">
        <f>F6</f>
        <v>0</v>
      </c>
      <c r="M6" s="106">
        <v>0</v>
      </c>
      <c r="N6" s="107"/>
      <c r="O6" s="100"/>
      <c r="P6" s="108"/>
      <c r="Q6" s="109"/>
    </row>
    <row r="7" spans="1:17" s="114" customFormat="1" ht="26.25" customHeight="1" thickBot="1">
      <c r="A7" s="110"/>
      <c r="B7" s="111"/>
      <c r="C7" s="111"/>
      <c r="D7" s="112"/>
      <c r="E7" s="111"/>
      <c r="F7" s="113"/>
      <c r="G7" s="113"/>
      <c r="H7" s="113"/>
      <c r="I7" s="113"/>
      <c r="J7" s="113">
        <v>0</v>
      </c>
      <c r="K7" s="113">
        <v>0</v>
      </c>
      <c r="L7" s="113">
        <v>0</v>
      </c>
      <c r="M7" s="113">
        <v>0</v>
      </c>
      <c r="N7" s="111"/>
      <c r="O7" s="111"/>
      <c r="P7" s="111"/>
      <c r="Q7" s="111"/>
    </row>
    <row r="9" spans="16:17" ht="12.75">
      <c r="P9" s="493"/>
      <c r="Q9" s="488"/>
    </row>
    <row r="11" spans="16:17" ht="12.75">
      <c r="P11" s="23"/>
      <c r="Q11" s="23"/>
    </row>
  </sheetData>
  <sheetProtection/>
  <mergeCells count="19">
    <mergeCell ref="A1:Q1"/>
    <mergeCell ref="A2:O2"/>
    <mergeCell ref="P2:Q2"/>
    <mergeCell ref="C4:C5"/>
    <mergeCell ref="F4:F5"/>
    <mergeCell ref="P9:Q9"/>
    <mergeCell ref="B4:B5"/>
    <mergeCell ref="D4:D5"/>
    <mergeCell ref="E4:E5"/>
    <mergeCell ref="J4:L4"/>
    <mergeCell ref="G4:G5"/>
    <mergeCell ref="H4:I4"/>
    <mergeCell ref="O4:O5"/>
    <mergeCell ref="P4:P5"/>
    <mergeCell ref="M4:M5"/>
    <mergeCell ref="A3:Q3"/>
    <mergeCell ref="Q4:Q5"/>
    <mergeCell ref="A4:A5"/>
    <mergeCell ref="N4:N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8515625" style="56" customWidth="1"/>
    <col min="2" max="2" width="40.00390625" style="56" customWidth="1"/>
    <col min="3" max="3" width="10.8515625" style="56" customWidth="1"/>
    <col min="4" max="4" width="12.8515625" style="56" customWidth="1"/>
    <col min="5" max="5" width="10.7109375" style="56" customWidth="1"/>
    <col min="6" max="16384" width="9.140625" style="56" customWidth="1"/>
  </cols>
  <sheetData>
    <row r="1" spans="1:4" ht="12.75">
      <c r="A1" s="519" t="s">
        <v>657</v>
      </c>
      <c r="B1" s="368"/>
      <c r="C1" s="368"/>
      <c r="D1" s="368"/>
    </row>
    <row r="2" spans="1:4" ht="29.25" customHeight="1">
      <c r="A2" s="521" t="s">
        <v>433</v>
      </c>
      <c r="B2" s="521"/>
      <c r="C2" s="521"/>
      <c r="D2" s="521"/>
    </row>
    <row r="3" ht="13.5" thickBot="1"/>
    <row r="4" spans="1:4" ht="25.5" customHeight="1" thickBot="1">
      <c r="A4" s="515" t="s">
        <v>278</v>
      </c>
      <c r="B4" s="516" t="s">
        <v>414</v>
      </c>
      <c r="C4" s="518" t="s">
        <v>113</v>
      </c>
      <c r="D4" s="518"/>
    </row>
    <row r="5" spans="1:4" ht="13.5" thickBot="1">
      <c r="A5" s="515"/>
      <c r="B5" s="517"/>
      <c r="C5" s="179" t="s">
        <v>412</v>
      </c>
      <c r="D5" s="180" t="s">
        <v>413</v>
      </c>
    </row>
    <row r="6" spans="1:4" ht="12.75">
      <c r="A6" s="169">
        <v>1</v>
      </c>
      <c r="B6" s="171" t="s">
        <v>411</v>
      </c>
      <c r="C6" s="175">
        <v>86400</v>
      </c>
      <c r="D6" s="177">
        <v>0</v>
      </c>
    </row>
    <row r="7" spans="1:4" ht="13.5" thickBot="1">
      <c r="A7" s="170">
        <f>A6+1</f>
        <v>2</v>
      </c>
      <c r="B7" s="172"/>
      <c r="C7" s="176"/>
      <c r="D7" s="178">
        <v>0</v>
      </c>
    </row>
    <row r="8" spans="1:4" ht="13.5" thickBot="1">
      <c r="A8" s="520" t="s">
        <v>114</v>
      </c>
      <c r="B8" s="520"/>
      <c r="C8" s="190">
        <f>SUM(C6:C7)</f>
        <v>86400</v>
      </c>
      <c r="D8" s="191">
        <f>SUM(D6:D7)</f>
        <v>0</v>
      </c>
    </row>
    <row r="9" ht="13.5" thickBot="1"/>
    <row r="10" spans="1:4" ht="13.5" thickBot="1">
      <c r="A10" s="515" t="s">
        <v>278</v>
      </c>
      <c r="B10" s="516" t="s">
        <v>434</v>
      </c>
      <c r="C10" s="518" t="s">
        <v>113</v>
      </c>
      <c r="D10" s="518"/>
    </row>
    <row r="11" spans="1:4" ht="13.5" thickBot="1">
      <c r="A11" s="515"/>
      <c r="B11" s="517"/>
      <c r="C11" s="179" t="s">
        <v>412</v>
      </c>
      <c r="D11" s="180" t="s">
        <v>413</v>
      </c>
    </row>
    <row r="12" spans="1:4" ht="12.75">
      <c r="A12" s="169">
        <v>1</v>
      </c>
      <c r="B12" s="171"/>
      <c r="C12" s="175">
        <v>0</v>
      </c>
      <c r="D12" s="177">
        <v>0</v>
      </c>
    </row>
    <row r="13" spans="1:4" ht="12.75">
      <c r="A13" s="182">
        <f>A12+1</f>
        <v>2</v>
      </c>
      <c r="B13" s="183"/>
      <c r="C13" s="184">
        <v>0</v>
      </c>
      <c r="D13" s="185">
        <v>0</v>
      </c>
    </row>
    <row r="14" spans="1:4" ht="12.75">
      <c r="A14" s="182">
        <f>A13+1</f>
        <v>3</v>
      </c>
      <c r="B14" s="183"/>
      <c r="C14" s="184">
        <v>0</v>
      </c>
      <c r="D14" s="185">
        <v>0</v>
      </c>
    </row>
    <row r="15" spans="1:4" ht="12.75">
      <c r="A15" s="182">
        <f>A14+1</f>
        <v>4</v>
      </c>
      <c r="B15" s="183"/>
      <c r="C15" s="184">
        <v>0</v>
      </c>
      <c r="D15" s="185">
        <v>0</v>
      </c>
    </row>
    <row r="16" spans="1:4" ht="12.75">
      <c r="A16" s="182">
        <f>A15+1</f>
        <v>5</v>
      </c>
      <c r="B16" s="183"/>
      <c r="C16" s="184">
        <v>0</v>
      </c>
      <c r="D16" s="185">
        <v>0</v>
      </c>
    </row>
    <row r="17" spans="1:4" ht="13.5" thickBot="1">
      <c r="A17" s="170">
        <f>A16+1</f>
        <v>6</v>
      </c>
      <c r="B17" s="172"/>
      <c r="C17" s="176">
        <v>0</v>
      </c>
      <c r="D17" s="178">
        <v>0</v>
      </c>
    </row>
    <row r="18" spans="1:4" ht="13.5" thickBot="1">
      <c r="A18" s="520" t="s">
        <v>114</v>
      </c>
      <c r="B18" s="520"/>
      <c r="C18" s="190">
        <f>SUM(C12:C17)</f>
        <v>0</v>
      </c>
      <c r="D18" s="191">
        <f>SUM(D12:D17)</f>
        <v>0</v>
      </c>
    </row>
    <row r="19" ht="13.5" thickBot="1"/>
    <row r="20" spans="1:4" ht="13.5" thickBot="1">
      <c r="A20" s="515" t="s">
        <v>278</v>
      </c>
      <c r="B20" s="516" t="s">
        <v>0</v>
      </c>
      <c r="C20" s="518" t="s">
        <v>113</v>
      </c>
      <c r="D20" s="518"/>
    </row>
    <row r="21" spans="1:4" ht="13.5" thickBot="1">
      <c r="A21" s="515"/>
      <c r="B21" s="517"/>
      <c r="C21" s="179" t="s">
        <v>412</v>
      </c>
      <c r="D21" s="180" t="s">
        <v>413</v>
      </c>
    </row>
    <row r="22" spans="1:4" ht="12.75">
      <c r="A22" s="169">
        <v>1</v>
      </c>
      <c r="B22" s="171" t="s">
        <v>436</v>
      </c>
      <c r="C22" s="187">
        <v>0</v>
      </c>
      <c r="D22" s="173">
        <v>20000</v>
      </c>
    </row>
    <row r="23" spans="1:4" ht="12.75">
      <c r="A23" s="182">
        <f>A22+1</f>
        <v>2</v>
      </c>
      <c r="B23" s="183" t="s">
        <v>466</v>
      </c>
      <c r="C23" s="188">
        <v>0</v>
      </c>
      <c r="D23" s="186">
        <v>30000</v>
      </c>
    </row>
    <row r="24" spans="1:4" ht="12.75">
      <c r="A24" s="182">
        <f>A23+1</f>
        <v>3</v>
      </c>
      <c r="B24" s="183" t="s">
        <v>644</v>
      </c>
      <c r="C24" s="188">
        <v>0</v>
      </c>
      <c r="D24" s="186">
        <v>200</v>
      </c>
    </row>
    <row r="25" spans="1:4" ht="12.75">
      <c r="A25" s="182">
        <f>A24+1</f>
        <v>4</v>
      </c>
      <c r="B25" s="183" t="s">
        <v>467</v>
      </c>
      <c r="C25" s="188">
        <v>0</v>
      </c>
      <c r="D25" s="186">
        <v>1865</v>
      </c>
    </row>
    <row r="26" spans="1:4" ht="12.75">
      <c r="A26" s="182">
        <f>A25+1</f>
        <v>5</v>
      </c>
      <c r="B26" s="183" t="s">
        <v>643</v>
      </c>
      <c r="C26" s="188">
        <v>0</v>
      </c>
      <c r="D26" s="186">
        <v>20000</v>
      </c>
    </row>
    <row r="27" spans="1:4" ht="13.5" thickBot="1">
      <c r="A27" s="170">
        <f>A26+1</f>
        <v>6</v>
      </c>
      <c r="B27" s="172"/>
      <c r="C27" s="189">
        <v>0</v>
      </c>
      <c r="D27" s="174">
        <v>0</v>
      </c>
    </row>
    <row r="28" spans="1:4" ht="13.5" thickBot="1">
      <c r="A28" s="520" t="s">
        <v>114</v>
      </c>
      <c r="B28" s="520"/>
      <c r="C28" s="191">
        <f>SUM(C22:C27)</f>
        <v>0</v>
      </c>
      <c r="D28" s="192">
        <f>SUM(D22:D27)</f>
        <v>72065</v>
      </c>
    </row>
    <row r="29" ht="13.5" thickBot="1"/>
    <row r="30" spans="1:4" ht="28.5" customHeight="1" thickBot="1">
      <c r="A30" s="193" t="s">
        <v>278</v>
      </c>
      <c r="B30" s="181" t="s">
        <v>435</v>
      </c>
      <c r="C30" s="168" t="s">
        <v>113</v>
      </c>
      <c r="D30" s="194"/>
    </row>
    <row r="31" spans="1:4" ht="13.5" thickBot="1">
      <c r="A31" s="169">
        <v>1</v>
      </c>
      <c r="B31" s="171" t="s">
        <v>1</v>
      </c>
      <c r="C31" s="175">
        <v>20000</v>
      </c>
      <c r="D31" s="195"/>
    </row>
    <row r="32" spans="1:4" ht="13.5" thickBot="1">
      <c r="A32" s="520" t="s">
        <v>114</v>
      </c>
      <c r="B32" s="520"/>
      <c r="C32" s="192">
        <f>SUM(C31:C31)</f>
        <v>20000</v>
      </c>
      <c r="D32" s="196"/>
    </row>
    <row r="33" ht="13.5" thickBot="1"/>
    <row r="34" spans="1:3" ht="26.25" thickBot="1">
      <c r="A34" s="193" t="s">
        <v>278</v>
      </c>
      <c r="B34" s="181" t="s">
        <v>2</v>
      </c>
      <c r="C34" s="168" t="s">
        <v>113</v>
      </c>
    </row>
    <row r="35" spans="1:3" ht="13.5" thickBot="1">
      <c r="A35" s="169">
        <v>1</v>
      </c>
      <c r="B35" s="171" t="s">
        <v>3</v>
      </c>
      <c r="C35" s="175">
        <v>0</v>
      </c>
    </row>
    <row r="36" spans="1:3" ht="13.5" thickBot="1">
      <c r="A36" s="520" t="s">
        <v>114</v>
      </c>
      <c r="B36" s="520"/>
      <c r="C36" s="192">
        <f>SUM(C35:C35)</f>
        <v>0</v>
      </c>
    </row>
  </sheetData>
  <sheetProtection/>
  <mergeCells count="16">
    <mergeCell ref="A1:D1"/>
    <mergeCell ref="A36:B36"/>
    <mergeCell ref="A32:B32"/>
    <mergeCell ref="A18:B18"/>
    <mergeCell ref="A20:A21"/>
    <mergeCell ref="B20:B21"/>
    <mergeCell ref="A28:B28"/>
    <mergeCell ref="C20:D20"/>
    <mergeCell ref="A8:B8"/>
    <mergeCell ref="A2:D2"/>
    <mergeCell ref="A10:A11"/>
    <mergeCell ref="B10:B11"/>
    <mergeCell ref="C10:D10"/>
    <mergeCell ref="C4:D4"/>
    <mergeCell ref="A4:A5"/>
    <mergeCell ref="B4:B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421875" style="0" customWidth="1"/>
    <col min="2" max="2" width="12.421875" style="0" customWidth="1"/>
    <col min="3" max="3" width="11.28125" style="0" customWidth="1"/>
    <col min="4" max="4" width="11.57421875" style="0" customWidth="1"/>
  </cols>
  <sheetData>
    <row r="1" spans="1:5" ht="12.75">
      <c r="A1" s="383" t="s">
        <v>658</v>
      </c>
      <c r="B1" s="373"/>
      <c r="C1" s="373"/>
      <c r="D1" s="373"/>
      <c r="E1" s="373"/>
    </row>
    <row r="2" spans="1:3" ht="12.75">
      <c r="A2" s="480" t="s">
        <v>613</v>
      </c>
      <c r="B2" s="480"/>
      <c r="C2" s="480"/>
    </row>
    <row r="3" spans="1:3" ht="12.75">
      <c r="A3" s="260"/>
      <c r="B3" s="260"/>
      <c r="C3" s="261" t="s">
        <v>497</v>
      </c>
    </row>
    <row r="4" spans="1:5" ht="25.5">
      <c r="A4" s="252" t="s">
        <v>31</v>
      </c>
      <c r="B4" s="262" t="s">
        <v>472</v>
      </c>
      <c r="C4" s="262" t="s">
        <v>498</v>
      </c>
      <c r="D4" s="262" t="s">
        <v>578</v>
      </c>
      <c r="E4" s="262" t="s">
        <v>579</v>
      </c>
    </row>
    <row r="5" spans="1:5" ht="26.25" customHeight="1">
      <c r="A5" s="264" t="s">
        <v>614</v>
      </c>
      <c r="B5" s="199"/>
      <c r="C5" s="199"/>
      <c r="D5" s="199">
        <v>58</v>
      </c>
      <c r="E5" s="199">
        <v>58</v>
      </c>
    </row>
    <row r="6" spans="1:5" ht="26.25" customHeight="1">
      <c r="A6" s="264" t="s">
        <v>615</v>
      </c>
      <c r="B6" s="199">
        <v>882124</v>
      </c>
      <c r="C6" s="199"/>
      <c r="D6" s="199">
        <v>20</v>
      </c>
      <c r="E6" s="199">
        <v>20</v>
      </c>
    </row>
    <row r="7" spans="1:5" ht="26.25" customHeight="1">
      <c r="A7" s="264" t="s">
        <v>616</v>
      </c>
      <c r="B7" s="199">
        <v>882115</v>
      </c>
      <c r="C7" s="199"/>
      <c r="D7" s="199"/>
      <c r="E7" s="199"/>
    </row>
    <row r="8" spans="1:5" ht="26.25" customHeight="1">
      <c r="A8" s="264" t="s">
        <v>617</v>
      </c>
      <c r="B8" s="199">
        <v>882116</v>
      </c>
      <c r="C8" s="199"/>
      <c r="D8" s="199"/>
      <c r="E8" s="199"/>
    </row>
    <row r="9" spans="1:5" ht="26.25" customHeight="1">
      <c r="A9" s="264" t="s">
        <v>618</v>
      </c>
      <c r="B9" s="199">
        <v>882202</v>
      </c>
      <c r="C9" s="199"/>
      <c r="D9" s="199"/>
      <c r="E9" s="199"/>
    </row>
    <row r="10" spans="1:5" ht="26.25" customHeight="1">
      <c r="A10" s="264" t="s">
        <v>619</v>
      </c>
      <c r="B10" s="199">
        <v>882111</v>
      </c>
      <c r="C10" s="199">
        <v>1642</v>
      </c>
      <c r="D10" s="199">
        <v>1330</v>
      </c>
      <c r="E10" s="199">
        <v>1329</v>
      </c>
    </row>
    <row r="11" spans="1:5" ht="26.25" customHeight="1">
      <c r="A11" s="264" t="s">
        <v>620</v>
      </c>
      <c r="B11" s="199">
        <v>882113</v>
      </c>
      <c r="C11" s="199">
        <v>640</v>
      </c>
      <c r="D11" s="199">
        <v>813</v>
      </c>
      <c r="E11" s="199">
        <v>813</v>
      </c>
    </row>
    <row r="12" spans="1:5" ht="26.25" customHeight="1">
      <c r="A12" s="264" t="s">
        <v>621</v>
      </c>
      <c r="B12" s="199">
        <v>882129</v>
      </c>
      <c r="C12" s="199"/>
      <c r="D12" s="199">
        <v>498</v>
      </c>
      <c r="E12" s="199">
        <v>498</v>
      </c>
    </row>
    <row r="13" spans="1:5" ht="26.25" customHeight="1">
      <c r="A13" s="264" t="s">
        <v>622</v>
      </c>
      <c r="B13" s="199">
        <v>882112</v>
      </c>
      <c r="C13" s="199">
        <v>27</v>
      </c>
      <c r="D13" s="199">
        <v>27</v>
      </c>
      <c r="E13" s="199">
        <v>27</v>
      </c>
    </row>
    <row r="14" spans="1:5" ht="26.25" customHeight="1">
      <c r="A14" s="264" t="s">
        <v>623</v>
      </c>
      <c r="B14" s="199">
        <v>882111</v>
      </c>
      <c r="C14" s="199">
        <v>234</v>
      </c>
      <c r="D14" s="199">
        <v>78</v>
      </c>
      <c r="E14" s="199">
        <v>78</v>
      </c>
    </row>
    <row r="15" spans="1:5" ht="26.25" customHeight="1">
      <c r="A15" s="264" t="s">
        <v>624</v>
      </c>
      <c r="B15" s="199">
        <v>882122</v>
      </c>
      <c r="C15" s="199">
        <v>40</v>
      </c>
      <c r="D15" s="199">
        <v>40</v>
      </c>
      <c r="E15" s="199">
        <v>36</v>
      </c>
    </row>
    <row r="16" spans="1:5" ht="26.25" customHeight="1">
      <c r="A16" s="264" t="s">
        <v>625</v>
      </c>
      <c r="B16" s="199">
        <v>882122</v>
      </c>
      <c r="C16" s="199">
        <v>105</v>
      </c>
      <c r="D16" s="199">
        <v>250</v>
      </c>
      <c r="E16" s="199">
        <v>250</v>
      </c>
    </row>
    <row r="17" spans="1:5" ht="12.75">
      <c r="A17" s="252" t="s">
        <v>626</v>
      </c>
      <c r="B17" s="199"/>
      <c r="C17" s="199">
        <f>SUM(C5:C16)</f>
        <v>2688</v>
      </c>
      <c r="D17" s="199">
        <f>SUM(D5:D16)</f>
        <v>3114</v>
      </c>
      <c r="E17" s="199">
        <f>SUM(E5:E16)</f>
        <v>3109</v>
      </c>
    </row>
  </sheetData>
  <sheetProtection/>
  <mergeCells count="2">
    <mergeCell ref="A2:C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25.14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2.140625" style="0" customWidth="1"/>
  </cols>
  <sheetData>
    <row r="1" spans="1:7" ht="12.75">
      <c r="A1" s="492" t="s">
        <v>659</v>
      </c>
      <c r="B1" s="368"/>
      <c r="C1" s="368"/>
      <c r="D1" s="368"/>
      <c r="E1" s="368"/>
      <c r="F1" s="368"/>
      <c r="G1" s="368"/>
    </row>
    <row r="2" spans="2:6" ht="24.75" customHeight="1">
      <c r="B2" s="523" t="s">
        <v>208</v>
      </c>
      <c r="C2" s="523"/>
      <c r="D2" s="523"/>
      <c r="E2" s="523"/>
      <c r="F2" s="523"/>
    </row>
    <row r="4" spans="6:7" ht="13.5" thickBot="1">
      <c r="F4" s="522" t="s">
        <v>102</v>
      </c>
      <c r="G4" s="522"/>
    </row>
    <row r="5" spans="1:7" ht="31.5" customHeight="1" thickBot="1">
      <c r="A5" s="530" t="s">
        <v>203</v>
      </c>
      <c r="B5" s="532"/>
      <c r="C5" s="529" t="s">
        <v>207</v>
      </c>
      <c r="D5" s="528" t="s">
        <v>204</v>
      </c>
      <c r="E5" s="528"/>
      <c r="F5" s="528" t="s">
        <v>206</v>
      </c>
      <c r="G5" s="528"/>
    </row>
    <row r="6" spans="1:7" ht="15.75" customHeight="1" thickBot="1">
      <c r="A6" s="531"/>
      <c r="B6" s="533"/>
      <c r="C6" s="529"/>
      <c r="D6" s="57" t="s">
        <v>205</v>
      </c>
      <c r="E6" s="57" t="s">
        <v>103</v>
      </c>
      <c r="F6" s="57" t="s">
        <v>205</v>
      </c>
      <c r="G6" s="57" t="s">
        <v>103</v>
      </c>
    </row>
    <row r="7" spans="1:7" ht="13.5" thickBot="1">
      <c r="A7" s="58">
        <v>1</v>
      </c>
      <c r="B7" s="533"/>
      <c r="C7" s="117" t="s">
        <v>201</v>
      </c>
      <c r="D7" s="118"/>
      <c r="E7" s="119"/>
      <c r="F7" s="118"/>
      <c r="G7" s="119"/>
    </row>
    <row r="8" spans="1:7" ht="12.75">
      <c r="A8" s="59">
        <f aca="true" t="shared" si="0" ref="A8:A27">A7+1</f>
        <v>2</v>
      </c>
      <c r="B8" s="526" t="s">
        <v>202</v>
      </c>
      <c r="C8" s="115">
        <v>2010</v>
      </c>
      <c r="D8" s="124">
        <v>0</v>
      </c>
      <c r="E8" s="125">
        <v>0</v>
      </c>
      <c r="F8" s="124">
        <v>0</v>
      </c>
      <c r="G8" s="116">
        <v>0</v>
      </c>
    </row>
    <row r="9" spans="1:7" ht="12.75">
      <c r="A9" s="59">
        <f t="shared" si="0"/>
        <v>3</v>
      </c>
      <c r="B9" s="527"/>
      <c r="C9" s="60">
        <v>2011</v>
      </c>
      <c r="D9" s="124">
        <v>0</v>
      </c>
      <c r="E9" s="124">
        <v>0</v>
      </c>
      <c r="F9" s="127">
        <v>0</v>
      </c>
      <c r="G9" s="62">
        <v>0</v>
      </c>
    </row>
    <row r="10" spans="1:7" ht="12.75">
      <c r="A10" s="59">
        <f t="shared" si="0"/>
        <v>4</v>
      </c>
      <c r="B10" s="527"/>
      <c r="C10" s="60">
        <v>2012</v>
      </c>
      <c r="D10" s="124">
        <v>0</v>
      </c>
      <c r="E10" s="124">
        <v>0</v>
      </c>
      <c r="F10" s="61">
        <v>0</v>
      </c>
      <c r="G10" s="62">
        <v>0</v>
      </c>
    </row>
    <row r="11" spans="1:7" ht="12.75">
      <c r="A11" s="59">
        <f t="shared" si="0"/>
        <v>5</v>
      </c>
      <c r="B11" s="527"/>
      <c r="C11" s="60">
        <v>2013</v>
      </c>
      <c r="D11" s="124">
        <v>0</v>
      </c>
      <c r="E11" s="124">
        <v>0</v>
      </c>
      <c r="F11" s="61">
        <v>0</v>
      </c>
      <c r="G11" s="62">
        <v>0</v>
      </c>
    </row>
    <row r="12" spans="1:7" ht="12.75">
      <c r="A12" s="59">
        <f t="shared" si="0"/>
        <v>6</v>
      </c>
      <c r="B12" s="527"/>
      <c r="C12" s="60">
        <v>2014</v>
      </c>
      <c r="D12" s="124">
        <v>0</v>
      </c>
      <c r="E12" s="124">
        <v>0</v>
      </c>
      <c r="F12" s="61">
        <v>0</v>
      </c>
      <c r="G12" s="62">
        <v>0</v>
      </c>
    </row>
    <row r="13" spans="1:7" ht="12.75">
      <c r="A13" s="59">
        <f t="shared" si="0"/>
        <v>7</v>
      </c>
      <c r="B13" s="527"/>
      <c r="C13" s="60">
        <v>2015</v>
      </c>
      <c r="D13" s="124">
        <v>0</v>
      </c>
      <c r="E13" s="124">
        <v>0</v>
      </c>
      <c r="F13" s="61">
        <v>0</v>
      </c>
      <c r="G13" s="62">
        <v>0</v>
      </c>
    </row>
    <row r="14" spans="1:7" ht="12.75">
      <c r="A14" s="59">
        <f t="shared" si="0"/>
        <v>8</v>
      </c>
      <c r="B14" s="527"/>
      <c r="C14" s="60">
        <v>2016</v>
      </c>
      <c r="D14" s="124">
        <v>0</v>
      </c>
      <c r="E14" s="124">
        <v>0</v>
      </c>
      <c r="F14" s="61">
        <v>0</v>
      </c>
      <c r="G14" s="62">
        <v>0</v>
      </c>
    </row>
    <row r="15" spans="1:7" ht="12.75">
      <c r="A15" s="59">
        <f t="shared" si="0"/>
        <v>9</v>
      </c>
      <c r="B15" s="527"/>
      <c r="C15" s="60">
        <v>2017</v>
      </c>
      <c r="D15" s="124">
        <v>0</v>
      </c>
      <c r="E15" s="124">
        <v>0</v>
      </c>
      <c r="F15" s="61">
        <v>0</v>
      </c>
      <c r="G15" s="62">
        <v>0</v>
      </c>
    </row>
    <row r="16" spans="1:7" ht="12.75">
      <c r="A16" s="59">
        <f t="shared" si="0"/>
        <v>10</v>
      </c>
      <c r="B16" s="527"/>
      <c r="C16" s="60">
        <v>2018</v>
      </c>
      <c r="D16" s="124">
        <v>0</v>
      </c>
      <c r="E16" s="124">
        <v>0</v>
      </c>
      <c r="F16" s="61">
        <v>0</v>
      </c>
      <c r="G16" s="62">
        <v>0</v>
      </c>
    </row>
    <row r="17" spans="1:7" ht="12.75">
      <c r="A17" s="59">
        <f t="shared" si="0"/>
        <v>11</v>
      </c>
      <c r="B17" s="527"/>
      <c r="C17" s="60">
        <v>2019</v>
      </c>
      <c r="D17" s="124">
        <v>0</v>
      </c>
      <c r="E17" s="124">
        <v>0</v>
      </c>
      <c r="F17" s="61">
        <v>0</v>
      </c>
      <c r="G17" s="62">
        <v>0</v>
      </c>
    </row>
    <row r="18" spans="1:7" ht="12.75">
      <c r="A18" s="59">
        <f t="shared" si="0"/>
        <v>12</v>
      </c>
      <c r="B18" s="527"/>
      <c r="C18" s="60">
        <v>2020</v>
      </c>
      <c r="D18" s="124">
        <v>0</v>
      </c>
      <c r="E18" s="124">
        <v>0</v>
      </c>
      <c r="F18" s="61">
        <v>0</v>
      </c>
      <c r="G18" s="62">
        <v>0</v>
      </c>
    </row>
    <row r="19" spans="1:7" ht="12.75">
      <c r="A19" s="59">
        <f t="shared" si="0"/>
        <v>13</v>
      </c>
      <c r="B19" s="527"/>
      <c r="C19" s="60">
        <v>2021</v>
      </c>
      <c r="D19" s="124">
        <v>0</v>
      </c>
      <c r="E19" s="124">
        <v>0</v>
      </c>
      <c r="F19" s="61">
        <v>0</v>
      </c>
      <c r="G19" s="62">
        <v>0</v>
      </c>
    </row>
    <row r="20" spans="1:7" ht="12.75">
      <c r="A20" s="59">
        <f t="shared" si="0"/>
        <v>14</v>
      </c>
      <c r="B20" s="527"/>
      <c r="C20" s="60">
        <v>2022</v>
      </c>
      <c r="D20" s="124">
        <v>0</v>
      </c>
      <c r="E20" s="124">
        <v>0</v>
      </c>
      <c r="F20" s="61">
        <v>0</v>
      </c>
      <c r="G20" s="62">
        <v>0</v>
      </c>
    </row>
    <row r="21" spans="1:7" ht="12.75">
      <c r="A21" s="59">
        <f t="shared" si="0"/>
        <v>15</v>
      </c>
      <c r="B21" s="527"/>
      <c r="C21" s="60">
        <v>2023</v>
      </c>
      <c r="D21" s="124">
        <v>0</v>
      </c>
      <c r="E21" s="124">
        <v>0</v>
      </c>
      <c r="F21" s="61">
        <v>0</v>
      </c>
      <c r="G21" s="62">
        <v>0</v>
      </c>
    </row>
    <row r="22" spans="1:7" ht="12.75">
      <c r="A22" s="59">
        <f t="shared" si="0"/>
        <v>16</v>
      </c>
      <c r="B22" s="527"/>
      <c r="C22" s="60">
        <v>2024</v>
      </c>
      <c r="D22" s="124">
        <v>0</v>
      </c>
      <c r="E22" s="124">
        <v>0</v>
      </c>
      <c r="F22" s="61">
        <v>0</v>
      </c>
      <c r="G22" s="62">
        <v>0</v>
      </c>
    </row>
    <row r="23" spans="1:7" ht="12.75">
      <c r="A23" s="59">
        <f t="shared" si="0"/>
        <v>17</v>
      </c>
      <c r="B23" s="527"/>
      <c r="C23" s="60">
        <v>2025</v>
      </c>
      <c r="D23" s="124">
        <v>0</v>
      </c>
      <c r="E23" s="124">
        <v>0</v>
      </c>
      <c r="F23" s="61">
        <v>0</v>
      </c>
      <c r="G23" s="62">
        <v>0</v>
      </c>
    </row>
    <row r="24" spans="1:7" ht="12.75">
      <c r="A24" s="59">
        <f t="shared" si="0"/>
        <v>18</v>
      </c>
      <c r="B24" s="527"/>
      <c r="C24" s="60">
        <v>2026</v>
      </c>
      <c r="D24" s="124">
        <v>0</v>
      </c>
      <c r="E24" s="124">
        <v>0</v>
      </c>
      <c r="F24" s="61">
        <v>0</v>
      </c>
      <c r="G24" s="62">
        <v>0</v>
      </c>
    </row>
    <row r="25" spans="1:7" ht="12.75">
      <c r="A25" s="59">
        <f t="shared" si="0"/>
        <v>19</v>
      </c>
      <c r="B25" s="527"/>
      <c r="C25" s="60">
        <v>2027</v>
      </c>
      <c r="D25" s="124">
        <v>0</v>
      </c>
      <c r="E25" s="124">
        <v>0</v>
      </c>
      <c r="F25" s="61">
        <v>0</v>
      </c>
      <c r="G25" s="62">
        <v>0</v>
      </c>
    </row>
    <row r="26" spans="1:7" ht="12.75">
      <c r="A26" s="59">
        <f t="shared" si="0"/>
        <v>20</v>
      </c>
      <c r="B26" s="527"/>
      <c r="C26" s="60">
        <v>2028</v>
      </c>
      <c r="D26" s="124">
        <v>0</v>
      </c>
      <c r="E26" s="124">
        <v>0</v>
      </c>
      <c r="F26" s="61">
        <v>0</v>
      </c>
      <c r="G26" s="62">
        <v>0</v>
      </c>
    </row>
    <row r="27" spans="1:7" ht="13.5" thickBot="1">
      <c r="A27" s="120">
        <f t="shared" si="0"/>
        <v>21</v>
      </c>
      <c r="B27" s="527"/>
      <c r="C27" s="121">
        <v>2029</v>
      </c>
      <c r="D27" s="126">
        <v>0</v>
      </c>
      <c r="E27" s="126">
        <v>0</v>
      </c>
      <c r="F27" s="122">
        <v>0</v>
      </c>
      <c r="G27" s="62">
        <v>0</v>
      </c>
    </row>
    <row r="28" spans="1:6" ht="13.5" thickBot="1">
      <c r="A28" s="524" t="s">
        <v>468</v>
      </c>
      <c r="B28" s="525"/>
      <c r="C28" s="525"/>
      <c r="D28" s="525"/>
      <c r="E28" s="525"/>
      <c r="F28" s="123">
        <f>SUM(F10:F27)</f>
        <v>0</v>
      </c>
    </row>
    <row r="29" spans="4:5" ht="12.75">
      <c r="D29" s="23"/>
      <c r="E29" s="23"/>
    </row>
  </sheetData>
  <sheetProtection/>
  <mergeCells count="10">
    <mergeCell ref="A1:G1"/>
    <mergeCell ref="F4:G4"/>
    <mergeCell ref="B2:F2"/>
    <mergeCell ref="A28:E28"/>
    <mergeCell ref="B8:B27"/>
    <mergeCell ref="D5:E5"/>
    <mergeCell ref="F5:G5"/>
    <mergeCell ref="C5:C6"/>
    <mergeCell ref="A5:A6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6.57421875" style="0" customWidth="1"/>
    <col min="2" max="2" width="12.8515625" style="0" customWidth="1"/>
    <col min="3" max="3" width="14.140625" style="0" customWidth="1"/>
    <col min="4" max="4" width="13.7109375" style="0" customWidth="1"/>
  </cols>
  <sheetData>
    <row r="1" spans="1:4" ht="12.75">
      <c r="A1" s="492" t="s">
        <v>660</v>
      </c>
      <c r="B1" s="368"/>
      <c r="C1" s="368"/>
      <c r="D1" s="368"/>
    </row>
    <row r="2" spans="1:4" ht="12.75">
      <c r="A2" s="294" t="s">
        <v>42</v>
      </c>
      <c r="B2" s="294"/>
      <c r="C2" s="294"/>
      <c r="D2" s="294"/>
    </row>
    <row r="3" ht="13.5" thickBot="1">
      <c r="D3" s="131" t="s">
        <v>43</v>
      </c>
    </row>
    <row r="4" spans="1:4" ht="13.5" thickBot="1">
      <c r="A4" s="525" t="s">
        <v>40</v>
      </c>
      <c r="B4" s="525" t="s">
        <v>239</v>
      </c>
      <c r="C4" s="525"/>
      <c r="D4" s="525" t="s">
        <v>41</v>
      </c>
    </row>
    <row r="5" spans="1:4" ht="13.5" thickBot="1">
      <c r="A5" s="525"/>
      <c r="B5" s="57" t="s">
        <v>237</v>
      </c>
      <c r="C5" s="57" t="s">
        <v>238</v>
      </c>
      <c r="D5" s="525"/>
    </row>
    <row r="6" spans="1:4" ht="12.75">
      <c r="A6" s="132" t="s">
        <v>82</v>
      </c>
      <c r="B6" s="142">
        <f>B7+B8</f>
        <v>0</v>
      </c>
      <c r="C6" s="143">
        <f>C7+C8</f>
        <v>0</v>
      </c>
      <c r="D6" s="144"/>
    </row>
    <row r="7" spans="1:4" ht="12.75">
      <c r="A7" s="133" t="s">
        <v>44</v>
      </c>
      <c r="B7" s="127">
        <v>0</v>
      </c>
      <c r="C7" s="145">
        <v>0</v>
      </c>
      <c r="D7" s="158"/>
    </row>
    <row r="8" spans="1:4" ht="12.75">
      <c r="A8" s="133" t="s">
        <v>45</v>
      </c>
      <c r="B8" s="127">
        <v>0</v>
      </c>
      <c r="C8" s="145">
        <v>0</v>
      </c>
      <c r="D8" s="158">
        <v>0</v>
      </c>
    </row>
    <row r="9" spans="1:4" ht="12.75">
      <c r="A9" s="134" t="s">
        <v>81</v>
      </c>
      <c r="B9" s="146">
        <f>B10+B30+B33+B35+B36+B37+B41+B42</f>
        <v>121165</v>
      </c>
      <c r="C9" s="147">
        <f>C10+C30+C33+C35+C36+C37+C41+C42</f>
        <v>117788</v>
      </c>
      <c r="D9" s="158">
        <f>C9/B9*100</f>
        <v>97.21289151157512</v>
      </c>
    </row>
    <row r="10" spans="1:4" ht="12.75">
      <c r="A10" s="135" t="s">
        <v>46</v>
      </c>
      <c r="B10" s="148">
        <f>B11+B17+B24</f>
        <v>118357</v>
      </c>
      <c r="C10" s="149">
        <f>C11+C17+C24</f>
        <v>114820</v>
      </c>
      <c r="D10" s="158">
        <f>C10/B10*100</f>
        <v>97.0115835987732</v>
      </c>
    </row>
    <row r="11" spans="1:4" ht="12.75">
      <c r="A11" s="133" t="s">
        <v>47</v>
      </c>
      <c r="B11" s="150">
        <f>B12+B13+B14+B15+B16</f>
        <v>91770</v>
      </c>
      <c r="C11" s="151">
        <f>C12+C13+C14+C15+C16</f>
        <v>88878</v>
      </c>
      <c r="D11" s="158">
        <f>C11/B11*100</f>
        <v>96.84864334749919</v>
      </c>
    </row>
    <row r="12" spans="1:4" ht="12.75">
      <c r="A12" s="136" t="s">
        <v>230</v>
      </c>
      <c r="B12" s="127">
        <v>0</v>
      </c>
      <c r="C12" s="145">
        <v>0</v>
      </c>
      <c r="D12" s="158"/>
    </row>
    <row r="13" spans="1:4" ht="12.75">
      <c r="A13" s="136" t="s">
        <v>437</v>
      </c>
      <c r="B13" s="127">
        <v>12521</v>
      </c>
      <c r="C13" s="145">
        <v>12941</v>
      </c>
      <c r="D13" s="158">
        <f>C13/B13*100</f>
        <v>103.35436466735884</v>
      </c>
    </row>
    <row r="14" spans="1:4" ht="12.75">
      <c r="A14" s="136" t="s">
        <v>233</v>
      </c>
      <c r="B14" s="127">
        <v>9288</v>
      </c>
      <c r="C14" s="145">
        <v>9288</v>
      </c>
      <c r="D14" s="158">
        <f>C14/B14*100</f>
        <v>100</v>
      </c>
    </row>
    <row r="15" spans="1:4" ht="12.75">
      <c r="A15" s="136" t="s">
        <v>48</v>
      </c>
      <c r="B15" s="127">
        <v>0</v>
      </c>
      <c r="C15" s="145">
        <v>0</v>
      </c>
      <c r="D15" s="158">
        <v>0</v>
      </c>
    </row>
    <row r="16" spans="1:4" ht="12.75">
      <c r="A16" s="136" t="s">
        <v>231</v>
      </c>
      <c r="B16" s="127">
        <v>69961</v>
      </c>
      <c r="C16" s="145">
        <v>66649</v>
      </c>
      <c r="D16" s="158">
        <f>C16/B16*100</f>
        <v>95.265933877446</v>
      </c>
    </row>
    <row r="17" spans="1:4" ht="12.75">
      <c r="A17" s="133" t="s">
        <v>49</v>
      </c>
      <c r="B17" s="150">
        <f>B18+B19+B20+B21+B22+B23</f>
        <v>0</v>
      </c>
      <c r="C17" s="151">
        <f>C18+C19+C20+C21+C22+C23</f>
        <v>0</v>
      </c>
      <c r="D17" s="158"/>
    </row>
    <row r="18" spans="1:4" ht="12.75">
      <c r="A18" s="136" t="s">
        <v>232</v>
      </c>
      <c r="B18" s="127">
        <v>0</v>
      </c>
      <c r="C18" s="145">
        <v>0</v>
      </c>
      <c r="D18" s="158"/>
    </row>
    <row r="19" spans="1:4" ht="12.75">
      <c r="A19" s="136" t="s">
        <v>50</v>
      </c>
      <c r="B19" s="127">
        <v>0</v>
      </c>
      <c r="C19" s="145">
        <v>0</v>
      </c>
      <c r="D19" s="158">
        <v>0</v>
      </c>
    </row>
    <row r="20" spans="1:4" ht="12.75">
      <c r="A20" s="136" t="s">
        <v>51</v>
      </c>
      <c r="B20" s="127">
        <v>0</v>
      </c>
      <c r="C20" s="145">
        <v>0</v>
      </c>
      <c r="D20" s="158"/>
    </row>
    <row r="21" spans="1:4" ht="12.75">
      <c r="A21" s="136" t="s">
        <v>39</v>
      </c>
      <c r="B21" s="127">
        <v>0</v>
      </c>
      <c r="C21" s="145">
        <v>0</v>
      </c>
      <c r="D21" s="158">
        <v>0</v>
      </c>
    </row>
    <row r="22" spans="1:4" ht="12.75">
      <c r="A22" s="136" t="s">
        <v>37</v>
      </c>
      <c r="B22" s="127">
        <v>0</v>
      </c>
      <c r="C22" s="145">
        <v>0</v>
      </c>
      <c r="D22" s="158">
        <v>0</v>
      </c>
    </row>
    <row r="23" spans="1:4" ht="12.75">
      <c r="A23" s="136" t="s">
        <v>52</v>
      </c>
      <c r="B23" s="127">
        <v>0</v>
      </c>
      <c r="C23" s="145">
        <v>0</v>
      </c>
      <c r="D23" s="158">
        <v>0</v>
      </c>
    </row>
    <row r="24" spans="1:4" ht="12.75">
      <c r="A24" s="133" t="s">
        <v>53</v>
      </c>
      <c r="B24" s="150">
        <f>SUM(B25:B29)</f>
        <v>26587</v>
      </c>
      <c r="C24" s="150">
        <f>SUM(C25:C29)</f>
        <v>25942</v>
      </c>
      <c r="D24" s="158">
        <f>C24/B24*100</f>
        <v>97.57400233196675</v>
      </c>
    </row>
    <row r="25" spans="1:4" ht="12.75">
      <c r="A25" s="136" t="s">
        <v>234</v>
      </c>
      <c r="B25" s="127">
        <v>24006</v>
      </c>
      <c r="C25" s="145">
        <v>23401</v>
      </c>
      <c r="D25" s="158">
        <f>C25/B25*100</f>
        <v>97.4797967174873</v>
      </c>
    </row>
    <row r="26" spans="1:4" ht="12.75">
      <c r="A26" s="136" t="s">
        <v>54</v>
      </c>
      <c r="B26" s="127">
        <v>0</v>
      </c>
      <c r="C26" s="145">
        <v>0</v>
      </c>
      <c r="D26" s="158"/>
    </row>
    <row r="27" spans="1:4" ht="12.75">
      <c r="A27" s="136" t="s">
        <v>55</v>
      </c>
      <c r="B27" s="127">
        <v>2416</v>
      </c>
      <c r="C27" s="145">
        <v>2416</v>
      </c>
      <c r="D27" s="158">
        <f>C27/B27*100</f>
        <v>100</v>
      </c>
    </row>
    <row r="28" spans="1:4" ht="12.75">
      <c r="A28" s="136" t="s">
        <v>438</v>
      </c>
      <c r="B28" s="127">
        <v>165</v>
      </c>
      <c r="C28" s="145">
        <v>125</v>
      </c>
      <c r="D28" s="158">
        <f>C28/B28*100</f>
        <v>75.75757575757575</v>
      </c>
    </row>
    <row r="29" spans="1:4" ht="12.75">
      <c r="A29" s="136" t="s">
        <v>38</v>
      </c>
      <c r="B29" s="127">
        <v>0</v>
      </c>
      <c r="C29" s="145">
        <v>0</v>
      </c>
      <c r="D29" s="158"/>
    </row>
    <row r="30" spans="1:4" ht="12.75">
      <c r="A30" s="135" t="s">
        <v>56</v>
      </c>
      <c r="B30" s="148">
        <f>B31+B32</f>
        <v>363</v>
      </c>
      <c r="C30" s="149">
        <f>C31+C32</f>
        <v>2542</v>
      </c>
      <c r="D30" s="158">
        <f>C30/B30*100</f>
        <v>700.2754820936639</v>
      </c>
    </row>
    <row r="31" spans="1:4" ht="12.75">
      <c r="A31" s="136" t="s">
        <v>57</v>
      </c>
      <c r="B31" s="127">
        <v>363</v>
      </c>
      <c r="C31" s="145">
        <v>2542</v>
      </c>
      <c r="D31" s="158">
        <f>C31/B31*100</f>
        <v>700.2754820936639</v>
      </c>
    </row>
    <row r="32" spans="1:4" ht="12.75">
      <c r="A32" s="136" t="s">
        <v>439</v>
      </c>
      <c r="B32" s="127">
        <v>0</v>
      </c>
      <c r="C32" s="145"/>
      <c r="D32" s="158"/>
    </row>
    <row r="33" spans="1:4" ht="12.75">
      <c r="A33" s="135" t="s">
        <v>58</v>
      </c>
      <c r="B33" s="148">
        <f>B34</f>
        <v>2445</v>
      </c>
      <c r="C33" s="149">
        <f>C34</f>
        <v>426</v>
      </c>
      <c r="D33" s="158">
        <f>C33/B33*100</f>
        <v>17.42331288343558</v>
      </c>
    </row>
    <row r="34" spans="1:4" ht="12.75">
      <c r="A34" s="136" t="s">
        <v>59</v>
      </c>
      <c r="B34" s="127">
        <v>2445</v>
      </c>
      <c r="C34" s="145">
        <v>426</v>
      </c>
      <c r="D34" s="158">
        <f>C34/B34*100</f>
        <v>17.42331288343558</v>
      </c>
    </row>
    <row r="35" spans="1:4" ht="12.75">
      <c r="A35" s="135" t="s">
        <v>60</v>
      </c>
      <c r="B35" s="148">
        <v>0</v>
      </c>
      <c r="C35" s="149">
        <v>0</v>
      </c>
      <c r="D35" s="158">
        <v>0</v>
      </c>
    </row>
    <row r="36" spans="1:4" ht="12.75">
      <c r="A36" s="135" t="s">
        <v>61</v>
      </c>
      <c r="B36" s="148">
        <v>0</v>
      </c>
      <c r="C36" s="149">
        <v>0</v>
      </c>
      <c r="D36" s="158"/>
    </row>
    <row r="37" spans="1:4" ht="12.75">
      <c r="A37" s="135" t="s">
        <v>62</v>
      </c>
      <c r="B37" s="148">
        <f>B38+B39+B40</f>
        <v>0</v>
      </c>
      <c r="C37" s="149">
        <f>C38+C39+C40</f>
        <v>0</v>
      </c>
      <c r="D37" s="158">
        <v>0</v>
      </c>
    </row>
    <row r="38" spans="1:4" ht="12.75">
      <c r="A38" s="136" t="s">
        <v>63</v>
      </c>
      <c r="B38" s="127">
        <v>0</v>
      </c>
      <c r="C38" s="145">
        <v>0</v>
      </c>
      <c r="D38" s="158">
        <v>0</v>
      </c>
    </row>
    <row r="39" spans="1:4" ht="12.75">
      <c r="A39" s="136" t="s">
        <v>64</v>
      </c>
      <c r="B39" s="127">
        <v>0</v>
      </c>
      <c r="C39" s="145">
        <v>0</v>
      </c>
      <c r="D39" s="158">
        <v>0</v>
      </c>
    </row>
    <row r="40" spans="1:4" ht="12.75">
      <c r="A40" s="136" t="s">
        <v>65</v>
      </c>
      <c r="B40" s="127">
        <v>0</v>
      </c>
      <c r="C40" s="145">
        <v>0</v>
      </c>
      <c r="D40" s="158">
        <v>0</v>
      </c>
    </row>
    <row r="41" spans="1:4" ht="12.75">
      <c r="A41" s="135" t="s">
        <v>66</v>
      </c>
      <c r="B41" s="148">
        <v>0</v>
      </c>
      <c r="C41" s="149">
        <v>0</v>
      </c>
      <c r="D41" s="158">
        <v>0</v>
      </c>
    </row>
    <row r="42" spans="1:4" ht="12.75">
      <c r="A42" s="135" t="s">
        <v>67</v>
      </c>
      <c r="B42" s="148">
        <v>0</v>
      </c>
      <c r="C42" s="149">
        <v>0</v>
      </c>
      <c r="D42" s="158">
        <v>0</v>
      </c>
    </row>
    <row r="43" spans="1:4" ht="12.75">
      <c r="A43" s="134" t="s">
        <v>68</v>
      </c>
      <c r="B43" s="146">
        <f>B44+B45+B46+B47+B48+B49</f>
        <v>0</v>
      </c>
      <c r="C43" s="147">
        <f>C44+C45+C46+C47+C48+C49</f>
        <v>0</v>
      </c>
      <c r="D43" s="158">
        <v>0</v>
      </c>
    </row>
    <row r="44" spans="1:4" ht="12.75">
      <c r="A44" s="135" t="s">
        <v>69</v>
      </c>
      <c r="B44" s="148">
        <v>0</v>
      </c>
      <c r="C44" s="149">
        <v>0</v>
      </c>
      <c r="D44" s="158"/>
    </row>
    <row r="45" spans="1:4" ht="12.75">
      <c r="A45" s="135" t="s">
        <v>70</v>
      </c>
      <c r="B45" s="148">
        <v>0</v>
      </c>
      <c r="C45" s="149">
        <v>0</v>
      </c>
      <c r="D45" s="158"/>
    </row>
    <row r="46" spans="1:4" ht="12.75">
      <c r="A46" s="135" t="s">
        <v>71</v>
      </c>
      <c r="B46" s="148">
        <v>0</v>
      </c>
      <c r="C46" s="149">
        <v>0</v>
      </c>
      <c r="D46" s="158">
        <v>0</v>
      </c>
    </row>
    <row r="47" spans="1:4" ht="12.75">
      <c r="A47" s="135" t="s">
        <v>72</v>
      </c>
      <c r="B47" s="148">
        <v>0</v>
      </c>
      <c r="C47" s="149">
        <v>0</v>
      </c>
      <c r="D47" s="158">
        <v>0</v>
      </c>
    </row>
    <row r="48" spans="1:4" ht="12.75">
      <c r="A48" s="135" t="s">
        <v>73</v>
      </c>
      <c r="B48" s="148">
        <v>0</v>
      </c>
      <c r="C48" s="149">
        <v>0</v>
      </c>
      <c r="D48" s="158">
        <v>0</v>
      </c>
    </row>
    <row r="49" spans="1:4" ht="12.75">
      <c r="A49" s="135" t="s">
        <v>74</v>
      </c>
      <c r="B49" s="148">
        <v>0</v>
      </c>
      <c r="C49" s="149">
        <v>0</v>
      </c>
      <c r="D49" s="158">
        <v>0</v>
      </c>
    </row>
    <row r="50" spans="1:4" ht="12.75">
      <c r="A50" s="134" t="s">
        <v>75</v>
      </c>
      <c r="B50" s="146">
        <f>B51+B52+B53</f>
        <v>2423</v>
      </c>
      <c r="C50" s="147">
        <f>C51+C52+C53</f>
        <v>2332</v>
      </c>
      <c r="D50" s="158">
        <f>C50/B50*100</f>
        <v>96.24432521667354</v>
      </c>
    </row>
    <row r="51" spans="1:4" ht="12.75">
      <c r="A51" s="135" t="s">
        <v>76</v>
      </c>
      <c r="B51" s="148">
        <v>2423</v>
      </c>
      <c r="C51" s="149">
        <v>2332</v>
      </c>
      <c r="D51" s="158">
        <f>C51/B51*100</f>
        <v>96.24432521667354</v>
      </c>
    </row>
    <row r="52" spans="1:4" ht="12.75">
      <c r="A52" s="135" t="s">
        <v>77</v>
      </c>
      <c r="B52" s="148">
        <v>0</v>
      </c>
      <c r="C52" s="149">
        <v>0</v>
      </c>
      <c r="D52" s="158">
        <v>0</v>
      </c>
    </row>
    <row r="53" spans="1:4" ht="12.75">
      <c r="A53" s="135" t="s">
        <v>78</v>
      </c>
      <c r="B53" s="148">
        <v>0</v>
      </c>
      <c r="C53" s="149">
        <v>0</v>
      </c>
      <c r="D53" s="158">
        <v>0</v>
      </c>
    </row>
    <row r="54" spans="1:4" ht="12.75">
      <c r="A54" s="137" t="s">
        <v>95</v>
      </c>
      <c r="B54" s="146">
        <f>B6+B9+B43+B50</f>
        <v>123588</v>
      </c>
      <c r="C54" s="146">
        <f>C6+C9+C43+C50</f>
        <v>120120</v>
      </c>
      <c r="D54" s="158">
        <f>C54/B54*100</f>
        <v>97.19390232061366</v>
      </c>
    </row>
    <row r="55" spans="1:4" ht="12.75">
      <c r="A55" s="134" t="s">
        <v>79</v>
      </c>
      <c r="B55" s="146">
        <v>0</v>
      </c>
      <c r="C55" s="147">
        <v>0</v>
      </c>
      <c r="D55" s="158"/>
    </row>
    <row r="56" spans="1:4" ht="12.75">
      <c r="A56" s="134" t="s">
        <v>80</v>
      </c>
      <c r="B56" s="146">
        <v>560</v>
      </c>
      <c r="C56" s="147">
        <v>489</v>
      </c>
      <c r="D56" s="158">
        <f>C56/B56*100</f>
        <v>87.32142857142857</v>
      </c>
    </row>
    <row r="57" spans="1:4" ht="12.75">
      <c r="A57" s="134" t="s">
        <v>83</v>
      </c>
      <c r="B57" s="146">
        <f>B58+B59</f>
        <v>0</v>
      </c>
      <c r="C57" s="147">
        <f>C58+C59</f>
        <v>0</v>
      </c>
      <c r="D57" s="158">
        <v>0</v>
      </c>
    </row>
    <row r="58" spans="1:4" ht="12.75">
      <c r="A58" s="141" t="s">
        <v>84</v>
      </c>
      <c r="B58" s="148">
        <v>0</v>
      </c>
      <c r="C58" s="149">
        <v>0</v>
      </c>
      <c r="D58" s="158">
        <v>0</v>
      </c>
    </row>
    <row r="59" spans="1:4" ht="12.75">
      <c r="A59" s="141" t="s">
        <v>85</v>
      </c>
      <c r="B59" s="148">
        <v>0</v>
      </c>
      <c r="C59" s="149">
        <v>0</v>
      </c>
      <c r="D59" s="158">
        <v>0</v>
      </c>
    </row>
    <row r="60" spans="1:4" ht="12.75">
      <c r="A60" s="134" t="s">
        <v>86</v>
      </c>
      <c r="B60" s="146">
        <v>2802</v>
      </c>
      <c r="C60" s="147">
        <v>2679</v>
      </c>
      <c r="D60" s="158">
        <f>C60/B60*100</f>
        <v>95.61027837259101</v>
      </c>
    </row>
    <row r="61" spans="1:4" ht="12.75">
      <c r="A61" s="134" t="s">
        <v>87</v>
      </c>
      <c r="B61" s="146">
        <v>217</v>
      </c>
      <c r="C61" s="147">
        <v>106</v>
      </c>
      <c r="D61" s="158">
        <f>C61/B61*100</f>
        <v>48.8479262672811</v>
      </c>
    </row>
    <row r="62" spans="1:4" ht="13.5" thickBot="1">
      <c r="A62" s="138" t="s">
        <v>96</v>
      </c>
      <c r="B62" s="152">
        <f>B55+B56+B57+B60+B61</f>
        <v>3579</v>
      </c>
      <c r="C62" s="153">
        <f>C55+C56+C57+C60+C61</f>
        <v>3274</v>
      </c>
      <c r="D62" s="159">
        <f>C62/B62*100</f>
        <v>91.47806649902208</v>
      </c>
    </row>
    <row r="63" spans="1:4" ht="13.5" thickBot="1">
      <c r="A63" s="12" t="s">
        <v>97</v>
      </c>
      <c r="B63" s="154">
        <f>B54+B62</f>
        <v>127167</v>
      </c>
      <c r="C63" s="154">
        <f>C54+C62</f>
        <v>123394</v>
      </c>
      <c r="D63" s="160">
        <f>C63/B63*100</f>
        <v>97.03303530003853</v>
      </c>
    </row>
    <row r="65" ht="13.5" thickBot="1"/>
    <row r="66" spans="1:4" ht="13.5" thickBot="1">
      <c r="A66" s="525" t="s">
        <v>88</v>
      </c>
      <c r="B66" s="525" t="s">
        <v>239</v>
      </c>
      <c r="C66" s="525"/>
      <c r="D66" s="525" t="s">
        <v>41</v>
      </c>
    </row>
    <row r="67" spans="1:4" ht="13.5" thickBot="1">
      <c r="A67" s="525"/>
      <c r="B67" s="57" t="s">
        <v>237</v>
      </c>
      <c r="C67" s="57" t="s">
        <v>238</v>
      </c>
      <c r="D67" s="525"/>
    </row>
    <row r="68" spans="1:4" ht="12.75">
      <c r="A68" s="139" t="s">
        <v>98</v>
      </c>
      <c r="B68" s="142">
        <f>B69+B70</f>
        <v>124124</v>
      </c>
      <c r="C68" s="143">
        <f>C69+C70</f>
        <v>120425</v>
      </c>
      <c r="D68" s="161">
        <f>C68/B68*100</f>
        <v>97.01991556830266</v>
      </c>
    </row>
    <row r="69" spans="1:4" ht="12.75">
      <c r="A69" s="134" t="s">
        <v>89</v>
      </c>
      <c r="B69" s="146">
        <v>137694</v>
      </c>
      <c r="C69" s="147">
        <v>137694</v>
      </c>
      <c r="D69" s="162">
        <f aca="true" t="shared" si="0" ref="D69:D77">C69/B69*100</f>
        <v>100</v>
      </c>
    </row>
    <row r="70" spans="1:4" ht="12.75">
      <c r="A70" s="134" t="s">
        <v>90</v>
      </c>
      <c r="B70" s="146">
        <v>-13570</v>
      </c>
      <c r="C70" s="147">
        <v>-17269</v>
      </c>
      <c r="D70" s="162">
        <f t="shared" si="0"/>
        <v>127.25865880619011</v>
      </c>
    </row>
    <row r="71" spans="1:4" ht="12.75">
      <c r="A71" s="137" t="s">
        <v>101</v>
      </c>
      <c r="B71" s="146">
        <f>B72</f>
        <v>2966</v>
      </c>
      <c r="C71" s="147">
        <f>C72</f>
        <v>2713</v>
      </c>
      <c r="D71" s="162">
        <f t="shared" si="0"/>
        <v>91.46999325691166</v>
      </c>
    </row>
    <row r="72" spans="1:4" ht="12.75">
      <c r="A72" s="134" t="s">
        <v>91</v>
      </c>
      <c r="B72" s="146">
        <v>2966</v>
      </c>
      <c r="C72" s="147">
        <v>2713</v>
      </c>
      <c r="D72" s="162">
        <f t="shared" si="0"/>
        <v>91.46999325691166</v>
      </c>
    </row>
    <row r="73" spans="1:4" ht="12.75">
      <c r="A73" s="137" t="s">
        <v>99</v>
      </c>
      <c r="B73" s="146">
        <f>B74+B75+B76</f>
        <v>77</v>
      </c>
      <c r="C73" s="147">
        <f>C74+C75+C76</f>
        <v>256</v>
      </c>
      <c r="D73" s="162">
        <f t="shared" si="0"/>
        <v>332.46753246753246</v>
      </c>
    </row>
    <row r="74" spans="1:4" ht="12.75">
      <c r="A74" s="134" t="s">
        <v>92</v>
      </c>
      <c r="B74" s="146">
        <v>0</v>
      </c>
      <c r="C74" s="147">
        <v>0</v>
      </c>
      <c r="D74" s="162"/>
    </row>
    <row r="75" spans="1:4" ht="12.75">
      <c r="A75" s="134" t="s">
        <v>93</v>
      </c>
      <c r="B75" s="146">
        <v>24</v>
      </c>
      <c r="C75" s="147">
        <v>184</v>
      </c>
      <c r="D75" s="162">
        <f t="shared" si="0"/>
        <v>766.6666666666667</v>
      </c>
    </row>
    <row r="76" spans="1:4" ht="13.5" thickBot="1">
      <c r="A76" s="140" t="s">
        <v>94</v>
      </c>
      <c r="B76" s="156">
        <v>53</v>
      </c>
      <c r="C76" s="157">
        <v>72</v>
      </c>
      <c r="D76" s="163">
        <f t="shared" si="0"/>
        <v>135.8490566037736</v>
      </c>
    </row>
    <row r="77" spans="1:4" ht="13.5" thickBot="1">
      <c r="A77" s="12" t="s">
        <v>100</v>
      </c>
      <c r="B77" s="154">
        <f>B68+B71+B73</f>
        <v>127167</v>
      </c>
      <c r="C77" s="154">
        <f>C68+C71+C73</f>
        <v>123394</v>
      </c>
      <c r="D77" s="155">
        <f t="shared" si="0"/>
        <v>97.03303530003853</v>
      </c>
    </row>
    <row r="79" ht="12.75">
      <c r="A79" s="164" t="s">
        <v>403</v>
      </c>
    </row>
    <row r="80" ht="12.75">
      <c r="A80" s="165" t="s">
        <v>404</v>
      </c>
    </row>
    <row r="81" spans="1:2" ht="12.75">
      <c r="A81" s="166" t="s">
        <v>405</v>
      </c>
      <c r="B81" s="167">
        <v>339</v>
      </c>
    </row>
    <row r="82" spans="1:2" ht="12.75">
      <c r="A82" s="166" t="s">
        <v>406</v>
      </c>
      <c r="B82" s="167">
        <v>0</v>
      </c>
    </row>
    <row r="83" spans="1:2" ht="12.75">
      <c r="A83" s="166" t="s">
        <v>410</v>
      </c>
      <c r="B83" s="167">
        <v>1681</v>
      </c>
    </row>
    <row r="84" spans="1:2" ht="12.75">
      <c r="A84" s="166" t="s">
        <v>407</v>
      </c>
      <c r="B84" s="167">
        <v>1617</v>
      </c>
    </row>
    <row r="85" spans="1:2" ht="12.75">
      <c r="A85" s="166" t="s">
        <v>408</v>
      </c>
      <c r="B85" s="167">
        <v>0</v>
      </c>
    </row>
    <row r="86" spans="1:2" ht="12.75">
      <c r="A86" s="166" t="s">
        <v>409</v>
      </c>
      <c r="B86" s="167">
        <v>0</v>
      </c>
    </row>
  </sheetData>
  <sheetProtection/>
  <mergeCells count="8">
    <mergeCell ref="A1:D1"/>
    <mergeCell ref="A2:D2"/>
    <mergeCell ref="A66:A67"/>
    <mergeCell ref="B66:C66"/>
    <mergeCell ref="D66:D67"/>
    <mergeCell ref="B4:C4"/>
    <mergeCell ref="A4:A5"/>
    <mergeCell ref="D4:D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0.28125" style="0" customWidth="1"/>
    <col min="2" max="2" width="12.00390625" style="0" customWidth="1"/>
    <col min="3" max="3" width="12.28125" style="0" customWidth="1"/>
    <col min="4" max="4" width="12.7109375" style="0" customWidth="1"/>
    <col min="5" max="5" width="13.7109375" style="0" customWidth="1"/>
    <col min="6" max="6" width="16.8515625" style="0" customWidth="1"/>
    <col min="7" max="7" width="15.28125" style="0" customWidth="1"/>
  </cols>
  <sheetData>
    <row r="2" spans="1:7" ht="12.75">
      <c r="A2" s="492" t="s">
        <v>661</v>
      </c>
      <c r="B2" s="368"/>
      <c r="C2" s="368"/>
      <c r="D2" s="368"/>
      <c r="E2" s="368"/>
      <c r="F2" s="368"/>
      <c r="G2" s="368"/>
    </row>
    <row r="4" spans="2:6" ht="12.75">
      <c r="B4" s="294" t="s">
        <v>440</v>
      </c>
      <c r="C4" s="294"/>
      <c r="D4" s="294"/>
      <c r="E4" s="294"/>
      <c r="F4" s="294"/>
    </row>
    <row r="5" spans="2:6" ht="12.75">
      <c r="B5" s="197"/>
      <c r="C5" s="197"/>
      <c r="D5" s="197"/>
      <c r="E5" s="197"/>
      <c r="F5" s="197"/>
    </row>
    <row r="6" ht="13.5" thickBot="1">
      <c r="G6" t="s">
        <v>152</v>
      </c>
    </row>
    <row r="7" spans="2:7" ht="12.75">
      <c r="B7" s="534" t="s">
        <v>153</v>
      </c>
      <c r="C7" s="536" t="s">
        <v>154</v>
      </c>
      <c r="D7" s="538" t="s">
        <v>155</v>
      </c>
      <c r="E7" s="539"/>
      <c r="F7" s="539"/>
      <c r="G7" s="540"/>
    </row>
    <row r="8" spans="2:7" ht="13.5" thickBot="1">
      <c r="B8" s="535"/>
      <c r="C8" s="537"/>
      <c r="D8" s="198">
        <v>41275</v>
      </c>
      <c r="E8" s="248" t="s">
        <v>469</v>
      </c>
      <c r="F8" s="248" t="s">
        <v>470</v>
      </c>
      <c r="G8" s="200">
        <v>41639</v>
      </c>
    </row>
    <row r="9" spans="1:7" ht="24" customHeight="1">
      <c r="A9" s="201" t="s">
        <v>441</v>
      </c>
      <c r="B9" s="24" t="s">
        <v>106</v>
      </c>
      <c r="C9" s="24" t="s">
        <v>106</v>
      </c>
      <c r="D9" s="24" t="s">
        <v>106</v>
      </c>
      <c r="E9" s="24" t="s">
        <v>106</v>
      </c>
      <c r="F9" s="24" t="s">
        <v>106</v>
      </c>
      <c r="G9" s="202" t="s">
        <v>106</v>
      </c>
    </row>
    <row r="10" spans="1:7" ht="25.5" customHeight="1">
      <c r="A10" s="61" t="s">
        <v>442</v>
      </c>
      <c r="B10" s="24">
        <v>2007</v>
      </c>
      <c r="C10" s="24">
        <v>2010</v>
      </c>
      <c r="D10" s="24">
        <v>0</v>
      </c>
      <c r="E10" s="24" t="s">
        <v>106</v>
      </c>
      <c r="F10" s="24"/>
      <c r="G10" s="202">
        <v>0</v>
      </c>
    </row>
    <row r="11" spans="1:7" ht="25.5" customHeight="1">
      <c r="A11" s="122" t="s">
        <v>442</v>
      </c>
      <c r="B11" s="25">
        <v>2008</v>
      </c>
      <c r="C11" s="25">
        <v>2011</v>
      </c>
      <c r="D11" s="25">
        <v>0</v>
      </c>
      <c r="E11" s="25"/>
      <c r="F11" s="25"/>
      <c r="G11" s="209">
        <v>0</v>
      </c>
    </row>
    <row r="12" spans="1:7" ht="25.5" customHeight="1">
      <c r="A12" s="122" t="s">
        <v>442</v>
      </c>
      <c r="B12" s="25">
        <v>2009</v>
      </c>
      <c r="C12" s="25">
        <v>2011</v>
      </c>
      <c r="D12" s="25">
        <v>0</v>
      </c>
      <c r="E12" s="25"/>
      <c r="F12" s="25"/>
      <c r="G12" s="209"/>
    </row>
    <row r="13" spans="1:7" ht="25.5" customHeight="1">
      <c r="A13" s="122" t="s">
        <v>442</v>
      </c>
      <c r="B13" s="25">
        <v>2010</v>
      </c>
      <c r="C13" s="25">
        <v>2012</v>
      </c>
      <c r="D13" s="25">
        <v>30</v>
      </c>
      <c r="E13" s="25">
        <v>0</v>
      </c>
      <c r="F13" s="25">
        <v>30</v>
      </c>
      <c r="G13" s="209">
        <v>0</v>
      </c>
    </row>
    <row r="14" spans="1:7" ht="25.5" customHeight="1">
      <c r="A14" s="122" t="s">
        <v>442</v>
      </c>
      <c r="B14" s="25">
        <v>2010</v>
      </c>
      <c r="C14" s="25">
        <v>2012</v>
      </c>
      <c r="D14" s="25">
        <v>22</v>
      </c>
      <c r="E14" s="25"/>
      <c r="F14" s="25">
        <v>22</v>
      </c>
      <c r="G14" s="209">
        <v>0</v>
      </c>
    </row>
    <row r="15" spans="1:7" ht="25.5" customHeight="1">
      <c r="A15" s="122" t="s">
        <v>442</v>
      </c>
      <c r="B15" s="25">
        <v>2010</v>
      </c>
      <c r="C15" s="25">
        <v>2012</v>
      </c>
      <c r="D15" s="25">
        <v>40</v>
      </c>
      <c r="E15" s="25"/>
      <c r="F15" s="25">
        <v>4</v>
      </c>
      <c r="G15" s="209">
        <v>36</v>
      </c>
    </row>
    <row r="16" spans="1:7" ht="25.5" customHeight="1">
      <c r="A16" s="122" t="s">
        <v>442</v>
      </c>
      <c r="B16" s="25">
        <v>2011</v>
      </c>
      <c r="C16" s="25">
        <v>2013</v>
      </c>
      <c r="D16" s="25">
        <v>124</v>
      </c>
      <c r="E16" s="25">
        <v>0</v>
      </c>
      <c r="F16" s="25">
        <v>0</v>
      </c>
      <c r="G16" s="209">
        <v>124</v>
      </c>
    </row>
    <row r="17" spans="1:7" ht="25.5" customHeight="1">
      <c r="A17" s="122" t="s">
        <v>442</v>
      </c>
      <c r="B17" s="25">
        <v>2011</v>
      </c>
      <c r="C17" s="25">
        <v>2013</v>
      </c>
      <c r="D17" s="25">
        <v>100</v>
      </c>
      <c r="E17" s="25">
        <v>0</v>
      </c>
      <c r="F17" s="25">
        <v>100</v>
      </c>
      <c r="G17" s="209">
        <v>0</v>
      </c>
    </row>
    <row r="18" spans="1:7" ht="28.5" customHeight="1" thickBot="1">
      <c r="A18" s="203" t="s">
        <v>114</v>
      </c>
      <c r="B18" s="204" t="s">
        <v>106</v>
      </c>
      <c r="C18" s="204" t="s">
        <v>106</v>
      </c>
      <c r="D18" s="204">
        <f>SUM(D9:D17)</f>
        <v>316</v>
      </c>
      <c r="E18" s="204">
        <f>SUM(E9:E17)</f>
        <v>0</v>
      </c>
      <c r="F18" s="204">
        <f>SUM(F9:F17)</f>
        <v>156</v>
      </c>
      <c r="G18" s="205">
        <f>SUM(G9:G17)</f>
        <v>160</v>
      </c>
    </row>
  </sheetData>
  <sheetProtection/>
  <mergeCells count="5">
    <mergeCell ref="B4:F4"/>
    <mergeCell ref="B7:B8"/>
    <mergeCell ref="C7:C8"/>
    <mergeCell ref="D7:G7"/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6.421875" style="0" customWidth="1"/>
    <col min="2" max="2" width="53.7109375" style="0" customWidth="1"/>
    <col min="4" max="4" width="11.00390625" style="0" customWidth="1"/>
  </cols>
  <sheetData>
    <row r="1" spans="1:4" ht="12.75">
      <c r="A1" s="492"/>
      <c r="B1" s="368"/>
      <c r="C1" s="368"/>
      <c r="D1" s="368"/>
    </row>
    <row r="2" spans="1:4" ht="15.75">
      <c r="A2" s="541" t="s">
        <v>443</v>
      </c>
      <c r="B2" s="541"/>
      <c r="C2" s="541"/>
      <c r="D2" s="541"/>
    </row>
    <row r="3" spans="1:4" ht="15.75">
      <c r="A3" s="542" t="s">
        <v>444</v>
      </c>
      <c r="B3" s="542"/>
      <c r="C3" s="542"/>
      <c r="D3" s="542"/>
    </row>
    <row r="4" spans="1:4" ht="15.75">
      <c r="A4" s="265"/>
      <c r="B4" s="545" t="s">
        <v>662</v>
      </c>
      <c r="C4" s="546"/>
      <c r="D4" s="546"/>
    </row>
    <row r="5" spans="1:4" ht="15.75">
      <c r="A5" s="210"/>
      <c r="B5" s="543" t="s">
        <v>645</v>
      </c>
      <c r="C5" s="543"/>
      <c r="D5" s="210"/>
    </row>
    <row r="6" spans="1:4" ht="14.25" thickBot="1">
      <c r="A6" s="544" t="s">
        <v>445</v>
      </c>
      <c r="B6" s="544"/>
      <c r="C6" s="544"/>
      <c r="D6" s="544"/>
    </row>
    <row r="7" spans="1:4" ht="24" customHeight="1" thickBot="1" thickTop="1">
      <c r="A7" s="211" t="s">
        <v>278</v>
      </c>
      <c r="B7" s="212" t="s">
        <v>31</v>
      </c>
      <c r="C7" s="213" t="s">
        <v>237</v>
      </c>
      <c r="D7" s="214" t="s">
        <v>446</v>
      </c>
    </row>
    <row r="8" spans="1:4" ht="24" customHeight="1">
      <c r="A8" s="215">
        <v>1</v>
      </c>
      <c r="B8" s="216" t="s">
        <v>447</v>
      </c>
      <c r="C8" s="217">
        <v>2802</v>
      </c>
      <c r="D8" s="218">
        <v>2679</v>
      </c>
    </row>
    <row r="9" spans="1:4" ht="24" customHeight="1">
      <c r="A9" s="219">
        <v>2</v>
      </c>
      <c r="B9" s="220" t="s">
        <v>448</v>
      </c>
      <c r="C9" s="221">
        <v>164</v>
      </c>
      <c r="D9" s="222">
        <v>34</v>
      </c>
    </row>
    <row r="10" spans="1:4" ht="24" customHeight="1">
      <c r="A10" s="219">
        <v>3</v>
      </c>
      <c r="B10" s="220" t="s">
        <v>449</v>
      </c>
      <c r="C10" s="221"/>
      <c r="D10" s="222">
        <v>0</v>
      </c>
    </row>
    <row r="11" spans="1:4" ht="24" customHeight="1" thickBot="1">
      <c r="A11" s="223">
        <v>4</v>
      </c>
      <c r="B11" s="224" t="s">
        <v>450</v>
      </c>
      <c r="C11" s="225"/>
      <c r="D11" s="226"/>
    </row>
    <row r="12" spans="1:4" ht="24" customHeight="1" thickBot="1">
      <c r="A12" s="227">
        <v>5</v>
      </c>
      <c r="B12" s="228" t="s">
        <v>451</v>
      </c>
      <c r="C12" s="229">
        <v>2966</v>
      </c>
      <c r="D12" s="230">
        <v>2713</v>
      </c>
    </row>
    <row r="13" spans="1:4" ht="24" customHeight="1">
      <c r="A13" s="231">
        <v>6</v>
      </c>
      <c r="B13" s="232" t="s">
        <v>452</v>
      </c>
      <c r="C13" s="233">
        <v>0</v>
      </c>
      <c r="D13" s="234">
        <v>0</v>
      </c>
    </row>
    <row r="14" spans="1:4" ht="24" customHeight="1">
      <c r="A14" s="219">
        <v>7</v>
      </c>
      <c r="B14" s="220" t="s">
        <v>453</v>
      </c>
      <c r="C14" s="221"/>
      <c r="D14" s="222">
        <v>0</v>
      </c>
    </row>
    <row r="15" spans="1:4" ht="24" customHeight="1">
      <c r="A15" s="219">
        <v>8</v>
      </c>
      <c r="B15" s="235" t="s">
        <v>454</v>
      </c>
      <c r="C15" s="221"/>
      <c r="D15" s="222">
        <v>0</v>
      </c>
    </row>
    <row r="16" spans="1:4" ht="24" customHeight="1" thickBot="1">
      <c r="A16" s="223">
        <v>9</v>
      </c>
      <c r="B16" s="224" t="s">
        <v>455</v>
      </c>
      <c r="C16" s="225"/>
      <c r="D16" s="226">
        <v>55</v>
      </c>
    </row>
    <row r="17" spans="1:4" ht="24" customHeight="1" thickBot="1">
      <c r="A17" s="227">
        <v>10</v>
      </c>
      <c r="B17" s="228" t="s">
        <v>456</v>
      </c>
      <c r="C17" s="236">
        <v>2966</v>
      </c>
      <c r="D17" s="237">
        <v>2768</v>
      </c>
    </row>
    <row r="18" spans="1:4" ht="24" customHeight="1">
      <c r="A18" s="231">
        <v>11</v>
      </c>
      <c r="B18" s="238" t="s">
        <v>457</v>
      </c>
      <c r="C18" s="233"/>
      <c r="D18" s="234">
        <v>0</v>
      </c>
    </row>
    <row r="19" spans="1:4" ht="24" customHeight="1">
      <c r="A19" s="219">
        <v>12</v>
      </c>
      <c r="B19" s="220" t="s">
        <v>458</v>
      </c>
      <c r="C19" s="221">
        <v>2222</v>
      </c>
      <c r="D19" s="222">
        <v>203</v>
      </c>
    </row>
    <row r="20" spans="1:4" ht="24" customHeight="1" thickBot="1">
      <c r="A20" s="239">
        <v>13</v>
      </c>
      <c r="B20" s="240" t="s">
        <v>459</v>
      </c>
      <c r="C20" s="241">
        <v>744</v>
      </c>
      <c r="D20" s="242">
        <v>2585</v>
      </c>
    </row>
  </sheetData>
  <sheetProtection/>
  <mergeCells count="6">
    <mergeCell ref="A2:D2"/>
    <mergeCell ref="A3:D3"/>
    <mergeCell ref="B5:C5"/>
    <mergeCell ref="A6:D6"/>
    <mergeCell ref="A1:D1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4.00390625" style="0" customWidth="1"/>
    <col min="2" max="2" width="11.421875" style="0" customWidth="1"/>
  </cols>
  <sheetData>
    <row r="1" spans="1:3" ht="12.75">
      <c r="A1" s="554" t="s">
        <v>663</v>
      </c>
      <c r="B1" s="554"/>
      <c r="C1" s="554"/>
    </row>
    <row r="2" spans="1:3" ht="16.5" thickBot="1">
      <c r="A2" s="553" t="s">
        <v>471</v>
      </c>
      <c r="B2" s="553"/>
      <c r="C2" s="553"/>
    </row>
    <row r="3" spans="1:3" ht="15.75" thickBot="1">
      <c r="A3" s="249" t="s">
        <v>31</v>
      </c>
      <c r="B3" s="250" t="s">
        <v>472</v>
      </c>
      <c r="C3" s="251" t="s">
        <v>35</v>
      </c>
    </row>
    <row r="4" spans="1:3" ht="12.75">
      <c r="A4" s="550" t="s">
        <v>473</v>
      </c>
      <c r="B4" s="550">
        <v>522110</v>
      </c>
      <c r="C4" s="550"/>
    </row>
    <row r="5" spans="1:3" ht="13.5" thickBot="1">
      <c r="A5" s="548"/>
      <c r="B5" s="548"/>
      <c r="C5" s="548"/>
    </row>
    <row r="6" spans="1:3" ht="12.75">
      <c r="A6" s="551" t="s">
        <v>474</v>
      </c>
      <c r="B6" s="547">
        <v>682001</v>
      </c>
      <c r="C6" s="555">
        <v>151</v>
      </c>
    </row>
    <row r="7" spans="1:3" ht="13.5" thickBot="1">
      <c r="A7" s="552"/>
      <c r="B7" s="548"/>
      <c r="C7" s="556"/>
    </row>
    <row r="8" spans="1:3" ht="12.75">
      <c r="A8" s="551" t="s">
        <v>475</v>
      </c>
      <c r="B8" s="547">
        <v>682002</v>
      </c>
      <c r="C8" s="547">
        <v>370</v>
      </c>
    </row>
    <row r="9" spans="1:3" ht="13.5" thickBot="1">
      <c r="A9" s="552"/>
      <c r="B9" s="548"/>
      <c r="C9" s="548"/>
    </row>
    <row r="10" spans="1:3" ht="12.75">
      <c r="A10" s="551" t="s">
        <v>476</v>
      </c>
      <c r="B10" s="547">
        <v>841112</v>
      </c>
      <c r="C10" s="547">
        <v>4779</v>
      </c>
    </row>
    <row r="11" spans="1:3" ht="13.5" thickBot="1">
      <c r="A11" s="552"/>
      <c r="B11" s="548"/>
      <c r="C11" s="548"/>
    </row>
    <row r="12" spans="1:3" ht="12.75">
      <c r="A12" s="551" t="s">
        <v>477</v>
      </c>
      <c r="B12" s="547">
        <v>841402</v>
      </c>
      <c r="C12" s="547">
        <v>229</v>
      </c>
    </row>
    <row r="13" spans="1:3" ht="13.5" thickBot="1">
      <c r="A13" s="552"/>
      <c r="B13" s="548"/>
      <c r="C13" s="548"/>
    </row>
    <row r="14" spans="1:3" ht="12.75">
      <c r="A14" s="551" t="s">
        <v>478</v>
      </c>
      <c r="B14" s="547">
        <v>841403</v>
      </c>
      <c r="C14" s="547">
        <v>2881</v>
      </c>
    </row>
    <row r="15" spans="1:3" ht="13.5" thickBot="1">
      <c r="A15" s="552"/>
      <c r="B15" s="548"/>
      <c r="C15" s="548"/>
    </row>
    <row r="16" spans="1:3" ht="12.75">
      <c r="A16" s="551" t="s">
        <v>479</v>
      </c>
      <c r="B16" s="547">
        <v>841907</v>
      </c>
      <c r="C16" s="547"/>
    </row>
    <row r="17" spans="1:3" ht="13.5" thickBot="1">
      <c r="A17" s="552"/>
      <c r="B17" s="548"/>
      <c r="C17" s="548"/>
    </row>
    <row r="18" spans="1:3" ht="12.75">
      <c r="A18" s="547" t="s">
        <v>480</v>
      </c>
      <c r="B18" s="547">
        <v>862101</v>
      </c>
      <c r="C18" s="547">
        <v>5</v>
      </c>
    </row>
    <row r="19" spans="1:3" ht="13.5" thickBot="1">
      <c r="A19" s="548"/>
      <c r="B19" s="548"/>
      <c r="C19" s="548"/>
    </row>
    <row r="20" spans="1:3" ht="12.75">
      <c r="A20" s="547" t="s">
        <v>481</v>
      </c>
      <c r="B20" s="547">
        <v>862102</v>
      </c>
      <c r="C20" s="547">
        <v>58</v>
      </c>
    </row>
    <row r="21" spans="1:3" ht="13.5" thickBot="1">
      <c r="A21" s="548"/>
      <c r="B21" s="548"/>
      <c r="C21" s="548"/>
    </row>
    <row r="22" spans="1:3" ht="12.75">
      <c r="A22" s="547" t="s">
        <v>482</v>
      </c>
      <c r="B22" s="547">
        <v>882111</v>
      </c>
      <c r="C22" s="547">
        <v>1407</v>
      </c>
    </row>
    <row r="23" spans="1:3" ht="13.5" thickBot="1">
      <c r="A23" s="548"/>
      <c r="B23" s="548"/>
      <c r="C23" s="548"/>
    </row>
    <row r="24" spans="1:3" ht="12.75">
      <c r="A24" s="547" t="s">
        <v>483</v>
      </c>
      <c r="B24" s="547">
        <v>882112</v>
      </c>
      <c r="C24" s="547">
        <v>27</v>
      </c>
    </row>
    <row r="25" spans="1:3" ht="13.5" thickBot="1">
      <c r="A25" s="549"/>
      <c r="B25" s="549"/>
      <c r="C25" s="548"/>
    </row>
    <row r="26" spans="1:3" ht="12.75">
      <c r="A26" s="550" t="s">
        <v>484</v>
      </c>
      <c r="B26" s="550">
        <v>882113</v>
      </c>
      <c r="C26" s="547">
        <v>813</v>
      </c>
    </row>
    <row r="27" spans="1:3" ht="13.5" thickBot="1">
      <c r="A27" s="548"/>
      <c r="B27" s="548"/>
      <c r="C27" s="548"/>
    </row>
    <row r="28" spans="1:3" ht="12.75">
      <c r="A28" s="547" t="s">
        <v>485</v>
      </c>
      <c r="B28" s="547">
        <v>882117</v>
      </c>
      <c r="C28" s="547">
        <v>153</v>
      </c>
    </row>
    <row r="29" spans="1:3" ht="13.5" thickBot="1">
      <c r="A29" s="548"/>
      <c r="B29" s="548"/>
      <c r="C29" s="548"/>
    </row>
    <row r="30" spans="1:3" ht="12.75">
      <c r="A30" s="547" t="s">
        <v>486</v>
      </c>
      <c r="B30" s="547">
        <v>882118</v>
      </c>
      <c r="C30" s="547">
        <v>0</v>
      </c>
    </row>
    <row r="31" spans="1:3" ht="13.5" thickBot="1">
      <c r="A31" s="548"/>
      <c r="B31" s="548"/>
      <c r="C31" s="548"/>
    </row>
    <row r="32" spans="1:3" ht="12.75">
      <c r="A32" s="547" t="s">
        <v>487</v>
      </c>
      <c r="B32" s="547">
        <v>882122</v>
      </c>
      <c r="C32" s="547">
        <v>250</v>
      </c>
    </row>
    <row r="33" spans="1:3" ht="13.5" thickBot="1">
      <c r="A33" s="548"/>
      <c r="B33" s="548"/>
      <c r="C33" s="548"/>
    </row>
    <row r="34" spans="1:3" ht="12.75">
      <c r="A34" s="547" t="s">
        <v>488</v>
      </c>
      <c r="B34" s="547">
        <v>882124</v>
      </c>
      <c r="C34" s="547">
        <v>20</v>
      </c>
    </row>
    <row r="35" spans="1:3" ht="13.5" thickBot="1">
      <c r="A35" s="548"/>
      <c r="B35" s="548"/>
      <c r="C35" s="548"/>
    </row>
    <row r="36" spans="1:3" ht="12.75">
      <c r="A36" s="547" t="s">
        <v>489</v>
      </c>
      <c r="B36" s="547">
        <v>889967</v>
      </c>
      <c r="C36" s="547"/>
    </row>
    <row r="37" spans="1:3" ht="13.5" thickBot="1">
      <c r="A37" s="549"/>
      <c r="B37" s="549"/>
      <c r="C37" s="548"/>
    </row>
    <row r="38" spans="1:3" ht="12.75">
      <c r="A38" s="550" t="s">
        <v>490</v>
      </c>
      <c r="B38" s="550">
        <v>882129</v>
      </c>
      <c r="C38" s="547">
        <v>534</v>
      </c>
    </row>
    <row r="39" spans="1:3" ht="13.5" thickBot="1">
      <c r="A39" s="548"/>
      <c r="B39" s="548"/>
      <c r="C39" s="548"/>
    </row>
    <row r="40" spans="1:3" ht="12.75">
      <c r="A40" s="547" t="s">
        <v>491</v>
      </c>
      <c r="B40" s="547">
        <v>889921</v>
      </c>
      <c r="C40" s="547">
        <v>1095</v>
      </c>
    </row>
    <row r="41" spans="1:3" ht="13.5" thickBot="1">
      <c r="A41" s="548"/>
      <c r="B41" s="548"/>
      <c r="C41" s="548"/>
    </row>
    <row r="42" spans="1:3" ht="12.75">
      <c r="A42" s="547" t="s">
        <v>495</v>
      </c>
      <c r="B42" s="547">
        <v>889928</v>
      </c>
      <c r="C42" s="547">
        <v>2324</v>
      </c>
    </row>
    <row r="43" spans="1:3" ht="13.5" thickBot="1">
      <c r="A43" s="548"/>
      <c r="B43" s="548"/>
      <c r="C43" s="548"/>
    </row>
    <row r="44" spans="1:3" ht="12.75">
      <c r="A44" s="547" t="s">
        <v>627</v>
      </c>
      <c r="B44" s="547">
        <v>890442</v>
      </c>
      <c r="C44" s="547">
        <v>3162</v>
      </c>
    </row>
    <row r="45" spans="1:3" ht="13.5" thickBot="1">
      <c r="A45" s="548"/>
      <c r="B45" s="548"/>
      <c r="C45" s="548"/>
    </row>
    <row r="46" spans="1:3" ht="12.75">
      <c r="A46" s="547" t="s">
        <v>492</v>
      </c>
      <c r="B46" s="547">
        <v>910123</v>
      </c>
      <c r="C46" s="547">
        <v>194</v>
      </c>
    </row>
    <row r="47" spans="1:3" ht="13.5" thickBot="1">
      <c r="A47" s="548"/>
      <c r="B47" s="548"/>
      <c r="C47" s="548"/>
    </row>
    <row r="48" spans="1:3" ht="12.75">
      <c r="A48" s="547" t="s">
        <v>493</v>
      </c>
      <c r="B48" s="547">
        <v>910502</v>
      </c>
      <c r="C48" s="547">
        <v>948</v>
      </c>
    </row>
    <row r="49" spans="1:3" ht="13.5" thickBot="1">
      <c r="A49" s="548"/>
      <c r="B49" s="548"/>
      <c r="C49" s="548"/>
    </row>
    <row r="50" spans="1:3" ht="12.75">
      <c r="A50" s="547" t="s">
        <v>494</v>
      </c>
      <c r="B50" s="547">
        <v>931102</v>
      </c>
      <c r="C50" s="547">
        <v>4</v>
      </c>
    </row>
    <row r="51" spans="1:3" ht="13.5" thickBot="1">
      <c r="A51" s="548"/>
      <c r="B51" s="548"/>
      <c r="C51" s="548"/>
    </row>
    <row r="52" spans="1:3" ht="12.75">
      <c r="A52" s="547" t="s">
        <v>496</v>
      </c>
      <c r="B52" s="547">
        <v>960301</v>
      </c>
      <c r="C52" s="547">
        <v>13</v>
      </c>
    </row>
    <row r="53" spans="1:3" ht="13.5" thickBot="1">
      <c r="A53" s="548"/>
      <c r="B53" s="548"/>
      <c r="C53" s="548"/>
    </row>
  </sheetData>
  <sheetProtection/>
  <mergeCells count="77">
    <mergeCell ref="A2:C2"/>
    <mergeCell ref="A4:A5"/>
    <mergeCell ref="B4:B5"/>
    <mergeCell ref="C4:C5"/>
    <mergeCell ref="A1:C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8:A19"/>
    <mergeCell ref="B18:B19"/>
    <mergeCell ref="C18:C19"/>
    <mergeCell ref="A14:A15"/>
    <mergeCell ref="B14:B15"/>
    <mergeCell ref="C14:C15"/>
    <mergeCell ref="A16:A17"/>
    <mergeCell ref="B16:B17"/>
    <mergeCell ref="C16:C17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A62" sqref="A62:A65"/>
    </sheetView>
  </sheetViews>
  <sheetFormatPr defaultColWidth="9.140625" defaultRowHeight="12.75"/>
  <cols>
    <col min="1" max="1" width="42.421875" style="0" customWidth="1"/>
  </cols>
  <sheetData>
    <row r="1" spans="1:7" ht="12.75">
      <c r="A1" s="267"/>
      <c r="B1" s="297" t="s">
        <v>665</v>
      </c>
      <c r="C1" s="297"/>
      <c r="D1" s="297"/>
      <c r="E1" s="297"/>
      <c r="F1" s="298"/>
      <c r="G1" s="298"/>
    </row>
    <row r="2" spans="1:7" ht="12.75">
      <c r="A2" s="267"/>
      <c r="B2" s="296"/>
      <c r="C2" s="296"/>
      <c r="D2" s="296"/>
      <c r="E2" s="296"/>
      <c r="F2" s="267"/>
      <c r="G2" s="267"/>
    </row>
    <row r="3" spans="1:7" ht="12.75">
      <c r="A3" s="300" t="s">
        <v>571</v>
      </c>
      <c r="B3" s="300"/>
      <c r="C3" s="300"/>
      <c r="D3" s="300"/>
      <c r="E3" s="300"/>
      <c r="F3" s="267"/>
      <c r="G3" s="267"/>
    </row>
    <row r="4" spans="1:7" ht="12.75">
      <c r="A4" s="267"/>
      <c r="B4" s="267"/>
      <c r="C4" s="267"/>
      <c r="D4" s="301" t="s">
        <v>497</v>
      </c>
      <c r="E4" s="301"/>
      <c r="F4" s="267"/>
      <c r="G4" s="267"/>
    </row>
    <row r="5" spans="1:7" ht="12.75">
      <c r="A5" s="302" t="s">
        <v>32</v>
      </c>
      <c r="B5" s="271"/>
      <c r="C5" s="271"/>
      <c r="D5" s="271"/>
      <c r="E5" s="271"/>
      <c r="F5" s="271"/>
      <c r="G5" s="271"/>
    </row>
    <row r="6" spans="1:7" ht="12.75">
      <c r="A6" s="302"/>
      <c r="B6" s="303" t="s">
        <v>498</v>
      </c>
      <c r="C6" s="303"/>
      <c r="D6" s="303"/>
      <c r="E6" s="303"/>
      <c r="F6" s="304" t="s">
        <v>107</v>
      </c>
      <c r="G6" s="304" t="s">
        <v>35</v>
      </c>
    </row>
    <row r="7" spans="1:7" ht="25.5">
      <c r="A7" s="302"/>
      <c r="B7" s="270" t="s">
        <v>499</v>
      </c>
      <c r="C7" s="272" t="s">
        <v>500</v>
      </c>
      <c r="D7" s="270" t="s">
        <v>501</v>
      </c>
      <c r="E7" s="299" t="s">
        <v>463</v>
      </c>
      <c r="F7" s="305"/>
      <c r="G7" s="305"/>
    </row>
    <row r="8" spans="1:7" ht="12.75">
      <c r="A8" s="302"/>
      <c r="B8" s="299" t="s">
        <v>502</v>
      </c>
      <c r="C8" s="299"/>
      <c r="D8" s="299"/>
      <c r="E8" s="299"/>
      <c r="F8" s="306"/>
      <c r="G8" s="306"/>
    </row>
    <row r="9" spans="1:7" ht="12.75">
      <c r="A9" s="268" t="s">
        <v>503</v>
      </c>
      <c r="B9" s="271">
        <v>11579</v>
      </c>
      <c r="C9" s="271">
        <v>1137</v>
      </c>
      <c r="D9" s="271">
        <v>2125</v>
      </c>
      <c r="E9" s="271">
        <v>14841</v>
      </c>
      <c r="F9" s="271">
        <v>18748</v>
      </c>
      <c r="G9" s="271">
        <v>18733</v>
      </c>
    </row>
    <row r="10" spans="1:7" ht="12.75">
      <c r="A10" s="269" t="s">
        <v>504</v>
      </c>
      <c r="B10" s="271">
        <v>775</v>
      </c>
      <c r="C10" s="271">
        <v>833</v>
      </c>
      <c r="D10" s="271"/>
      <c r="E10" s="271">
        <v>1608</v>
      </c>
      <c r="F10" s="271">
        <v>1588</v>
      </c>
      <c r="G10" s="271">
        <v>1574</v>
      </c>
    </row>
    <row r="11" spans="1:7" ht="12.75">
      <c r="A11" s="269" t="s">
        <v>505</v>
      </c>
      <c r="B11" s="271">
        <v>64</v>
      </c>
      <c r="C11" s="271">
        <v>150</v>
      </c>
      <c r="D11" s="271">
        <v>0</v>
      </c>
      <c r="E11" s="271">
        <v>214</v>
      </c>
      <c r="F11" s="271">
        <v>245</v>
      </c>
      <c r="G11" s="271">
        <v>225</v>
      </c>
    </row>
    <row r="12" spans="1:7" ht="12.75">
      <c r="A12" s="269" t="s">
        <v>506</v>
      </c>
      <c r="B12" s="271"/>
      <c r="C12" s="271">
        <v>150</v>
      </c>
      <c r="D12" s="271"/>
      <c r="E12" s="271">
        <v>150</v>
      </c>
      <c r="F12" s="271">
        <v>150</v>
      </c>
      <c r="G12" s="271">
        <v>148</v>
      </c>
    </row>
    <row r="13" spans="1:7" ht="12.75">
      <c r="A13" s="269" t="s">
        <v>507</v>
      </c>
      <c r="B13" s="271">
        <v>64</v>
      </c>
      <c r="C13" s="271"/>
      <c r="D13" s="271"/>
      <c r="E13" s="271">
        <v>64</v>
      </c>
      <c r="F13" s="271">
        <v>64</v>
      </c>
      <c r="G13" s="271">
        <v>46</v>
      </c>
    </row>
    <row r="14" spans="1:7" ht="12.75">
      <c r="A14" s="269" t="s">
        <v>508</v>
      </c>
      <c r="B14" s="271"/>
      <c r="C14" s="271"/>
      <c r="D14" s="271"/>
      <c r="E14" s="271">
        <v>0</v>
      </c>
      <c r="F14" s="271">
        <v>31</v>
      </c>
      <c r="G14" s="271">
        <v>31</v>
      </c>
    </row>
    <row r="15" spans="1:7" ht="12.75">
      <c r="A15" s="269" t="s">
        <v>509</v>
      </c>
      <c r="B15" s="271">
        <v>9931</v>
      </c>
      <c r="C15" s="271">
        <v>0</v>
      </c>
      <c r="D15" s="271">
        <v>2125</v>
      </c>
      <c r="E15" s="271">
        <v>12056</v>
      </c>
      <c r="F15" s="271">
        <v>13081</v>
      </c>
      <c r="G15" s="271">
        <v>13080</v>
      </c>
    </row>
    <row r="16" spans="1:7" ht="12.75">
      <c r="A16" s="269" t="s">
        <v>510</v>
      </c>
      <c r="B16" s="271">
        <v>9931</v>
      </c>
      <c r="C16" s="271"/>
      <c r="D16" s="271"/>
      <c r="E16" s="271">
        <v>9931</v>
      </c>
      <c r="F16" s="271">
        <v>9752</v>
      </c>
      <c r="G16" s="271">
        <v>9751</v>
      </c>
    </row>
    <row r="17" spans="1:7" ht="12.75">
      <c r="A17" s="269" t="s">
        <v>511</v>
      </c>
      <c r="B17" s="271"/>
      <c r="C17" s="271"/>
      <c r="D17" s="271"/>
      <c r="E17" s="271">
        <v>0</v>
      </c>
      <c r="F17" s="271">
        <v>99</v>
      </c>
      <c r="G17" s="271">
        <v>99</v>
      </c>
    </row>
    <row r="18" spans="1:7" ht="12.75">
      <c r="A18" s="269" t="s">
        <v>512</v>
      </c>
      <c r="B18" s="271"/>
      <c r="C18" s="271"/>
      <c r="D18" s="271"/>
      <c r="E18" s="271">
        <v>0</v>
      </c>
      <c r="F18" s="271">
        <v>250</v>
      </c>
      <c r="G18" s="271">
        <v>250</v>
      </c>
    </row>
    <row r="19" spans="1:7" ht="12.75">
      <c r="A19" s="269" t="s">
        <v>513</v>
      </c>
      <c r="B19" s="271"/>
      <c r="C19" s="271"/>
      <c r="D19" s="271"/>
      <c r="E19" s="271">
        <v>0</v>
      </c>
      <c r="F19" s="271">
        <v>1071</v>
      </c>
      <c r="G19" s="271">
        <v>1071</v>
      </c>
    </row>
    <row r="20" spans="1:7" ht="12.75">
      <c r="A20" s="269" t="s">
        <v>514</v>
      </c>
      <c r="B20" s="271"/>
      <c r="C20" s="271"/>
      <c r="D20" s="271">
        <v>2125</v>
      </c>
      <c r="E20" s="271">
        <v>2125</v>
      </c>
      <c r="F20" s="271">
        <v>1909</v>
      </c>
      <c r="G20" s="271">
        <v>1909</v>
      </c>
    </row>
    <row r="21" spans="1:7" ht="12.75">
      <c r="A21" s="269" t="s">
        <v>515</v>
      </c>
      <c r="B21" s="271">
        <v>809</v>
      </c>
      <c r="C21" s="271">
        <v>154</v>
      </c>
      <c r="D21" s="271">
        <v>0</v>
      </c>
      <c r="E21" s="271">
        <v>963</v>
      </c>
      <c r="F21" s="271">
        <v>3834</v>
      </c>
      <c r="G21" s="271">
        <v>3854</v>
      </c>
    </row>
    <row r="22" spans="1:7" ht="12.75">
      <c r="A22" s="269" t="s">
        <v>516</v>
      </c>
      <c r="B22" s="271">
        <v>809</v>
      </c>
      <c r="C22" s="271">
        <v>134</v>
      </c>
      <c r="D22" s="271">
        <v>0</v>
      </c>
      <c r="E22" s="271">
        <v>943</v>
      </c>
      <c r="F22" s="271">
        <v>3656</v>
      </c>
      <c r="G22" s="271">
        <v>3676</v>
      </c>
    </row>
    <row r="23" spans="1:7" ht="12.75">
      <c r="A23" s="269" t="s">
        <v>572</v>
      </c>
      <c r="B23" s="271"/>
      <c r="C23" s="271"/>
      <c r="D23" s="271"/>
      <c r="E23" s="271">
        <v>0</v>
      </c>
      <c r="F23" s="271">
        <v>50</v>
      </c>
      <c r="G23" s="271">
        <v>50</v>
      </c>
    </row>
    <row r="24" spans="1:7" ht="12.75">
      <c r="A24" s="269" t="s">
        <v>573</v>
      </c>
      <c r="B24" s="271">
        <v>809</v>
      </c>
      <c r="C24" s="271"/>
      <c r="D24" s="271"/>
      <c r="E24" s="271">
        <v>809</v>
      </c>
      <c r="F24" s="271">
        <v>3392</v>
      </c>
      <c r="G24" s="271">
        <v>3393</v>
      </c>
    </row>
    <row r="25" spans="1:7" ht="12.75">
      <c r="A25" s="269" t="s">
        <v>517</v>
      </c>
      <c r="B25" s="271"/>
      <c r="C25" s="271">
        <v>134</v>
      </c>
      <c r="D25" s="271"/>
      <c r="E25" s="271">
        <v>134</v>
      </c>
      <c r="F25" s="271">
        <v>80</v>
      </c>
      <c r="G25" s="271">
        <v>80</v>
      </c>
    </row>
    <row r="26" spans="1:7" ht="12.75">
      <c r="A26" s="269" t="s">
        <v>518</v>
      </c>
      <c r="B26" s="271"/>
      <c r="C26" s="271">
        <v>20</v>
      </c>
      <c r="D26" s="271"/>
      <c r="E26" s="271">
        <v>20</v>
      </c>
      <c r="F26" s="271">
        <v>178</v>
      </c>
      <c r="G26" s="271">
        <v>178</v>
      </c>
    </row>
    <row r="27" spans="1:7" ht="12.75">
      <c r="A27" s="269" t="s">
        <v>519</v>
      </c>
      <c r="B27" s="271"/>
      <c r="C27" s="271"/>
      <c r="D27" s="271"/>
      <c r="E27" s="271">
        <v>0</v>
      </c>
      <c r="F27" s="271"/>
      <c r="G27" s="271"/>
    </row>
    <row r="28" spans="1:7" ht="12.75">
      <c r="A28" s="269" t="s">
        <v>520</v>
      </c>
      <c r="B28" s="271"/>
      <c r="C28" s="271"/>
      <c r="D28" s="271"/>
      <c r="E28" s="271">
        <v>0</v>
      </c>
      <c r="F28" s="271"/>
      <c r="G28" s="271"/>
    </row>
    <row r="29" spans="1:7" ht="12.75">
      <c r="A29" s="268" t="s">
        <v>521</v>
      </c>
      <c r="B29" s="271">
        <v>0</v>
      </c>
      <c r="C29" s="271">
        <v>316</v>
      </c>
      <c r="D29" s="271">
        <v>0</v>
      </c>
      <c r="E29" s="271">
        <v>316</v>
      </c>
      <c r="F29" s="271">
        <v>588</v>
      </c>
      <c r="G29" s="271">
        <v>428</v>
      </c>
    </row>
    <row r="30" spans="1:7" ht="12.75">
      <c r="A30" s="269" t="s">
        <v>522</v>
      </c>
      <c r="B30" s="271">
        <v>0</v>
      </c>
      <c r="C30" s="271">
        <v>0</v>
      </c>
      <c r="D30" s="271">
        <v>0</v>
      </c>
      <c r="E30" s="271">
        <v>0</v>
      </c>
      <c r="F30" s="271">
        <v>0</v>
      </c>
      <c r="G30" s="271">
        <v>0</v>
      </c>
    </row>
    <row r="31" spans="1:7" ht="12.75">
      <c r="A31" s="269" t="s">
        <v>523</v>
      </c>
      <c r="B31" s="271"/>
      <c r="C31" s="271"/>
      <c r="D31" s="271"/>
      <c r="E31" s="271">
        <v>0</v>
      </c>
      <c r="F31" s="271"/>
      <c r="G31" s="271"/>
    </row>
    <row r="32" spans="1:7" ht="12.75">
      <c r="A32" s="269" t="s">
        <v>524</v>
      </c>
      <c r="B32" s="271"/>
      <c r="C32" s="271"/>
      <c r="D32" s="271"/>
      <c r="E32" s="271">
        <v>0</v>
      </c>
      <c r="F32" s="271"/>
      <c r="G32" s="271"/>
    </row>
    <row r="33" spans="1:7" ht="12.75">
      <c r="A33" s="269" t="s">
        <v>525</v>
      </c>
      <c r="B33" s="271"/>
      <c r="C33" s="271"/>
      <c r="D33" s="271"/>
      <c r="E33" s="271">
        <v>0</v>
      </c>
      <c r="F33" s="271"/>
      <c r="G33" s="271"/>
    </row>
    <row r="34" spans="1:7" ht="12.75">
      <c r="A34" s="269" t="s">
        <v>526</v>
      </c>
      <c r="B34" s="271">
        <v>0</v>
      </c>
      <c r="C34" s="271">
        <v>0</v>
      </c>
      <c r="D34" s="271">
        <v>0</v>
      </c>
      <c r="E34" s="271">
        <v>0</v>
      </c>
      <c r="F34" s="271">
        <v>272</v>
      </c>
      <c r="G34" s="271">
        <v>272</v>
      </c>
    </row>
    <row r="35" spans="1:7" ht="12.75">
      <c r="A35" s="269" t="s">
        <v>527</v>
      </c>
      <c r="B35" s="271"/>
      <c r="C35" s="271"/>
      <c r="D35" s="271"/>
      <c r="E35" s="271">
        <v>0</v>
      </c>
      <c r="F35" s="271">
        <v>272</v>
      </c>
      <c r="G35" s="271">
        <v>272</v>
      </c>
    </row>
    <row r="36" spans="1:7" ht="12.75">
      <c r="A36" s="269" t="s">
        <v>528</v>
      </c>
      <c r="B36" s="271"/>
      <c r="C36" s="271"/>
      <c r="D36" s="271"/>
      <c r="E36" s="271">
        <v>0</v>
      </c>
      <c r="F36" s="271"/>
      <c r="G36" s="271"/>
    </row>
    <row r="37" spans="1:7" ht="12.75">
      <c r="A37" s="269" t="s">
        <v>529</v>
      </c>
      <c r="B37" s="271">
        <v>0</v>
      </c>
      <c r="C37" s="271">
        <v>316</v>
      </c>
      <c r="D37" s="271">
        <v>0</v>
      </c>
      <c r="E37" s="271">
        <v>316</v>
      </c>
      <c r="F37" s="271">
        <v>316</v>
      </c>
      <c r="G37" s="271">
        <v>156</v>
      </c>
    </row>
    <row r="38" spans="1:7" ht="12.75">
      <c r="A38" s="269" t="s">
        <v>530</v>
      </c>
      <c r="B38" s="271"/>
      <c r="C38" s="271"/>
      <c r="D38" s="271"/>
      <c r="E38" s="271">
        <v>0</v>
      </c>
      <c r="F38" s="271"/>
      <c r="G38" s="271"/>
    </row>
    <row r="39" spans="1:7" ht="12.75">
      <c r="A39" s="269" t="s">
        <v>531</v>
      </c>
      <c r="B39" s="271"/>
      <c r="C39" s="271">
        <v>316</v>
      </c>
      <c r="D39" s="271"/>
      <c r="E39" s="271">
        <v>316</v>
      </c>
      <c r="F39" s="271">
        <v>316</v>
      </c>
      <c r="G39" s="271">
        <v>156</v>
      </c>
    </row>
    <row r="40" spans="1:7" ht="12.75">
      <c r="A40" s="269" t="s">
        <v>532</v>
      </c>
      <c r="B40" s="271"/>
      <c r="C40" s="271"/>
      <c r="D40" s="271"/>
      <c r="E40" s="271">
        <v>0</v>
      </c>
      <c r="F40" s="271"/>
      <c r="G40" s="271"/>
    </row>
    <row r="41" spans="1:7" ht="12.75">
      <c r="A41" s="268" t="s">
        <v>533</v>
      </c>
      <c r="B41" s="271">
        <v>11579</v>
      </c>
      <c r="C41" s="271">
        <v>1453</v>
      </c>
      <c r="D41" s="271">
        <v>2125</v>
      </c>
      <c r="E41" s="271">
        <v>15157</v>
      </c>
      <c r="F41" s="271">
        <v>19336</v>
      </c>
      <c r="G41" s="271">
        <v>19161</v>
      </c>
    </row>
    <row r="42" spans="1:7" ht="12.75">
      <c r="A42" s="268" t="s">
        <v>534</v>
      </c>
      <c r="B42" s="271">
        <v>0</v>
      </c>
      <c r="C42" s="271">
        <v>0</v>
      </c>
      <c r="D42" s="271">
        <v>0</v>
      </c>
      <c r="E42" s="271">
        <v>0</v>
      </c>
      <c r="F42" s="271">
        <v>2967</v>
      </c>
      <c r="G42" s="271">
        <v>2967</v>
      </c>
    </row>
    <row r="43" spans="1:7" ht="12.75">
      <c r="A43" s="269" t="s">
        <v>535</v>
      </c>
      <c r="B43" s="271">
        <v>0</v>
      </c>
      <c r="C43" s="271">
        <v>0</v>
      </c>
      <c r="D43" s="271">
        <v>0</v>
      </c>
      <c r="E43" s="271">
        <v>0</v>
      </c>
      <c r="F43" s="271">
        <v>2967</v>
      </c>
      <c r="G43" s="271">
        <v>2967</v>
      </c>
    </row>
    <row r="44" spans="1:7" ht="12.75">
      <c r="A44" s="269" t="s">
        <v>536</v>
      </c>
      <c r="B44" s="271"/>
      <c r="C44" s="271"/>
      <c r="D44" s="271"/>
      <c r="E44" s="271">
        <v>0</v>
      </c>
      <c r="F44" s="271"/>
      <c r="G44" s="271"/>
    </row>
    <row r="45" spans="1:7" ht="12.75">
      <c r="A45" s="269" t="s">
        <v>537</v>
      </c>
      <c r="B45" s="271"/>
      <c r="C45" s="271"/>
      <c r="D45" s="271"/>
      <c r="E45" s="271">
        <v>0</v>
      </c>
      <c r="F45" s="271">
        <v>640</v>
      </c>
      <c r="G45" s="271">
        <v>640</v>
      </c>
    </row>
    <row r="46" spans="1:7" ht="12.75">
      <c r="A46" s="269" t="s">
        <v>538</v>
      </c>
      <c r="B46" s="271"/>
      <c r="C46" s="271"/>
      <c r="D46" s="271"/>
      <c r="E46" s="271">
        <v>0</v>
      </c>
      <c r="F46" s="271">
        <v>2327</v>
      </c>
      <c r="G46" s="271">
        <v>2327</v>
      </c>
    </row>
    <row r="47" spans="1:7" ht="12.75">
      <c r="A47" s="269" t="s">
        <v>539</v>
      </c>
      <c r="B47" s="271">
        <v>0</v>
      </c>
      <c r="C47" s="271">
        <v>0</v>
      </c>
      <c r="D47" s="271">
        <v>0</v>
      </c>
      <c r="E47" s="271">
        <v>0</v>
      </c>
      <c r="F47" s="271">
        <v>0</v>
      </c>
      <c r="G47" s="271">
        <v>0</v>
      </c>
    </row>
    <row r="48" spans="1:7" ht="12.75">
      <c r="A48" s="269" t="s">
        <v>540</v>
      </c>
      <c r="B48" s="271"/>
      <c r="C48" s="271"/>
      <c r="D48" s="271"/>
      <c r="E48" s="271">
        <v>0</v>
      </c>
      <c r="F48" s="271"/>
      <c r="G48" s="271"/>
    </row>
    <row r="49" spans="1:7" ht="12.75">
      <c r="A49" s="269" t="s">
        <v>541</v>
      </c>
      <c r="B49" s="271"/>
      <c r="C49" s="271"/>
      <c r="D49" s="271"/>
      <c r="E49" s="271">
        <v>0</v>
      </c>
      <c r="F49" s="271"/>
      <c r="G49" s="271"/>
    </row>
    <row r="50" spans="1:7" ht="12.75">
      <c r="A50" s="269" t="s">
        <v>542</v>
      </c>
      <c r="B50" s="271"/>
      <c r="C50" s="271"/>
      <c r="D50" s="271"/>
      <c r="E50" s="271">
        <v>0</v>
      </c>
      <c r="F50" s="271"/>
      <c r="G50" s="271"/>
    </row>
    <row r="51" spans="1:7" ht="12.75">
      <c r="A51" s="269" t="s">
        <v>543</v>
      </c>
      <c r="B51" s="271"/>
      <c r="C51" s="271"/>
      <c r="D51" s="271"/>
      <c r="E51" s="271">
        <v>0</v>
      </c>
      <c r="F51" s="271"/>
      <c r="G51" s="271"/>
    </row>
    <row r="52" spans="1:7" ht="12.75">
      <c r="A52" s="268" t="s">
        <v>544</v>
      </c>
      <c r="B52" s="271"/>
      <c r="C52" s="271"/>
      <c r="D52" s="271"/>
      <c r="E52" s="271">
        <v>0</v>
      </c>
      <c r="F52" s="271"/>
      <c r="G52" s="271">
        <v>19</v>
      </c>
    </row>
    <row r="53" spans="1:7" ht="12.75">
      <c r="A53" s="268" t="s">
        <v>545</v>
      </c>
      <c r="B53" s="271">
        <v>11579</v>
      </c>
      <c r="C53" s="271">
        <v>1453</v>
      </c>
      <c r="D53" s="271">
        <v>2125</v>
      </c>
      <c r="E53" s="271">
        <v>15157</v>
      </c>
      <c r="F53" s="271">
        <v>22303</v>
      </c>
      <c r="G53" s="271">
        <v>22147</v>
      </c>
    </row>
    <row r="58" spans="1:7" ht="12.75">
      <c r="A58" s="267"/>
      <c r="B58" s="297" t="s">
        <v>665</v>
      </c>
      <c r="C58" s="297"/>
      <c r="D58" s="297"/>
      <c r="E58" s="297"/>
      <c r="F58" s="298"/>
      <c r="G58" s="298"/>
    </row>
    <row r="60" spans="1:7" ht="12.75">
      <c r="A60" s="300" t="s">
        <v>574</v>
      </c>
      <c r="B60" s="300"/>
      <c r="C60" s="300"/>
      <c r="D60" s="300"/>
      <c r="E60" s="300"/>
      <c r="F60" s="267"/>
      <c r="G60" s="267"/>
    </row>
    <row r="61" spans="1:7" ht="12.75">
      <c r="A61" s="267"/>
      <c r="B61" s="267"/>
      <c r="C61" s="267"/>
      <c r="D61" s="301" t="s">
        <v>497</v>
      </c>
      <c r="E61" s="301"/>
      <c r="F61" s="267"/>
      <c r="G61" s="267"/>
    </row>
    <row r="62" spans="1:7" ht="12.75">
      <c r="A62" s="302" t="s">
        <v>105</v>
      </c>
      <c r="B62" s="271"/>
      <c r="C62" s="271"/>
      <c r="D62" s="271"/>
      <c r="E62" s="271"/>
      <c r="F62" s="275"/>
      <c r="G62" s="275"/>
    </row>
    <row r="63" spans="1:7" ht="12.75">
      <c r="A63" s="299"/>
      <c r="B63" s="303" t="s">
        <v>498</v>
      </c>
      <c r="C63" s="303"/>
      <c r="D63" s="303"/>
      <c r="E63" s="303"/>
      <c r="F63" s="304" t="s">
        <v>107</v>
      </c>
      <c r="G63" s="304" t="s">
        <v>35</v>
      </c>
    </row>
    <row r="64" spans="1:7" ht="25.5">
      <c r="A64" s="299"/>
      <c r="B64" s="270" t="s">
        <v>499</v>
      </c>
      <c r="C64" s="272" t="s">
        <v>500</v>
      </c>
      <c r="D64" s="270" t="s">
        <v>501</v>
      </c>
      <c r="E64" s="299" t="s">
        <v>463</v>
      </c>
      <c r="F64" s="305"/>
      <c r="G64" s="305"/>
    </row>
    <row r="65" spans="1:7" ht="12.75">
      <c r="A65" s="299"/>
      <c r="B65" s="299" t="s">
        <v>502</v>
      </c>
      <c r="C65" s="299"/>
      <c r="D65" s="299"/>
      <c r="E65" s="299"/>
      <c r="F65" s="306"/>
      <c r="G65" s="306"/>
    </row>
    <row r="66" spans="1:7" ht="12.75">
      <c r="A66" s="268" t="s">
        <v>546</v>
      </c>
      <c r="B66" s="271">
        <v>11114</v>
      </c>
      <c r="C66" s="271">
        <v>1433</v>
      </c>
      <c r="D66" s="271">
        <v>2543</v>
      </c>
      <c r="E66" s="271">
        <v>15090</v>
      </c>
      <c r="F66" s="275">
        <v>17869</v>
      </c>
      <c r="G66" s="275">
        <v>16883</v>
      </c>
    </row>
    <row r="67" spans="1:7" ht="12.75">
      <c r="A67" s="269" t="s">
        <v>547</v>
      </c>
      <c r="B67" s="271">
        <v>4221</v>
      </c>
      <c r="C67" s="271"/>
      <c r="D67" s="271"/>
      <c r="E67" s="271">
        <v>4221</v>
      </c>
      <c r="F67" s="275">
        <v>6220</v>
      </c>
      <c r="G67" s="275">
        <v>6219</v>
      </c>
    </row>
    <row r="68" spans="1:7" ht="12.75">
      <c r="A68" s="269" t="s">
        <v>548</v>
      </c>
      <c r="B68" s="271">
        <v>906</v>
      </c>
      <c r="C68" s="271"/>
      <c r="D68" s="271"/>
      <c r="E68" s="271">
        <v>906</v>
      </c>
      <c r="F68" s="275">
        <v>1146</v>
      </c>
      <c r="G68" s="275">
        <v>1146</v>
      </c>
    </row>
    <row r="69" spans="1:7" ht="12.75">
      <c r="A69" s="269" t="s">
        <v>549</v>
      </c>
      <c r="B69" s="271">
        <v>4973</v>
      </c>
      <c r="C69" s="271">
        <v>1252</v>
      </c>
      <c r="D69" s="271"/>
      <c r="E69" s="271">
        <v>6225</v>
      </c>
      <c r="F69" s="275">
        <v>6310</v>
      </c>
      <c r="G69" s="275">
        <v>5367</v>
      </c>
    </row>
    <row r="70" spans="1:7" ht="12.75">
      <c r="A70" s="269" t="s">
        <v>550</v>
      </c>
      <c r="B70" s="271">
        <v>1014</v>
      </c>
      <c r="C70" s="271">
        <v>181</v>
      </c>
      <c r="D70" s="271">
        <v>2543</v>
      </c>
      <c r="E70" s="271">
        <v>3738</v>
      </c>
      <c r="F70" s="275">
        <v>4193</v>
      </c>
      <c r="G70" s="275">
        <v>4151</v>
      </c>
    </row>
    <row r="71" spans="1:7" ht="12.75">
      <c r="A71" s="269" t="s">
        <v>551</v>
      </c>
      <c r="B71" s="271">
        <v>1014</v>
      </c>
      <c r="C71" s="271">
        <v>15</v>
      </c>
      <c r="D71" s="271"/>
      <c r="E71" s="271">
        <v>1029</v>
      </c>
      <c r="F71" s="275">
        <v>1058</v>
      </c>
      <c r="G71" s="275">
        <v>1042</v>
      </c>
    </row>
    <row r="72" spans="1:7" ht="12.75">
      <c r="A72" s="269" t="s">
        <v>552</v>
      </c>
      <c r="B72" s="271"/>
      <c r="C72" s="271">
        <v>21</v>
      </c>
      <c r="D72" s="271"/>
      <c r="E72" s="271">
        <v>21</v>
      </c>
      <c r="F72" s="275">
        <v>21</v>
      </c>
      <c r="G72" s="275">
        <v>0</v>
      </c>
    </row>
    <row r="73" spans="1:7" ht="12.75">
      <c r="A73" s="269" t="s">
        <v>553</v>
      </c>
      <c r="B73" s="271"/>
      <c r="C73" s="271">
        <v>145</v>
      </c>
      <c r="D73" s="271">
        <v>2543</v>
      </c>
      <c r="E73" s="271">
        <v>2688</v>
      </c>
      <c r="F73" s="275">
        <v>3114</v>
      </c>
      <c r="G73" s="275">
        <v>3109</v>
      </c>
    </row>
    <row r="74" spans="1:7" ht="12.75">
      <c r="A74" s="268" t="s">
        <v>554</v>
      </c>
      <c r="B74" s="271">
        <v>0</v>
      </c>
      <c r="C74" s="271">
        <v>0</v>
      </c>
      <c r="D74" s="271">
        <v>0</v>
      </c>
      <c r="E74" s="271">
        <v>0</v>
      </c>
      <c r="F74" s="275">
        <v>2531</v>
      </c>
      <c r="G74" s="275">
        <v>2531</v>
      </c>
    </row>
    <row r="75" spans="1:7" ht="12.75">
      <c r="A75" s="269" t="s">
        <v>555</v>
      </c>
      <c r="B75" s="271"/>
      <c r="C75" s="271"/>
      <c r="D75" s="271"/>
      <c r="E75" s="271">
        <v>0</v>
      </c>
      <c r="F75" s="275">
        <v>2531</v>
      </c>
      <c r="G75" s="275">
        <v>2531</v>
      </c>
    </row>
    <row r="76" spans="1:7" ht="12.75">
      <c r="A76" s="269" t="s">
        <v>556</v>
      </c>
      <c r="B76" s="271"/>
      <c r="C76" s="271"/>
      <c r="D76" s="271"/>
      <c r="E76" s="271">
        <v>0</v>
      </c>
      <c r="F76" s="275"/>
      <c r="G76" s="275"/>
    </row>
    <row r="77" spans="1:7" ht="12.75">
      <c r="A77" s="269" t="s">
        <v>557</v>
      </c>
      <c r="B77" s="271">
        <v>0</v>
      </c>
      <c r="C77" s="271">
        <v>0</v>
      </c>
      <c r="D77" s="271">
        <v>0</v>
      </c>
      <c r="E77" s="271">
        <v>0</v>
      </c>
      <c r="F77" s="275">
        <v>0</v>
      </c>
      <c r="G77" s="275">
        <v>0</v>
      </c>
    </row>
    <row r="78" spans="1:7" ht="12.75">
      <c r="A78" s="269" t="s">
        <v>558</v>
      </c>
      <c r="B78" s="271"/>
      <c r="C78" s="271"/>
      <c r="D78" s="271"/>
      <c r="E78" s="271">
        <v>0</v>
      </c>
      <c r="F78" s="275"/>
      <c r="G78" s="275"/>
    </row>
    <row r="79" spans="1:7" ht="12.75">
      <c r="A79" s="269" t="s">
        <v>559</v>
      </c>
      <c r="B79" s="271"/>
      <c r="C79" s="271"/>
      <c r="D79" s="271"/>
      <c r="E79" s="271">
        <v>0</v>
      </c>
      <c r="F79" s="275"/>
      <c r="G79" s="275"/>
    </row>
    <row r="80" spans="1:7" ht="12.75">
      <c r="A80" s="268" t="s">
        <v>560</v>
      </c>
      <c r="B80" s="271">
        <v>67</v>
      </c>
      <c r="C80" s="271">
        <v>0</v>
      </c>
      <c r="D80" s="271">
        <v>0</v>
      </c>
      <c r="E80" s="271">
        <v>67</v>
      </c>
      <c r="F80" s="275">
        <v>1903</v>
      </c>
      <c r="G80" s="275">
        <v>0</v>
      </c>
    </row>
    <row r="81" spans="1:7" ht="12.75">
      <c r="A81" s="269" t="s">
        <v>561</v>
      </c>
      <c r="B81" s="271">
        <v>67</v>
      </c>
      <c r="C81" s="271"/>
      <c r="D81" s="271"/>
      <c r="E81" s="271">
        <v>67</v>
      </c>
      <c r="F81" s="275">
        <v>1752</v>
      </c>
      <c r="G81" s="275"/>
    </row>
    <row r="82" spans="1:7" ht="12.75">
      <c r="A82" s="269" t="s">
        <v>562</v>
      </c>
      <c r="B82" s="271"/>
      <c r="C82" s="271"/>
      <c r="D82" s="271"/>
      <c r="E82" s="271">
        <v>0</v>
      </c>
      <c r="F82" s="275">
        <v>151</v>
      </c>
      <c r="G82" s="275"/>
    </row>
    <row r="83" spans="1:7" ht="12.75">
      <c r="A83" s="268" t="s">
        <v>563</v>
      </c>
      <c r="B83" s="271">
        <v>11181</v>
      </c>
      <c r="C83" s="271">
        <v>1433</v>
      </c>
      <c r="D83" s="271">
        <v>2543</v>
      </c>
      <c r="E83" s="271">
        <v>15157</v>
      </c>
      <c r="F83" s="275">
        <v>22303</v>
      </c>
      <c r="G83" s="275">
        <v>19414</v>
      </c>
    </row>
    <row r="84" spans="1:7" ht="12.75">
      <c r="A84" s="268" t="s">
        <v>564</v>
      </c>
      <c r="B84" s="271">
        <v>0</v>
      </c>
      <c r="C84" s="271">
        <v>0</v>
      </c>
      <c r="D84" s="271">
        <v>0</v>
      </c>
      <c r="E84" s="271">
        <v>0</v>
      </c>
      <c r="F84" s="275">
        <v>0</v>
      </c>
      <c r="G84" s="275">
        <v>0</v>
      </c>
    </row>
    <row r="85" spans="1:7" ht="12.75">
      <c r="A85" s="269" t="s">
        <v>565</v>
      </c>
      <c r="B85" s="271"/>
      <c r="C85" s="271"/>
      <c r="D85" s="271"/>
      <c r="E85" s="271">
        <v>0</v>
      </c>
      <c r="F85" s="275"/>
      <c r="G85" s="275"/>
    </row>
    <row r="86" spans="1:7" ht="12.75">
      <c r="A86" s="269" t="s">
        <v>566</v>
      </c>
      <c r="B86" s="271"/>
      <c r="C86" s="271"/>
      <c r="D86" s="271"/>
      <c r="E86" s="271">
        <v>0</v>
      </c>
      <c r="F86" s="275"/>
      <c r="G86" s="275"/>
    </row>
    <row r="87" spans="1:7" ht="12.75">
      <c r="A87" s="268" t="s">
        <v>567</v>
      </c>
      <c r="B87" s="271"/>
      <c r="C87" s="271"/>
      <c r="D87" s="271"/>
      <c r="E87" s="271">
        <v>0</v>
      </c>
      <c r="F87" s="275"/>
      <c r="G87" s="275">
        <v>-111</v>
      </c>
    </row>
    <row r="88" spans="1:7" ht="12.75">
      <c r="A88" s="268" t="s">
        <v>568</v>
      </c>
      <c r="B88" s="271">
        <v>11181</v>
      </c>
      <c r="C88" s="271">
        <v>1433</v>
      </c>
      <c r="D88" s="271">
        <v>2543</v>
      </c>
      <c r="E88" s="271">
        <v>15157</v>
      </c>
      <c r="F88" s="275">
        <v>22303</v>
      </c>
      <c r="G88" s="275">
        <v>19303</v>
      </c>
    </row>
    <row r="89" spans="1:7" ht="12.75">
      <c r="A89" s="273"/>
      <c r="B89" s="267"/>
      <c r="C89" s="267"/>
      <c r="D89" s="267"/>
      <c r="E89" s="267"/>
      <c r="F89" s="267"/>
      <c r="G89" s="267"/>
    </row>
    <row r="90" spans="1:7" ht="12.75">
      <c r="A90" s="273"/>
      <c r="B90" s="267"/>
      <c r="C90" s="267"/>
      <c r="D90" s="267"/>
      <c r="E90" s="267"/>
      <c r="F90" s="267"/>
      <c r="G90" s="267"/>
    </row>
    <row r="91" spans="1:7" ht="12.75">
      <c r="A91" s="269" t="s">
        <v>569</v>
      </c>
      <c r="B91" s="274">
        <v>1</v>
      </c>
      <c r="C91" s="267"/>
      <c r="D91" s="267"/>
      <c r="E91" s="267"/>
      <c r="F91" s="274">
        <v>1</v>
      </c>
      <c r="G91" s="274">
        <v>1</v>
      </c>
    </row>
    <row r="92" spans="1:7" ht="12.75">
      <c r="A92" s="269" t="s">
        <v>570</v>
      </c>
      <c r="B92" s="274">
        <v>1</v>
      </c>
      <c r="C92" s="267"/>
      <c r="D92" s="267"/>
      <c r="E92" s="267"/>
      <c r="F92" s="274">
        <v>1</v>
      </c>
      <c r="G92" s="274">
        <v>4</v>
      </c>
    </row>
  </sheetData>
  <sheetProtection/>
  <mergeCells count="19">
    <mergeCell ref="B1:G1"/>
    <mergeCell ref="F6:F8"/>
    <mergeCell ref="G6:G8"/>
    <mergeCell ref="F63:F65"/>
    <mergeCell ref="G63:G65"/>
    <mergeCell ref="A60:E60"/>
    <mergeCell ref="D61:E61"/>
    <mergeCell ref="A62:A65"/>
    <mergeCell ref="B63:E63"/>
    <mergeCell ref="E64:E65"/>
    <mergeCell ref="B2:E2"/>
    <mergeCell ref="B58:G58"/>
    <mergeCell ref="B65:D65"/>
    <mergeCell ref="A3:E3"/>
    <mergeCell ref="D4:E4"/>
    <mergeCell ref="A5:A8"/>
    <mergeCell ref="B6:E6"/>
    <mergeCell ref="E7:E8"/>
    <mergeCell ref="B8:D8"/>
  </mergeCells>
  <printOptions/>
  <pageMargins left="0.7" right="0.7" top="0.75" bottom="0.75" header="0.3" footer="0.3"/>
  <pageSetup orientation="portrait" paperSize="9" scale="91" r:id="rId1"/>
  <rowBreaks count="1" manualBreakCount="1">
    <brk id="5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20.7109375" style="0" customWidth="1"/>
    <col min="5" max="5" width="13.421875" style="0" customWidth="1"/>
  </cols>
  <sheetData>
    <row r="2" spans="1:5" ht="12.75">
      <c r="A2" s="492" t="s">
        <v>664</v>
      </c>
      <c r="B2" s="368"/>
      <c r="C2" s="368"/>
      <c r="D2" s="368"/>
      <c r="E2" s="368"/>
    </row>
    <row r="4" spans="1:5" ht="12.75">
      <c r="A4" s="557" t="s">
        <v>628</v>
      </c>
      <c r="B4" s="557"/>
      <c r="C4" s="557"/>
      <c r="D4" s="557"/>
      <c r="E4" s="557"/>
    </row>
    <row r="5" spans="1:5" ht="12.75">
      <c r="A5" s="558" t="s">
        <v>460</v>
      </c>
      <c r="B5" s="559"/>
      <c r="C5" s="199" t="s">
        <v>461</v>
      </c>
      <c r="D5" s="199"/>
      <c r="E5" s="199" t="s">
        <v>462</v>
      </c>
    </row>
    <row r="6" spans="1:5" ht="12.75">
      <c r="A6" s="560" t="s">
        <v>429</v>
      </c>
      <c r="B6" s="559"/>
      <c r="C6" s="560" t="s">
        <v>464</v>
      </c>
      <c r="D6" s="559"/>
      <c r="E6" s="243">
        <v>2678879</v>
      </c>
    </row>
    <row r="7" spans="1:5" ht="12.75">
      <c r="A7" s="560"/>
      <c r="B7" s="559"/>
      <c r="C7" s="560"/>
      <c r="D7" s="559"/>
      <c r="E7" s="243"/>
    </row>
    <row r="8" spans="1:5" ht="12.75">
      <c r="A8" s="558"/>
      <c r="B8" s="559"/>
      <c r="C8" s="558" t="s">
        <v>463</v>
      </c>
      <c r="D8" s="559"/>
      <c r="E8" s="243">
        <f>E6+E7</f>
        <v>2678879</v>
      </c>
    </row>
  </sheetData>
  <sheetProtection/>
  <mergeCells count="9">
    <mergeCell ref="A2:E2"/>
    <mergeCell ref="A4:E4"/>
    <mergeCell ref="A5:B5"/>
    <mergeCell ref="A8:B8"/>
    <mergeCell ref="A6:B6"/>
    <mergeCell ref="A7:B7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57421875" style="0" customWidth="1"/>
    <col min="2" max="2" width="59.28125" style="0" customWidth="1"/>
  </cols>
  <sheetData>
    <row r="2" spans="1:8" ht="18">
      <c r="A2" s="276"/>
      <c r="B2" s="554" t="s">
        <v>695</v>
      </c>
      <c r="C2" s="368"/>
      <c r="D2" s="368"/>
      <c r="E2" s="368"/>
      <c r="F2" s="368"/>
      <c r="G2" s="368"/>
      <c r="H2" s="368"/>
    </row>
    <row r="3" spans="1:8" ht="15.75">
      <c r="A3" s="561" t="s">
        <v>666</v>
      </c>
      <c r="B3" s="561"/>
      <c r="C3" s="561"/>
      <c r="D3" s="561"/>
      <c r="E3" s="561"/>
      <c r="F3" s="561"/>
      <c r="G3" s="561"/>
      <c r="H3" s="561"/>
    </row>
    <row r="4" spans="1:8" ht="18">
      <c r="A4" s="277"/>
      <c r="B4" s="276"/>
      <c r="C4" s="276"/>
      <c r="D4" s="276"/>
      <c r="E4" s="276"/>
      <c r="F4" s="276"/>
      <c r="G4" s="278"/>
      <c r="H4" s="278"/>
    </row>
    <row r="5" spans="1:8" ht="18.75" thickBot="1">
      <c r="A5" s="277"/>
      <c r="B5" s="276"/>
      <c r="C5" s="276"/>
      <c r="D5" s="276"/>
      <c r="E5" s="276"/>
      <c r="F5" s="276"/>
      <c r="G5" s="562" t="s">
        <v>116</v>
      </c>
      <c r="H5" s="562"/>
    </row>
    <row r="6" spans="1:8" ht="76.5">
      <c r="A6" s="279" t="s">
        <v>142</v>
      </c>
      <c r="B6" s="280" t="s">
        <v>143</v>
      </c>
      <c r="C6" s="280" t="s">
        <v>667</v>
      </c>
      <c r="D6" s="280" t="s">
        <v>668</v>
      </c>
      <c r="E6" s="280" t="s">
        <v>669</v>
      </c>
      <c r="F6" s="280" t="s">
        <v>117</v>
      </c>
      <c r="G6" s="280" t="s">
        <v>668</v>
      </c>
      <c r="H6" s="281" t="s">
        <v>670</v>
      </c>
    </row>
    <row r="7" spans="1:8" ht="16.5" customHeight="1">
      <c r="A7" s="282" t="s">
        <v>671</v>
      </c>
      <c r="B7" s="283" t="s">
        <v>672</v>
      </c>
      <c r="C7" s="284">
        <v>0</v>
      </c>
      <c r="D7" s="284"/>
      <c r="E7" s="284"/>
      <c r="F7" s="284">
        <v>0</v>
      </c>
      <c r="G7" s="284" t="s">
        <v>104</v>
      </c>
      <c r="H7" s="285">
        <v>0</v>
      </c>
    </row>
    <row r="8" spans="1:8" ht="16.5" customHeight="1">
      <c r="A8" s="282" t="s">
        <v>673</v>
      </c>
      <c r="B8" s="283" t="s">
        <v>674</v>
      </c>
      <c r="C8" s="284">
        <v>0</v>
      </c>
      <c r="D8" s="284"/>
      <c r="E8" s="284"/>
      <c r="F8" s="284">
        <v>0</v>
      </c>
      <c r="G8" s="284" t="s">
        <v>104</v>
      </c>
      <c r="H8" s="285">
        <v>0</v>
      </c>
    </row>
    <row r="9" spans="1:8" ht="33" customHeight="1">
      <c r="A9" s="282" t="s">
        <v>675</v>
      </c>
      <c r="B9" s="283" t="s">
        <v>676</v>
      </c>
      <c r="C9" s="284">
        <v>0</v>
      </c>
      <c r="D9" s="284"/>
      <c r="E9" s="284"/>
      <c r="F9" s="284">
        <v>0</v>
      </c>
      <c r="G9" s="284" t="s">
        <v>104</v>
      </c>
      <c r="H9" s="285">
        <v>0</v>
      </c>
    </row>
    <row r="10" spans="1:8" ht="16.5" customHeight="1">
      <c r="A10" s="286" t="s">
        <v>677</v>
      </c>
      <c r="B10" s="287" t="s">
        <v>678</v>
      </c>
      <c r="C10" s="288">
        <v>0</v>
      </c>
      <c r="D10" s="288"/>
      <c r="E10" s="288"/>
      <c r="F10" s="288">
        <v>0</v>
      </c>
      <c r="G10" s="288" t="s">
        <v>104</v>
      </c>
      <c r="H10" s="289">
        <v>0</v>
      </c>
    </row>
    <row r="11" spans="1:8" ht="16.5" customHeight="1">
      <c r="A11" s="282">
        <v>4</v>
      </c>
      <c r="B11" s="283" t="s">
        <v>679</v>
      </c>
      <c r="C11" s="284"/>
      <c r="D11" s="284"/>
      <c r="E11" s="284"/>
      <c r="F11" s="284"/>
      <c r="G11" s="284"/>
      <c r="H11" s="285"/>
    </row>
    <row r="12" spans="1:8" ht="16.5" customHeight="1">
      <c r="A12" s="282">
        <v>5</v>
      </c>
      <c r="B12" s="283" t="s">
        <v>680</v>
      </c>
      <c r="C12" s="284"/>
      <c r="D12" s="284"/>
      <c r="E12" s="284"/>
      <c r="F12" s="284"/>
      <c r="G12" s="284"/>
      <c r="H12" s="285"/>
    </row>
    <row r="13" spans="1:8" ht="33" customHeight="1">
      <c r="A13" s="282">
        <v>6</v>
      </c>
      <c r="B13" s="283" t="s">
        <v>681</v>
      </c>
      <c r="C13" s="284"/>
      <c r="D13" s="284"/>
      <c r="E13" s="284"/>
      <c r="F13" s="284"/>
      <c r="G13" s="284"/>
      <c r="H13" s="285"/>
    </row>
    <row r="14" spans="1:8" ht="16.5" customHeight="1">
      <c r="A14" s="286" t="s">
        <v>682</v>
      </c>
      <c r="B14" s="287" t="s">
        <v>683</v>
      </c>
      <c r="C14" s="288">
        <v>0</v>
      </c>
      <c r="D14" s="288"/>
      <c r="E14" s="288"/>
      <c r="F14" s="288">
        <v>0</v>
      </c>
      <c r="G14" s="288" t="s">
        <v>104</v>
      </c>
      <c r="H14" s="289">
        <v>0</v>
      </c>
    </row>
    <row r="15" spans="1:8" ht="16.5" customHeight="1">
      <c r="A15" s="286" t="s">
        <v>684</v>
      </c>
      <c r="B15" s="287" t="s">
        <v>685</v>
      </c>
      <c r="C15" s="288"/>
      <c r="D15" s="288"/>
      <c r="E15" s="288"/>
      <c r="F15" s="288"/>
      <c r="G15" s="288"/>
      <c r="H15" s="289"/>
    </row>
    <row r="16" spans="1:8" ht="16.5" customHeight="1">
      <c r="A16" s="282">
        <v>7</v>
      </c>
      <c r="B16" s="283" t="s">
        <v>686</v>
      </c>
      <c r="C16" s="284">
        <v>0</v>
      </c>
      <c r="D16" s="284"/>
      <c r="E16" s="284"/>
      <c r="F16" s="284">
        <v>0</v>
      </c>
      <c r="G16" s="284" t="s">
        <v>104</v>
      </c>
      <c r="H16" s="285">
        <v>0</v>
      </c>
    </row>
    <row r="17" spans="1:8" ht="30.75" customHeight="1">
      <c r="A17" s="282">
        <v>8</v>
      </c>
      <c r="B17" s="283" t="s">
        <v>687</v>
      </c>
      <c r="C17" s="284">
        <v>0</v>
      </c>
      <c r="D17" s="284"/>
      <c r="E17" s="284"/>
      <c r="F17" s="284">
        <v>0</v>
      </c>
      <c r="G17" s="284" t="s">
        <v>104</v>
      </c>
      <c r="H17" s="285">
        <v>0</v>
      </c>
    </row>
    <row r="18" spans="1:8" ht="16.5" customHeight="1">
      <c r="A18" s="282">
        <v>9</v>
      </c>
      <c r="B18" s="283" t="s">
        <v>688</v>
      </c>
      <c r="C18" s="284"/>
      <c r="D18" s="284"/>
      <c r="E18" s="284"/>
      <c r="F18" s="284"/>
      <c r="G18" s="284"/>
      <c r="H18" s="285"/>
    </row>
    <row r="19" spans="1:8" ht="33" customHeight="1">
      <c r="A19" s="286" t="s">
        <v>689</v>
      </c>
      <c r="B19" s="287" t="s">
        <v>690</v>
      </c>
      <c r="C19" s="288"/>
      <c r="D19" s="288"/>
      <c r="E19" s="288"/>
      <c r="F19" s="288"/>
      <c r="G19" s="288"/>
      <c r="H19" s="289"/>
    </row>
    <row r="20" spans="1:8" ht="16.5" customHeight="1">
      <c r="A20" s="286" t="s">
        <v>691</v>
      </c>
      <c r="B20" s="287" t="s">
        <v>692</v>
      </c>
      <c r="C20" s="288">
        <v>0</v>
      </c>
      <c r="D20" s="288"/>
      <c r="E20" s="288"/>
      <c r="F20" s="288">
        <v>0</v>
      </c>
      <c r="G20" s="288" t="s">
        <v>104</v>
      </c>
      <c r="H20" s="289">
        <v>0</v>
      </c>
    </row>
    <row r="21" spans="1:8" ht="16.5" customHeight="1" thickBot="1">
      <c r="A21" s="290" t="s">
        <v>693</v>
      </c>
      <c r="B21" s="291" t="s">
        <v>694</v>
      </c>
      <c r="C21" s="292">
        <v>0</v>
      </c>
      <c r="D21" s="292"/>
      <c r="E21" s="292"/>
      <c r="F21" s="292">
        <v>0</v>
      </c>
      <c r="G21" s="292" t="s">
        <v>104</v>
      </c>
      <c r="H21" s="293">
        <v>0</v>
      </c>
    </row>
  </sheetData>
  <sheetProtection/>
  <mergeCells count="3">
    <mergeCell ref="B2:H2"/>
    <mergeCell ref="A3:H3"/>
    <mergeCell ref="G5:H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49"/>
  <sheetViews>
    <sheetView zoomScaleSheetLayoutView="75" workbookViewId="0" topLeftCell="A25">
      <selection activeCell="A25" sqref="A25:Y25"/>
    </sheetView>
  </sheetViews>
  <sheetFormatPr defaultColWidth="2.7109375" defaultRowHeight="12.75"/>
  <cols>
    <col min="1" max="24" width="4.28125" style="1" customWidth="1"/>
    <col min="25" max="25" width="4.8515625" style="1" customWidth="1"/>
    <col min="26" max="26" width="4.28125" style="1" customWidth="1"/>
    <col min="27" max="27" width="1.8515625" style="1" customWidth="1"/>
    <col min="28" max="28" width="4.28125" style="1" customWidth="1"/>
    <col min="29" max="29" width="3.140625" style="1" customWidth="1"/>
    <col min="30" max="30" width="3.421875" style="1" customWidth="1"/>
    <col min="31" max="31" width="4.28125" style="1" customWidth="1"/>
    <col min="32" max="32" width="2.57421875" style="1" customWidth="1"/>
    <col min="33" max="34" width="4.28125" style="1" customWidth="1"/>
    <col min="35" max="35" width="3.421875" style="1" customWidth="1"/>
    <col min="36" max="36" width="4.28125" style="1" customWidth="1"/>
    <col min="37" max="37" width="2.00390625" style="1" customWidth="1"/>
    <col min="38" max="16384" width="2.7109375" style="1" customWidth="1"/>
  </cols>
  <sheetData>
    <row r="1" spans="1:37" ht="25.5" customHeight="1">
      <c r="A1" s="365" t="s">
        <v>302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</row>
    <row r="2" spans="1:37" ht="19.5" customHeight="1">
      <c r="A2" s="367" t="s">
        <v>647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</row>
    <row r="3" spans="10:26" ht="13.5" customHeight="1">
      <c r="J3" s="307" t="s">
        <v>429</v>
      </c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ht="8.25" customHeight="1"/>
    <row r="5" spans="26:37" ht="15">
      <c r="Z5" s="2"/>
      <c r="AA5" s="2"/>
      <c r="AB5" s="2"/>
      <c r="AC5" s="2"/>
      <c r="AD5" s="2"/>
      <c r="AE5" s="2"/>
      <c r="AF5" s="366" t="s">
        <v>235</v>
      </c>
      <c r="AG5" s="366"/>
      <c r="AH5" s="366"/>
      <c r="AI5" s="366"/>
      <c r="AJ5" s="366"/>
      <c r="AK5" s="366"/>
    </row>
    <row r="6" spans="1:37" s="3" customFormat="1" ht="16.5" customHeight="1">
      <c r="A6" s="351" t="s">
        <v>236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3"/>
      <c r="Z6" s="338" t="s">
        <v>278</v>
      </c>
      <c r="AA6" s="338"/>
      <c r="AB6" s="362" t="s">
        <v>237</v>
      </c>
      <c r="AC6" s="363"/>
      <c r="AD6" s="363"/>
      <c r="AE6" s="363"/>
      <c r="AF6" s="364"/>
      <c r="AG6" s="362" t="s">
        <v>238</v>
      </c>
      <c r="AH6" s="363"/>
      <c r="AI6" s="363"/>
      <c r="AJ6" s="363"/>
      <c r="AK6" s="364"/>
    </row>
    <row r="7" spans="1:37" s="3" customFormat="1" ht="11.25" customHeight="1">
      <c r="A7" s="35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6"/>
      <c r="Z7" s="338"/>
      <c r="AA7" s="338"/>
      <c r="AB7" s="362" t="s">
        <v>239</v>
      </c>
      <c r="AC7" s="363"/>
      <c r="AD7" s="363"/>
      <c r="AE7" s="363"/>
      <c r="AF7" s="363"/>
      <c r="AG7" s="363"/>
      <c r="AH7" s="363"/>
      <c r="AI7" s="363"/>
      <c r="AJ7" s="363"/>
      <c r="AK7" s="364"/>
    </row>
    <row r="8" spans="1:37" s="3" customFormat="1" ht="14.25">
      <c r="A8" s="350" t="s">
        <v>277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10">
        <v>2</v>
      </c>
      <c r="AA8" s="310"/>
      <c r="AB8" s="310">
        <v>3</v>
      </c>
      <c r="AC8" s="310"/>
      <c r="AD8" s="310"/>
      <c r="AE8" s="310"/>
      <c r="AF8" s="310"/>
      <c r="AG8" s="310">
        <v>4</v>
      </c>
      <c r="AH8" s="310"/>
      <c r="AI8" s="310"/>
      <c r="AJ8" s="310"/>
      <c r="AK8" s="310"/>
    </row>
    <row r="9" spans="1:37" s="3" customFormat="1" ht="15.75" customHeight="1">
      <c r="A9" s="316" t="s">
        <v>240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41" t="s">
        <v>373</v>
      </c>
      <c r="AA9" s="341"/>
      <c r="AB9" s="309">
        <v>0</v>
      </c>
      <c r="AC9" s="309"/>
      <c r="AD9" s="309"/>
      <c r="AE9" s="309"/>
      <c r="AF9" s="309"/>
      <c r="AG9" s="309">
        <v>0</v>
      </c>
      <c r="AH9" s="309"/>
      <c r="AI9" s="309"/>
      <c r="AJ9" s="309"/>
      <c r="AK9" s="309"/>
    </row>
    <row r="10" spans="1:37" s="3" customFormat="1" ht="15.75" customHeight="1">
      <c r="A10" s="316" t="s">
        <v>241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41" t="s">
        <v>374</v>
      </c>
      <c r="AA10" s="341"/>
      <c r="AB10" s="309">
        <v>0</v>
      </c>
      <c r="AC10" s="309"/>
      <c r="AD10" s="309"/>
      <c r="AE10" s="309"/>
      <c r="AF10" s="309"/>
      <c r="AG10" s="309">
        <v>0</v>
      </c>
      <c r="AH10" s="309"/>
      <c r="AI10" s="309"/>
      <c r="AJ10" s="309"/>
      <c r="AK10" s="309"/>
    </row>
    <row r="11" spans="1:37" s="3" customFormat="1" ht="15.75" customHeight="1">
      <c r="A11" s="316" t="s">
        <v>242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41" t="s">
        <v>375</v>
      </c>
      <c r="AA11" s="341"/>
      <c r="AB11" s="309">
        <v>0</v>
      </c>
      <c r="AC11" s="309"/>
      <c r="AD11" s="309"/>
      <c r="AE11" s="309"/>
      <c r="AF11" s="309"/>
      <c r="AG11" s="309">
        <v>0</v>
      </c>
      <c r="AH11" s="309"/>
      <c r="AI11" s="309"/>
      <c r="AJ11" s="309"/>
      <c r="AK11" s="309"/>
    </row>
    <row r="12" spans="1:37" s="3" customFormat="1" ht="15.75" customHeight="1">
      <c r="A12" s="316" t="s">
        <v>243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41" t="s">
        <v>376</v>
      </c>
      <c r="AA12" s="341"/>
      <c r="AB12" s="309">
        <v>0</v>
      </c>
      <c r="AC12" s="309"/>
      <c r="AD12" s="309"/>
      <c r="AE12" s="309"/>
      <c r="AF12" s="309"/>
      <c r="AG12" s="309">
        <v>0</v>
      </c>
      <c r="AH12" s="309"/>
      <c r="AI12" s="309"/>
      <c r="AJ12" s="309"/>
      <c r="AK12" s="309"/>
    </row>
    <row r="13" spans="1:37" s="3" customFormat="1" ht="15.75" customHeight="1">
      <c r="A13" s="316" t="s">
        <v>244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41" t="s">
        <v>377</v>
      </c>
      <c r="AA13" s="341"/>
      <c r="AB13" s="309">
        <v>0</v>
      </c>
      <c r="AC13" s="309"/>
      <c r="AD13" s="309"/>
      <c r="AE13" s="309"/>
      <c r="AF13" s="309"/>
      <c r="AG13" s="309">
        <v>0</v>
      </c>
      <c r="AH13" s="309"/>
      <c r="AI13" s="309"/>
      <c r="AJ13" s="309"/>
      <c r="AK13" s="309"/>
    </row>
    <row r="14" spans="1:37" s="3" customFormat="1" ht="15.75" customHeight="1">
      <c r="A14" s="316" t="s">
        <v>245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41" t="s">
        <v>378</v>
      </c>
      <c r="AA14" s="341"/>
      <c r="AB14" s="309">
        <v>0</v>
      </c>
      <c r="AC14" s="309"/>
      <c r="AD14" s="309"/>
      <c r="AE14" s="309"/>
      <c r="AF14" s="309"/>
      <c r="AG14" s="309">
        <v>0</v>
      </c>
      <c r="AH14" s="309"/>
      <c r="AI14" s="309"/>
      <c r="AJ14" s="309"/>
      <c r="AK14" s="309"/>
    </row>
    <row r="15" spans="1:37" s="3" customFormat="1" ht="15.75" customHeight="1">
      <c r="A15" s="315" t="s">
        <v>345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42" t="s">
        <v>379</v>
      </c>
      <c r="AA15" s="342"/>
      <c r="AB15" s="311">
        <f>SUM(AB9:AB14)</f>
        <v>0</v>
      </c>
      <c r="AC15" s="311"/>
      <c r="AD15" s="311"/>
      <c r="AE15" s="311"/>
      <c r="AF15" s="311"/>
      <c r="AG15" s="311">
        <f>SUM(AG9:AG14)</f>
        <v>0</v>
      </c>
      <c r="AH15" s="311"/>
      <c r="AI15" s="311"/>
      <c r="AJ15" s="311"/>
      <c r="AK15" s="311"/>
    </row>
    <row r="16" spans="1:37" s="3" customFormat="1" ht="15.75" customHeight="1">
      <c r="A16" s="316" t="s">
        <v>246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41" t="s">
        <v>380</v>
      </c>
      <c r="AA16" s="341"/>
      <c r="AB16" s="309">
        <v>118357</v>
      </c>
      <c r="AC16" s="309"/>
      <c r="AD16" s="309"/>
      <c r="AE16" s="309"/>
      <c r="AF16" s="309"/>
      <c r="AG16" s="309">
        <v>114820</v>
      </c>
      <c r="AH16" s="309"/>
      <c r="AI16" s="309"/>
      <c r="AJ16" s="309"/>
      <c r="AK16" s="309"/>
    </row>
    <row r="17" spans="1:37" s="3" customFormat="1" ht="15.75" customHeight="1">
      <c r="A17" s="316" t="s">
        <v>247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41" t="s">
        <v>381</v>
      </c>
      <c r="AA17" s="341"/>
      <c r="AB17" s="309">
        <v>363</v>
      </c>
      <c r="AC17" s="309"/>
      <c r="AD17" s="309"/>
      <c r="AE17" s="309"/>
      <c r="AF17" s="309"/>
      <c r="AG17" s="309">
        <v>2542</v>
      </c>
      <c r="AH17" s="309"/>
      <c r="AI17" s="309"/>
      <c r="AJ17" s="309"/>
      <c r="AK17" s="309"/>
    </row>
    <row r="18" spans="1:37" s="3" customFormat="1" ht="15.75" customHeight="1">
      <c r="A18" s="316" t="s">
        <v>248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0">
        <v>10</v>
      </c>
      <c r="AA18" s="310"/>
      <c r="AB18" s="309">
        <v>2445</v>
      </c>
      <c r="AC18" s="309"/>
      <c r="AD18" s="309"/>
      <c r="AE18" s="309"/>
      <c r="AF18" s="309"/>
      <c r="AG18" s="309">
        <v>426</v>
      </c>
      <c r="AH18" s="309"/>
      <c r="AI18" s="309"/>
      <c r="AJ18" s="309"/>
      <c r="AK18" s="309"/>
    </row>
    <row r="19" spans="1:37" s="3" customFormat="1" ht="15.75" customHeight="1">
      <c r="A19" s="316" t="s">
        <v>249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0">
        <v>11</v>
      </c>
      <c r="AA19" s="310"/>
      <c r="AB19" s="309">
        <v>0</v>
      </c>
      <c r="AC19" s="309"/>
      <c r="AD19" s="309"/>
      <c r="AE19" s="309"/>
      <c r="AF19" s="309"/>
      <c r="AG19" s="309">
        <v>0</v>
      </c>
      <c r="AH19" s="309"/>
      <c r="AI19" s="309"/>
      <c r="AJ19" s="309"/>
      <c r="AK19" s="309"/>
    </row>
    <row r="20" spans="1:37" s="3" customFormat="1" ht="15.75" customHeight="1">
      <c r="A20" s="316" t="s">
        <v>250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0">
        <v>12</v>
      </c>
      <c r="AA20" s="310"/>
      <c r="AB20" s="309">
        <v>0</v>
      </c>
      <c r="AC20" s="309"/>
      <c r="AD20" s="309"/>
      <c r="AE20" s="309"/>
      <c r="AF20" s="309"/>
      <c r="AG20" s="309">
        <v>0</v>
      </c>
      <c r="AH20" s="309"/>
      <c r="AI20" s="309"/>
      <c r="AJ20" s="309"/>
      <c r="AK20" s="309"/>
    </row>
    <row r="21" spans="1:37" s="3" customFormat="1" ht="15.75" customHeight="1">
      <c r="A21" s="316" t="s">
        <v>251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0">
        <v>13</v>
      </c>
      <c r="AA21" s="310"/>
      <c r="AB21" s="309">
        <v>0</v>
      </c>
      <c r="AC21" s="309"/>
      <c r="AD21" s="309"/>
      <c r="AE21" s="309"/>
      <c r="AF21" s="309"/>
      <c r="AG21" s="309">
        <v>0</v>
      </c>
      <c r="AH21" s="309"/>
      <c r="AI21" s="309"/>
      <c r="AJ21" s="309"/>
      <c r="AK21" s="309"/>
    </row>
    <row r="22" spans="1:37" s="3" customFormat="1" ht="15.75" customHeight="1">
      <c r="A22" s="316" t="s">
        <v>252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0">
        <v>14</v>
      </c>
      <c r="AA22" s="310"/>
      <c r="AB22" s="309">
        <v>0</v>
      </c>
      <c r="AC22" s="309"/>
      <c r="AD22" s="309"/>
      <c r="AE22" s="309"/>
      <c r="AF22" s="309"/>
      <c r="AG22" s="309">
        <v>0</v>
      </c>
      <c r="AH22" s="309"/>
      <c r="AI22" s="309"/>
      <c r="AJ22" s="309"/>
      <c r="AK22" s="309"/>
    </row>
    <row r="23" spans="1:37" s="3" customFormat="1" ht="15.75" customHeight="1">
      <c r="A23" s="316" t="s">
        <v>253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0">
        <v>15</v>
      </c>
      <c r="AA23" s="310"/>
      <c r="AB23" s="309">
        <v>0</v>
      </c>
      <c r="AC23" s="309"/>
      <c r="AD23" s="309"/>
      <c r="AE23" s="309"/>
      <c r="AF23" s="309"/>
      <c r="AG23" s="309">
        <v>0</v>
      </c>
      <c r="AH23" s="309"/>
      <c r="AI23" s="309"/>
      <c r="AJ23" s="309"/>
      <c r="AK23" s="309"/>
    </row>
    <row r="24" spans="1:37" s="3" customFormat="1" ht="15.75" customHeight="1">
      <c r="A24" s="315" t="s">
        <v>346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08">
        <v>16</v>
      </c>
      <c r="AA24" s="308"/>
      <c r="AB24" s="311">
        <f>SUM(AB16:AB23)</f>
        <v>121165</v>
      </c>
      <c r="AC24" s="311"/>
      <c r="AD24" s="311"/>
      <c r="AE24" s="311"/>
      <c r="AF24" s="311"/>
      <c r="AG24" s="311">
        <f>SUM(AG16:AG23)</f>
        <v>117788</v>
      </c>
      <c r="AH24" s="311"/>
      <c r="AI24" s="311"/>
      <c r="AJ24" s="311"/>
      <c r="AK24" s="311"/>
    </row>
    <row r="25" spans="1:37" s="3" customFormat="1" ht="15.75" customHeight="1">
      <c r="A25" s="316" t="s">
        <v>322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0">
        <v>17</v>
      </c>
      <c r="AA25" s="310"/>
      <c r="AB25" s="309">
        <v>0</v>
      </c>
      <c r="AC25" s="309"/>
      <c r="AD25" s="309"/>
      <c r="AE25" s="309"/>
      <c r="AF25" s="309"/>
      <c r="AG25" s="309">
        <v>0</v>
      </c>
      <c r="AH25" s="309"/>
      <c r="AI25" s="309"/>
      <c r="AJ25" s="309"/>
      <c r="AK25" s="309"/>
    </row>
    <row r="26" spans="1:37" s="3" customFormat="1" ht="15.75" customHeight="1">
      <c r="A26" s="316" t="s">
        <v>254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0">
        <v>18</v>
      </c>
      <c r="AA26" s="310"/>
      <c r="AB26" s="309">
        <v>0</v>
      </c>
      <c r="AC26" s="309"/>
      <c r="AD26" s="309"/>
      <c r="AE26" s="309"/>
      <c r="AF26" s="309"/>
      <c r="AG26" s="309">
        <v>0</v>
      </c>
      <c r="AH26" s="309"/>
      <c r="AI26" s="309"/>
      <c r="AJ26" s="309"/>
      <c r="AK26" s="309"/>
    </row>
    <row r="27" spans="1:37" s="3" customFormat="1" ht="15.75" customHeight="1">
      <c r="A27" s="316" t="s">
        <v>255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0">
        <v>19</v>
      </c>
      <c r="AA27" s="310"/>
      <c r="AB27" s="309">
        <v>0</v>
      </c>
      <c r="AC27" s="309"/>
      <c r="AD27" s="309"/>
      <c r="AE27" s="309"/>
      <c r="AF27" s="309"/>
      <c r="AG27" s="309">
        <v>0</v>
      </c>
      <c r="AH27" s="309"/>
      <c r="AI27" s="309"/>
      <c r="AJ27" s="309"/>
      <c r="AK27" s="309"/>
    </row>
    <row r="28" spans="1:37" s="3" customFormat="1" ht="15.75" customHeight="1">
      <c r="A28" s="316" t="s">
        <v>317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0">
        <v>20</v>
      </c>
      <c r="AA28" s="310"/>
      <c r="AB28" s="309">
        <v>0</v>
      </c>
      <c r="AC28" s="309"/>
      <c r="AD28" s="309"/>
      <c r="AE28" s="309"/>
      <c r="AF28" s="309"/>
      <c r="AG28" s="309">
        <v>0</v>
      </c>
      <c r="AH28" s="309"/>
      <c r="AI28" s="309"/>
      <c r="AJ28" s="309"/>
      <c r="AK28" s="309"/>
    </row>
    <row r="29" spans="1:37" s="3" customFormat="1" ht="15.75" customHeight="1">
      <c r="A29" s="316" t="s">
        <v>256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0">
        <v>21</v>
      </c>
      <c r="AA29" s="310"/>
      <c r="AB29" s="309">
        <v>0</v>
      </c>
      <c r="AC29" s="309"/>
      <c r="AD29" s="309"/>
      <c r="AE29" s="309"/>
      <c r="AF29" s="309"/>
      <c r="AG29" s="309">
        <v>0</v>
      </c>
      <c r="AH29" s="309"/>
      <c r="AI29" s="309"/>
      <c r="AJ29" s="309"/>
      <c r="AK29" s="309"/>
    </row>
    <row r="30" spans="1:37" s="3" customFormat="1" ht="15.75" customHeight="1">
      <c r="A30" s="316" t="s">
        <v>257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0">
        <v>22</v>
      </c>
      <c r="AA30" s="310"/>
      <c r="AB30" s="309">
        <v>0</v>
      </c>
      <c r="AC30" s="309"/>
      <c r="AD30" s="309"/>
      <c r="AE30" s="309"/>
      <c r="AF30" s="309"/>
      <c r="AG30" s="309">
        <v>0</v>
      </c>
      <c r="AH30" s="309"/>
      <c r="AI30" s="309"/>
      <c r="AJ30" s="309"/>
      <c r="AK30" s="309"/>
    </row>
    <row r="31" spans="1:37" s="3" customFormat="1" ht="15.75" customHeight="1">
      <c r="A31" s="315" t="s">
        <v>347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08">
        <v>23</v>
      </c>
      <c r="AA31" s="308"/>
      <c r="AB31" s="311">
        <f>SUM(AB25:AB30)</f>
        <v>0</v>
      </c>
      <c r="AC31" s="311"/>
      <c r="AD31" s="311"/>
      <c r="AE31" s="311"/>
      <c r="AF31" s="311"/>
      <c r="AG31" s="311">
        <f>SUM(AG25:AG30)</f>
        <v>0</v>
      </c>
      <c r="AH31" s="311"/>
      <c r="AI31" s="311"/>
      <c r="AJ31" s="311"/>
      <c r="AK31" s="311"/>
    </row>
    <row r="32" spans="1:37" s="3" customFormat="1" ht="15.75" customHeight="1">
      <c r="A32" s="316" t="s">
        <v>258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0">
        <v>24</v>
      </c>
      <c r="AA32" s="310"/>
      <c r="AB32" s="309">
        <v>2423</v>
      </c>
      <c r="AC32" s="309"/>
      <c r="AD32" s="309"/>
      <c r="AE32" s="309"/>
      <c r="AF32" s="309"/>
      <c r="AG32" s="309">
        <v>2332</v>
      </c>
      <c r="AH32" s="309"/>
      <c r="AI32" s="309"/>
      <c r="AJ32" s="309"/>
      <c r="AK32" s="309"/>
    </row>
    <row r="33" spans="1:37" s="3" customFormat="1" ht="15.75" customHeight="1">
      <c r="A33" s="316" t="s">
        <v>259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0">
        <v>25</v>
      </c>
      <c r="AA33" s="310"/>
      <c r="AB33" s="309">
        <v>0</v>
      </c>
      <c r="AC33" s="309"/>
      <c r="AD33" s="309"/>
      <c r="AE33" s="309"/>
      <c r="AF33" s="309"/>
      <c r="AG33" s="309">
        <v>0</v>
      </c>
      <c r="AH33" s="309"/>
      <c r="AI33" s="309"/>
      <c r="AJ33" s="309"/>
      <c r="AK33" s="309"/>
    </row>
    <row r="34" spans="1:37" s="3" customFormat="1" ht="15.75" customHeight="1">
      <c r="A34" s="316" t="s">
        <v>260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0">
        <v>26</v>
      </c>
      <c r="AA34" s="310"/>
      <c r="AB34" s="328">
        <v>0</v>
      </c>
      <c r="AC34" s="309"/>
      <c r="AD34" s="309"/>
      <c r="AE34" s="309"/>
      <c r="AF34" s="309"/>
      <c r="AG34" s="309">
        <v>0</v>
      </c>
      <c r="AH34" s="309"/>
      <c r="AI34" s="309"/>
      <c r="AJ34" s="309"/>
      <c r="AK34" s="309"/>
    </row>
    <row r="35" spans="1:37" s="3" customFormat="1" ht="15.75" customHeight="1">
      <c r="A35" s="316" t="s">
        <v>261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0">
        <v>27</v>
      </c>
      <c r="AA35" s="310"/>
      <c r="AB35" s="309">
        <v>0</v>
      </c>
      <c r="AC35" s="309"/>
      <c r="AD35" s="309"/>
      <c r="AE35" s="309"/>
      <c r="AF35" s="309"/>
      <c r="AG35" s="309">
        <v>0</v>
      </c>
      <c r="AH35" s="309"/>
      <c r="AI35" s="309"/>
      <c r="AJ35" s="309"/>
      <c r="AK35" s="309"/>
    </row>
    <row r="36" spans="1:37" s="3" customFormat="1" ht="31.5" customHeight="1">
      <c r="A36" s="316" t="s">
        <v>262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0">
        <v>28</v>
      </c>
      <c r="AA36" s="310"/>
      <c r="AB36" s="309">
        <v>0</v>
      </c>
      <c r="AC36" s="309"/>
      <c r="AD36" s="309"/>
      <c r="AE36" s="309"/>
      <c r="AF36" s="309"/>
      <c r="AG36" s="309">
        <v>0</v>
      </c>
      <c r="AH36" s="309"/>
      <c r="AI36" s="309"/>
      <c r="AJ36" s="309"/>
      <c r="AK36" s="309"/>
    </row>
    <row r="37" spans="1:37" s="3" customFormat="1" ht="31.5" customHeight="1">
      <c r="A37" s="315" t="s">
        <v>348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08">
        <v>29</v>
      </c>
      <c r="AA37" s="308"/>
      <c r="AB37" s="311">
        <f>SUM(AB32:AB36)</f>
        <v>2423</v>
      </c>
      <c r="AC37" s="311"/>
      <c r="AD37" s="311"/>
      <c r="AE37" s="311"/>
      <c r="AF37" s="311"/>
      <c r="AG37" s="311">
        <f>SUM(AG32:AG36)</f>
        <v>2332</v>
      </c>
      <c r="AH37" s="311"/>
      <c r="AI37" s="311"/>
      <c r="AJ37" s="311"/>
      <c r="AK37" s="311"/>
    </row>
    <row r="38" spans="1:37" s="3" customFormat="1" ht="17.25" customHeight="1">
      <c r="A38" s="315" t="s">
        <v>349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08">
        <v>30</v>
      </c>
      <c r="AA38" s="308"/>
      <c r="AB38" s="311">
        <f>AB15+AB24+AB31+AB37</f>
        <v>123588</v>
      </c>
      <c r="AC38" s="311"/>
      <c r="AD38" s="311"/>
      <c r="AE38" s="311"/>
      <c r="AF38" s="311"/>
      <c r="AG38" s="311">
        <f>AG15+AG24+AG31+AG37</f>
        <v>120120</v>
      </c>
      <c r="AH38" s="311"/>
      <c r="AI38" s="311"/>
      <c r="AJ38" s="311"/>
      <c r="AK38" s="311"/>
    </row>
    <row r="39" spans="1:37" s="3" customFormat="1" ht="15.75" customHeight="1">
      <c r="A39" s="316" t="s">
        <v>263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0">
        <v>31</v>
      </c>
      <c r="AA39" s="310"/>
      <c r="AB39" s="309">
        <v>0</v>
      </c>
      <c r="AC39" s="309"/>
      <c r="AD39" s="309"/>
      <c r="AE39" s="309"/>
      <c r="AF39" s="309"/>
      <c r="AG39" s="309">
        <v>0</v>
      </c>
      <c r="AH39" s="309"/>
      <c r="AI39" s="309"/>
      <c r="AJ39" s="309"/>
      <c r="AK39" s="309"/>
    </row>
    <row r="40" spans="1:37" s="3" customFormat="1" ht="15.75" customHeight="1">
      <c r="A40" s="316" t="s">
        <v>264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0">
        <v>32</v>
      </c>
      <c r="AA40" s="310"/>
      <c r="AB40" s="309">
        <v>0</v>
      </c>
      <c r="AC40" s="309"/>
      <c r="AD40" s="309"/>
      <c r="AE40" s="309"/>
      <c r="AF40" s="309"/>
      <c r="AG40" s="309">
        <v>0</v>
      </c>
      <c r="AH40" s="309"/>
      <c r="AI40" s="309"/>
      <c r="AJ40" s="309"/>
      <c r="AK40" s="309"/>
    </row>
    <row r="41" spans="1:37" s="3" customFormat="1" ht="15.75" customHeight="1">
      <c r="A41" s="316" t="s">
        <v>265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0">
        <v>33</v>
      </c>
      <c r="AA41" s="310"/>
      <c r="AB41" s="309">
        <v>0</v>
      </c>
      <c r="AC41" s="309"/>
      <c r="AD41" s="309"/>
      <c r="AE41" s="309"/>
      <c r="AF41" s="309"/>
      <c r="AG41" s="309">
        <v>0</v>
      </c>
      <c r="AH41" s="309"/>
      <c r="AI41" s="309"/>
      <c r="AJ41" s="309"/>
      <c r="AK41" s="309"/>
    </row>
    <row r="42" spans="1:37" s="3" customFormat="1" ht="15.75" customHeight="1">
      <c r="A42" s="316" t="s">
        <v>266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0">
        <v>34</v>
      </c>
      <c r="AA42" s="310"/>
      <c r="AB42" s="309">
        <v>0</v>
      </c>
      <c r="AC42" s="309"/>
      <c r="AD42" s="309"/>
      <c r="AE42" s="309"/>
      <c r="AF42" s="309"/>
      <c r="AG42" s="309">
        <v>0</v>
      </c>
      <c r="AH42" s="309"/>
      <c r="AI42" s="309"/>
      <c r="AJ42" s="309"/>
      <c r="AK42" s="309"/>
    </row>
    <row r="43" spans="1:37" s="3" customFormat="1" ht="15.75" customHeight="1">
      <c r="A43" s="316" t="s">
        <v>298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0">
        <v>35</v>
      </c>
      <c r="AA43" s="310"/>
      <c r="AB43" s="309">
        <v>0</v>
      </c>
      <c r="AC43" s="309"/>
      <c r="AD43" s="309"/>
      <c r="AE43" s="309"/>
      <c r="AF43" s="309"/>
      <c r="AG43" s="309">
        <v>0</v>
      </c>
      <c r="AH43" s="309"/>
      <c r="AI43" s="309"/>
      <c r="AJ43" s="309"/>
      <c r="AK43" s="309"/>
    </row>
    <row r="44" spans="1:37" s="3" customFormat="1" ht="15.75" customHeight="1">
      <c r="A44" s="316" t="s">
        <v>267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0">
        <v>36</v>
      </c>
      <c r="AA44" s="310"/>
      <c r="AB44" s="309">
        <v>0</v>
      </c>
      <c r="AC44" s="309"/>
      <c r="AD44" s="309"/>
      <c r="AE44" s="309"/>
      <c r="AF44" s="309"/>
      <c r="AG44" s="309">
        <v>0</v>
      </c>
      <c r="AH44" s="309"/>
      <c r="AI44" s="309"/>
      <c r="AJ44" s="309"/>
      <c r="AK44" s="309"/>
    </row>
    <row r="45" spans="1:37" s="3" customFormat="1" ht="15.75" customHeight="1">
      <c r="A45" s="315" t="s">
        <v>350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08">
        <v>37</v>
      </c>
      <c r="AA45" s="308"/>
      <c r="AB45" s="311">
        <f>SUM(AB39:AB44)</f>
        <v>0</v>
      </c>
      <c r="AC45" s="311"/>
      <c r="AD45" s="311"/>
      <c r="AE45" s="311"/>
      <c r="AF45" s="311"/>
      <c r="AG45" s="311">
        <f>SUM(AG39:AG44)</f>
        <v>0</v>
      </c>
      <c r="AH45" s="311"/>
      <c r="AI45" s="311"/>
      <c r="AJ45" s="311"/>
      <c r="AK45" s="311"/>
    </row>
    <row r="46" spans="1:37" s="3" customFormat="1" ht="15.75" customHeight="1">
      <c r="A46" s="316" t="s">
        <v>268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0">
        <v>38</v>
      </c>
      <c r="AA46" s="310"/>
      <c r="AB46" s="309">
        <v>172</v>
      </c>
      <c r="AC46" s="309"/>
      <c r="AD46" s="309"/>
      <c r="AE46" s="309"/>
      <c r="AF46" s="309"/>
      <c r="AG46" s="309">
        <v>258</v>
      </c>
      <c r="AH46" s="309"/>
      <c r="AI46" s="309"/>
      <c r="AJ46" s="309"/>
      <c r="AK46" s="309"/>
    </row>
    <row r="47" spans="1:37" s="3" customFormat="1" ht="15.75" customHeight="1">
      <c r="A47" s="316" t="s">
        <v>269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0">
        <v>39</v>
      </c>
      <c r="AA47" s="310"/>
      <c r="AB47" s="309">
        <v>72</v>
      </c>
      <c r="AC47" s="309"/>
      <c r="AD47" s="309"/>
      <c r="AE47" s="309"/>
      <c r="AF47" s="309"/>
      <c r="AG47" s="309">
        <v>71</v>
      </c>
      <c r="AH47" s="309"/>
      <c r="AI47" s="309"/>
      <c r="AJ47" s="309"/>
      <c r="AK47" s="309"/>
    </row>
    <row r="48" spans="1:37" s="3" customFormat="1" ht="15.75" customHeight="1">
      <c r="A48" s="316" t="s">
        <v>270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0">
        <v>40</v>
      </c>
      <c r="AA48" s="310"/>
      <c r="AB48" s="309">
        <v>0</v>
      </c>
      <c r="AC48" s="309"/>
      <c r="AD48" s="309"/>
      <c r="AE48" s="309"/>
      <c r="AF48" s="309"/>
      <c r="AG48" s="309">
        <v>0</v>
      </c>
      <c r="AH48" s="309"/>
      <c r="AI48" s="309"/>
      <c r="AJ48" s="309"/>
      <c r="AK48" s="309"/>
    </row>
    <row r="49" spans="1:37" s="3" customFormat="1" ht="15.75" customHeight="1">
      <c r="A49" s="316" t="s">
        <v>271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0">
        <v>41</v>
      </c>
      <c r="AA49" s="310"/>
      <c r="AB49" s="309">
        <v>316</v>
      </c>
      <c r="AC49" s="309"/>
      <c r="AD49" s="309"/>
      <c r="AE49" s="309"/>
      <c r="AF49" s="309"/>
      <c r="AG49" s="309">
        <v>160</v>
      </c>
      <c r="AH49" s="309"/>
      <c r="AI49" s="309"/>
      <c r="AJ49" s="309"/>
      <c r="AK49" s="309"/>
    </row>
    <row r="50" spans="1:37" s="3" customFormat="1" ht="30.75" customHeight="1">
      <c r="A50" s="316" t="s">
        <v>299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0">
        <v>42</v>
      </c>
      <c r="AA50" s="310"/>
      <c r="AB50" s="309">
        <v>316</v>
      </c>
      <c r="AC50" s="309"/>
      <c r="AD50" s="309"/>
      <c r="AE50" s="309"/>
      <c r="AF50" s="309"/>
      <c r="AG50" s="309">
        <v>160</v>
      </c>
      <c r="AH50" s="309"/>
      <c r="AI50" s="309"/>
      <c r="AJ50" s="309"/>
      <c r="AK50" s="309"/>
    </row>
    <row r="51" spans="1:37" s="3" customFormat="1" ht="36" customHeight="1">
      <c r="A51" s="320" t="s">
        <v>343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0">
        <v>43</v>
      </c>
      <c r="AA51" s="310"/>
      <c r="AB51" s="309">
        <v>0</v>
      </c>
      <c r="AC51" s="309"/>
      <c r="AD51" s="309"/>
      <c r="AE51" s="309"/>
      <c r="AF51" s="309"/>
      <c r="AG51" s="309">
        <v>0</v>
      </c>
      <c r="AH51" s="309"/>
      <c r="AI51" s="309"/>
      <c r="AJ51" s="309"/>
      <c r="AK51" s="309"/>
    </row>
    <row r="52" spans="1:37" s="3" customFormat="1" ht="15.75" customHeight="1">
      <c r="A52" s="320" t="s">
        <v>303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0">
        <v>44</v>
      </c>
      <c r="AA52" s="310"/>
      <c r="AB52" s="328">
        <v>0</v>
      </c>
      <c r="AC52" s="309"/>
      <c r="AD52" s="309"/>
      <c r="AE52" s="309"/>
      <c r="AF52" s="309"/>
      <c r="AG52" s="309">
        <v>0</v>
      </c>
      <c r="AH52" s="309"/>
      <c r="AI52" s="309"/>
      <c r="AJ52" s="309"/>
      <c r="AK52" s="309"/>
    </row>
    <row r="53" spans="1:37" s="3" customFormat="1" ht="15.75" customHeight="1">
      <c r="A53" s="320" t="s">
        <v>272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0">
        <v>45</v>
      </c>
      <c r="AA53" s="310"/>
      <c r="AB53" s="309">
        <v>0</v>
      </c>
      <c r="AC53" s="309"/>
      <c r="AD53" s="309"/>
      <c r="AE53" s="309"/>
      <c r="AF53" s="309"/>
      <c r="AG53" s="309">
        <v>0</v>
      </c>
      <c r="AH53" s="309"/>
      <c r="AI53" s="309"/>
      <c r="AJ53" s="309"/>
      <c r="AK53" s="309"/>
    </row>
    <row r="54" spans="1:37" s="3" customFormat="1" ht="15.75" customHeight="1">
      <c r="A54" s="357" t="s">
        <v>328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9"/>
      <c r="Z54" s="360">
        <v>46</v>
      </c>
      <c r="AA54" s="361"/>
      <c r="AB54" s="324"/>
      <c r="AC54" s="325"/>
      <c r="AD54" s="325"/>
      <c r="AE54" s="325"/>
      <c r="AF54" s="326"/>
      <c r="AG54" s="312">
        <v>0</v>
      </c>
      <c r="AH54" s="313"/>
      <c r="AI54" s="313"/>
      <c r="AJ54" s="313"/>
      <c r="AK54" s="314"/>
    </row>
    <row r="55" spans="1:37" s="3" customFormat="1" ht="15.75" customHeight="1">
      <c r="A55" s="320" t="s">
        <v>300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0">
        <v>47</v>
      </c>
      <c r="AA55" s="310"/>
      <c r="AB55" s="309">
        <v>0</v>
      </c>
      <c r="AC55" s="309"/>
      <c r="AD55" s="309"/>
      <c r="AE55" s="309"/>
      <c r="AF55" s="309"/>
      <c r="AG55" s="309">
        <v>0</v>
      </c>
      <c r="AH55" s="309"/>
      <c r="AI55" s="309"/>
      <c r="AJ55" s="309"/>
      <c r="AK55" s="309"/>
    </row>
    <row r="56" spans="1:37" s="3" customFormat="1" ht="15.75" customHeight="1">
      <c r="A56" s="320" t="s">
        <v>301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0">
        <v>48</v>
      </c>
      <c r="AA56" s="310"/>
      <c r="AB56" s="309">
        <v>0</v>
      </c>
      <c r="AC56" s="309"/>
      <c r="AD56" s="309"/>
      <c r="AE56" s="309"/>
      <c r="AF56" s="309"/>
      <c r="AG56" s="309">
        <v>0</v>
      </c>
      <c r="AH56" s="309"/>
      <c r="AI56" s="309"/>
      <c r="AJ56" s="309"/>
      <c r="AK56" s="309"/>
    </row>
    <row r="57" spans="1:37" s="3" customFormat="1" ht="15.75" customHeight="1">
      <c r="A57" s="315" t="s">
        <v>351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08">
        <v>49</v>
      </c>
      <c r="AA57" s="308"/>
      <c r="AB57" s="311">
        <f>AB46+AB47+AB48+AB49</f>
        <v>560</v>
      </c>
      <c r="AC57" s="311"/>
      <c r="AD57" s="311"/>
      <c r="AE57" s="311"/>
      <c r="AF57" s="311"/>
      <c r="AG57" s="311">
        <f>AG46+AG47+AG48+AG49</f>
        <v>489</v>
      </c>
      <c r="AH57" s="311"/>
      <c r="AI57" s="311"/>
      <c r="AJ57" s="311"/>
      <c r="AK57" s="311"/>
    </row>
    <row r="58" spans="1:37" s="3" customFormat="1" ht="15.75" customHeight="1">
      <c r="A58" s="318" t="s">
        <v>382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0">
        <v>50</v>
      </c>
      <c r="AA58" s="310"/>
      <c r="AB58" s="309">
        <f>AB59+AB60</f>
        <v>0</v>
      </c>
      <c r="AC58" s="309"/>
      <c r="AD58" s="309"/>
      <c r="AE58" s="309"/>
      <c r="AF58" s="309"/>
      <c r="AG58" s="309">
        <f>AG59+AG60</f>
        <v>0</v>
      </c>
      <c r="AH58" s="309"/>
      <c r="AI58" s="309"/>
      <c r="AJ58" s="309"/>
      <c r="AK58" s="309"/>
    </row>
    <row r="59" spans="1:37" s="3" customFormat="1" ht="15.75" customHeight="1">
      <c r="A59" s="318" t="s">
        <v>383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0">
        <v>51</v>
      </c>
      <c r="AA59" s="310"/>
      <c r="AB59" s="309">
        <v>0</v>
      </c>
      <c r="AC59" s="309"/>
      <c r="AD59" s="309"/>
      <c r="AE59" s="309"/>
      <c r="AF59" s="309"/>
      <c r="AG59" s="309">
        <v>0</v>
      </c>
      <c r="AH59" s="309"/>
      <c r="AI59" s="309"/>
      <c r="AJ59" s="309"/>
      <c r="AK59" s="309"/>
    </row>
    <row r="60" spans="1:37" s="3" customFormat="1" ht="15.75" customHeight="1">
      <c r="A60" s="349" t="s">
        <v>384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8"/>
      <c r="Z60" s="310">
        <v>52</v>
      </c>
      <c r="AA60" s="310"/>
      <c r="AB60" s="312">
        <v>0</v>
      </c>
      <c r="AC60" s="339"/>
      <c r="AD60" s="339"/>
      <c r="AE60" s="339"/>
      <c r="AF60" s="340"/>
      <c r="AG60" s="312">
        <v>0</v>
      </c>
      <c r="AH60" s="313"/>
      <c r="AI60" s="313"/>
      <c r="AJ60" s="313"/>
      <c r="AK60" s="314"/>
    </row>
    <row r="61" spans="1:37" s="3" customFormat="1" ht="15.75" customHeight="1">
      <c r="A61" s="318" t="s">
        <v>385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0">
        <v>53</v>
      </c>
      <c r="AA61" s="310"/>
      <c r="AB61" s="309">
        <f>AB62+AB63</f>
        <v>0</v>
      </c>
      <c r="AC61" s="309"/>
      <c r="AD61" s="309"/>
      <c r="AE61" s="309"/>
      <c r="AF61" s="309"/>
      <c r="AG61" s="309">
        <f>AG62+AG63</f>
        <v>0</v>
      </c>
      <c r="AH61" s="309"/>
      <c r="AI61" s="309"/>
      <c r="AJ61" s="309"/>
      <c r="AK61" s="309"/>
    </row>
    <row r="62" spans="1:37" s="3" customFormat="1" ht="30" customHeight="1">
      <c r="A62" s="318" t="s">
        <v>386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0">
        <v>54</v>
      </c>
      <c r="AA62" s="310"/>
      <c r="AB62" s="309">
        <v>0</v>
      </c>
      <c r="AC62" s="309"/>
      <c r="AD62" s="309"/>
      <c r="AE62" s="309"/>
      <c r="AF62" s="309"/>
      <c r="AG62" s="309">
        <v>0</v>
      </c>
      <c r="AH62" s="309"/>
      <c r="AI62" s="309"/>
      <c r="AJ62" s="309"/>
      <c r="AK62" s="309"/>
    </row>
    <row r="63" spans="1:37" s="3" customFormat="1" ht="15.75" customHeight="1">
      <c r="A63" s="349" t="s">
        <v>387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8"/>
      <c r="Z63" s="310">
        <v>55</v>
      </c>
      <c r="AA63" s="310"/>
      <c r="AB63" s="312">
        <v>0</v>
      </c>
      <c r="AC63" s="313"/>
      <c r="AD63" s="313"/>
      <c r="AE63" s="313"/>
      <c r="AF63" s="314"/>
      <c r="AG63" s="312">
        <v>0</v>
      </c>
      <c r="AH63" s="313"/>
      <c r="AI63" s="313"/>
      <c r="AJ63" s="313"/>
      <c r="AK63" s="314"/>
    </row>
    <row r="64" spans="1:37" s="3" customFormat="1" ht="15.75" customHeight="1">
      <c r="A64" s="315" t="s">
        <v>372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08">
        <v>56</v>
      </c>
      <c r="AA64" s="308"/>
      <c r="AB64" s="311">
        <f>AB58+AB61</f>
        <v>0</v>
      </c>
      <c r="AC64" s="311"/>
      <c r="AD64" s="311"/>
      <c r="AE64" s="311"/>
      <c r="AF64" s="311"/>
      <c r="AG64" s="311">
        <f>AG58+AG61</f>
        <v>0</v>
      </c>
      <c r="AH64" s="311"/>
      <c r="AI64" s="311"/>
      <c r="AJ64" s="311"/>
      <c r="AK64" s="311"/>
    </row>
    <row r="65" spans="1:37" s="3" customFormat="1" ht="15.75" customHeight="1">
      <c r="A65" s="316" t="s">
        <v>304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0">
        <v>57</v>
      </c>
      <c r="AA65" s="310"/>
      <c r="AB65" s="309">
        <v>0</v>
      </c>
      <c r="AC65" s="309"/>
      <c r="AD65" s="309"/>
      <c r="AE65" s="309"/>
      <c r="AF65" s="309"/>
      <c r="AG65" s="309">
        <v>0</v>
      </c>
      <c r="AH65" s="309"/>
      <c r="AI65" s="309"/>
      <c r="AJ65" s="309"/>
      <c r="AK65" s="309"/>
    </row>
    <row r="66" spans="1:37" s="3" customFormat="1" ht="15.75" customHeight="1">
      <c r="A66" s="316" t="s">
        <v>325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0">
        <v>58</v>
      </c>
      <c r="AA66" s="310"/>
      <c r="AB66" s="309">
        <v>2802</v>
      </c>
      <c r="AC66" s="309"/>
      <c r="AD66" s="309"/>
      <c r="AE66" s="309"/>
      <c r="AF66" s="309"/>
      <c r="AG66" s="309">
        <v>2679</v>
      </c>
      <c r="AH66" s="309"/>
      <c r="AI66" s="309"/>
      <c r="AJ66" s="309"/>
      <c r="AK66" s="309"/>
    </row>
    <row r="67" spans="1:37" s="3" customFormat="1" ht="15.75" customHeight="1">
      <c r="A67" s="316" t="s">
        <v>305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0">
        <v>59</v>
      </c>
      <c r="AA67" s="310"/>
      <c r="AB67" s="309">
        <v>0</v>
      </c>
      <c r="AC67" s="309"/>
      <c r="AD67" s="309"/>
      <c r="AE67" s="309"/>
      <c r="AF67" s="309"/>
      <c r="AG67" s="309">
        <v>0</v>
      </c>
      <c r="AH67" s="309"/>
      <c r="AI67" s="309"/>
      <c r="AJ67" s="309"/>
      <c r="AK67" s="309"/>
    </row>
    <row r="68" spans="1:37" s="3" customFormat="1" ht="15.75" customHeight="1">
      <c r="A68" s="316" t="s">
        <v>306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0">
        <v>60</v>
      </c>
      <c r="AA68" s="310"/>
      <c r="AB68" s="309">
        <v>0</v>
      </c>
      <c r="AC68" s="309"/>
      <c r="AD68" s="309"/>
      <c r="AE68" s="309"/>
      <c r="AF68" s="309"/>
      <c r="AG68" s="309">
        <v>0</v>
      </c>
      <c r="AH68" s="309"/>
      <c r="AI68" s="309"/>
      <c r="AJ68" s="309"/>
      <c r="AK68" s="309"/>
    </row>
    <row r="69" spans="1:37" s="3" customFormat="1" ht="15.75" customHeight="1">
      <c r="A69" s="315" t="s">
        <v>352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08">
        <v>61</v>
      </c>
      <c r="AA69" s="308"/>
      <c r="AB69" s="311">
        <f>SUM(AB65:AB68)</f>
        <v>2802</v>
      </c>
      <c r="AC69" s="311"/>
      <c r="AD69" s="311"/>
      <c r="AE69" s="311"/>
      <c r="AF69" s="311"/>
      <c r="AG69" s="311">
        <f>SUM(AG65:AG68)</f>
        <v>2679</v>
      </c>
      <c r="AH69" s="311"/>
      <c r="AI69" s="311"/>
      <c r="AJ69" s="311"/>
      <c r="AK69" s="311"/>
    </row>
    <row r="70" spans="1:37" s="3" customFormat="1" ht="15.75" customHeight="1">
      <c r="A70" s="316" t="s">
        <v>273</v>
      </c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0">
        <v>62</v>
      </c>
      <c r="AA70" s="310"/>
      <c r="AB70" s="309">
        <v>0</v>
      </c>
      <c r="AC70" s="309"/>
      <c r="AD70" s="309"/>
      <c r="AE70" s="309"/>
      <c r="AF70" s="309"/>
      <c r="AG70" s="309">
        <v>0</v>
      </c>
      <c r="AH70" s="309"/>
      <c r="AI70" s="309"/>
      <c r="AJ70" s="309"/>
      <c r="AK70" s="309"/>
    </row>
    <row r="71" spans="1:37" s="3" customFormat="1" ht="15.75" customHeight="1">
      <c r="A71" s="316" t="s">
        <v>274</v>
      </c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0">
        <v>63</v>
      </c>
      <c r="AA71" s="310"/>
      <c r="AB71" s="309">
        <v>217</v>
      </c>
      <c r="AC71" s="309"/>
      <c r="AD71" s="309"/>
      <c r="AE71" s="309"/>
      <c r="AF71" s="309"/>
      <c r="AG71" s="309">
        <v>106</v>
      </c>
      <c r="AH71" s="309"/>
      <c r="AI71" s="309"/>
      <c r="AJ71" s="309"/>
      <c r="AK71" s="309"/>
    </row>
    <row r="72" spans="1:37" s="3" customFormat="1" ht="15.75" customHeight="1">
      <c r="A72" s="316" t="s">
        <v>275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0">
        <v>64</v>
      </c>
      <c r="AA72" s="310"/>
      <c r="AB72" s="309">
        <v>0</v>
      </c>
      <c r="AC72" s="309"/>
      <c r="AD72" s="309"/>
      <c r="AE72" s="309"/>
      <c r="AF72" s="309"/>
      <c r="AG72" s="309">
        <v>0</v>
      </c>
      <c r="AH72" s="309"/>
      <c r="AI72" s="309"/>
      <c r="AJ72" s="309"/>
      <c r="AK72" s="309"/>
    </row>
    <row r="73" spans="1:37" s="3" customFormat="1" ht="15.75" customHeight="1">
      <c r="A73" s="316" t="s">
        <v>276</v>
      </c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0">
        <v>65</v>
      </c>
      <c r="AA73" s="310"/>
      <c r="AB73" s="309">
        <v>0</v>
      </c>
      <c r="AC73" s="309"/>
      <c r="AD73" s="309"/>
      <c r="AE73" s="309"/>
      <c r="AF73" s="309"/>
      <c r="AG73" s="309">
        <v>0</v>
      </c>
      <c r="AH73" s="309"/>
      <c r="AI73" s="309"/>
      <c r="AJ73" s="309"/>
      <c r="AK73" s="309"/>
    </row>
    <row r="74" spans="1:37" s="3" customFormat="1" ht="15.75" customHeight="1">
      <c r="A74" s="315" t="s">
        <v>353</v>
      </c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08">
        <v>66</v>
      </c>
      <c r="AA74" s="308"/>
      <c r="AB74" s="311">
        <f>SUM(AB70:AB73)</f>
        <v>217</v>
      </c>
      <c r="AC74" s="311"/>
      <c r="AD74" s="311"/>
      <c r="AE74" s="311"/>
      <c r="AF74" s="311"/>
      <c r="AG74" s="311">
        <f>SUM(AG70:AG73)</f>
        <v>106</v>
      </c>
      <c r="AH74" s="311"/>
      <c r="AI74" s="311"/>
      <c r="AJ74" s="311"/>
      <c r="AK74" s="311"/>
    </row>
    <row r="75" spans="1:37" s="3" customFormat="1" ht="17.25" customHeight="1">
      <c r="A75" s="315" t="s">
        <v>354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08">
        <v>67</v>
      </c>
      <c r="AA75" s="308"/>
      <c r="AB75" s="311">
        <f>AB45+AB57+AB64+AB69+AB74</f>
        <v>3579</v>
      </c>
      <c r="AC75" s="311"/>
      <c r="AD75" s="311"/>
      <c r="AE75" s="311"/>
      <c r="AF75" s="311"/>
      <c r="AG75" s="311">
        <f>AG45+AG57+AG64+AG69+AG74</f>
        <v>3274</v>
      </c>
      <c r="AH75" s="311"/>
      <c r="AI75" s="311"/>
      <c r="AJ75" s="311"/>
      <c r="AK75" s="311"/>
    </row>
    <row r="76" spans="1:37" s="3" customFormat="1" ht="17.25" customHeight="1">
      <c r="A76" s="315" t="s">
        <v>355</v>
      </c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08">
        <v>68</v>
      </c>
      <c r="AA76" s="308"/>
      <c r="AB76" s="311">
        <f>AB38+AB75</f>
        <v>127167</v>
      </c>
      <c r="AC76" s="311"/>
      <c r="AD76" s="311"/>
      <c r="AE76" s="311"/>
      <c r="AF76" s="311"/>
      <c r="AG76" s="311">
        <f>AG38+AG75</f>
        <v>123394</v>
      </c>
      <c r="AH76" s="311"/>
      <c r="AI76" s="311"/>
      <c r="AJ76" s="311"/>
      <c r="AK76" s="311"/>
    </row>
    <row r="77" spans="1:37" s="3" customFormat="1" ht="16.5" customHeight="1">
      <c r="A77" s="351" t="s">
        <v>308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3"/>
      <c r="Z77" s="338" t="s">
        <v>278</v>
      </c>
      <c r="AA77" s="338"/>
      <c r="AB77" s="332" t="s">
        <v>237</v>
      </c>
      <c r="AC77" s="333"/>
      <c r="AD77" s="333"/>
      <c r="AE77" s="333"/>
      <c r="AF77" s="334"/>
      <c r="AG77" s="332" t="s">
        <v>238</v>
      </c>
      <c r="AH77" s="333"/>
      <c r="AI77" s="333"/>
      <c r="AJ77" s="333"/>
      <c r="AK77" s="334"/>
    </row>
    <row r="78" spans="1:37" s="3" customFormat="1" ht="17.25" customHeight="1">
      <c r="A78" s="354"/>
      <c r="B78" s="355"/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6"/>
      <c r="Z78" s="338"/>
      <c r="AA78" s="338"/>
      <c r="AB78" s="332" t="s">
        <v>239</v>
      </c>
      <c r="AC78" s="333"/>
      <c r="AD78" s="333"/>
      <c r="AE78" s="333"/>
      <c r="AF78" s="333"/>
      <c r="AG78" s="333"/>
      <c r="AH78" s="333"/>
      <c r="AI78" s="333"/>
      <c r="AJ78" s="333"/>
      <c r="AK78" s="334"/>
    </row>
    <row r="79" spans="1:37" s="3" customFormat="1" ht="14.25">
      <c r="A79" s="350" t="s">
        <v>277</v>
      </c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10">
        <v>2</v>
      </c>
      <c r="AA79" s="310"/>
      <c r="AB79" s="309">
        <v>3</v>
      </c>
      <c r="AC79" s="309"/>
      <c r="AD79" s="309"/>
      <c r="AE79" s="309"/>
      <c r="AF79" s="309"/>
      <c r="AG79" s="309">
        <v>4</v>
      </c>
      <c r="AH79" s="309"/>
      <c r="AI79" s="309"/>
      <c r="AJ79" s="309"/>
      <c r="AK79" s="309"/>
    </row>
    <row r="80" spans="1:37" s="3" customFormat="1" ht="15.75" customHeight="1">
      <c r="A80" s="316" t="s">
        <v>329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0">
        <v>69</v>
      </c>
      <c r="AA80" s="310"/>
      <c r="AB80" s="324"/>
      <c r="AC80" s="325"/>
      <c r="AD80" s="325"/>
      <c r="AE80" s="325"/>
      <c r="AF80" s="326"/>
      <c r="AG80" s="309">
        <v>0</v>
      </c>
      <c r="AH80" s="309"/>
      <c r="AI80" s="309"/>
      <c r="AJ80" s="309"/>
      <c r="AK80" s="309"/>
    </row>
    <row r="81" spans="1:37" s="3" customFormat="1" ht="15.75" customHeight="1">
      <c r="A81" s="316" t="s">
        <v>330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0">
        <v>70</v>
      </c>
      <c r="AA81" s="310"/>
      <c r="AB81" s="312">
        <v>137694</v>
      </c>
      <c r="AC81" s="313"/>
      <c r="AD81" s="313"/>
      <c r="AE81" s="313"/>
      <c r="AF81" s="314"/>
      <c r="AG81" s="309">
        <v>137694</v>
      </c>
      <c r="AH81" s="309"/>
      <c r="AI81" s="309"/>
      <c r="AJ81" s="309"/>
      <c r="AK81" s="309"/>
    </row>
    <row r="82" spans="1:37" s="3" customFormat="1" ht="15.75" customHeight="1">
      <c r="A82" s="369" t="s">
        <v>356</v>
      </c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1"/>
      <c r="Z82" s="308">
        <v>71</v>
      </c>
      <c r="AA82" s="308"/>
      <c r="AB82" s="335">
        <v>137694</v>
      </c>
      <c r="AC82" s="336"/>
      <c r="AD82" s="336"/>
      <c r="AE82" s="336"/>
      <c r="AF82" s="337"/>
      <c r="AG82" s="335">
        <f>SUM(AG80:AG81)</f>
        <v>137694</v>
      </c>
      <c r="AH82" s="336"/>
      <c r="AI82" s="336"/>
      <c r="AJ82" s="336"/>
      <c r="AK82" s="337"/>
    </row>
    <row r="83" spans="1:37" s="3" customFormat="1" ht="15.75" customHeight="1">
      <c r="A83" s="349" t="s">
        <v>331</v>
      </c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8"/>
      <c r="Z83" s="310">
        <v>72</v>
      </c>
      <c r="AA83" s="310"/>
      <c r="AB83" s="324"/>
      <c r="AC83" s="325"/>
      <c r="AD83" s="325"/>
      <c r="AE83" s="325"/>
      <c r="AF83" s="326"/>
      <c r="AG83" s="329">
        <v>0</v>
      </c>
      <c r="AH83" s="330"/>
      <c r="AI83" s="330"/>
      <c r="AJ83" s="330"/>
      <c r="AK83" s="331"/>
    </row>
    <row r="84" spans="1:37" s="3" customFormat="1" ht="15.75" customHeight="1">
      <c r="A84" s="349" t="s">
        <v>332</v>
      </c>
      <c r="B84" s="347"/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8"/>
      <c r="Z84" s="310">
        <v>73</v>
      </c>
      <c r="AA84" s="310"/>
      <c r="AB84" s="312">
        <v>-13570</v>
      </c>
      <c r="AC84" s="313"/>
      <c r="AD84" s="313"/>
      <c r="AE84" s="313"/>
      <c r="AF84" s="314"/>
      <c r="AG84" s="329">
        <v>-17269</v>
      </c>
      <c r="AH84" s="330"/>
      <c r="AI84" s="330"/>
      <c r="AJ84" s="330"/>
      <c r="AK84" s="331"/>
    </row>
    <row r="85" spans="1:37" s="3" customFormat="1" ht="15.75" customHeight="1">
      <c r="A85" s="369" t="s">
        <v>357</v>
      </c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1"/>
      <c r="Z85" s="308">
        <v>74</v>
      </c>
      <c r="AA85" s="308"/>
      <c r="AB85" s="335">
        <f>SUM(AB83:AB84)</f>
        <v>-13570</v>
      </c>
      <c r="AC85" s="336"/>
      <c r="AD85" s="336"/>
      <c r="AE85" s="336"/>
      <c r="AF85" s="337"/>
      <c r="AG85" s="335">
        <f>SUM(AG83:AG84)</f>
        <v>-17269</v>
      </c>
      <c r="AH85" s="336"/>
      <c r="AI85" s="336"/>
      <c r="AJ85" s="336"/>
      <c r="AK85" s="337"/>
    </row>
    <row r="86" spans="1:37" s="3" customFormat="1" ht="15.75" customHeight="1">
      <c r="A86" s="349" t="s">
        <v>333</v>
      </c>
      <c r="B86" s="347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8"/>
      <c r="Z86" s="310">
        <v>75</v>
      </c>
      <c r="AA86" s="310"/>
      <c r="AB86" s="324"/>
      <c r="AC86" s="325"/>
      <c r="AD86" s="325"/>
      <c r="AE86" s="325"/>
      <c r="AF86" s="326"/>
      <c r="AG86" s="329">
        <v>0</v>
      </c>
      <c r="AH86" s="330"/>
      <c r="AI86" s="330"/>
      <c r="AJ86" s="330"/>
      <c r="AK86" s="331"/>
    </row>
    <row r="87" spans="1:37" s="3" customFormat="1" ht="15.75" customHeight="1">
      <c r="A87" s="349" t="s">
        <v>344</v>
      </c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8"/>
      <c r="Z87" s="310">
        <v>76</v>
      </c>
      <c r="AA87" s="310"/>
      <c r="AB87" s="324"/>
      <c r="AC87" s="325"/>
      <c r="AD87" s="325"/>
      <c r="AE87" s="325"/>
      <c r="AF87" s="326"/>
      <c r="AG87" s="329">
        <v>0</v>
      </c>
      <c r="AH87" s="330"/>
      <c r="AI87" s="330"/>
      <c r="AJ87" s="330"/>
      <c r="AK87" s="331"/>
    </row>
    <row r="88" spans="1:37" s="3" customFormat="1" ht="15.75" customHeight="1">
      <c r="A88" s="315" t="s">
        <v>358</v>
      </c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08">
        <v>77</v>
      </c>
      <c r="AA88" s="308"/>
      <c r="AB88" s="311">
        <v>0</v>
      </c>
      <c r="AC88" s="311"/>
      <c r="AD88" s="311"/>
      <c r="AE88" s="311"/>
      <c r="AF88" s="311"/>
      <c r="AG88" s="311">
        <f>SUM(AG86:AG87)</f>
        <v>0</v>
      </c>
      <c r="AH88" s="311"/>
      <c r="AI88" s="311"/>
      <c r="AJ88" s="311"/>
      <c r="AK88" s="311"/>
    </row>
    <row r="89" spans="1:37" s="3" customFormat="1" ht="17.25" customHeight="1">
      <c r="A89" s="315" t="s">
        <v>359</v>
      </c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08">
        <v>78</v>
      </c>
      <c r="AA89" s="308"/>
      <c r="AB89" s="311">
        <f>AB82+AB85+AB88</f>
        <v>124124</v>
      </c>
      <c r="AC89" s="311"/>
      <c r="AD89" s="311"/>
      <c r="AE89" s="311"/>
      <c r="AF89" s="311"/>
      <c r="AG89" s="311">
        <f>AG82+AG85+AG88</f>
        <v>120425</v>
      </c>
      <c r="AH89" s="311"/>
      <c r="AI89" s="311"/>
      <c r="AJ89" s="311"/>
      <c r="AK89" s="311"/>
    </row>
    <row r="90" spans="1:37" s="3" customFormat="1" ht="15.75" customHeight="1">
      <c r="A90" s="316" t="s">
        <v>360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0">
        <v>79</v>
      </c>
      <c r="AA90" s="310"/>
      <c r="AB90" s="309">
        <v>2966</v>
      </c>
      <c r="AC90" s="309"/>
      <c r="AD90" s="309"/>
      <c r="AE90" s="309"/>
      <c r="AF90" s="309"/>
      <c r="AG90" s="309">
        <v>2713</v>
      </c>
      <c r="AH90" s="309"/>
      <c r="AI90" s="309"/>
      <c r="AJ90" s="309"/>
      <c r="AK90" s="309"/>
    </row>
    <row r="91" spans="1:37" s="3" customFormat="1" ht="15.75" customHeight="1">
      <c r="A91" s="316" t="s">
        <v>279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0">
        <v>80</v>
      </c>
      <c r="AA91" s="310"/>
      <c r="AB91" s="309">
        <v>1980</v>
      </c>
      <c r="AC91" s="309"/>
      <c r="AD91" s="309"/>
      <c r="AE91" s="309"/>
      <c r="AF91" s="309"/>
      <c r="AG91" s="309">
        <v>2713</v>
      </c>
      <c r="AH91" s="309"/>
      <c r="AI91" s="309"/>
      <c r="AJ91" s="309"/>
      <c r="AK91" s="309"/>
    </row>
    <row r="92" spans="1:37" s="3" customFormat="1" ht="15.75" customHeight="1">
      <c r="A92" s="316" t="s">
        <v>324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0">
        <v>81</v>
      </c>
      <c r="AA92" s="310"/>
      <c r="AB92" s="309">
        <v>0</v>
      </c>
      <c r="AC92" s="309"/>
      <c r="AD92" s="309"/>
      <c r="AE92" s="309"/>
      <c r="AF92" s="309"/>
      <c r="AG92" s="309">
        <v>0</v>
      </c>
      <c r="AH92" s="309"/>
      <c r="AI92" s="309"/>
      <c r="AJ92" s="309"/>
      <c r="AK92" s="309"/>
    </row>
    <row r="93" spans="1:37" s="3" customFormat="1" ht="15.75" customHeight="1">
      <c r="A93" s="316" t="s">
        <v>280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0">
        <v>82</v>
      </c>
      <c r="AA93" s="310"/>
      <c r="AB93" s="309">
        <v>0</v>
      </c>
      <c r="AC93" s="309"/>
      <c r="AD93" s="309"/>
      <c r="AE93" s="309"/>
      <c r="AF93" s="309"/>
      <c r="AG93" s="309">
        <v>0</v>
      </c>
      <c r="AH93" s="309"/>
      <c r="AI93" s="309"/>
      <c r="AJ93" s="309"/>
      <c r="AK93" s="309"/>
    </row>
    <row r="94" spans="1:37" s="3" customFormat="1" ht="15.75" customHeight="1">
      <c r="A94" s="316" t="s">
        <v>318</v>
      </c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0">
        <v>83</v>
      </c>
      <c r="AA94" s="310"/>
      <c r="AB94" s="309">
        <v>0</v>
      </c>
      <c r="AC94" s="309"/>
      <c r="AD94" s="309"/>
      <c r="AE94" s="309"/>
      <c r="AF94" s="309"/>
      <c r="AG94" s="309">
        <v>0</v>
      </c>
      <c r="AH94" s="309"/>
      <c r="AI94" s="309"/>
      <c r="AJ94" s="309"/>
      <c r="AK94" s="309"/>
    </row>
    <row r="95" spans="1:37" s="3" customFormat="1" ht="15.75" customHeight="1">
      <c r="A95" s="316" t="s">
        <v>319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0">
        <v>84</v>
      </c>
      <c r="AA95" s="310"/>
      <c r="AB95" s="309">
        <v>0</v>
      </c>
      <c r="AC95" s="309"/>
      <c r="AD95" s="309"/>
      <c r="AE95" s="309"/>
      <c r="AF95" s="309"/>
      <c r="AG95" s="309">
        <v>0</v>
      </c>
      <c r="AH95" s="309"/>
      <c r="AI95" s="309"/>
      <c r="AJ95" s="309"/>
      <c r="AK95" s="309"/>
    </row>
    <row r="96" spans="1:37" s="3" customFormat="1" ht="15.75" customHeight="1">
      <c r="A96" s="316" t="s">
        <v>281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0">
        <v>85</v>
      </c>
      <c r="AA96" s="310"/>
      <c r="AB96" s="309">
        <v>0</v>
      </c>
      <c r="AC96" s="309"/>
      <c r="AD96" s="309"/>
      <c r="AE96" s="309"/>
      <c r="AF96" s="309"/>
      <c r="AG96" s="309">
        <v>0</v>
      </c>
      <c r="AH96" s="309"/>
      <c r="AI96" s="309"/>
      <c r="AJ96" s="309"/>
      <c r="AK96" s="309"/>
    </row>
    <row r="97" spans="1:37" s="3" customFormat="1" ht="15.75" customHeight="1">
      <c r="A97" s="315" t="s">
        <v>361</v>
      </c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08">
        <v>86</v>
      </c>
      <c r="AA97" s="308"/>
      <c r="AB97" s="311">
        <f>AB90+AB93+AB94+AB95+AB96</f>
        <v>2966</v>
      </c>
      <c r="AC97" s="311"/>
      <c r="AD97" s="311"/>
      <c r="AE97" s="311"/>
      <c r="AF97" s="311"/>
      <c r="AG97" s="311">
        <f>AG90+AG93+AG94+AG95+AG96</f>
        <v>2713</v>
      </c>
      <c r="AH97" s="311"/>
      <c r="AI97" s="311"/>
      <c r="AJ97" s="311"/>
      <c r="AK97" s="311"/>
    </row>
    <row r="98" spans="1:37" s="3" customFormat="1" ht="15.75" customHeight="1">
      <c r="A98" s="316" t="s">
        <v>362</v>
      </c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0">
        <v>87</v>
      </c>
      <c r="AA98" s="310"/>
      <c r="AB98" s="309">
        <f>AB99+AB100</f>
        <v>0</v>
      </c>
      <c r="AC98" s="309"/>
      <c r="AD98" s="309"/>
      <c r="AE98" s="309"/>
      <c r="AF98" s="309"/>
      <c r="AG98" s="309">
        <f>AG99+AG100</f>
        <v>0</v>
      </c>
      <c r="AH98" s="309"/>
      <c r="AI98" s="309"/>
      <c r="AJ98" s="309"/>
      <c r="AK98" s="309"/>
    </row>
    <row r="99" spans="1:37" s="3" customFormat="1" ht="15.75" customHeight="1">
      <c r="A99" s="343" t="s">
        <v>326</v>
      </c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5"/>
      <c r="Z99" s="310">
        <v>88</v>
      </c>
      <c r="AA99" s="310"/>
      <c r="AB99" s="309">
        <v>0</v>
      </c>
      <c r="AC99" s="309"/>
      <c r="AD99" s="309"/>
      <c r="AE99" s="309"/>
      <c r="AF99" s="309"/>
      <c r="AG99" s="309">
        <v>0</v>
      </c>
      <c r="AH99" s="309"/>
      <c r="AI99" s="309"/>
      <c r="AJ99" s="309"/>
      <c r="AK99" s="309"/>
    </row>
    <row r="100" spans="1:37" s="3" customFormat="1" ht="15.75" customHeight="1">
      <c r="A100" s="346" t="s">
        <v>323</v>
      </c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8"/>
      <c r="Z100" s="310">
        <v>89</v>
      </c>
      <c r="AA100" s="310"/>
      <c r="AB100" s="309">
        <v>0</v>
      </c>
      <c r="AC100" s="309"/>
      <c r="AD100" s="309"/>
      <c r="AE100" s="309"/>
      <c r="AF100" s="309"/>
      <c r="AG100" s="309">
        <v>0</v>
      </c>
      <c r="AH100" s="309"/>
      <c r="AI100" s="309"/>
      <c r="AJ100" s="309"/>
      <c r="AK100" s="309"/>
    </row>
    <row r="101" spans="1:37" s="3" customFormat="1" ht="15.75" customHeight="1">
      <c r="A101" s="316" t="s">
        <v>339</v>
      </c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0">
        <v>90</v>
      </c>
      <c r="AA101" s="310"/>
      <c r="AB101" s="309">
        <v>0</v>
      </c>
      <c r="AC101" s="309"/>
      <c r="AD101" s="309"/>
      <c r="AE101" s="309"/>
      <c r="AF101" s="309"/>
      <c r="AG101" s="309">
        <v>0</v>
      </c>
      <c r="AH101" s="309"/>
      <c r="AI101" s="309"/>
      <c r="AJ101" s="309"/>
      <c r="AK101" s="309"/>
    </row>
    <row r="102" spans="1:37" s="3" customFormat="1" ht="15.75" customHeight="1">
      <c r="A102" s="316" t="s">
        <v>320</v>
      </c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0">
        <v>91</v>
      </c>
      <c r="AA102" s="310"/>
      <c r="AB102" s="309">
        <v>0</v>
      </c>
      <c r="AC102" s="309"/>
      <c r="AD102" s="309"/>
      <c r="AE102" s="309"/>
      <c r="AF102" s="309"/>
      <c r="AG102" s="309">
        <v>0</v>
      </c>
      <c r="AH102" s="309"/>
      <c r="AI102" s="309"/>
      <c r="AJ102" s="309"/>
      <c r="AK102" s="309"/>
    </row>
    <row r="103" spans="1:37" s="3" customFormat="1" ht="15.75" customHeight="1">
      <c r="A103" s="316" t="s">
        <v>321</v>
      </c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0">
        <v>92</v>
      </c>
      <c r="AA103" s="310"/>
      <c r="AB103" s="309">
        <v>0</v>
      </c>
      <c r="AC103" s="309"/>
      <c r="AD103" s="309"/>
      <c r="AE103" s="309"/>
      <c r="AF103" s="309"/>
      <c r="AG103" s="309">
        <v>0</v>
      </c>
      <c r="AH103" s="309"/>
      <c r="AI103" s="309"/>
      <c r="AJ103" s="309"/>
      <c r="AK103" s="309"/>
    </row>
    <row r="104" spans="1:37" s="3" customFormat="1" ht="15.75" customHeight="1">
      <c r="A104" s="315" t="s">
        <v>363</v>
      </c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08">
        <v>93</v>
      </c>
      <c r="AA104" s="308"/>
      <c r="AB104" s="311">
        <f>AB98+AB101+AB102+AB103</f>
        <v>0</v>
      </c>
      <c r="AC104" s="311"/>
      <c r="AD104" s="311"/>
      <c r="AE104" s="311"/>
      <c r="AF104" s="311"/>
      <c r="AG104" s="311">
        <f>AG98+AG101+AG102+AG103</f>
        <v>0</v>
      </c>
      <c r="AH104" s="311"/>
      <c r="AI104" s="311"/>
      <c r="AJ104" s="311"/>
      <c r="AK104" s="311"/>
    </row>
    <row r="105" spans="1:37" s="3" customFormat="1" ht="17.25" customHeight="1">
      <c r="A105" s="315" t="s">
        <v>364</v>
      </c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08">
        <v>94</v>
      </c>
      <c r="AA105" s="308"/>
      <c r="AB105" s="311">
        <f>AB97+AB104</f>
        <v>2966</v>
      </c>
      <c r="AC105" s="311"/>
      <c r="AD105" s="311"/>
      <c r="AE105" s="311"/>
      <c r="AF105" s="311"/>
      <c r="AG105" s="311">
        <f>AG97+AG104</f>
        <v>2713</v>
      </c>
      <c r="AH105" s="311"/>
      <c r="AI105" s="311"/>
      <c r="AJ105" s="311"/>
      <c r="AK105" s="311"/>
    </row>
    <row r="106" spans="1:37" s="3" customFormat="1" ht="16.5" customHeight="1">
      <c r="A106" s="316" t="s">
        <v>309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0">
        <v>95</v>
      </c>
      <c r="AA106" s="310"/>
      <c r="AB106" s="309">
        <v>0</v>
      </c>
      <c r="AC106" s="309"/>
      <c r="AD106" s="309"/>
      <c r="AE106" s="309"/>
      <c r="AF106" s="309"/>
      <c r="AG106" s="309">
        <v>0</v>
      </c>
      <c r="AH106" s="309"/>
      <c r="AI106" s="309"/>
      <c r="AJ106" s="309"/>
      <c r="AK106" s="309"/>
    </row>
    <row r="107" spans="1:37" s="3" customFormat="1" ht="16.5" customHeight="1">
      <c r="A107" s="316" t="s">
        <v>316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0">
        <v>96</v>
      </c>
      <c r="AA107" s="310"/>
      <c r="AB107" s="309">
        <v>0</v>
      </c>
      <c r="AC107" s="309"/>
      <c r="AD107" s="309"/>
      <c r="AE107" s="309"/>
      <c r="AF107" s="309"/>
      <c r="AG107" s="309">
        <v>0</v>
      </c>
      <c r="AH107" s="309"/>
      <c r="AI107" s="309"/>
      <c r="AJ107" s="309"/>
      <c r="AK107" s="309"/>
    </row>
    <row r="108" spans="1:37" s="3" customFormat="1" ht="16.5" customHeight="1">
      <c r="A108" s="316" t="s">
        <v>335</v>
      </c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0">
        <v>97</v>
      </c>
      <c r="AA108" s="310"/>
      <c r="AB108" s="309">
        <v>0</v>
      </c>
      <c r="AC108" s="309"/>
      <c r="AD108" s="309"/>
      <c r="AE108" s="309"/>
      <c r="AF108" s="309"/>
      <c r="AG108" s="309">
        <v>0</v>
      </c>
      <c r="AH108" s="309"/>
      <c r="AI108" s="309"/>
      <c r="AJ108" s="309"/>
      <c r="AK108" s="309"/>
    </row>
    <row r="109" spans="1:37" s="3" customFormat="1" ht="16.5" customHeight="1">
      <c r="A109" s="316" t="s">
        <v>310</v>
      </c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0">
        <v>98</v>
      </c>
      <c r="AA109" s="310"/>
      <c r="AB109" s="309">
        <v>0</v>
      </c>
      <c r="AC109" s="309"/>
      <c r="AD109" s="309"/>
      <c r="AE109" s="309"/>
      <c r="AF109" s="309"/>
      <c r="AG109" s="309">
        <v>0</v>
      </c>
      <c r="AH109" s="309"/>
      <c r="AI109" s="309"/>
      <c r="AJ109" s="309"/>
      <c r="AK109" s="309"/>
    </row>
    <row r="110" spans="1:37" s="3" customFormat="1" ht="16.5" customHeight="1">
      <c r="A110" s="316" t="s">
        <v>311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0">
        <v>99</v>
      </c>
      <c r="AA110" s="310"/>
      <c r="AB110" s="309">
        <v>0</v>
      </c>
      <c r="AC110" s="309"/>
      <c r="AD110" s="309"/>
      <c r="AE110" s="309"/>
      <c r="AF110" s="309"/>
      <c r="AG110" s="309">
        <v>0</v>
      </c>
      <c r="AH110" s="309"/>
      <c r="AI110" s="309"/>
      <c r="AJ110" s="309"/>
      <c r="AK110" s="309"/>
    </row>
    <row r="111" spans="1:37" s="3" customFormat="1" ht="16.5" customHeight="1">
      <c r="A111" s="316" t="s">
        <v>282</v>
      </c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0">
        <v>100</v>
      </c>
      <c r="AA111" s="310"/>
      <c r="AB111" s="309">
        <v>0</v>
      </c>
      <c r="AC111" s="309"/>
      <c r="AD111" s="309"/>
      <c r="AE111" s="309"/>
      <c r="AF111" s="309"/>
      <c r="AG111" s="309">
        <v>0</v>
      </c>
      <c r="AH111" s="309"/>
      <c r="AI111" s="309"/>
      <c r="AJ111" s="309"/>
      <c r="AK111" s="309"/>
    </row>
    <row r="112" spans="1:37" s="3" customFormat="1" ht="16.5" customHeight="1">
      <c r="A112" s="315" t="s">
        <v>365</v>
      </c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08">
        <v>101</v>
      </c>
      <c r="AA112" s="308"/>
      <c r="AB112" s="311">
        <f>SUM(AB106:AB111)</f>
        <v>0</v>
      </c>
      <c r="AC112" s="311"/>
      <c r="AD112" s="311"/>
      <c r="AE112" s="311"/>
      <c r="AF112" s="311"/>
      <c r="AG112" s="311">
        <f>SUM(AG106:AG111)</f>
        <v>0</v>
      </c>
      <c r="AH112" s="311"/>
      <c r="AI112" s="311"/>
      <c r="AJ112" s="311"/>
      <c r="AK112" s="311"/>
    </row>
    <row r="113" spans="1:37" s="3" customFormat="1" ht="16.5" customHeight="1">
      <c r="A113" s="316" t="s">
        <v>340</v>
      </c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0">
        <v>102</v>
      </c>
      <c r="AA113" s="310"/>
      <c r="AB113" s="309">
        <v>0</v>
      </c>
      <c r="AC113" s="309"/>
      <c r="AD113" s="309"/>
      <c r="AE113" s="309"/>
      <c r="AF113" s="309"/>
      <c r="AG113" s="309">
        <v>0</v>
      </c>
      <c r="AH113" s="309"/>
      <c r="AI113" s="309"/>
      <c r="AJ113" s="309"/>
      <c r="AK113" s="309"/>
    </row>
    <row r="114" spans="1:37" s="3" customFormat="1" ht="16.5" customHeight="1">
      <c r="A114" s="316" t="s">
        <v>341</v>
      </c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0">
        <v>103</v>
      </c>
      <c r="AA114" s="310"/>
      <c r="AB114" s="309">
        <v>0</v>
      </c>
      <c r="AC114" s="309"/>
      <c r="AD114" s="309"/>
      <c r="AE114" s="309"/>
      <c r="AF114" s="309"/>
      <c r="AG114" s="309">
        <v>0</v>
      </c>
      <c r="AH114" s="309"/>
      <c r="AI114" s="309"/>
      <c r="AJ114" s="309"/>
      <c r="AK114" s="309"/>
    </row>
    <row r="115" spans="1:37" s="3" customFormat="1" ht="16.5" customHeight="1">
      <c r="A115" s="343" t="s">
        <v>342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5"/>
      <c r="Z115" s="310">
        <v>104</v>
      </c>
      <c r="AA115" s="310"/>
      <c r="AB115" s="312">
        <v>0</v>
      </c>
      <c r="AC115" s="313"/>
      <c r="AD115" s="313"/>
      <c r="AE115" s="313"/>
      <c r="AF115" s="314"/>
      <c r="AG115" s="312">
        <v>0</v>
      </c>
      <c r="AH115" s="313"/>
      <c r="AI115" s="313"/>
      <c r="AJ115" s="313"/>
      <c r="AK115" s="314"/>
    </row>
    <row r="116" spans="1:37" s="3" customFormat="1" ht="16.5" customHeight="1">
      <c r="A116" s="316" t="s">
        <v>366</v>
      </c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0">
        <v>105</v>
      </c>
      <c r="AA116" s="310"/>
      <c r="AB116" s="309">
        <v>22</v>
      </c>
      <c r="AC116" s="309"/>
      <c r="AD116" s="309"/>
      <c r="AE116" s="309"/>
      <c r="AF116" s="309"/>
      <c r="AG116" s="309">
        <v>180</v>
      </c>
      <c r="AH116" s="309"/>
      <c r="AI116" s="309"/>
      <c r="AJ116" s="309"/>
      <c r="AK116" s="309"/>
    </row>
    <row r="117" spans="1:37" s="3" customFormat="1" ht="16.5" customHeight="1">
      <c r="A117" s="316" t="s">
        <v>283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0">
        <v>106</v>
      </c>
      <c r="AA117" s="310"/>
      <c r="AB117" s="309">
        <v>0</v>
      </c>
      <c r="AC117" s="309"/>
      <c r="AD117" s="309"/>
      <c r="AE117" s="309"/>
      <c r="AF117" s="309"/>
      <c r="AG117" s="309">
        <v>180</v>
      </c>
      <c r="AH117" s="309"/>
      <c r="AI117" s="309"/>
      <c r="AJ117" s="309"/>
      <c r="AK117" s="309"/>
    </row>
    <row r="118" spans="1:37" s="3" customFormat="1" ht="16.5" customHeight="1">
      <c r="A118" s="316" t="s">
        <v>284</v>
      </c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0">
        <v>107</v>
      </c>
      <c r="AA118" s="310"/>
      <c r="AB118" s="309">
        <v>22</v>
      </c>
      <c r="AC118" s="309"/>
      <c r="AD118" s="309"/>
      <c r="AE118" s="309"/>
      <c r="AF118" s="309"/>
      <c r="AG118" s="309">
        <v>0</v>
      </c>
      <c r="AH118" s="309"/>
      <c r="AI118" s="309"/>
      <c r="AJ118" s="309"/>
      <c r="AK118" s="309"/>
    </row>
    <row r="119" spans="1:37" s="3" customFormat="1" ht="16.5" customHeight="1">
      <c r="A119" s="316" t="s">
        <v>367</v>
      </c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0">
        <v>108</v>
      </c>
      <c r="AA119" s="310"/>
      <c r="AB119" s="309">
        <v>2</v>
      </c>
      <c r="AC119" s="309"/>
      <c r="AD119" s="309"/>
      <c r="AE119" s="309"/>
      <c r="AF119" s="309"/>
      <c r="AG119" s="309">
        <v>4</v>
      </c>
      <c r="AH119" s="309"/>
      <c r="AI119" s="309"/>
      <c r="AJ119" s="309"/>
      <c r="AK119" s="309"/>
    </row>
    <row r="120" spans="1:37" s="3" customFormat="1" ht="16.5" customHeight="1">
      <c r="A120" s="316" t="s">
        <v>285</v>
      </c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0">
        <v>109</v>
      </c>
      <c r="AA120" s="310"/>
      <c r="AB120" s="309">
        <v>0</v>
      </c>
      <c r="AC120" s="309"/>
      <c r="AD120" s="309"/>
      <c r="AE120" s="309"/>
      <c r="AF120" s="309"/>
      <c r="AG120" s="309">
        <v>0</v>
      </c>
      <c r="AH120" s="309"/>
      <c r="AI120" s="309"/>
      <c r="AJ120" s="309"/>
      <c r="AK120" s="309"/>
    </row>
    <row r="121" spans="1:37" s="3" customFormat="1" ht="16.5" customHeight="1">
      <c r="A121" s="316" t="s">
        <v>286</v>
      </c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0">
        <v>110</v>
      </c>
      <c r="AA121" s="310"/>
      <c r="AB121" s="309">
        <v>0</v>
      </c>
      <c r="AC121" s="309"/>
      <c r="AD121" s="309"/>
      <c r="AE121" s="309"/>
      <c r="AF121" s="309"/>
      <c r="AG121" s="309">
        <v>0</v>
      </c>
      <c r="AH121" s="309"/>
      <c r="AI121" s="309"/>
      <c r="AJ121" s="309"/>
      <c r="AK121" s="309"/>
    </row>
    <row r="122" spans="1:37" s="3" customFormat="1" ht="16.5" customHeight="1">
      <c r="A122" s="318" t="s">
        <v>287</v>
      </c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0">
        <v>111</v>
      </c>
      <c r="AA122" s="310"/>
      <c r="AB122" s="309">
        <v>0</v>
      </c>
      <c r="AC122" s="309"/>
      <c r="AD122" s="309"/>
      <c r="AE122" s="309"/>
      <c r="AF122" s="309"/>
      <c r="AG122" s="309">
        <v>0</v>
      </c>
      <c r="AH122" s="309"/>
      <c r="AI122" s="309"/>
      <c r="AJ122" s="309"/>
      <c r="AK122" s="309"/>
    </row>
    <row r="123" spans="1:47" s="6" customFormat="1" ht="16.5" customHeight="1">
      <c r="A123" s="319" t="s">
        <v>388</v>
      </c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0">
        <v>112</v>
      </c>
      <c r="AA123" s="310"/>
      <c r="AB123" s="327">
        <v>2</v>
      </c>
      <c r="AC123" s="327"/>
      <c r="AD123" s="327"/>
      <c r="AE123" s="327"/>
      <c r="AF123" s="327"/>
      <c r="AG123" s="327">
        <v>0</v>
      </c>
      <c r="AH123" s="327"/>
      <c r="AI123" s="327"/>
      <c r="AJ123" s="327"/>
      <c r="AK123" s="32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37" s="3" customFormat="1" ht="16.5" customHeight="1">
      <c r="A124" s="320" t="s">
        <v>307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0">
        <v>113</v>
      </c>
      <c r="AA124" s="310"/>
      <c r="AB124" s="328">
        <v>0</v>
      </c>
      <c r="AC124" s="309"/>
      <c r="AD124" s="309"/>
      <c r="AE124" s="309"/>
      <c r="AF124" s="309"/>
      <c r="AG124" s="309">
        <v>0</v>
      </c>
      <c r="AH124" s="309"/>
      <c r="AI124" s="309"/>
      <c r="AJ124" s="309"/>
      <c r="AK124" s="309"/>
    </row>
    <row r="125" spans="1:37" s="3" customFormat="1" ht="16.5" customHeight="1">
      <c r="A125" s="316" t="s">
        <v>288</v>
      </c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0">
        <v>114</v>
      </c>
      <c r="AA125" s="310"/>
      <c r="AB125" s="312">
        <v>0</v>
      </c>
      <c r="AC125" s="313"/>
      <c r="AD125" s="313"/>
      <c r="AE125" s="313"/>
      <c r="AF125" s="314"/>
      <c r="AG125" s="309">
        <v>0</v>
      </c>
      <c r="AH125" s="309"/>
      <c r="AI125" s="309"/>
      <c r="AJ125" s="309"/>
      <c r="AK125" s="309"/>
    </row>
    <row r="126" spans="1:37" s="3" customFormat="1" ht="16.5" customHeight="1">
      <c r="A126" s="321" t="s">
        <v>334</v>
      </c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  <c r="Y126" s="323"/>
      <c r="Z126" s="310">
        <v>115</v>
      </c>
      <c r="AA126" s="310"/>
      <c r="AB126" s="324"/>
      <c r="AC126" s="325"/>
      <c r="AD126" s="325"/>
      <c r="AE126" s="325"/>
      <c r="AF126" s="326"/>
      <c r="AG126" s="312">
        <v>0</v>
      </c>
      <c r="AH126" s="313"/>
      <c r="AI126" s="313"/>
      <c r="AJ126" s="313"/>
      <c r="AK126" s="314"/>
    </row>
    <row r="127" spans="1:37" s="3" customFormat="1" ht="16.5" customHeight="1">
      <c r="A127" s="316" t="s">
        <v>289</v>
      </c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0">
        <v>116</v>
      </c>
      <c r="AA127" s="310"/>
      <c r="AB127" s="309">
        <v>0</v>
      </c>
      <c r="AC127" s="309"/>
      <c r="AD127" s="309"/>
      <c r="AE127" s="309"/>
      <c r="AF127" s="309"/>
      <c r="AG127" s="309">
        <v>0</v>
      </c>
      <c r="AH127" s="309"/>
      <c r="AI127" s="309"/>
      <c r="AJ127" s="309"/>
      <c r="AK127" s="309"/>
    </row>
    <row r="128" spans="1:37" s="3" customFormat="1" ht="16.5" customHeight="1">
      <c r="A128" s="316" t="s">
        <v>290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0">
        <v>117</v>
      </c>
      <c r="AA128" s="310"/>
      <c r="AB128" s="309">
        <v>0</v>
      </c>
      <c r="AC128" s="309"/>
      <c r="AD128" s="309"/>
      <c r="AE128" s="309"/>
      <c r="AF128" s="309"/>
      <c r="AG128" s="309">
        <v>0</v>
      </c>
      <c r="AH128" s="309"/>
      <c r="AI128" s="309"/>
      <c r="AJ128" s="309"/>
      <c r="AK128" s="309"/>
    </row>
    <row r="129" spans="1:37" s="3" customFormat="1" ht="16.5" customHeight="1">
      <c r="A129" s="317" t="s">
        <v>312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0">
        <v>118</v>
      </c>
      <c r="AA129" s="310"/>
      <c r="AB129" s="309">
        <v>0</v>
      </c>
      <c r="AC129" s="309"/>
      <c r="AD129" s="309"/>
      <c r="AE129" s="309"/>
      <c r="AF129" s="309"/>
      <c r="AG129" s="309">
        <v>0</v>
      </c>
      <c r="AH129" s="309"/>
      <c r="AI129" s="309"/>
      <c r="AJ129" s="309"/>
      <c r="AK129" s="309"/>
    </row>
    <row r="130" spans="1:37" s="3" customFormat="1" ht="31.5" customHeight="1">
      <c r="A130" s="317" t="s">
        <v>315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0">
        <v>119</v>
      </c>
      <c r="AA130" s="310"/>
      <c r="AB130" s="309">
        <v>0</v>
      </c>
      <c r="AC130" s="309"/>
      <c r="AD130" s="309"/>
      <c r="AE130" s="309"/>
      <c r="AF130" s="309"/>
      <c r="AG130" s="309">
        <v>0</v>
      </c>
      <c r="AH130" s="309"/>
      <c r="AI130" s="309"/>
      <c r="AJ130" s="309"/>
      <c r="AK130" s="309"/>
    </row>
    <row r="131" spans="1:37" s="3" customFormat="1" ht="31.5" customHeight="1">
      <c r="A131" s="317" t="s">
        <v>327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0">
        <v>120</v>
      </c>
      <c r="AA131" s="310"/>
      <c r="AB131" s="309">
        <v>0</v>
      </c>
      <c r="AC131" s="309"/>
      <c r="AD131" s="309"/>
      <c r="AE131" s="309"/>
      <c r="AF131" s="309"/>
      <c r="AG131" s="309">
        <v>0</v>
      </c>
      <c r="AH131" s="309"/>
      <c r="AI131" s="309"/>
      <c r="AJ131" s="309"/>
      <c r="AK131" s="309"/>
    </row>
    <row r="132" spans="1:37" s="3" customFormat="1" ht="16.5" customHeight="1">
      <c r="A132" s="317" t="s">
        <v>313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0">
        <v>121</v>
      </c>
      <c r="AA132" s="310"/>
      <c r="AB132" s="309">
        <v>0</v>
      </c>
      <c r="AC132" s="309"/>
      <c r="AD132" s="309"/>
      <c r="AE132" s="309"/>
      <c r="AF132" s="309"/>
      <c r="AG132" s="309">
        <v>0</v>
      </c>
      <c r="AH132" s="309"/>
      <c r="AI132" s="309"/>
      <c r="AJ132" s="309"/>
      <c r="AK132" s="309"/>
    </row>
    <row r="133" spans="1:37" s="3" customFormat="1" ht="16.5" customHeight="1">
      <c r="A133" s="317" t="s">
        <v>314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0">
        <v>122</v>
      </c>
      <c r="AA133" s="310"/>
      <c r="AB133" s="309">
        <v>0</v>
      </c>
      <c r="AC133" s="309"/>
      <c r="AD133" s="309"/>
      <c r="AE133" s="309"/>
      <c r="AF133" s="309"/>
      <c r="AG133" s="309">
        <v>0</v>
      </c>
      <c r="AH133" s="309"/>
      <c r="AI133" s="309"/>
      <c r="AJ133" s="309"/>
      <c r="AK133" s="309"/>
    </row>
    <row r="134" spans="1:37" s="3" customFormat="1" ht="16.5" customHeight="1">
      <c r="A134" s="316" t="s">
        <v>291</v>
      </c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0">
        <v>123</v>
      </c>
      <c r="AA134" s="310"/>
      <c r="AB134" s="309">
        <v>0</v>
      </c>
      <c r="AC134" s="309"/>
      <c r="AD134" s="309"/>
      <c r="AE134" s="309"/>
      <c r="AF134" s="309"/>
      <c r="AG134" s="309">
        <v>0</v>
      </c>
      <c r="AH134" s="309"/>
      <c r="AI134" s="309"/>
      <c r="AJ134" s="309"/>
      <c r="AK134" s="309"/>
    </row>
    <row r="135" spans="1:37" s="3" customFormat="1" ht="16.5" customHeight="1">
      <c r="A135" s="317" t="s">
        <v>336</v>
      </c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0">
        <v>124</v>
      </c>
      <c r="AA135" s="310"/>
      <c r="AB135" s="309">
        <v>0</v>
      </c>
      <c r="AC135" s="309"/>
      <c r="AD135" s="309"/>
      <c r="AE135" s="309"/>
      <c r="AF135" s="309"/>
      <c r="AG135" s="309">
        <v>0</v>
      </c>
      <c r="AH135" s="309"/>
      <c r="AI135" s="309"/>
      <c r="AJ135" s="309"/>
      <c r="AK135" s="309"/>
    </row>
    <row r="136" spans="1:37" s="3" customFormat="1" ht="16.5" customHeight="1">
      <c r="A136" s="317" t="s">
        <v>337</v>
      </c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0">
        <v>125</v>
      </c>
      <c r="AA136" s="310"/>
      <c r="AB136" s="309">
        <v>0</v>
      </c>
      <c r="AC136" s="309"/>
      <c r="AD136" s="309"/>
      <c r="AE136" s="309"/>
      <c r="AF136" s="309"/>
      <c r="AG136" s="309">
        <v>4</v>
      </c>
      <c r="AH136" s="309"/>
      <c r="AI136" s="309"/>
      <c r="AJ136" s="309"/>
      <c r="AK136" s="309"/>
    </row>
    <row r="137" spans="1:37" s="3" customFormat="1" ht="16.5" customHeight="1">
      <c r="A137" s="317" t="s">
        <v>338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0">
        <v>126</v>
      </c>
      <c r="AA137" s="310"/>
      <c r="AB137" s="309">
        <v>0</v>
      </c>
      <c r="AC137" s="309"/>
      <c r="AD137" s="309"/>
      <c r="AE137" s="309"/>
      <c r="AF137" s="309"/>
      <c r="AG137" s="309">
        <v>0</v>
      </c>
      <c r="AH137" s="309"/>
      <c r="AI137" s="309"/>
      <c r="AJ137" s="309"/>
      <c r="AK137" s="309"/>
    </row>
    <row r="138" spans="1:37" s="3" customFormat="1" ht="16.5" customHeight="1">
      <c r="A138" s="315" t="s">
        <v>368</v>
      </c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08">
        <v>127</v>
      </c>
      <c r="AA138" s="308"/>
      <c r="AB138" s="311">
        <f>AB113+AB114+AB116+AB119</f>
        <v>24</v>
      </c>
      <c r="AC138" s="311"/>
      <c r="AD138" s="311"/>
      <c r="AE138" s="311"/>
      <c r="AF138" s="311"/>
      <c r="AG138" s="311">
        <f>AG113+AG114+AG116+AG119</f>
        <v>184</v>
      </c>
      <c r="AH138" s="311"/>
      <c r="AI138" s="311"/>
      <c r="AJ138" s="311"/>
      <c r="AK138" s="311"/>
    </row>
    <row r="139" spans="1:37" s="3" customFormat="1" ht="16.5" customHeight="1">
      <c r="A139" s="316" t="s">
        <v>292</v>
      </c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0">
        <v>128</v>
      </c>
      <c r="AA139" s="310"/>
      <c r="AB139" s="309">
        <v>53</v>
      </c>
      <c r="AC139" s="309"/>
      <c r="AD139" s="309"/>
      <c r="AE139" s="309"/>
      <c r="AF139" s="309"/>
      <c r="AG139" s="309">
        <v>72</v>
      </c>
      <c r="AH139" s="309"/>
      <c r="AI139" s="309"/>
      <c r="AJ139" s="309"/>
      <c r="AK139" s="309"/>
    </row>
    <row r="140" spans="1:37" s="3" customFormat="1" ht="16.5" customHeight="1">
      <c r="A140" s="316" t="s">
        <v>293</v>
      </c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316"/>
      <c r="Y140" s="316"/>
      <c r="Z140" s="310">
        <v>129</v>
      </c>
      <c r="AA140" s="310"/>
      <c r="AB140" s="309">
        <v>0</v>
      </c>
      <c r="AC140" s="309"/>
      <c r="AD140" s="309"/>
      <c r="AE140" s="309"/>
      <c r="AF140" s="309"/>
      <c r="AG140" s="309">
        <v>0</v>
      </c>
      <c r="AH140" s="309"/>
      <c r="AI140" s="309"/>
      <c r="AJ140" s="309"/>
      <c r="AK140" s="309"/>
    </row>
    <row r="141" spans="1:37" s="3" customFormat="1" ht="16.5" customHeight="1">
      <c r="A141" s="316" t="s">
        <v>294</v>
      </c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6"/>
      <c r="Z141" s="310">
        <v>130</v>
      </c>
      <c r="AA141" s="310"/>
      <c r="AB141" s="309">
        <v>0</v>
      </c>
      <c r="AC141" s="309"/>
      <c r="AD141" s="309"/>
      <c r="AE141" s="309"/>
      <c r="AF141" s="309"/>
      <c r="AG141" s="309">
        <v>0</v>
      </c>
      <c r="AH141" s="309"/>
      <c r="AI141" s="309"/>
      <c r="AJ141" s="309"/>
      <c r="AK141" s="309"/>
    </row>
    <row r="142" spans="1:37" s="3" customFormat="1" ht="16.5" customHeight="1">
      <c r="A142" s="316" t="s">
        <v>295</v>
      </c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0">
        <v>131</v>
      </c>
      <c r="AA142" s="310"/>
      <c r="AB142" s="309">
        <v>0</v>
      </c>
      <c r="AC142" s="309"/>
      <c r="AD142" s="309"/>
      <c r="AE142" s="309"/>
      <c r="AF142" s="309"/>
      <c r="AG142" s="309">
        <v>0</v>
      </c>
      <c r="AH142" s="309"/>
      <c r="AI142" s="309"/>
      <c r="AJ142" s="309"/>
      <c r="AK142" s="309"/>
    </row>
    <row r="143" spans="1:37" s="3" customFormat="1" ht="16.5" customHeight="1">
      <c r="A143" s="316" t="s">
        <v>296</v>
      </c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6"/>
      <c r="X143" s="316"/>
      <c r="Y143" s="316"/>
      <c r="Z143" s="310">
        <v>132</v>
      </c>
      <c r="AA143" s="310"/>
      <c r="AB143" s="309">
        <f>AB144</f>
        <v>0</v>
      </c>
      <c r="AC143" s="309"/>
      <c r="AD143" s="309"/>
      <c r="AE143" s="309"/>
      <c r="AF143" s="309"/>
      <c r="AG143" s="309">
        <f>AG144</f>
        <v>0</v>
      </c>
      <c r="AH143" s="309"/>
      <c r="AI143" s="309"/>
      <c r="AJ143" s="309"/>
      <c r="AK143" s="309"/>
    </row>
    <row r="144" spans="1:37" s="3" customFormat="1" ht="16.5" customHeight="1">
      <c r="A144" s="316" t="s">
        <v>297</v>
      </c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W144" s="316"/>
      <c r="X144" s="316"/>
      <c r="Y144" s="316"/>
      <c r="Z144" s="310">
        <v>133</v>
      </c>
      <c r="AA144" s="310"/>
      <c r="AB144" s="309">
        <v>0</v>
      </c>
      <c r="AC144" s="309"/>
      <c r="AD144" s="309"/>
      <c r="AE144" s="309"/>
      <c r="AF144" s="309"/>
      <c r="AG144" s="309">
        <v>0</v>
      </c>
      <c r="AH144" s="309"/>
      <c r="AI144" s="309"/>
      <c r="AJ144" s="309"/>
      <c r="AK144" s="309"/>
    </row>
    <row r="145" spans="1:37" s="3" customFormat="1" ht="16.5" customHeight="1">
      <c r="A145" s="315" t="s">
        <v>369</v>
      </c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08">
        <v>134</v>
      </c>
      <c r="AA145" s="308"/>
      <c r="AB145" s="311">
        <f>AB139+AB140+AB141+AB142</f>
        <v>53</v>
      </c>
      <c r="AC145" s="311"/>
      <c r="AD145" s="311"/>
      <c r="AE145" s="311"/>
      <c r="AF145" s="311"/>
      <c r="AG145" s="311">
        <f>AG139+AG140+AG141+AG142</f>
        <v>72</v>
      </c>
      <c r="AH145" s="311"/>
      <c r="AI145" s="311"/>
      <c r="AJ145" s="311"/>
      <c r="AK145" s="311"/>
    </row>
    <row r="146" spans="1:37" s="3" customFormat="1" ht="17.25" customHeight="1">
      <c r="A146" s="315" t="s">
        <v>370</v>
      </c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08">
        <v>135</v>
      </c>
      <c r="AA146" s="308"/>
      <c r="AB146" s="311">
        <f>AB112+AB138+AB145</f>
        <v>77</v>
      </c>
      <c r="AC146" s="311"/>
      <c r="AD146" s="311"/>
      <c r="AE146" s="311"/>
      <c r="AF146" s="311"/>
      <c r="AG146" s="311">
        <f>AG112+AG138+AG145</f>
        <v>256</v>
      </c>
      <c r="AH146" s="311"/>
      <c r="AI146" s="311"/>
      <c r="AJ146" s="311"/>
      <c r="AK146" s="311"/>
    </row>
    <row r="147" spans="1:37" s="3" customFormat="1" ht="17.25" customHeight="1">
      <c r="A147" s="315" t="s">
        <v>371</v>
      </c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08">
        <v>136</v>
      </c>
      <c r="AA147" s="308"/>
      <c r="AB147" s="311">
        <f>AB89+AB105+AB146</f>
        <v>127167</v>
      </c>
      <c r="AC147" s="311"/>
      <c r="AD147" s="311"/>
      <c r="AE147" s="311"/>
      <c r="AF147" s="311"/>
      <c r="AG147" s="311">
        <f>AG89+AG105+AG146</f>
        <v>123394</v>
      </c>
      <c r="AH147" s="311"/>
      <c r="AI147" s="311"/>
      <c r="AJ147" s="311"/>
      <c r="AK147" s="311"/>
    </row>
    <row r="148" spans="1:25" ht="12.7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</sheetData>
  <sheetProtection/>
  <mergeCells count="566">
    <mergeCell ref="AG88:AK88"/>
    <mergeCell ref="Z90:AA90"/>
    <mergeCell ref="A89:Y89"/>
    <mergeCell ref="A90:Y90"/>
    <mergeCell ref="A92:Y92"/>
    <mergeCell ref="AB90:AF90"/>
    <mergeCell ref="AG92:AK92"/>
    <mergeCell ref="Z85:AA85"/>
    <mergeCell ref="A85:Y85"/>
    <mergeCell ref="AG85:AK85"/>
    <mergeCell ref="AB85:AF85"/>
    <mergeCell ref="Z89:AA89"/>
    <mergeCell ref="AB89:AF89"/>
    <mergeCell ref="Z87:AA87"/>
    <mergeCell ref="AG89:AK89"/>
    <mergeCell ref="Z86:AA86"/>
    <mergeCell ref="AG86:AK86"/>
    <mergeCell ref="A64:Y64"/>
    <mergeCell ref="A66:Y66"/>
    <mergeCell ref="A67:Y67"/>
    <mergeCell ref="AB84:AF84"/>
    <mergeCell ref="Z63:AA63"/>
    <mergeCell ref="A68:Y68"/>
    <mergeCell ref="A82:Y82"/>
    <mergeCell ref="A83:Y83"/>
    <mergeCell ref="A84:Y84"/>
    <mergeCell ref="A80:Y80"/>
    <mergeCell ref="AB54:AF54"/>
    <mergeCell ref="AG61:AK61"/>
    <mergeCell ref="Z56:AA56"/>
    <mergeCell ref="AB56:AF56"/>
    <mergeCell ref="AG56:AK56"/>
    <mergeCell ref="Z57:AA57"/>
    <mergeCell ref="AG54:AK54"/>
    <mergeCell ref="AG57:AK57"/>
    <mergeCell ref="Z55:AA55"/>
    <mergeCell ref="AB57:AF57"/>
    <mergeCell ref="A20:Y20"/>
    <mergeCell ref="A60:Y60"/>
    <mergeCell ref="AB59:AF59"/>
    <mergeCell ref="A36:Y36"/>
    <mergeCell ref="Z38:AA38"/>
    <mergeCell ref="Z41:AA41"/>
    <mergeCell ref="A37:Y37"/>
    <mergeCell ref="A44:Y44"/>
    <mergeCell ref="A45:Y45"/>
    <mergeCell ref="A31:Y31"/>
    <mergeCell ref="A1:AK1"/>
    <mergeCell ref="AF5:AK5"/>
    <mergeCell ref="AG8:AK8"/>
    <mergeCell ref="A9:Y9"/>
    <mergeCell ref="Z9:AA9"/>
    <mergeCell ref="A15:Y15"/>
    <mergeCell ref="A2:AK2"/>
    <mergeCell ref="A13:Y13"/>
    <mergeCell ref="A14:Y14"/>
    <mergeCell ref="A11:Y11"/>
    <mergeCell ref="AB99:AF99"/>
    <mergeCell ref="A62:Y62"/>
    <mergeCell ref="AG6:AK6"/>
    <mergeCell ref="AB6:AF6"/>
    <mergeCell ref="A6:Y7"/>
    <mergeCell ref="AB7:AK7"/>
    <mergeCell ref="Z84:AA84"/>
    <mergeCell ref="Z6:AA7"/>
    <mergeCell ref="A39:Y39"/>
    <mergeCell ref="A65:Y65"/>
    <mergeCell ref="A12:Y12"/>
    <mergeCell ref="A18:Y18"/>
    <mergeCell ref="Z99:AA99"/>
    <mergeCell ref="A16:Y16"/>
    <mergeCell ref="A46:Y46"/>
    <mergeCell ref="A38:Y38"/>
    <mergeCell ref="Z54:AA54"/>
    <mergeCell ref="A35:Y35"/>
    <mergeCell ref="A22:Y22"/>
    <mergeCell ref="A30:Y30"/>
    <mergeCell ref="AB9:AF9"/>
    <mergeCell ref="AG9:AK9"/>
    <mergeCell ref="AG10:AK10"/>
    <mergeCell ref="Z8:AA8"/>
    <mergeCell ref="AB8:AF8"/>
    <mergeCell ref="AB11:AF11"/>
    <mergeCell ref="AG11:AK11"/>
    <mergeCell ref="Z11:AA11"/>
    <mergeCell ref="A8:Y8"/>
    <mergeCell ref="A29:Y29"/>
    <mergeCell ref="A23:Y23"/>
    <mergeCell ref="A24:Y24"/>
    <mergeCell ref="A25:Y25"/>
    <mergeCell ref="A26:Y26"/>
    <mergeCell ref="A21:Y21"/>
    <mergeCell ref="A10:Y10"/>
    <mergeCell ref="A17:Y17"/>
    <mergeCell ref="A19:Y19"/>
    <mergeCell ref="A32:Y32"/>
    <mergeCell ref="A33:Y33"/>
    <mergeCell ref="A34:Y34"/>
    <mergeCell ref="A27:Y27"/>
    <mergeCell ref="A28:Y28"/>
    <mergeCell ref="A40:Y40"/>
    <mergeCell ref="A41:Y41"/>
    <mergeCell ref="A42:Y42"/>
    <mergeCell ref="A43:Y43"/>
    <mergeCell ref="A51:Y51"/>
    <mergeCell ref="A53:Y53"/>
    <mergeCell ref="A55:Y55"/>
    <mergeCell ref="A52:Y52"/>
    <mergeCell ref="A54:Y54"/>
    <mergeCell ref="A47:Y47"/>
    <mergeCell ref="A48:Y48"/>
    <mergeCell ref="A49:Y49"/>
    <mergeCell ref="A50:Y50"/>
    <mergeCell ref="A69:Y69"/>
    <mergeCell ref="A70:Y70"/>
    <mergeCell ref="A71:Y71"/>
    <mergeCell ref="A72:Y72"/>
    <mergeCell ref="A56:Y56"/>
    <mergeCell ref="A57:Y57"/>
    <mergeCell ref="A58:Y58"/>
    <mergeCell ref="A61:Y61"/>
    <mergeCell ref="A59:Y59"/>
    <mergeCell ref="A63:Y63"/>
    <mergeCell ref="A79:Y79"/>
    <mergeCell ref="A86:Y86"/>
    <mergeCell ref="A87:Y87"/>
    <mergeCell ref="A73:Y73"/>
    <mergeCell ref="A74:Y74"/>
    <mergeCell ref="A75:Y75"/>
    <mergeCell ref="A76:Y76"/>
    <mergeCell ref="A77:Y78"/>
    <mergeCell ref="A81:Y81"/>
    <mergeCell ref="A97:Y97"/>
    <mergeCell ref="A98:Y98"/>
    <mergeCell ref="A101:Y101"/>
    <mergeCell ref="A93:Y93"/>
    <mergeCell ref="A95:Y95"/>
    <mergeCell ref="A96:Y96"/>
    <mergeCell ref="A91:Y91"/>
    <mergeCell ref="A94:Y94"/>
    <mergeCell ref="A88:Y88"/>
    <mergeCell ref="A102:Y102"/>
    <mergeCell ref="A99:Y99"/>
    <mergeCell ref="A100:Y100"/>
    <mergeCell ref="A107:Y107"/>
    <mergeCell ref="A108:Y108"/>
    <mergeCell ref="A109:Y109"/>
    <mergeCell ref="A110:Y110"/>
    <mergeCell ref="A103:Y103"/>
    <mergeCell ref="A104:Y104"/>
    <mergeCell ref="A105:Y105"/>
    <mergeCell ref="A106:Y106"/>
    <mergeCell ref="AB16:AF16"/>
    <mergeCell ref="Z18:AA18"/>
    <mergeCell ref="AB18:AF18"/>
    <mergeCell ref="Z20:AA20"/>
    <mergeCell ref="AB20:AF20"/>
    <mergeCell ref="A116:Y116"/>
    <mergeCell ref="A117:Y117"/>
    <mergeCell ref="A115:Y115"/>
    <mergeCell ref="A118:Y118"/>
    <mergeCell ref="A111:Y111"/>
    <mergeCell ref="A112:Y112"/>
    <mergeCell ref="A113:Y113"/>
    <mergeCell ref="A114:Y114"/>
    <mergeCell ref="A119:Y119"/>
    <mergeCell ref="Z10:AA10"/>
    <mergeCell ref="AB10:AF10"/>
    <mergeCell ref="Z12:AA12"/>
    <mergeCell ref="AB12:AF12"/>
    <mergeCell ref="Z14:AA14"/>
    <mergeCell ref="Z15:AA15"/>
    <mergeCell ref="AB15:AF15"/>
    <mergeCell ref="Z19:AA19"/>
    <mergeCell ref="AB19:AF19"/>
    <mergeCell ref="AG12:AK12"/>
    <mergeCell ref="Z13:AA13"/>
    <mergeCell ref="AB13:AF13"/>
    <mergeCell ref="AG13:AK13"/>
    <mergeCell ref="AB14:AF14"/>
    <mergeCell ref="AG18:AK18"/>
    <mergeCell ref="AG14:AK14"/>
    <mergeCell ref="AG15:AK15"/>
    <mergeCell ref="AG19:AK19"/>
    <mergeCell ref="AG16:AK16"/>
    <mergeCell ref="Z17:AA17"/>
    <mergeCell ref="AB17:AF17"/>
    <mergeCell ref="AG17:AK17"/>
    <mergeCell ref="Z16:AA16"/>
    <mergeCell ref="AG20:AK20"/>
    <mergeCell ref="Z21:AA21"/>
    <mergeCell ref="AB21:AF21"/>
    <mergeCell ref="AG21:AK21"/>
    <mergeCell ref="Z22:AA22"/>
    <mergeCell ref="AB22:AF22"/>
    <mergeCell ref="AG22:AK22"/>
    <mergeCell ref="AB23:AF23"/>
    <mergeCell ref="AG23:AK23"/>
    <mergeCell ref="Z24:AA24"/>
    <mergeCell ref="AB24:AF24"/>
    <mergeCell ref="AG24:AK24"/>
    <mergeCell ref="Z25:AA25"/>
    <mergeCell ref="AB25:AF25"/>
    <mergeCell ref="AG25:AK25"/>
    <mergeCell ref="Z23:AA23"/>
    <mergeCell ref="AB26:AF26"/>
    <mergeCell ref="AG26:AK26"/>
    <mergeCell ref="Z27:AA27"/>
    <mergeCell ref="AB27:AF27"/>
    <mergeCell ref="AG27:AK27"/>
    <mergeCell ref="Z28:AA28"/>
    <mergeCell ref="AB28:AF28"/>
    <mergeCell ref="AG28:AK28"/>
    <mergeCell ref="Z26:AA26"/>
    <mergeCell ref="AB29:AF29"/>
    <mergeCell ref="AG29:AK29"/>
    <mergeCell ref="Z30:AA30"/>
    <mergeCell ref="AB30:AF30"/>
    <mergeCell ref="AG30:AK30"/>
    <mergeCell ref="Z31:AA31"/>
    <mergeCell ref="AB31:AF31"/>
    <mergeCell ref="AG31:AK31"/>
    <mergeCell ref="Z29:AA29"/>
    <mergeCell ref="AB32:AF32"/>
    <mergeCell ref="AG32:AK32"/>
    <mergeCell ref="Z33:AA33"/>
    <mergeCell ref="AB33:AF33"/>
    <mergeCell ref="AG33:AK33"/>
    <mergeCell ref="Z34:AA34"/>
    <mergeCell ref="AB34:AF34"/>
    <mergeCell ref="AG34:AK34"/>
    <mergeCell ref="Z32:AA32"/>
    <mergeCell ref="AB35:AF35"/>
    <mergeCell ref="AG35:AK35"/>
    <mergeCell ref="Z36:AA36"/>
    <mergeCell ref="AB36:AF36"/>
    <mergeCell ref="AG36:AK36"/>
    <mergeCell ref="Z37:AA37"/>
    <mergeCell ref="AB37:AF37"/>
    <mergeCell ref="AG37:AK37"/>
    <mergeCell ref="Z35:AA35"/>
    <mergeCell ref="AB38:AF38"/>
    <mergeCell ref="AG38:AK38"/>
    <mergeCell ref="Z39:AA39"/>
    <mergeCell ref="AB39:AF39"/>
    <mergeCell ref="AG39:AK39"/>
    <mergeCell ref="Z40:AA40"/>
    <mergeCell ref="AB40:AF40"/>
    <mergeCell ref="AG40:AK40"/>
    <mergeCell ref="AB41:AF41"/>
    <mergeCell ref="AG41:AK41"/>
    <mergeCell ref="Z42:AA42"/>
    <mergeCell ref="AB42:AF42"/>
    <mergeCell ref="AG42:AK42"/>
    <mergeCell ref="Z43:AA43"/>
    <mergeCell ref="AB43:AF43"/>
    <mergeCell ref="AG43:AK43"/>
    <mergeCell ref="AG48:AK48"/>
    <mergeCell ref="Z44:AA44"/>
    <mergeCell ref="AB44:AF44"/>
    <mergeCell ref="AG44:AK44"/>
    <mergeCell ref="Z45:AA45"/>
    <mergeCell ref="AB45:AF45"/>
    <mergeCell ref="AG45:AK45"/>
    <mergeCell ref="Z46:AA46"/>
    <mergeCell ref="AB46:AF46"/>
    <mergeCell ref="AG46:AK46"/>
    <mergeCell ref="AG50:AK50"/>
    <mergeCell ref="Z47:AA47"/>
    <mergeCell ref="AB47:AF47"/>
    <mergeCell ref="AG47:AK47"/>
    <mergeCell ref="Z48:AA48"/>
    <mergeCell ref="Z49:AA49"/>
    <mergeCell ref="AB48:AF48"/>
    <mergeCell ref="AB49:AF49"/>
    <mergeCell ref="AG49:AK49"/>
    <mergeCell ref="Z50:AA50"/>
    <mergeCell ref="AB50:AF50"/>
    <mergeCell ref="Z51:AA51"/>
    <mergeCell ref="AB51:AF51"/>
    <mergeCell ref="AG51:AK51"/>
    <mergeCell ref="Z53:AA53"/>
    <mergeCell ref="Z52:AA52"/>
    <mergeCell ref="AB52:AF52"/>
    <mergeCell ref="AG52:AK52"/>
    <mergeCell ref="AB53:AF53"/>
    <mergeCell ref="AG53:AK53"/>
    <mergeCell ref="AB55:AF55"/>
    <mergeCell ref="AG55:AK55"/>
    <mergeCell ref="AB64:AF64"/>
    <mergeCell ref="AG58:AK58"/>
    <mergeCell ref="Z61:AA61"/>
    <mergeCell ref="AB61:AF61"/>
    <mergeCell ref="AB60:AF60"/>
    <mergeCell ref="Z60:AA60"/>
    <mergeCell ref="AG60:AK60"/>
    <mergeCell ref="Z59:AA59"/>
    <mergeCell ref="AB63:AF63"/>
    <mergeCell ref="AB62:AF62"/>
    <mergeCell ref="Z65:AA65"/>
    <mergeCell ref="AB65:AF65"/>
    <mergeCell ref="AG65:AK65"/>
    <mergeCell ref="AG59:AK59"/>
    <mergeCell ref="AG63:AK63"/>
    <mergeCell ref="AG62:AK62"/>
    <mergeCell ref="Z62:AA62"/>
    <mergeCell ref="AB66:AF66"/>
    <mergeCell ref="Z69:AA69"/>
    <mergeCell ref="Z66:AA66"/>
    <mergeCell ref="AG76:AK76"/>
    <mergeCell ref="Z74:AA74"/>
    <mergeCell ref="AG72:AK72"/>
    <mergeCell ref="Z73:AA73"/>
    <mergeCell ref="AB73:AF73"/>
    <mergeCell ref="AB70:AF70"/>
    <mergeCell ref="AG73:AK73"/>
    <mergeCell ref="AB76:AF76"/>
    <mergeCell ref="Z76:AA76"/>
    <mergeCell ref="Z80:AA80"/>
    <mergeCell ref="AB80:AF80"/>
    <mergeCell ref="AG80:AK80"/>
    <mergeCell ref="AB78:AK78"/>
    <mergeCell ref="Z79:AA79"/>
    <mergeCell ref="AB79:AF79"/>
    <mergeCell ref="Z77:AA78"/>
    <mergeCell ref="AB77:AF77"/>
    <mergeCell ref="AB86:AF86"/>
    <mergeCell ref="AG90:AK90"/>
    <mergeCell ref="AG79:AK79"/>
    <mergeCell ref="AG77:AK77"/>
    <mergeCell ref="Z82:AA82"/>
    <mergeCell ref="AB82:AF82"/>
    <mergeCell ref="AG82:AK82"/>
    <mergeCell ref="AB87:AF87"/>
    <mergeCell ref="AG87:AK87"/>
    <mergeCell ref="AG84:AK84"/>
    <mergeCell ref="Z83:AA83"/>
    <mergeCell ref="Z81:AA81"/>
    <mergeCell ref="AB81:AF81"/>
    <mergeCell ref="AG81:AK81"/>
    <mergeCell ref="AB83:AF83"/>
    <mergeCell ref="AG83:AK83"/>
    <mergeCell ref="Z93:AA93"/>
    <mergeCell ref="AB93:AF93"/>
    <mergeCell ref="AG93:AK93"/>
    <mergeCell ref="AB91:AF91"/>
    <mergeCell ref="AG91:AK91"/>
    <mergeCell ref="Z88:AA88"/>
    <mergeCell ref="AB88:AF88"/>
    <mergeCell ref="Z92:AA92"/>
    <mergeCell ref="AB92:AF92"/>
    <mergeCell ref="Z91:AA91"/>
    <mergeCell ref="Z94:AA94"/>
    <mergeCell ref="AB94:AF94"/>
    <mergeCell ref="AG94:AK94"/>
    <mergeCell ref="Z95:AA95"/>
    <mergeCell ref="AB95:AF95"/>
    <mergeCell ref="AG95:AK95"/>
    <mergeCell ref="Z96:AA96"/>
    <mergeCell ref="AB96:AF96"/>
    <mergeCell ref="AG96:AK96"/>
    <mergeCell ref="Z97:AA97"/>
    <mergeCell ref="AB97:AF97"/>
    <mergeCell ref="AG97:AK97"/>
    <mergeCell ref="Z98:AA98"/>
    <mergeCell ref="AB98:AF98"/>
    <mergeCell ref="AG98:AK98"/>
    <mergeCell ref="Z101:AA101"/>
    <mergeCell ref="AB101:AF101"/>
    <mergeCell ref="AG101:AK101"/>
    <mergeCell ref="Z100:AA100"/>
    <mergeCell ref="AB100:AF100"/>
    <mergeCell ref="AG99:AK99"/>
    <mergeCell ref="AG100:AK100"/>
    <mergeCell ref="Z102:AA102"/>
    <mergeCell ref="AB102:AF102"/>
    <mergeCell ref="AG102:AK102"/>
    <mergeCell ref="Z103:AA103"/>
    <mergeCell ref="AB103:AF103"/>
    <mergeCell ref="AG103:AK103"/>
    <mergeCell ref="Z104:AA104"/>
    <mergeCell ref="AB104:AF104"/>
    <mergeCell ref="AG104:AK104"/>
    <mergeCell ref="Z105:AA105"/>
    <mergeCell ref="AB105:AF105"/>
    <mergeCell ref="AG105:AK105"/>
    <mergeCell ref="Z106:AA106"/>
    <mergeCell ref="AB106:AF106"/>
    <mergeCell ref="AG106:AK106"/>
    <mergeCell ref="Z107:AA107"/>
    <mergeCell ref="AB107:AF107"/>
    <mergeCell ref="AG107:AK107"/>
    <mergeCell ref="Z108:AA108"/>
    <mergeCell ref="AB108:AF108"/>
    <mergeCell ref="AG108:AK108"/>
    <mergeCell ref="Z109:AA109"/>
    <mergeCell ref="AB109:AF109"/>
    <mergeCell ref="AG109:AK109"/>
    <mergeCell ref="AB110:AF110"/>
    <mergeCell ref="AG110:AK110"/>
    <mergeCell ref="Z113:AA113"/>
    <mergeCell ref="AB113:AF113"/>
    <mergeCell ref="AG113:AK113"/>
    <mergeCell ref="Z111:AA111"/>
    <mergeCell ref="AB111:AF111"/>
    <mergeCell ref="AG111:AK111"/>
    <mergeCell ref="Z112:AA112"/>
    <mergeCell ref="AG112:AK112"/>
    <mergeCell ref="AG116:AK116"/>
    <mergeCell ref="AB114:AF114"/>
    <mergeCell ref="AG114:AK114"/>
    <mergeCell ref="Z122:AA122"/>
    <mergeCell ref="AB122:AF122"/>
    <mergeCell ref="AG122:AK122"/>
    <mergeCell ref="AG115:AK115"/>
    <mergeCell ref="Z118:AA118"/>
    <mergeCell ref="Z121:AA121"/>
    <mergeCell ref="AB121:AF121"/>
    <mergeCell ref="AG124:AK124"/>
    <mergeCell ref="AG123:AK123"/>
    <mergeCell ref="AG117:AK117"/>
    <mergeCell ref="AG118:AK118"/>
    <mergeCell ref="AB124:AF124"/>
    <mergeCell ref="Z123:AA123"/>
    <mergeCell ref="AB123:AF123"/>
    <mergeCell ref="AB117:AF117"/>
    <mergeCell ref="Z124:AA124"/>
    <mergeCell ref="AG120:AK120"/>
    <mergeCell ref="Z127:AA127"/>
    <mergeCell ref="AB127:AF127"/>
    <mergeCell ref="AG127:AK127"/>
    <mergeCell ref="Z125:AA125"/>
    <mergeCell ref="AB125:AF125"/>
    <mergeCell ref="AG125:AK125"/>
    <mergeCell ref="Z126:AA126"/>
    <mergeCell ref="A129:Y129"/>
    <mergeCell ref="A126:Y126"/>
    <mergeCell ref="AB126:AF126"/>
    <mergeCell ref="Z128:AA128"/>
    <mergeCell ref="AB128:AF128"/>
    <mergeCell ref="AG128:AK128"/>
    <mergeCell ref="Z129:AA129"/>
    <mergeCell ref="AB129:AF129"/>
    <mergeCell ref="AG129:AK129"/>
    <mergeCell ref="AG126:AK126"/>
    <mergeCell ref="A120:Y120"/>
    <mergeCell ref="A121:Y121"/>
    <mergeCell ref="A122:Y122"/>
    <mergeCell ref="A123:Y123"/>
    <mergeCell ref="A134:Y134"/>
    <mergeCell ref="A135:Y135"/>
    <mergeCell ref="A124:Y124"/>
    <mergeCell ref="A125:Y125"/>
    <mergeCell ref="A127:Y127"/>
    <mergeCell ref="A128:Y128"/>
    <mergeCell ref="A136:Y136"/>
    <mergeCell ref="A137:Y137"/>
    <mergeCell ref="A130:Y130"/>
    <mergeCell ref="A131:Y131"/>
    <mergeCell ref="A132:Y132"/>
    <mergeCell ref="A133:Y133"/>
    <mergeCell ref="A144:Y144"/>
    <mergeCell ref="A145:Y145"/>
    <mergeCell ref="A138:Y138"/>
    <mergeCell ref="A139:Y139"/>
    <mergeCell ref="A140:Y140"/>
    <mergeCell ref="A141:Y141"/>
    <mergeCell ref="AG130:AK130"/>
    <mergeCell ref="Z131:AA131"/>
    <mergeCell ref="AB131:AF131"/>
    <mergeCell ref="AG131:AK131"/>
    <mergeCell ref="Z130:AA130"/>
    <mergeCell ref="AB130:AF130"/>
    <mergeCell ref="AB133:AF133"/>
    <mergeCell ref="AG133:AK133"/>
    <mergeCell ref="Z132:AA132"/>
    <mergeCell ref="AB132:AF132"/>
    <mergeCell ref="A146:Y146"/>
    <mergeCell ref="A147:Y147"/>
    <mergeCell ref="AG132:AK132"/>
    <mergeCell ref="Z133:AA133"/>
    <mergeCell ref="A142:Y142"/>
    <mergeCell ref="A143:Y143"/>
    <mergeCell ref="AG134:AK134"/>
    <mergeCell ref="Z135:AA135"/>
    <mergeCell ref="AB135:AF135"/>
    <mergeCell ref="AG135:AK135"/>
    <mergeCell ref="Z134:AA134"/>
    <mergeCell ref="AB134:AF134"/>
    <mergeCell ref="AG139:AK139"/>
    <mergeCell ref="AG136:AK136"/>
    <mergeCell ref="Z137:AA137"/>
    <mergeCell ref="AB137:AF137"/>
    <mergeCell ref="AG137:AK137"/>
    <mergeCell ref="Z136:AA136"/>
    <mergeCell ref="AB136:AF136"/>
    <mergeCell ref="AG140:AK140"/>
    <mergeCell ref="Z141:AA141"/>
    <mergeCell ref="AB141:AF141"/>
    <mergeCell ref="AG141:AK141"/>
    <mergeCell ref="Z140:AA140"/>
    <mergeCell ref="Z138:AA138"/>
    <mergeCell ref="AB138:AF138"/>
    <mergeCell ref="AG138:AK138"/>
    <mergeCell ref="Z139:AA139"/>
    <mergeCell ref="AB139:AF139"/>
    <mergeCell ref="Z147:AA147"/>
    <mergeCell ref="AB147:AF147"/>
    <mergeCell ref="AG147:AK147"/>
    <mergeCell ref="Z146:AA146"/>
    <mergeCell ref="AB146:AF146"/>
    <mergeCell ref="AG144:AK144"/>
    <mergeCell ref="Z145:AA145"/>
    <mergeCell ref="AB145:AF145"/>
    <mergeCell ref="AG145:AK145"/>
    <mergeCell ref="Z144:AA144"/>
    <mergeCell ref="AG121:AK121"/>
    <mergeCell ref="AG146:AK146"/>
    <mergeCell ref="AB144:AF144"/>
    <mergeCell ref="AG142:AK142"/>
    <mergeCell ref="Z143:AA143"/>
    <mergeCell ref="AB143:AF143"/>
    <mergeCell ref="AG143:AK143"/>
    <mergeCell ref="Z142:AA142"/>
    <mergeCell ref="AB142:AF142"/>
    <mergeCell ref="AB140:AF140"/>
    <mergeCell ref="Z120:AA120"/>
    <mergeCell ref="Z115:AA115"/>
    <mergeCell ref="AB115:AF115"/>
    <mergeCell ref="Z114:AA114"/>
    <mergeCell ref="Z75:AA75"/>
    <mergeCell ref="AB75:AF75"/>
    <mergeCell ref="AB112:AF112"/>
    <mergeCell ref="Z110:AA110"/>
    <mergeCell ref="AB120:AF120"/>
    <mergeCell ref="Z116:AA116"/>
    <mergeCell ref="AB118:AF118"/>
    <mergeCell ref="Z119:AA119"/>
    <mergeCell ref="AB119:AF119"/>
    <mergeCell ref="AG119:AK119"/>
    <mergeCell ref="Z117:AA117"/>
    <mergeCell ref="AB69:AF69"/>
    <mergeCell ref="AB74:AF74"/>
    <mergeCell ref="AG74:AK74"/>
    <mergeCell ref="AG75:AK75"/>
    <mergeCell ref="AB116:AF116"/>
    <mergeCell ref="Z71:AA71"/>
    <mergeCell ref="AB71:AF71"/>
    <mergeCell ref="Z72:AA72"/>
    <mergeCell ref="AG71:AK71"/>
    <mergeCell ref="AB72:AF72"/>
    <mergeCell ref="AB67:AF67"/>
    <mergeCell ref="AG67:AK67"/>
    <mergeCell ref="Z70:AA70"/>
    <mergeCell ref="AG70:AK70"/>
    <mergeCell ref="AG69:AK69"/>
    <mergeCell ref="J3:Z3"/>
    <mergeCell ref="Z64:AA64"/>
    <mergeCell ref="AG66:AK66"/>
    <mergeCell ref="Z67:AA67"/>
    <mergeCell ref="Z68:AA68"/>
    <mergeCell ref="AB68:AF68"/>
    <mergeCell ref="AG68:AK68"/>
    <mergeCell ref="Z58:AA58"/>
    <mergeCell ref="AB58:AF58"/>
    <mergeCell ref="AG64:AK6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8" scale="59" r:id="rId1"/>
  <rowBreaks count="1" manualBreakCount="1">
    <brk id="7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C7" sqref="C7"/>
    </sheetView>
  </sheetViews>
  <sheetFormatPr defaultColWidth="9.140625" defaultRowHeight="12.75"/>
  <cols>
    <col min="1" max="1" width="37.28125" style="0" customWidth="1"/>
  </cols>
  <sheetData>
    <row r="1" spans="2:7" ht="12.75">
      <c r="B1" s="372" t="s">
        <v>648</v>
      </c>
      <c r="C1" s="372"/>
      <c r="D1" s="372"/>
      <c r="E1" s="372"/>
      <c r="F1" s="373"/>
      <c r="G1" s="373"/>
    </row>
    <row r="2" spans="2:5" ht="12.75">
      <c r="B2" s="374"/>
      <c r="C2" s="374"/>
      <c r="D2" s="374"/>
      <c r="E2" s="374"/>
    </row>
    <row r="3" spans="1:5" ht="12.75">
      <c r="A3" s="375" t="s">
        <v>571</v>
      </c>
      <c r="B3" s="375"/>
      <c r="C3" s="375"/>
      <c r="D3" s="375"/>
      <c r="E3" s="375"/>
    </row>
    <row r="4" spans="4:5" ht="12.75">
      <c r="D4" s="376" t="s">
        <v>497</v>
      </c>
      <c r="E4" s="376"/>
    </row>
    <row r="5" spans="1:7" ht="12.75">
      <c r="A5" s="377" t="s">
        <v>32</v>
      </c>
      <c r="B5" s="199"/>
      <c r="C5" s="199"/>
      <c r="D5" s="199"/>
      <c r="E5" s="199"/>
      <c r="F5" s="199"/>
      <c r="G5" s="199"/>
    </row>
    <row r="6" spans="1:7" ht="12.75">
      <c r="A6" s="377"/>
      <c r="B6" s="378" t="s">
        <v>498</v>
      </c>
      <c r="C6" s="378"/>
      <c r="D6" s="378"/>
      <c r="E6" s="378"/>
      <c r="F6" s="379" t="s">
        <v>107</v>
      </c>
      <c r="G6" s="379" t="s">
        <v>35</v>
      </c>
    </row>
    <row r="7" spans="1:7" ht="25.5">
      <c r="A7" s="377"/>
      <c r="B7" s="253" t="s">
        <v>499</v>
      </c>
      <c r="C7" s="254" t="s">
        <v>500</v>
      </c>
      <c r="D7" s="253" t="s">
        <v>501</v>
      </c>
      <c r="E7" s="382" t="s">
        <v>463</v>
      </c>
      <c r="F7" s="380"/>
      <c r="G7" s="380"/>
    </row>
    <row r="8" spans="1:7" ht="12.75">
      <c r="A8" s="377"/>
      <c r="B8" s="382" t="s">
        <v>502</v>
      </c>
      <c r="C8" s="382"/>
      <c r="D8" s="382"/>
      <c r="E8" s="382"/>
      <c r="F8" s="381"/>
      <c r="G8" s="381"/>
    </row>
    <row r="9" spans="1:7" ht="12.75">
      <c r="A9" s="255" t="s">
        <v>503</v>
      </c>
      <c r="B9" s="199">
        <f>B10+B11+B15+B21</f>
        <v>11579</v>
      </c>
      <c r="C9" s="199">
        <f>C10+C11+C15+C21</f>
        <v>1137</v>
      </c>
      <c r="D9" s="199">
        <f>D10+D11+D15+D21</f>
        <v>2125</v>
      </c>
      <c r="E9" s="199">
        <f>SUM(B9:D9)</f>
        <v>14841</v>
      </c>
      <c r="F9" s="199">
        <f>F10+F11+F15+F21</f>
        <v>18748</v>
      </c>
      <c r="G9" s="199">
        <f>G10+G11+G15+G21</f>
        <v>18733</v>
      </c>
    </row>
    <row r="10" spans="1:7" ht="12.75">
      <c r="A10" s="256" t="s">
        <v>504</v>
      </c>
      <c r="B10" s="199">
        <v>775</v>
      </c>
      <c r="C10" s="199">
        <v>833</v>
      </c>
      <c r="D10" s="199"/>
      <c r="E10" s="199">
        <f aca="true" t="shared" si="0" ref="E10:E53">SUM(B10:D10)</f>
        <v>1608</v>
      </c>
      <c r="F10" s="199">
        <f>'[1]3. sz. mell.'!C9</f>
        <v>1588</v>
      </c>
      <c r="G10" s="199">
        <f>'[1]3. sz. mell.'!D9</f>
        <v>1574</v>
      </c>
    </row>
    <row r="11" spans="1:7" ht="12.75">
      <c r="A11" s="256" t="s">
        <v>505</v>
      </c>
      <c r="B11" s="199">
        <f>SUM(B12:B14)</f>
        <v>64</v>
      </c>
      <c r="C11" s="199">
        <f>SUM(C12:C14)</f>
        <v>150</v>
      </c>
      <c r="D11" s="199">
        <f>SUM(D12:D14)</f>
        <v>0</v>
      </c>
      <c r="E11" s="199">
        <f t="shared" si="0"/>
        <v>214</v>
      </c>
      <c r="F11" s="199">
        <f>F12+F13+F14</f>
        <v>245</v>
      </c>
      <c r="G11" s="199">
        <f>G12+G13+G14</f>
        <v>225</v>
      </c>
    </row>
    <row r="12" spans="1:7" ht="12.75">
      <c r="A12" s="256" t="s">
        <v>506</v>
      </c>
      <c r="B12" s="199"/>
      <c r="C12" s="199">
        <v>150</v>
      </c>
      <c r="D12" s="199"/>
      <c r="E12" s="199">
        <f t="shared" si="0"/>
        <v>150</v>
      </c>
      <c r="F12" s="199">
        <f>'[1]3. sz. mell.'!C16</f>
        <v>150</v>
      </c>
      <c r="G12" s="199">
        <f>'[1]3. sz. mell.'!D16</f>
        <v>148</v>
      </c>
    </row>
    <row r="13" spans="1:7" ht="12.75">
      <c r="A13" s="256" t="s">
        <v>507</v>
      </c>
      <c r="B13" s="199">
        <v>64</v>
      </c>
      <c r="C13" s="199"/>
      <c r="D13" s="199"/>
      <c r="E13" s="199">
        <f t="shared" si="0"/>
        <v>64</v>
      </c>
      <c r="F13" s="199">
        <f>'[1]3. sz. mell.'!C24</f>
        <v>64</v>
      </c>
      <c r="G13" s="199">
        <f>'[1]3. sz. mell.'!D24</f>
        <v>46</v>
      </c>
    </row>
    <row r="14" spans="1:7" ht="12.75">
      <c r="A14" s="256" t="s">
        <v>508</v>
      </c>
      <c r="B14" s="199"/>
      <c r="C14" s="199"/>
      <c r="D14" s="199"/>
      <c r="E14" s="199">
        <f t="shared" si="0"/>
        <v>0</v>
      </c>
      <c r="F14" s="199">
        <f>'[1]3. sz. mell.'!C36</f>
        <v>31</v>
      </c>
      <c r="G14" s="199">
        <f>'[1]3. sz. mell.'!D36</f>
        <v>31</v>
      </c>
    </row>
    <row r="15" spans="1:7" ht="12.75">
      <c r="A15" s="256" t="s">
        <v>509</v>
      </c>
      <c r="B15" s="199">
        <f>SUM(B16:B20)</f>
        <v>9931</v>
      </c>
      <c r="C15" s="199">
        <f>SUM(C16:C20)</f>
        <v>0</v>
      </c>
      <c r="D15" s="199">
        <f>SUM(D16:D20)</f>
        <v>2125</v>
      </c>
      <c r="E15" s="199">
        <f t="shared" si="0"/>
        <v>12056</v>
      </c>
      <c r="F15" s="199">
        <f>F16+F17+F18+F19+F20</f>
        <v>13081</v>
      </c>
      <c r="G15" s="199">
        <f>G16+G17+G18+G19+G20</f>
        <v>13080</v>
      </c>
    </row>
    <row r="16" spans="1:7" ht="12.75">
      <c r="A16" s="256" t="s">
        <v>510</v>
      </c>
      <c r="B16" s="199">
        <v>9931</v>
      </c>
      <c r="C16" s="199"/>
      <c r="D16" s="199"/>
      <c r="E16" s="199">
        <f t="shared" si="0"/>
        <v>9931</v>
      </c>
      <c r="F16" s="199">
        <f>'[1]4.sz. mell.'!C5+'[1]4.sz. mell.'!C27+'[1]4.sz. mell.'!C28+'[1]4.sz. mell.'!C29</f>
        <v>9752</v>
      </c>
      <c r="G16" s="199">
        <f>'[1]4.sz. mell.'!D5+'[1]4.sz. mell.'!D27+'[1]4.sz. mell.'!D28+'[1]4.sz. mell.'!D29</f>
        <v>9751</v>
      </c>
    </row>
    <row r="17" spans="1:7" ht="12.75">
      <c r="A17" s="256" t="s">
        <v>511</v>
      </c>
      <c r="B17" s="199"/>
      <c r="C17" s="199"/>
      <c r="D17" s="199"/>
      <c r="E17" s="199">
        <f t="shared" si="0"/>
        <v>0</v>
      </c>
      <c r="F17" s="199">
        <f>'[1]4.sz. mell.'!C31</f>
        <v>99</v>
      </c>
      <c r="G17" s="199">
        <f>'[1]4.sz. mell.'!D31</f>
        <v>99</v>
      </c>
    </row>
    <row r="18" spans="1:7" ht="12.75">
      <c r="A18" s="256" t="s">
        <v>512</v>
      </c>
      <c r="B18" s="199"/>
      <c r="C18" s="199"/>
      <c r="D18" s="199"/>
      <c r="E18" s="199">
        <f t="shared" si="0"/>
        <v>0</v>
      </c>
      <c r="F18" s="199">
        <f>'[1]4.sz. mell.'!C32</f>
        <v>250</v>
      </c>
      <c r="G18" s="199">
        <f>'[1]4.sz. mell.'!D32</f>
        <v>250</v>
      </c>
    </row>
    <row r="19" spans="1:7" ht="12.75">
      <c r="A19" s="256" t="s">
        <v>513</v>
      </c>
      <c r="B19" s="199"/>
      <c r="C19" s="199"/>
      <c r="D19" s="199"/>
      <c r="E19" s="199">
        <f t="shared" si="0"/>
        <v>0</v>
      </c>
      <c r="F19" s="199">
        <f>'[1]4.sz. mell.'!C33+'[1]4.sz. mell.'!C34</f>
        <v>1071</v>
      </c>
      <c r="G19" s="199">
        <f>'[1]4.sz. mell.'!D33+'[1]4.sz. mell.'!D34</f>
        <v>1071</v>
      </c>
    </row>
    <row r="20" spans="1:7" ht="12.75">
      <c r="A20" s="256" t="s">
        <v>514</v>
      </c>
      <c r="B20" s="199"/>
      <c r="C20" s="199"/>
      <c r="D20" s="199">
        <v>2125</v>
      </c>
      <c r="E20" s="199">
        <f t="shared" si="0"/>
        <v>2125</v>
      </c>
      <c r="F20" s="199">
        <f>'[1]4.sz. mell.'!C21</f>
        <v>1909</v>
      </c>
      <c r="G20" s="199">
        <f>'[1]4.sz. mell.'!D21</f>
        <v>1909</v>
      </c>
    </row>
    <row r="21" spans="1:7" ht="12.75">
      <c r="A21" s="256" t="s">
        <v>515</v>
      </c>
      <c r="B21" s="199">
        <f>B22+B26+B27+B28</f>
        <v>809</v>
      </c>
      <c r="C21" s="199">
        <f>C22+C26+C27+C28</f>
        <v>154</v>
      </c>
      <c r="D21" s="199">
        <f>D22+D26+D27+D28</f>
        <v>0</v>
      </c>
      <c r="E21" s="199">
        <f t="shared" si="0"/>
        <v>963</v>
      </c>
      <c r="F21" s="199">
        <f>F22+F26+F27+F28</f>
        <v>3834</v>
      </c>
      <c r="G21" s="199">
        <f>G22+G26+G27+G28</f>
        <v>3854</v>
      </c>
    </row>
    <row r="22" spans="1:7" ht="12.75">
      <c r="A22" s="256" t="s">
        <v>516</v>
      </c>
      <c r="B22" s="199">
        <f>B23+B24+B25</f>
        <v>809</v>
      </c>
      <c r="C22" s="199">
        <f>C23+C24+C25</f>
        <v>134</v>
      </c>
      <c r="D22" s="199">
        <f>D23+D24+D25</f>
        <v>0</v>
      </c>
      <c r="E22" s="199">
        <f t="shared" si="0"/>
        <v>943</v>
      </c>
      <c r="F22" s="199">
        <f>'[1]5.sz. mell.'!C19</f>
        <v>3656</v>
      </c>
      <c r="G22" s="199">
        <f>'[1]5.sz. mell.'!D19</f>
        <v>3676</v>
      </c>
    </row>
    <row r="23" spans="1:7" ht="12.75">
      <c r="A23" s="256" t="s">
        <v>572</v>
      </c>
      <c r="B23" s="199"/>
      <c r="C23" s="199"/>
      <c r="D23" s="199"/>
      <c r="E23" s="199">
        <f t="shared" si="0"/>
        <v>0</v>
      </c>
      <c r="F23" s="199">
        <f>'[1]5.sz. mell.'!C10</f>
        <v>50</v>
      </c>
      <c r="G23" s="199">
        <f>'[1]5.sz. mell.'!D10</f>
        <v>50</v>
      </c>
    </row>
    <row r="24" spans="1:7" ht="12.75">
      <c r="A24" s="256" t="s">
        <v>573</v>
      </c>
      <c r="B24" s="199">
        <v>809</v>
      </c>
      <c r="C24" s="199"/>
      <c r="D24" s="199"/>
      <c r="E24" s="199">
        <f t="shared" si="0"/>
        <v>809</v>
      </c>
      <c r="F24" s="199">
        <f>'[1]5.sz. mell.'!C13</f>
        <v>3392</v>
      </c>
      <c r="G24" s="199">
        <f>'[1]5.sz. mell.'!D13</f>
        <v>3393</v>
      </c>
    </row>
    <row r="25" spans="1:7" ht="12.75">
      <c r="A25" s="256" t="s">
        <v>517</v>
      </c>
      <c r="B25" s="199"/>
      <c r="C25" s="199">
        <v>134</v>
      </c>
      <c r="D25" s="199"/>
      <c r="E25" s="199">
        <f t="shared" si="0"/>
        <v>134</v>
      </c>
      <c r="F25" s="199">
        <f>'[1]5.sz. mell.'!C15</f>
        <v>80</v>
      </c>
      <c r="G25" s="199">
        <f>'[1]5.sz. mell.'!D15</f>
        <v>80</v>
      </c>
    </row>
    <row r="26" spans="1:7" ht="12.75">
      <c r="A26" s="256" t="s">
        <v>518</v>
      </c>
      <c r="B26" s="199"/>
      <c r="C26" s="199">
        <v>20</v>
      </c>
      <c r="D26" s="199"/>
      <c r="E26" s="199">
        <f t="shared" si="0"/>
        <v>20</v>
      </c>
      <c r="F26" s="199">
        <f>'[1]5.sz. mell.'!C30</f>
        <v>178</v>
      </c>
      <c r="G26" s="199">
        <f>'[1]5.sz. mell.'!D30</f>
        <v>178</v>
      </c>
    </row>
    <row r="27" spans="1:7" ht="12.75">
      <c r="A27" s="256" t="s">
        <v>519</v>
      </c>
      <c r="B27" s="199"/>
      <c r="C27" s="199"/>
      <c r="D27" s="199"/>
      <c r="E27" s="199">
        <f t="shared" si="0"/>
        <v>0</v>
      </c>
      <c r="F27" s="199"/>
      <c r="G27" s="199"/>
    </row>
    <row r="28" spans="1:7" ht="12.75">
      <c r="A28" s="256" t="s">
        <v>520</v>
      </c>
      <c r="B28" s="199"/>
      <c r="C28" s="199"/>
      <c r="D28" s="199"/>
      <c r="E28" s="199">
        <f t="shared" si="0"/>
        <v>0</v>
      </c>
      <c r="F28" s="199"/>
      <c r="G28" s="199"/>
    </row>
    <row r="29" spans="1:7" ht="12.75">
      <c r="A29" s="255" t="s">
        <v>521</v>
      </c>
      <c r="B29" s="199">
        <f>B30+B34+B37</f>
        <v>0</v>
      </c>
      <c r="C29" s="199">
        <f>C30+C34+C37</f>
        <v>316</v>
      </c>
      <c r="D29" s="199">
        <f>D30+D34+D37</f>
        <v>0</v>
      </c>
      <c r="E29" s="199">
        <f t="shared" si="0"/>
        <v>316</v>
      </c>
      <c r="F29" s="199">
        <f>F30+F34+F37</f>
        <v>588</v>
      </c>
      <c r="G29" s="199">
        <f>G30+G34+G37</f>
        <v>428</v>
      </c>
    </row>
    <row r="30" spans="1:7" ht="12.75">
      <c r="A30" s="256" t="s">
        <v>522</v>
      </c>
      <c r="B30" s="199">
        <f>SUM(B31:B33)</f>
        <v>0</v>
      </c>
      <c r="C30" s="199">
        <f>SUM(C31:C33)</f>
        <v>0</v>
      </c>
      <c r="D30" s="199">
        <f>SUM(D31:D33)</f>
        <v>0</v>
      </c>
      <c r="E30" s="199">
        <f t="shared" si="0"/>
        <v>0</v>
      </c>
      <c r="F30" s="199">
        <f>F31+F32+F33</f>
        <v>0</v>
      </c>
      <c r="G30" s="199">
        <f>G31+G32+G33</f>
        <v>0</v>
      </c>
    </row>
    <row r="31" spans="1:7" ht="12.75">
      <c r="A31" s="256" t="s">
        <v>523</v>
      </c>
      <c r="B31" s="199"/>
      <c r="C31" s="199"/>
      <c r="D31" s="199"/>
      <c r="E31" s="199">
        <f t="shared" si="0"/>
        <v>0</v>
      </c>
      <c r="F31" s="199"/>
      <c r="G31" s="199"/>
    </row>
    <row r="32" spans="1:7" ht="12.75">
      <c r="A32" s="256" t="s">
        <v>524</v>
      </c>
      <c r="B32" s="199"/>
      <c r="C32" s="199"/>
      <c r="D32" s="199"/>
      <c r="E32" s="199">
        <f t="shared" si="0"/>
        <v>0</v>
      </c>
      <c r="F32" s="199"/>
      <c r="G32" s="199"/>
    </row>
    <row r="33" spans="1:7" ht="12.75">
      <c r="A33" s="256" t="s">
        <v>525</v>
      </c>
      <c r="B33" s="199"/>
      <c r="C33" s="199"/>
      <c r="D33" s="199"/>
      <c r="E33" s="199">
        <f t="shared" si="0"/>
        <v>0</v>
      </c>
      <c r="F33" s="199"/>
      <c r="G33" s="199"/>
    </row>
    <row r="34" spans="1:7" ht="12.75">
      <c r="A34" s="256" t="s">
        <v>526</v>
      </c>
      <c r="B34" s="199">
        <f>B35+B36</f>
        <v>0</v>
      </c>
      <c r="C34" s="199">
        <f>C35+C36</f>
        <v>0</v>
      </c>
      <c r="D34" s="199">
        <f>D35+D36</f>
        <v>0</v>
      </c>
      <c r="E34" s="199">
        <f t="shared" si="0"/>
        <v>0</v>
      </c>
      <c r="F34" s="199">
        <f>F35+F36</f>
        <v>272</v>
      </c>
      <c r="G34" s="199">
        <f>G35+G36</f>
        <v>272</v>
      </c>
    </row>
    <row r="35" spans="1:7" ht="12.75">
      <c r="A35" s="256" t="s">
        <v>527</v>
      </c>
      <c r="B35" s="199"/>
      <c r="C35" s="199"/>
      <c r="D35" s="199"/>
      <c r="E35" s="199">
        <f t="shared" si="0"/>
        <v>0</v>
      </c>
      <c r="F35" s="199">
        <v>272</v>
      </c>
      <c r="G35" s="199">
        <v>272</v>
      </c>
    </row>
    <row r="36" spans="1:7" ht="12.75">
      <c r="A36" s="256" t="s">
        <v>528</v>
      </c>
      <c r="B36" s="199"/>
      <c r="C36" s="199"/>
      <c r="D36" s="199"/>
      <c r="E36" s="199">
        <f t="shared" si="0"/>
        <v>0</v>
      </c>
      <c r="F36" s="199"/>
      <c r="G36" s="199"/>
    </row>
    <row r="37" spans="1:7" ht="12.75">
      <c r="A37" s="256" t="s">
        <v>529</v>
      </c>
      <c r="B37" s="199">
        <f>SUM(B38:B40)</f>
        <v>0</v>
      </c>
      <c r="C37" s="199">
        <f>SUM(C38:C40)</f>
        <v>316</v>
      </c>
      <c r="D37" s="199">
        <f>SUM(D38:D40)</f>
        <v>0</v>
      </c>
      <c r="E37" s="199">
        <f t="shared" si="0"/>
        <v>316</v>
      </c>
      <c r="F37" s="199">
        <f>F38+F39+F40</f>
        <v>316</v>
      </c>
      <c r="G37" s="199">
        <f>G38+G39+G40</f>
        <v>156</v>
      </c>
    </row>
    <row r="38" spans="1:7" ht="12.75">
      <c r="A38" s="256" t="s">
        <v>530</v>
      </c>
      <c r="B38" s="199"/>
      <c r="C38" s="199"/>
      <c r="D38" s="199"/>
      <c r="E38" s="199">
        <f t="shared" si="0"/>
        <v>0</v>
      </c>
      <c r="F38" s="199"/>
      <c r="G38" s="199"/>
    </row>
    <row r="39" spans="1:7" ht="12.75">
      <c r="A39" s="256" t="s">
        <v>531</v>
      </c>
      <c r="B39" s="199"/>
      <c r="C39" s="199">
        <v>316</v>
      </c>
      <c r="D39" s="199"/>
      <c r="E39" s="199">
        <f t="shared" si="0"/>
        <v>316</v>
      </c>
      <c r="F39" s="199">
        <v>316</v>
      </c>
      <c r="G39" s="199">
        <v>156</v>
      </c>
    </row>
    <row r="40" spans="1:7" ht="12.75">
      <c r="A40" s="256" t="s">
        <v>532</v>
      </c>
      <c r="B40" s="199"/>
      <c r="C40" s="199"/>
      <c r="D40" s="199"/>
      <c r="E40" s="199">
        <f t="shared" si="0"/>
        <v>0</v>
      </c>
      <c r="F40" s="199"/>
      <c r="G40" s="199"/>
    </row>
    <row r="41" spans="1:7" ht="12.75">
      <c r="A41" s="255" t="s">
        <v>533</v>
      </c>
      <c r="B41" s="199">
        <f>B9+B29</f>
        <v>11579</v>
      </c>
      <c r="C41" s="199">
        <f>C9+C29</f>
        <v>1453</v>
      </c>
      <c r="D41" s="199">
        <f>D9+D29</f>
        <v>2125</v>
      </c>
      <c r="E41" s="199">
        <f t="shared" si="0"/>
        <v>15157</v>
      </c>
      <c r="F41" s="199">
        <f>F9+F29</f>
        <v>19336</v>
      </c>
      <c r="G41" s="199">
        <f>G9+G29</f>
        <v>19161</v>
      </c>
    </row>
    <row r="42" spans="1:7" ht="12.75">
      <c r="A42" s="255" t="s">
        <v>534</v>
      </c>
      <c r="B42" s="199">
        <f>B43+B47</f>
        <v>0</v>
      </c>
      <c r="C42" s="199">
        <f>C43+C47</f>
        <v>0</v>
      </c>
      <c r="D42" s="199">
        <f>D43+D47</f>
        <v>0</v>
      </c>
      <c r="E42" s="199">
        <f t="shared" si="0"/>
        <v>0</v>
      </c>
      <c r="F42" s="199">
        <f>F43+F47</f>
        <v>2967</v>
      </c>
      <c r="G42" s="199">
        <f>G43+G47</f>
        <v>2967</v>
      </c>
    </row>
    <row r="43" spans="1:7" ht="12.75">
      <c r="A43" s="256" t="s">
        <v>535</v>
      </c>
      <c r="B43" s="199">
        <f>SUM(B44:B46)</f>
        <v>0</v>
      </c>
      <c r="C43" s="199">
        <f>SUM(C44:C46)</f>
        <v>0</v>
      </c>
      <c r="D43" s="199">
        <f>SUM(D44:D46)</f>
        <v>0</v>
      </c>
      <c r="E43" s="199">
        <f t="shared" si="0"/>
        <v>0</v>
      </c>
      <c r="F43" s="199">
        <f>F44+F45+F46</f>
        <v>2967</v>
      </c>
      <c r="G43" s="199">
        <f>G44+G45+G46</f>
        <v>2967</v>
      </c>
    </row>
    <row r="44" spans="1:7" ht="12.75">
      <c r="A44" s="256" t="s">
        <v>536</v>
      </c>
      <c r="B44" s="199"/>
      <c r="C44" s="199"/>
      <c r="D44" s="199"/>
      <c r="E44" s="199">
        <f t="shared" si="0"/>
        <v>0</v>
      </c>
      <c r="F44" s="199"/>
      <c r="G44" s="199"/>
    </row>
    <row r="45" spans="1:7" ht="12.75">
      <c r="A45" s="256" t="s">
        <v>537</v>
      </c>
      <c r="B45" s="199"/>
      <c r="C45" s="199"/>
      <c r="D45" s="199"/>
      <c r="E45" s="199">
        <f t="shared" si="0"/>
        <v>0</v>
      </c>
      <c r="F45" s="199">
        <v>640</v>
      </c>
      <c r="G45" s="199">
        <v>640</v>
      </c>
    </row>
    <row r="46" spans="1:7" ht="12.75">
      <c r="A46" s="256" t="s">
        <v>538</v>
      </c>
      <c r="B46" s="199"/>
      <c r="C46" s="199"/>
      <c r="D46" s="199"/>
      <c r="E46" s="199">
        <f t="shared" si="0"/>
        <v>0</v>
      </c>
      <c r="F46" s="199">
        <v>2327</v>
      </c>
      <c r="G46" s="199">
        <v>2327</v>
      </c>
    </row>
    <row r="47" spans="1:7" ht="12.75">
      <c r="A47" s="256" t="s">
        <v>539</v>
      </c>
      <c r="B47" s="199">
        <f>SUM(B48:B51)</f>
        <v>0</v>
      </c>
      <c r="C47" s="199">
        <f>SUM(C48:C51)</f>
        <v>0</v>
      </c>
      <c r="D47" s="199">
        <f>SUM(D48:D51)</f>
        <v>0</v>
      </c>
      <c r="E47" s="199">
        <f t="shared" si="0"/>
        <v>0</v>
      </c>
      <c r="F47" s="199">
        <f>F48+F49+F50+F51</f>
        <v>0</v>
      </c>
      <c r="G47" s="199">
        <f>G48+G49+G50+G51</f>
        <v>0</v>
      </c>
    </row>
    <row r="48" spans="1:7" ht="12.75">
      <c r="A48" s="256" t="s">
        <v>540</v>
      </c>
      <c r="B48" s="199"/>
      <c r="C48" s="199"/>
      <c r="D48" s="199"/>
      <c r="E48" s="199">
        <f t="shared" si="0"/>
        <v>0</v>
      </c>
      <c r="F48" s="199"/>
      <c r="G48" s="199"/>
    </row>
    <row r="49" spans="1:7" ht="12.75">
      <c r="A49" s="256" t="s">
        <v>541</v>
      </c>
      <c r="B49" s="199"/>
      <c r="C49" s="199"/>
      <c r="D49" s="199"/>
      <c r="E49" s="199">
        <f t="shared" si="0"/>
        <v>0</v>
      </c>
      <c r="F49" s="199"/>
      <c r="G49" s="199"/>
    </row>
    <row r="50" spans="1:7" ht="12.75">
      <c r="A50" s="256" t="s">
        <v>542</v>
      </c>
      <c r="B50" s="199"/>
      <c r="C50" s="199"/>
      <c r="D50" s="199"/>
      <c r="E50" s="199">
        <f t="shared" si="0"/>
        <v>0</v>
      </c>
      <c r="F50" s="199"/>
      <c r="G50" s="199"/>
    </row>
    <row r="51" spans="1:7" ht="12.75">
      <c r="A51" s="256" t="s">
        <v>543</v>
      </c>
      <c r="B51" s="199"/>
      <c r="C51" s="199"/>
      <c r="D51" s="199"/>
      <c r="E51" s="199">
        <f t="shared" si="0"/>
        <v>0</v>
      </c>
      <c r="F51" s="199"/>
      <c r="G51" s="199"/>
    </row>
    <row r="52" spans="1:7" ht="12.75">
      <c r="A52" s="255" t="s">
        <v>544</v>
      </c>
      <c r="B52" s="199"/>
      <c r="C52" s="199"/>
      <c r="D52" s="199"/>
      <c r="E52" s="199">
        <f t="shared" si="0"/>
        <v>0</v>
      </c>
      <c r="F52" s="199"/>
      <c r="G52" s="199">
        <v>19</v>
      </c>
    </row>
    <row r="53" spans="1:7" ht="12.75">
      <c r="A53" s="255" t="s">
        <v>545</v>
      </c>
      <c r="B53" s="199">
        <f>B41+B42+B52</f>
        <v>11579</v>
      </c>
      <c r="C53" s="199">
        <f>C41+C42+C52</f>
        <v>1453</v>
      </c>
      <c r="D53" s="199">
        <f>D41+D42+D52</f>
        <v>2125</v>
      </c>
      <c r="E53" s="199">
        <f t="shared" si="0"/>
        <v>15157</v>
      </c>
      <c r="F53" s="199">
        <f>F41+F42+F52</f>
        <v>22303</v>
      </c>
      <c r="G53" s="199">
        <f>G41+G42+G52</f>
        <v>22147</v>
      </c>
    </row>
  </sheetData>
  <sheetProtection/>
  <mergeCells count="10">
    <mergeCell ref="B1:G1"/>
    <mergeCell ref="B2:E2"/>
    <mergeCell ref="A3:E3"/>
    <mergeCell ref="D4:E4"/>
    <mergeCell ref="A5:A8"/>
    <mergeCell ref="B6:E6"/>
    <mergeCell ref="F6:F8"/>
    <mergeCell ref="G6:G8"/>
    <mergeCell ref="E7:E8"/>
    <mergeCell ref="B8:D8"/>
  </mergeCells>
  <printOptions/>
  <pageMargins left="0.7" right="0.7" top="0.75" bottom="0.75" header="0.3" footer="0.3"/>
  <pageSetup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3.421875" style="0" customWidth="1"/>
  </cols>
  <sheetData>
    <row r="1" spans="2:7" ht="12.75">
      <c r="B1" s="383" t="s">
        <v>649</v>
      </c>
      <c r="C1" s="373"/>
      <c r="D1" s="373"/>
      <c r="E1" s="373"/>
      <c r="F1" s="373"/>
      <c r="G1" s="373"/>
    </row>
    <row r="3" spans="1:5" ht="12.75">
      <c r="A3" s="375" t="s">
        <v>574</v>
      </c>
      <c r="B3" s="375"/>
      <c r="C3" s="375"/>
      <c r="D3" s="375"/>
      <c r="E3" s="375"/>
    </row>
    <row r="4" spans="4:5" ht="12.75">
      <c r="D4" s="376" t="s">
        <v>497</v>
      </c>
      <c r="E4" s="376"/>
    </row>
    <row r="5" spans="1:7" ht="12.75">
      <c r="A5" s="377" t="s">
        <v>105</v>
      </c>
      <c r="B5" s="199"/>
      <c r="C5" s="199"/>
      <c r="D5" s="199"/>
      <c r="E5" s="199"/>
      <c r="F5" s="259"/>
      <c r="G5" s="259"/>
    </row>
    <row r="6" spans="1:7" ht="12.75">
      <c r="A6" s="382"/>
      <c r="B6" s="378" t="s">
        <v>498</v>
      </c>
      <c r="C6" s="378"/>
      <c r="D6" s="378"/>
      <c r="E6" s="378"/>
      <c r="F6" s="379" t="s">
        <v>107</v>
      </c>
      <c r="G6" s="379" t="s">
        <v>35</v>
      </c>
    </row>
    <row r="7" spans="1:7" ht="25.5">
      <c r="A7" s="382"/>
      <c r="B7" s="253" t="s">
        <v>499</v>
      </c>
      <c r="C7" s="254" t="s">
        <v>500</v>
      </c>
      <c r="D7" s="253" t="s">
        <v>501</v>
      </c>
      <c r="E7" s="382" t="s">
        <v>463</v>
      </c>
      <c r="F7" s="380"/>
      <c r="G7" s="380"/>
    </row>
    <row r="8" spans="1:7" ht="12.75">
      <c r="A8" s="382"/>
      <c r="B8" s="382" t="s">
        <v>502</v>
      </c>
      <c r="C8" s="382"/>
      <c r="D8" s="382"/>
      <c r="E8" s="382"/>
      <c r="F8" s="381"/>
      <c r="G8" s="381"/>
    </row>
    <row r="9" spans="1:7" ht="12.75">
      <c r="A9" s="255" t="s">
        <v>546</v>
      </c>
      <c r="B9" s="199">
        <f>SUM(B10:B13)</f>
        <v>11114</v>
      </c>
      <c r="C9" s="199">
        <f>SUM(C10:C13)</f>
        <v>1433</v>
      </c>
      <c r="D9" s="199">
        <f>SUM(D10:D13)</f>
        <v>2543</v>
      </c>
      <c r="E9" s="199">
        <f aca="true" t="shared" si="0" ref="E9:E31">SUM(B9:D9)</f>
        <v>15090</v>
      </c>
      <c r="F9" s="259">
        <f>F10+F11+F12+F13</f>
        <v>17869</v>
      </c>
      <c r="G9" s="259">
        <f>G10+G11+G12+G13</f>
        <v>16883</v>
      </c>
    </row>
    <row r="10" spans="1:7" ht="12.75">
      <c r="A10" s="256" t="s">
        <v>547</v>
      </c>
      <c r="B10" s="199">
        <v>4221</v>
      </c>
      <c r="C10" s="199"/>
      <c r="D10" s="199"/>
      <c r="E10" s="199">
        <f t="shared" si="0"/>
        <v>4221</v>
      </c>
      <c r="F10" s="259">
        <v>6220</v>
      </c>
      <c r="G10" s="259">
        <v>6219</v>
      </c>
    </row>
    <row r="11" spans="1:7" ht="12.75">
      <c r="A11" s="256" t="s">
        <v>548</v>
      </c>
      <c r="B11" s="199">
        <v>906</v>
      </c>
      <c r="C11" s="199"/>
      <c r="D11" s="199"/>
      <c r="E11" s="199">
        <f t="shared" si="0"/>
        <v>906</v>
      </c>
      <c r="F11" s="259">
        <v>1146</v>
      </c>
      <c r="G11" s="259">
        <v>1146</v>
      </c>
    </row>
    <row r="12" spans="1:7" ht="12.75">
      <c r="A12" s="256" t="s">
        <v>549</v>
      </c>
      <c r="B12" s="199">
        <v>4973</v>
      </c>
      <c r="C12" s="199">
        <v>1252</v>
      </c>
      <c r="D12" s="199"/>
      <c r="E12" s="199">
        <f t="shared" si="0"/>
        <v>6225</v>
      </c>
      <c r="F12" s="259">
        <v>6310</v>
      </c>
      <c r="G12" s="259">
        <v>5367</v>
      </c>
    </row>
    <row r="13" spans="1:7" ht="12.75">
      <c r="A13" s="256" t="s">
        <v>550</v>
      </c>
      <c r="B13" s="199">
        <f>SUM(B14:B16)</f>
        <v>1014</v>
      </c>
      <c r="C13" s="199">
        <f>SUM(C14:C16)</f>
        <v>181</v>
      </c>
      <c r="D13" s="199">
        <f>SUM(D14:D16)</f>
        <v>2543</v>
      </c>
      <c r="E13" s="199">
        <f t="shared" si="0"/>
        <v>3738</v>
      </c>
      <c r="F13" s="259">
        <f>F14+F15+F16</f>
        <v>4193</v>
      </c>
      <c r="G13" s="259">
        <f>G14+G15+G16</f>
        <v>4151</v>
      </c>
    </row>
    <row r="14" spans="1:7" ht="12.75">
      <c r="A14" s="256" t="s">
        <v>551</v>
      </c>
      <c r="B14" s="199">
        <v>1014</v>
      </c>
      <c r="C14" s="199">
        <v>15</v>
      </c>
      <c r="D14" s="199"/>
      <c r="E14" s="199">
        <f t="shared" si="0"/>
        <v>1029</v>
      </c>
      <c r="F14" s="259">
        <v>1058</v>
      </c>
      <c r="G14" s="259">
        <v>1042</v>
      </c>
    </row>
    <row r="15" spans="1:7" ht="12.75" customHeight="1">
      <c r="A15" s="256" t="s">
        <v>552</v>
      </c>
      <c r="B15" s="199"/>
      <c r="C15" s="199">
        <v>21</v>
      </c>
      <c r="D15" s="199"/>
      <c r="E15" s="199">
        <f t="shared" si="0"/>
        <v>21</v>
      </c>
      <c r="F15" s="259">
        <v>21</v>
      </c>
      <c r="G15" s="259">
        <v>0</v>
      </c>
    </row>
    <row r="16" spans="1:7" ht="12.75">
      <c r="A16" s="256" t="s">
        <v>553</v>
      </c>
      <c r="B16" s="199"/>
      <c r="C16" s="199">
        <v>145</v>
      </c>
      <c r="D16" s="199">
        <v>2543</v>
      </c>
      <c r="E16" s="199">
        <f t="shared" si="0"/>
        <v>2688</v>
      </c>
      <c r="F16" s="259">
        <v>3114</v>
      </c>
      <c r="G16" s="259">
        <v>3109</v>
      </c>
    </row>
    <row r="17" spans="1:7" ht="12.75">
      <c r="A17" s="255" t="s">
        <v>554</v>
      </c>
      <c r="B17" s="199">
        <f>SUM(B18:B20)</f>
        <v>0</v>
      </c>
      <c r="C17" s="199">
        <f>SUM(C18:C20)</f>
        <v>0</v>
      </c>
      <c r="D17" s="199">
        <f>SUM(D18:D20)</f>
        <v>0</v>
      </c>
      <c r="E17" s="199">
        <f t="shared" si="0"/>
        <v>0</v>
      </c>
      <c r="F17" s="259">
        <f>F18+F19+F20</f>
        <v>2531</v>
      </c>
      <c r="G17" s="259">
        <f>G18+G19+G20</f>
        <v>2531</v>
      </c>
    </row>
    <row r="18" spans="1:7" ht="12.75">
      <c r="A18" s="256" t="s">
        <v>555</v>
      </c>
      <c r="B18" s="199"/>
      <c r="C18" s="199"/>
      <c r="D18" s="199"/>
      <c r="E18" s="199">
        <f t="shared" si="0"/>
        <v>0</v>
      </c>
      <c r="F18" s="259">
        <v>2531</v>
      </c>
      <c r="G18" s="259">
        <v>2531</v>
      </c>
    </row>
    <row r="19" spans="1:7" ht="12.75">
      <c r="A19" s="256" t="s">
        <v>556</v>
      </c>
      <c r="B19" s="199"/>
      <c r="C19" s="199"/>
      <c r="D19" s="199"/>
      <c r="E19" s="199">
        <f t="shared" si="0"/>
        <v>0</v>
      </c>
      <c r="F19" s="259"/>
      <c r="G19" s="259"/>
    </row>
    <row r="20" spans="1:7" ht="12.75">
      <c r="A20" s="256" t="s">
        <v>557</v>
      </c>
      <c r="B20" s="199">
        <f>B21+B22</f>
        <v>0</v>
      </c>
      <c r="C20" s="199">
        <f>C21+C22</f>
        <v>0</v>
      </c>
      <c r="D20" s="199">
        <f>D21+D22</f>
        <v>0</v>
      </c>
      <c r="E20" s="199">
        <f t="shared" si="0"/>
        <v>0</v>
      </c>
      <c r="F20" s="259">
        <f>F21+F22</f>
        <v>0</v>
      </c>
      <c r="G20" s="259">
        <f>G21+G22</f>
        <v>0</v>
      </c>
    </row>
    <row r="21" spans="1:7" ht="12.75">
      <c r="A21" s="256" t="s">
        <v>558</v>
      </c>
      <c r="B21" s="199"/>
      <c r="C21" s="199"/>
      <c r="D21" s="199"/>
      <c r="E21" s="199">
        <f t="shared" si="0"/>
        <v>0</v>
      </c>
      <c r="F21" s="259"/>
      <c r="G21" s="259"/>
    </row>
    <row r="22" spans="1:7" ht="12.75">
      <c r="A22" s="256" t="s">
        <v>559</v>
      </c>
      <c r="B22" s="199"/>
      <c r="C22" s="199"/>
      <c r="D22" s="199"/>
      <c r="E22" s="199">
        <f t="shared" si="0"/>
        <v>0</v>
      </c>
      <c r="F22" s="259"/>
      <c r="G22" s="259"/>
    </row>
    <row r="23" spans="1:7" ht="12.75">
      <c r="A23" s="255" t="s">
        <v>560</v>
      </c>
      <c r="B23" s="199">
        <f>B24+B25</f>
        <v>67</v>
      </c>
      <c r="C23" s="199">
        <f>C24+C25</f>
        <v>0</v>
      </c>
      <c r="D23" s="199">
        <f>D24+D25</f>
        <v>0</v>
      </c>
      <c r="E23" s="199">
        <f t="shared" si="0"/>
        <v>67</v>
      </c>
      <c r="F23" s="259">
        <f>F24+F25</f>
        <v>1903</v>
      </c>
      <c r="G23" s="259">
        <f>G24+G25</f>
        <v>0</v>
      </c>
    </row>
    <row r="24" spans="1:7" ht="12.75">
      <c r="A24" s="256" t="s">
        <v>561</v>
      </c>
      <c r="B24" s="199">
        <v>67</v>
      </c>
      <c r="C24" s="199"/>
      <c r="D24" s="199"/>
      <c r="E24" s="199">
        <f t="shared" si="0"/>
        <v>67</v>
      </c>
      <c r="F24" s="259">
        <v>1752</v>
      </c>
      <c r="G24" s="259"/>
    </row>
    <row r="25" spans="1:7" ht="12.75">
      <c r="A25" s="256" t="s">
        <v>562</v>
      </c>
      <c r="B25" s="199"/>
      <c r="C25" s="199"/>
      <c r="D25" s="199"/>
      <c r="E25" s="199">
        <f t="shared" si="0"/>
        <v>0</v>
      </c>
      <c r="F25" s="259">
        <v>151</v>
      </c>
      <c r="G25" s="259"/>
    </row>
    <row r="26" spans="1:7" ht="12.75">
      <c r="A26" s="255" t="s">
        <v>563</v>
      </c>
      <c r="B26" s="199">
        <f>B9+B17+B23</f>
        <v>11181</v>
      </c>
      <c r="C26" s="199">
        <f>C9+C17+C23</f>
        <v>1433</v>
      </c>
      <c r="D26" s="199">
        <f>D9+D17+D23</f>
        <v>2543</v>
      </c>
      <c r="E26" s="199">
        <f t="shared" si="0"/>
        <v>15157</v>
      </c>
      <c r="F26" s="259">
        <f>F9+F17+F23</f>
        <v>22303</v>
      </c>
      <c r="G26" s="259">
        <f>G9+G17+G23</f>
        <v>19414</v>
      </c>
    </row>
    <row r="27" spans="1:7" ht="12.75">
      <c r="A27" s="255" t="s">
        <v>564</v>
      </c>
      <c r="B27" s="199">
        <f>B28+B29</f>
        <v>0</v>
      </c>
      <c r="C27" s="199">
        <f>C28+C29</f>
        <v>0</v>
      </c>
      <c r="D27" s="199">
        <f>D28+D29</f>
        <v>0</v>
      </c>
      <c r="E27" s="199">
        <f t="shared" si="0"/>
        <v>0</v>
      </c>
      <c r="F27" s="259">
        <f>F28+F29</f>
        <v>0</v>
      </c>
      <c r="G27" s="259">
        <f>G28+G29</f>
        <v>0</v>
      </c>
    </row>
    <row r="28" spans="1:7" ht="12.75">
      <c r="A28" s="256" t="s">
        <v>565</v>
      </c>
      <c r="B28" s="199"/>
      <c r="C28" s="199"/>
      <c r="D28" s="199"/>
      <c r="E28" s="199">
        <f t="shared" si="0"/>
        <v>0</v>
      </c>
      <c r="F28" s="259"/>
      <c r="G28" s="259"/>
    </row>
    <row r="29" spans="1:7" ht="12.75">
      <c r="A29" s="256" t="s">
        <v>566</v>
      </c>
      <c r="B29" s="199"/>
      <c r="C29" s="199"/>
      <c r="D29" s="199"/>
      <c r="E29" s="199">
        <f t="shared" si="0"/>
        <v>0</v>
      </c>
      <c r="F29" s="259"/>
      <c r="G29" s="259"/>
    </row>
    <row r="30" spans="1:7" ht="12.75">
      <c r="A30" s="255" t="s">
        <v>567</v>
      </c>
      <c r="B30" s="199"/>
      <c r="C30" s="199"/>
      <c r="D30" s="199"/>
      <c r="E30" s="199">
        <f t="shared" si="0"/>
        <v>0</v>
      </c>
      <c r="F30" s="259"/>
      <c r="G30" s="259">
        <v>-111</v>
      </c>
    </row>
    <row r="31" spans="1:7" ht="12.75">
      <c r="A31" s="255" t="s">
        <v>568</v>
      </c>
      <c r="B31" s="199">
        <f>B26+B27+B30</f>
        <v>11181</v>
      </c>
      <c r="C31" s="199">
        <f>C26+C27+C30</f>
        <v>1433</v>
      </c>
      <c r="D31" s="199">
        <f>D26+D27+D30</f>
        <v>2543</v>
      </c>
      <c r="E31" s="199">
        <f t="shared" si="0"/>
        <v>15157</v>
      </c>
      <c r="F31" s="259">
        <f>F26+F27+F30</f>
        <v>22303</v>
      </c>
      <c r="G31" s="259">
        <f>G26+G27+G30</f>
        <v>19303</v>
      </c>
    </row>
    <row r="32" ht="12.75">
      <c r="A32" s="257"/>
    </row>
    <row r="33" ht="12.75">
      <c r="A33" s="257"/>
    </row>
    <row r="34" spans="1:7" ht="12.75">
      <c r="A34" s="256" t="s">
        <v>569</v>
      </c>
      <c r="B34" s="258">
        <v>1</v>
      </c>
      <c r="F34" s="258">
        <v>1</v>
      </c>
      <c r="G34" s="258">
        <v>1</v>
      </c>
    </row>
    <row r="35" spans="1:7" ht="12.75">
      <c r="A35" s="256" t="s">
        <v>570</v>
      </c>
      <c r="B35" s="258">
        <v>1</v>
      </c>
      <c r="F35" s="258">
        <v>1</v>
      </c>
      <c r="G35" s="258">
        <v>4</v>
      </c>
    </row>
  </sheetData>
  <sheetProtection/>
  <mergeCells count="9">
    <mergeCell ref="B1:G1"/>
    <mergeCell ref="A3:E3"/>
    <mergeCell ref="D4:E4"/>
    <mergeCell ref="A5:A8"/>
    <mergeCell ref="B6:E6"/>
    <mergeCell ref="F6:F8"/>
    <mergeCell ref="G6:G8"/>
    <mergeCell ref="E7:E8"/>
    <mergeCell ref="B8:D8"/>
  </mergeCells>
  <printOptions/>
  <pageMargins left="0.7" right="0.7" top="0.75" bottom="0.75" header="0.3" footer="0.3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8.8515625" style="27" customWidth="1"/>
    <col min="2" max="2" width="10.00390625" style="27" customWidth="1"/>
    <col min="3" max="3" width="11.7109375" style="27" customWidth="1"/>
    <col min="4" max="4" width="10.00390625" style="27" customWidth="1"/>
    <col min="5" max="5" width="10.8515625" style="27" customWidth="1"/>
    <col min="6" max="6" width="10.00390625" style="27" customWidth="1"/>
    <col min="7" max="7" width="10.8515625" style="27" customWidth="1"/>
    <col min="8" max="16384" width="9.140625" style="27" customWidth="1"/>
  </cols>
  <sheetData>
    <row r="1" spans="1:3" ht="12.75">
      <c r="A1" s="392" t="s">
        <v>650</v>
      </c>
      <c r="B1" s="392"/>
      <c r="C1" s="392"/>
    </row>
    <row r="2" spans="1:8" ht="26.25" customHeight="1">
      <c r="A2" s="207" t="s">
        <v>575</v>
      </c>
      <c r="B2" s="384"/>
      <c r="C2" s="384"/>
      <c r="D2" s="207"/>
      <c r="E2" s="207"/>
      <c r="H2" s="26"/>
    </row>
    <row r="3" spans="1:6" ht="13.5" customHeight="1" thickBot="1">
      <c r="A3" s="26"/>
      <c r="B3" s="391" t="s">
        <v>116</v>
      </c>
      <c r="C3" s="391"/>
      <c r="D3" s="26"/>
      <c r="E3" s="26"/>
      <c r="F3" s="26"/>
    </row>
    <row r="4" spans="1:3" ht="63.75">
      <c r="A4" s="28" t="s">
        <v>31</v>
      </c>
      <c r="B4" s="29" t="s">
        <v>115</v>
      </c>
      <c r="C4" s="244" t="s">
        <v>117</v>
      </c>
    </row>
    <row r="5" spans="1:3" ht="12.75">
      <c r="A5" s="385" t="s">
        <v>236</v>
      </c>
      <c r="B5" s="386"/>
      <c r="C5" s="387"/>
    </row>
    <row r="6" spans="1:3" ht="12.75">
      <c r="A6" s="30" t="s">
        <v>118</v>
      </c>
      <c r="B6" s="128">
        <f>B7+B8+B9+B10</f>
        <v>123588</v>
      </c>
      <c r="C6" s="245">
        <f>C7+C8+C9+C10</f>
        <v>120120</v>
      </c>
    </row>
    <row r="7" spans="1:3" ht="12.75">
      <c r="A7" s="31" t="s">
        <v>119</v>
      </c>
      <c r="B7" s="128">
        <v>0</v>
      </c>
      <c r="C7" s="245">
        <v>0</v>
      </c>
    </row>
    <row r="8" spans="1:3" ht="12.75">
      <c r="A8" s="31" t="s">
        <v>120</v>
      </c>
      <c r="B8" s="128">
        <v>121165</v>
      </c>
      <c r="C8" s="245">
        <v>117788</v>
      </c>
    </row>
    <row r="9" spans="1:3" ht="12.75">
      <c r="A9" s="31" t="s">
        <v>121</v>
      </c>
      <c r="B9" s="128">
        <v>0</v>
      </c>
      <c r="C9" s="245">
        <v>0</v>
      </c>
    </row>
    <row r="10" spans="1:3" ht="25.5">
      <c r="A10" s="31" t="s">
        <v>122</v>
      </c>
      <c r="B10" s="128">
        <v>2423</v>
      </c>
      <c r="C10" s="245">
        <v>2332</v>
      </c>
    </row>
    <row r="11" spans="1:3" ht="12.75">
      <c r="A11" s="30" t="s">
        <v>123</v>
      </c>
      <c r="B11" s="128">
        <f>B12+B13+B14+B15+B16</f>
        <v>3579</v>
      </c>
      <c r="C11" s="245">
        <f>C12+C13+C14+C15+C16</f>
        <v>3274</v>
      </c>
    </row>
    <row r="12" spans="1:3" ht="12.75">
      <c r="A12" s="31" t="s">
        <v>124</v>
      </c>
      <c r="B12" s="128">
        <v>0</v>
      </c>
      <c r="C12" s="245">
        <v>0</v>
      </c>
    </row>
    <row r="13" spans="1:3" ht="12.75">
      <c r="A13" s="31" t="s">
        <v>125</v>
      </c>
      <c r="B13" s="128">
        <v>560</v>
      </c>
      <c r="C13" s="245">
        <v>489</v>
      </c>
    </row>
    <row r="14" spans="1:3" ht="12.75">
      <c r="A14" s="31" t="s">
        <v>126</v>
      </c>
      <c r="B14" s="128">
        <v>0</v>
      </c>
      <c r="C14" s="245">
        <v>0</v>
      </c>
    </row>
    <row r="15" spans="1:3" ht="12.75">
      <c r="A15" s="31" t="s">
        <v>127</v>
      </c>
      <c r="B15" s="128">
        <v>2802</v>
      </c>
      <c r="C15" s="245">
        <v>2679</v>
      </c>
    </row>
    <row r="16" spans="1:3" ht="12.75">
      <c r="A16" s="31" t="s">
        <v>128</v>
      </c>
      <c r="B16" s="128">
        <v>217</v>
      </c>
      <c r="C16" s="245">
        <v>106</v>
      </c>
    </row>
    <row r="17" spans="1:3" s="33" customFormat="1" ht="12.75">
      <c r="A17" s="32" t="s">
        <v>129</v>
      </c>
      <c r="B17" s="129">
        <f>B6+B11</f>
        <v>127167</v>
      </c>
      <c r="C17" s="246">
        <f>C6+C11</f>
        <v>123394</v>
      </c>
    </row>
    <row r="18" spans="1:3" ht="12.75">
      <c r="A18" s="388" t="s">
        <v>308</v>
      </c>
      <c r="B18" s="389"/>
      <c r="C18" s="390"/>
    </row>
    <row r="19" spans="1:3" ht="12.75">
      <c r="A19" s="30" t="s">
        <v>130</v>
      </c>
      <c r="B19" s="128">
        <f>B20+B21+B22</f>
        <v>124124</v>
      </c>
      <c r="C19" s="245">
        <f>C20+C21+C22</f>
        <v>120425</v>
      </c>
    </row>
    <row r="20" spans="1:3" ht="12.75">
      <c r="A20" s="31" t="s">
        <v>131</v>
      </c>
      <c r="B20" s="128">
        <v>137694</v>
      </c>
      <c r="C20" s="245">
        <v>137694</v>
      </c>
    </row>
    <row r="21" spans="1:3" ht="12.75">
      <c r="A21" s="31" t="s">
        <v>132</v>
      </c>
      <c r="B21" s="128">
        <v>-13570</v>
      </c>
      <c r="C21" s="245">
        <v>-17269</v>
      </c>
    </row>
    <row r="22" spans="1:3" ht="12.75">
      <c r="A22" s="31" t="s">
        <v>133</v>
      </c>
      <c r="B22" s="128">
        <v>0</v>
      </c>
      <c r="C22" s="245">
        <v>0</v>
      </c>
    </row>
    <row r="23" spans="1:3" ht="12.75">
      <c r="A23" s="30" t="s">
        <v>134</v>
      </c>
      <c r="B23" s="128">
        <v>2966</v>
      </c>
      <c r="C23" s="245">
        <v>2713</v>
      </c>
    </row>
    <row r="24" spans="1:3" ht="12.75">
      <c r="A24" s="31" t="s">
        <v>135</v>
      </c>
      <c r="B24" s="128">
        <v>2966</v>
      </c>
      <c r="C24" s="245">
        <v>2713</v>
      </c>
    </row>
    <row r="25" spans="1:3" ht="12.75">
      <c r="A25" s="31" t="s">
        <v>136</v>
      </c>
      <c r="B25" s="128">
        <v>0</v>
      </c>
      <c r="C25" s="245">
        <v>0</v>
      </c>
    </row>
    <row r="26" spans="1:3" ht="12.75">
      <c r="A26" s="30" t="s">
        <v>137</v>
      </c>
      <c r="B26" s="128">
        <f>B27+B28+B29</f>
        <v>77</v>
      </c>
      <c r="C26" s="245">
        <f>C27+C28+C29</f>
        <v>256</v>
      </c>
    </row>
    <row r="27" spans="1:3" ht="12.75">
      <c r="A27" s="31" t="s">
        <v>138</v>
      </c>
      <c r="B27" s="128">
        <v>0</v>
      </c>
      <c r="C27" s="245">
        <v>0</v>
      </c>
    </row>
    <row r="28" spans="1:3" ht="12.75">
      <c r="A28" s="31" t="s">
        <v>139</v>
      </c>
      <c r="B28" s="128">
        <v>24</v>
      </c>
      <c r="C28" s="245">
        <v>184</v>
      </c>
    </row>
    <row r="29" spans="1:3" ht="12.75">
      <c r="A29" s="31" t="s">
        <v>140</v>
      </c>
      <c r="B29" s="128">
        <v>53</v>
      </c>
      <c r="C29" s="245">
        <v>72</v>
      </c>
    </row>
    <row r="30" spans="1:3" s="33" customFormat="1" ht="13.5" thickBot="1">
      <c r="A30" s="34" t="s">
        <v>141</v>
      </c>
      <c r="B30" s="130">
        <f>B19+B23+B26</f>
        <v>127167</v>
      </c>
      <c r="C30" s="247">
        <f>C19+C23+C26</f>
        <v>123394</v>
      </c>
    </row>
    <row r="31" ht="30.75" customHeight="1"/>
  </sheetData>
  <sheetProtection/>
  <mergeCells count="5">
    <mergeCell ref="B2:C2"/>
    <mergeCell ref="A5:C5"/>
    <mergeCell ref="A18:C18"/>
    <mergeCell ref="B3:C3"/>
    <mergeCell ref="A1:C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11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11" sqref="A11:T11"/>
    </sheetView>
  </sheetViews>
  <sheetFormatPr defaultColWidth="9.140625" defaultRowHeight="12.75"/>
  <cols>
    <col min="1" max="36" width="3.421875" style="0" customWidth="1"/>
  </cols>
  <sheetData>
    <row r="1" spans="1:36" ht="18">
      <c r="A1" s="393" t="s">
        <v>389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</row>
    <row r="2" spans="1:36" ht="12.75">
      <c r="A2" s="397" t="s">
        <v>651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</row>
    <row r="3" spans="1:36" ht="15">
      <c r="A3" s="8"/>
      <c r="B3" s="8"/>
      <c r="C3" s="8"/>
      <c r="D3" s="8"/>
      <c r="E3" s="8"/>
      <c r="F3" s="8"/>
      <c r="G3" s="8"/>
      <c r="H3" s="8"/>
      <c r="I3" s="8"/>
      <c r="J3" s="307" t="s">
        <v>430</v>
      </c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9"/>
      <c r="AB3" s="9"/>
      <c r="AC3" s="9"/>
      <c r="AD3" s="9"/>
      <c r="AE3" s="9"/>
      <c r="AF3" s="9"/>
      <c r="AG3" s="9"/>
      <c r="AH3" s="9"/>
      <c r="AI3" s="9"/>
      <c r="AJ3" s="8"/>
    </row>
    <row r="4" spans="1:36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0" t="s">
        <v>235</v>
      </c>
      <c r="AG5" s="8"/>
      <c r="AH5" s="8"/>
      <c r="AI5" s="8"/>
      <c r="AJ5" s="8"/>
    </row>
    <row r="6" spans="1:36" ht="12.75">
      <c r="A6" s="394" t="s">
        <v>390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 t="s">
        <v>278</v>
      </c>
      <c r="V6" s="395"/>
      <c r="W6" s="395" t="s">
        <v>237</v>
      </c>
      <c r="X6" s="395"/>
      <c r="Y6" s="395"/>
      <c r="Z6" s="395"/>
      <c r="AA6" s="395"/>
      <c r="AB6" s="395"/>
      <c r="AC6" s="395"/>
      <c r="AD6" s="395" t="s">
        <v>238</v>
      </c>
      <c r="AE6" s="395"/>
      <c r="AF6" s="395"/>
      <c r="AG6" s="395"/>
      <c r="AH6" s="395"/>
      <c r="AI6" s="395"/>
      <c r="AJ6" s="396"/>
    </row>
    <row r="7" spans="1:36" ht="12.75">
      <c r="A7" s="398">
        <v>1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>
        <v>2</v>
      </c>
      <c r="V7" s="399"/>
      <c r="W7" s="399">
        <v>3</v>
      </c>
      <c r="X7" s="399"/>
      <c r="Y7" s="399"/>
      <c r="Z7" s="399"/>
      <c r="AA7" s="399"/>
      <c r="AB7" s="399"/>
      <c r="AC7" s="399"/>
      <c r="AD7" s="399">
        <v>4</v>
      </c>
      <c r="AE7" s="399"/>
      <c r="AF7" s="399"/>
      <c r="AG7" s="399"/>
      <c r="AH7" s="399"/>
      <c r="AI7" s="399"/>
      <c r="AJ7" s="400"/>
    </row>
    <row r="8" spans="1:36" ht="14.25">
      <c r="A8" s="401" t="s">
        <v>391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3" t="s">
        <v>373</v>
      </c>
      <c r="V8" s="403"/>
      <c r="W8" s="404">
        <v>0</v>
      </c>
      <c r="X8" s="405"/>
      <c r="Y8" s="405"/>
      <c r="Z8" s="405"/>
      <c r="AA8" s="405"/>
      <c r="AB8" s="405"/>
      <c r="AC8" s="406"/>
      <c r="AD8" s="399">
        <v>0</v>
      </c>
      <c r="AE8" s="399"/>
      <c r="AF8" s="399"/>
      <c r="AG8" s="399"/>
      <c r="AH8" s="399"/>
      <c r="AI8" s="399"/>
      <c r="AJ8" s="400"/>
    </row>
    <row r="9" spans="1:36" ht="14.25">
      <c r="A9" s="401" t="s">
        <v>392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3" t="s">
        <v>374</v>
      </c>
      <c r="V9" s="403"/>
      <c r="W9" s="404">
        <v>2802</v>
      </c>
      <c r="X9" s="405"/>
      <c r="Y9" s="405"/>
      <c r="Z9" s="405"/>
      <c r="AA9" s="405"/>
      <c r="AB9" s="405"/>
      <c r="AC9" s="406"/>
      <c r="AD9" s="399">
        <v>2679</v>
      </c>
      <c r="AE9" s="399"/>
      <c r="AF9" s="399"/>
      <c r="AG9" s="399"/>
      <c r="AH9" s="399"/>
      <c r="AI9" s="399"/>
      <c r="AJ9" s="400"/>
    </row>
    <row r="10" spans="1:36" ht="14.25">
      <c r="A10" s="401" t="s">
        <v>393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3" t="s">
        <v>375</v>
      </c>
      <c r="V10" s="403"/>
      <c r="W10" s="404">
        <v>0</v>
      </c>
      <c r="X10" s="405"/>
      <c r="Y10" s="405"/>
      <c r="Z10" s="405"/>
      <c r="AA10" s="405"/>
      <c r="AB10" s="405"/>
      <c r="AC10" s="406"/>
      <c r="AD10" s="407">
        <v>0</v>
      </c>
      <c r="AE10" s="408"/>
      <c r="AF10" s="408"/>
      <c r="AG10" s="408"/>
      <c r="AH10" s="408"/>
      <c r="AI10" s="408"/>
      <c r="AJ10" s="409"/>
    </row>
    <row r="11" spans="1:36" ht="15">
      <c r="A11" s="410" t="s">
        <v>394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03" t="s">
        <v>376</v>
      </c>
      <c r="V11" s="403"/>
      <c r="W11" s="412">
        <f>SUM(W8:W10)</f>
        <v>2802</v>
      </c>
      <c r="X11" s="412"/>
      <c r="Y11" s="412"/>
      <c r="Z11" s="412"/>
      <c r="AA11" s="412"/>
      <c r="AB11" s="412"/>
      <c r="AC11" s="412"/>
      <c r="AD11" s="412">
        <f>SUM(AD8:AD10)</f>
        <v>2679</v>
      </c>
      <c r="AE11" s="412"/>
      <c r="AF11" s="412"/>
      <c r="AG11" s="412"/>
      <c r="AH11" s="412"/>
      <c r="AI11" s="412"/>
      <c r="AJ11" s="413"/>
    </row>
    <row r="12" spans="1:36" ht="15">
      <c r="A12" s="414" t="s">
        <v>395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6"/>
      <c r="U12" s="403" t="s">
        <v>377</v>
      </c>
      <c r="V12" s="403"/>
      <c r="W12" s="404">
        <v>0</v>
      </c>
      <c r="X12" s="405"/>
      <c r="Y12" s="405"/>
      <c r="Z12" s="405"/>
      <c r="AA12" s="405"/>
      <c r="AB12" s="405"/>
      <c r="AC12" s="406"/>
      <c r="AD12" s="417">
        <v>0</v>
      </c>
      <c r="AE12" s="418"/>
      <c r="AF12" s="418"/>
      <c r="AG12" s="418"/>
      <c r="AH12" s="418"/>
      <c r="AI12" s="418"/>
      <c r="AJ12" s="419"/>
    </row>
    <row r="13" spans="1:36" ht="15">
      <c r="A13" s="414" t="s">
        <v>396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6"/>
      <c r="U13" s="403" t="s">
        <v>378</v>
      </c>
      <c r="V13" s="403"/>
      <c r="W13" s="404">
        <v>0</v>
      </c>
      <c r="X13" s="405"/>
      <c r="Y13" s="405"/>
      <c r="Z13" s="405"/>
      <c r="AA13" s="405"/>
      <c r="AB13" s="405"/>
      <c r="AC13" s="406"/>
      <c r="AD13" s="417">
        <v>0</v>
      </c>
      <c r="AE13" s="418"/>
      <c r="AF13" s="418"/>
      <c r="AG13" s="418"/>
      <c r="AH13" s="418"/>
      <c r="AI13" s="418"/>
      <c r="AJ13" s="419"/>
    </row>
    <row r="14" spans="1:36" ht="14.25">
      <c r="A14" s="410" t="s">
        <v>397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03" t="s">
        <v>379</v>
      </c>
      <c r="V14" s="403"/>
      <c r="W14" s="421">
        <f>SUM(W12:W13)</f>
        <v>0</v>
      </c>
      <c r="X14" s="422"/>
      <c r="Y14" s="422"/>
      <c r="Z14" s="422"/>
      <c r="AA14" s="422"/>
      <c r="AB14" s="422"/>
      <c r="AC14" s="423"/>
      <c r="AD14" s="412">
        <f>SUM(AD12:AD13)</f>
        <v>0</v>
      </c>
      <c r="AE14" s="412"/>
      <c r="AF14" s="412"/>
      <c r="AG14" s="412"/>
      <c r="AH14" s="412"/>
      <c r="AI14" s="412"/>
      <c r="AJ14" s="413"/>
    </row>
    <row r="15" spans="1:36" ht="14.25">
      <c r="A15" s="424" t="s">
        <v>398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03" t="s">
        <v>380</v>
      </c>
      <c r="V15" s="403"/>
      <c r="W15" s="399">
        <v>0</v>
      </c>
      <c r="X15" s="399"/>
      <c r="Y15" s="399"/>
      <c r="Z15" s="399"/>
      <c r="AA15" s="399"/>
      <c r="AB15" s="399"/>
      <c r="AC15" s="399"/>
      <c r="AD15" s="399">
        <v>0</v>
      </c>
      <c r="AE15" s="399"/>
      <c r="AF15" s="399"/>
      <c r="AG15" s="399"/>
      <c r="AH15" s="399"/>
      <c r="AI15" s="399"/>
      <c r="AJ15" s="400"/>
    </row>
    <row r="16" spans="1:36" ht="14.25">
      <c r="A16" s="424" t="s">
        <v>399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03" t="s">
        <v>381</v>
      </c>
      <c r="V16" s="403"/>
      <c r="W16" s="399">
        <v>217</v>
      </c>
      <c r="X16" s="399"/>
      <c r="Y16" s="399"/>
      <c r="Z16" s="399"/>
      <c r="AA16" s="399"/>
      <c r="AB16" s="399"/>
      <c r="AC16" s="399"/>
      <c r="AD16" s="399">
        <v>106</v>
      </c>
      <c r="AE16" s="399"/>
      <c r="AF16" s="399"/>
      <c r="AG16" s="399"/>
      <c r="AH16" s="399"/>
      <c r="AI16" s="399"/>
      <c r="AJ16" s="400"/>
    </row>
    <row r="17" spans="1:36" ht="14.25">
      <c r="A17" s="424" t="s">
        <v>400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03">
        <v>10</v>
      </c>
      <c r="V17" s="403"/>
      <c r="W17" s="399">
        <v>0</v>
      </c>
      <c r="X17" s="399"/>
      <c r="Y17" s="399"/>
      <c r="Z17" s="399"/>
      <c r="AA17" s="399"/>
      <c r="AB17" s="399"/>
      <c r="AC17" s="399"/>
      <c r="AD17" s="399">
        <v>0</v>
      </c>
      <c r="AE17" s="399"/>
      <c r="AF17" s="399"/>
      <c r="AG17" s="399"/>
      <c r="AH17" s="399"/>
      <c r="AI17" s="399"/>
      <c r="AJ17" s="400"/>
    </row>
    <row r="18" spans="1:36" ht="12.75">
      <c r="A18" s="414" t="s">
        <v>401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7"/>
      <c r="U18" s="403">
        <v>11</v>
      </c>
      <c r="V18" s="403"/>
      <c r="W18" s="404">
        <f>SUM(W15:W17)</f>
        <v>217</v>
      </c>
      <c r="X18" s="405"/>
      <c r="Y18" s="405"/>
      <c r="Z18" s="405"/>
      <c r="AA18" s="405"/>
      <c r="AB18" s="405"/>
      <c r="AC18" s="406"/>
      <c r="AD18" s="407">
        <f>SUM(AD15:AD17)</f>
        <v>106</v>
      </c>
      <c r="AE18" s="408"/>
      <c r="AF18" s="408"/>
      <c r="AG18" s="408"/>
      <c r="AH18" s="408"/>
      <c r="AI18" s="408"/>
      <c r="AJ18" s="409"/>
    </row>
    <row r="19" spans="1:36" ht="14.25">
      <c r="A19" s="424" t="s">
        <v>402</v>
      </c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03">
        <v>12</v>
      </c>
      <c r="V19" s="403"/>
      <c r="W19" s="399">
        <v>53</v>
      </c>
      <c r="X19" s="399"/>
      <c r="Y19" s="399"/>
      <c r="Z19" s="399"/>
      <c r="AA19" s="399"/>
      <c r="AB19" s="399"/>
      <c r="AC19" s="399"/>
      <c r="AD19" s="399">
        <v>72</v>
      </c>
      <c r="AE19" s="399"/>
      <c r="AF19" s="399"/>
      <c r="AG19" s="399"/>
      <c r="AH19" s="399"/>
      <c r="AI19" s="399"/>
      <c r="AJ19" s="400"/>
    </row>
    <row r="20" spans="1:36" ht="14.25">
      <c r="A20" s="424" t="s">
        <v>4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03">
        <v>13</v>
      </c>
      <c r="V20" s="403"/>
      <c r="W20" s="399">
        <v>0</v>
      </c>
      <c r="X20" s="399"/>
      <c r="Y20" s="399"/>
      <c r="Z20" s="399"/>
      <c r="AA20" s="399"/>
      <c r="AB20" s="399"/>
      <c r="AC20" s="399"/>
      <c r="AD20" s="399">
        <v>0</v>
      </c>
      <c r="AE20" s="399"/>
      <c r="AF20" s="399"/>
      <c r="AG20" s="399"/>
      <c r="AH20" s="399"/>
      <c r="AI20" s="399"/>
      <c r="AJ20" s="400"/>
    </row>
    <row r="21" spans="1:36" ht="14.25">
      <c r="A21" s="424" t="s">
        <v>5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03">
        <v>14</v>
      </c>
      <c r="V21" s="403"/>
      <c r="W21" s="399">
        <v>0</v>
      </c>
      <c r="X21" s="399"/>
      <c r="Y21" s="399"/>
      <c r="Z21" s="399"/>
      <c r="AA21" s="399"/>
      <c r="AB21" s="399"/>
      <c r="AC21" s="399"/>
      <c r="AD21" s="399">
        <v>0</v>
      </c>
      <c r="AE21" s="399"/>
      <c r="AF21" s="399"/>
      <c r="AG21" s="399"/>
      <c r="AH21" s="399"/>
      <c r="AI21" s="399"/>
      <c r="AJ21" s="400"/>
    </row>
    <row r="22" spans="1:36" ht="12.75">
      <c r="A22" s="414" t="s">
        <v>6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7"/>
      <c r="U22" s="403">
        <v>15</v>
      </c>
      <c r="V22" s="403"/>
      <c r="W22" s="404">
        <f>SUM(W19:W21)</f>
        <v>53</v>
      </c>
      <c r="X22" s="405"/>
      <c r="Y22" s="405"/>
      <c r="Z22" s="405"/>
      <c r="AA22" s="405"/>
      <c r="AB22" s="405"/>
      <c r="AC22" s="406"/>
      <c r="AD22" s="407">
        <f>SUM(AD19:AD21)</f>
        <v>72</v>
      </c>
      <c r="AE22" s="408"/>
      <c r="AF22" s="408"/>
      <c r="AG22" s="408"/>
      <c r="AH22" s="408"/>
      <c r="AI22" s="408"/>
      <c r="AJ22" s="409"/>
    </row>
    <row r="23" spans="1:36" ht="33" customHeight="1">
      <c r="A23" s="410" t="s">
        <v>7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03">
        <v>16</v>
      </c>
      <c r="V23" s="403"/>
      <c r="W23" s="412">
        <f>W18-W22</f>
        <v>164</v>
      </c>
      <c r="X23" s="412"/>
      <c r="Y23" s="412"/>
      <c r="Z23" s="412"/>
      <c r="AA23" s="412"/>
      <c r="AB23" s="412"/>
      <c r="AC23" s="412"/>
      <c r="AD23" s="412">
        <f>AD18-AD22</f>
        <v>34</v>
      </c>
      <c r="AE23" s="412"/>
      <c r="AF23" s="412"/>
      <c r="AG23" s="412"/>
      <c r="AH23" s="412"/>
      <c r="AI23" s="412"/>
      <c r="AJ23" s="412"/>
    </row>
    <row r="24" spans="1:36" ht="14.25">
      <c r="A24" s="401" t="s">
        <v>8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3">
        <v>17</v>
      </c>
      <c r="V24" s="403"/>
      <c r="W24" s="404">
        <v>0</v>
      </c>
      <c r="X24" s="405"/>
      <c r="Y24" s="405"/>
      <c r="Z24" s="405"/>
      <c r="AA24" s="405"/>
      <c r="AB24" s="405"/>
      <c r="AC24" s="406"/>
      <c r="AD24" s="399">
        <v>0</v>
      </c>
      <c r="AE24" s="399"/>
      <c r="AF24" s="399"/>
      <c r="AG24" s="399"/>
      <c r="AH24" s="399"/>
      <c r="AI24" s="399"/>
      <c r="AJ24" s="400"/>
    </row>
    <row r="25" spans="1:36" ht="14.25">
      <c r="A25" s="414" t="s">
        <v>9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9"/>
      <c r="U25" s="403">
        <v>18</v>
      </c>
      <c r="V25" s="403"/>
      <c r="W25" s="404">
        <v>0</v>
      </c>
      <c r="X25" s="405"/>
      <c r="Y25" s="405"/>
      <c r="Z25" s="405"/>
      <c r="AA25" s="405"/>
      <c r="AB25" s="405"/>
      <c r="AC25" s="406"/>
      <c r="AD25" s="407">
        <v>0</v>
      </c>
      <c r="AE25" s="408"/>
      <c r="AF25" s="408"/>
      <c r="AG25" s="408"/>
      <c r="AH25" s="408"/>
      <c r="AI25" s="408"/>
      <c r="AJ25" s="409"/>
    </row>
    <row r="26" spans="1:36" ht="21" customHeight="1">
      <c r="A26" s="430" t="s">
        <v>10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2"/>
      <c r="U26" s="403">
        <v>19</v>
      </c>
      <c r="V26" s="403"/>
      <c r="W26" s="412">
        <f>SUM(W24:W25)</f>
        <v>0</v>
      </c>
      <c r="X26" s="412"/>
      <c r="Y26" s="412"/>
      <c r="Z26" s="412"/>
      <c r="AA26" s="412"/>
      <c r="AB26" s="412"/>
      <c r="AC26" s="412"/>
      <c r="AD26" s="412">
        <f>SUM(AD24:AD25)</f>
        <v>0</v>
      </c>
      <c r="AE26" s="412"/>
      <c r="AF26" s="412"/>
      <c r="AG26" s="412"/>
      <c r="AH26" s="412"/>
      <c r="AI26" s="412"/>
      <c r="AJ26" s="413"/>
    </row>
    <row r="27" spans="1:36" ht="30" customHeight="1">
      <c r="A27" s="410" t="s">
        <v>11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03">
        <v>20</v>
      </c>
      <c r="V27" s="403"/>
      <c r="W27" s="412">
        <v>0</v>
      </c>
      <c r="X27" s="412"/>
      <c r="Y27" s="412"/>
      <c r="Z27" s="412"/>
      <c r="AA27" s="412"/>
      <c r="AB27" s="412"/>
      <c r="AC27" s="412"/>
      <c r="AD27" s="412">
        <v>0</v>
      </c>
      <c r="AE27" s="412"/>
      <c r="AF27" s="412"/>
      <c r="AG27" s="412"/>
      <c r="AH27" s="412"/>
      <c r="AI27" s="412"/>
      <c r="AJ27" s="413"/>
    </row>
    <row r="28" spans="1:36" ht="15">
      <c r="A28" s="410" t="s">
        <v>12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03">
        <v>21</v>
      </c>
      <c r="V28" s="403"/>
      <c r="W28" s="412">
        <f>W11+W14+W23+W26+W27</f>
        <v>2966</v>
      </c>
      <c r="X28" s="412"/>
      <c r="Y28" s="412"/>
      <c r="Z28" s="412"/>
      <c r="AA28" s="412"/>
      <c r="AB28" s="412"/>
      <c r="AC28" s="412"/>
      <c r="AD28" s="412">
        <f>AD11+AD14+AD23+AD26+AD27</f>
        <v>2713</v>
      </c>
      <c r="AE28" s="412"/>
      <c r="AF28" s="412"/>
      <c r="AG28" s="412"/>
      <c r="AH28" s="412"/>
      <c r="AI28" s="412"/>
      <c r="AJ28" s="412"/>
    </row>
    <row r="29" spans="1:36" ht="14.25">
      <c r="A29" s="401" t="s">
        <v>13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3">
        <v>22</v>
      </c>
      <c r="V29" s="403"/>
      <c r="W29" s="399">
        <v>0</v>
      </c>
      <c r="X29" s="399"/>
      <c r="Y29" s="399"/>
      <c r="Z29" s="399"/>
      <c r="AA29" s="399"/>
      <c r="AB29" s="399"/>
      <c r="AC29" s="399"/>
      <c r="AD29" s="399">
        <v>0</v>
      </c>
      <c r="AE29" s="399"/>
      <c r="AF29" s="399"/>
      <c r="AG29" s="399"/>
      <c r="AH29" s="399"/>
      <c r="AI29" s="399"/>
      <c r="AJ29" s="400"/>
    </row>
    <row r="30" spans="1:36" ht="14.25">
      <c r="A30" s="401" t="s">
        <v>14</v>
      </c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3">
        <v>23</v>
      </c>
      <c r="V30" s="403"/>
      <c r="W30" s="399"/>
      <c r="X30" s="399"/>
      <c r="Y30" s="399"/>
      <c r="Z30" s="399"/>
      <c r="AA30" s="399"/>
      <c r="AB30" s="399"/>
      <c r="AC30" s="399"/>
      <c r="AD30" s="399">
        <v>0</v>
      </c>
      <c r="AE30" s="399"/>
      <c r="AF30" s="399"/>
      <c r="AG30" s="399"/>
      <c r="AH30" s="399"/>
      <c r="AI30" s="399"/>
      <c r="AJ30" s="400"/>
    </row>
    <row r="31" spans="1:36" ht="14.25">
      <c r="A31" s="401" t="s">
        <v>15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3">
        <v>24</v>
      </c>
      <c r="V31" s="403"/>
      <c r="W31" s="399">
        <v>0</v>
      </c>
      <c r="X31" s="399"/>
      <c r="Y31" s="399"/>
      <c r="Z31" s="399"/>
      <c r="AA31" s="399"/>
      <c r="AB31" s="399"/>
      <c r="AC31" s="399"/>
      <c r="AD31" s="399">
        <v>0</v>
      </c>
      <c r="AE31" s="399"/>
      <c r="AF31" s="399"/>
      <c r="AG31" s="399"/>
      <c r="AH31" s="399"/>
      <c r="AI31" s="399"/>
      <c r="AJ31" s="400"/>
    </row>
    <row r="32" spans="1:36" ht="14.25">
      <c r="A32" s="401" t="s">
        <v>16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3">
        <v>25</v>
      </c>
      <c r="V32" s="403"/>
      <c r="W32" s="399">
        <v>0</v>
      </c>
      <c r="X32" s="399"/>
      <c r="Y32" s="399"/>
      <c r="Z32" s="399"/>
      <c r="AA32" s="399"/>
      <c r="AB32" s="399"/>
      <c r="AC32" s="399"/>
      <c r="AD32" s="399">
        <v>55</v>
      </c>
      <c r="AE32" s="399"/>
      <c r="AF32" s="399"/>
      <c r="AG32" s="399"/>
      <c r="AH32" s="399"/>
      <c r="AI32" s="399"/>
      <c r="AJ32" s="400"/>
    </row>
    <row r="33" spans="1:36" ht="15">
      <c r="A33" s="430" t="s">
        <v>17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2"/>
      <c r="U33" s="403">
        <v>26</v>
      </c>
      <c r="V33" s="403"/>
      <c r="W33" s="421">
        <f>SUM(W29:W32)</f>
        <v>0</v>
      </c>
      <c r="X33" s="422"/>
      <c r="Y33" s="422"/>
      <c r="Z33" s="422"/>
      <c r="AA33" s="422"/>
      <c r="AB33" s="422"/>
      <c r="AC33" s="423"/>
      <c r="AD33" s="421">
        <f>SUM(AD29:AD32)</f>
        <v>55</v>
      </c>
      <c r="AE33" s="422"/>
      <c r="AF33" s="422"/>
      <c r="AG33" s="422"/>
      <c r="AH33" s="422"/>
      <c r="AI33" s="422"/>
      <c r="AJ33" s="423"/>
    </row>
    <row r="34" spans="1:36" ht="15">
      <c r="A34" s="410" t="s">
        <v>18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03">
        <v>27</v>
      </c>
      <c r="V34" s="403"/>
      <c r="W34" s="412">
        <v>0</v>
      </c>
      <c r="X34" s="412"/>
      <c r="Y34" s="412"/>
      <c r="Z34" s="412"/>
      <c r="AA34" s="412"/>
      <c r="AB34" s="412"/>
      <c r="AC34" s="412"/>
      <c r="AD34" s="412">
        <v>0</v>
      </c>
      <c r="AE34" s="412"/>
      <c r="AF34" s="412"/>
      <c r="AG34" s="412"/>
      <c r="AH34" s="412"/>
      <c r="AI34" s="412"/>
      <c r="AJ34" s="413"/>
    </row>
    <row r="35" spans="1:36" ht="15">
      <c r="A35" s="410" t="s">
        <v>19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03">
        <v>28</v>
      </c>
      <c r="V35" s="403"/>
      <c r="W35" s="412">
        <f>W28+W33+W34</f>
        <v>2966</v>
      </c>
      <c r="X35" s="412"/>
      <c r="Y35" s="412"/>
      <c r="Z35" s="412"/>
      <c r="AA35" s="412"/>
      <c r="AB35" s="412"/>
      <c r="AC35" s="412"/>
      <c r="AD35" s="412">
        <f>AD28+AD33+AD34</f>
        <v>2768</v>
      </c>
      <c r="AE35" s="412"/>
      <c r="AF35" s="412"/>
      <c r="AG35" s="412"/>
      <c r="AH35" s="412"/>
      <c r="AI35" s="412"/>
      <c r="AJ35" s="412"/>
    </row>
    <row r="36" spans="1:36" ht="14.25">
      <c r="A36" s="401" t="s">
        <v>20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3">
        <v>29</v>
      </c>
      <c r="V36" s="403"/>
      <c r="W36" s="399">
        <v>0</v>
      </c>
      <c r="X36" s="399"/>
      <c r="Y36" s="399"/>
      <c r="Z36" s="399"/>
      <c r="AA36" s="399"/>
      <c r="AB36" s="399"/>
      <c r="AC36" s="399"/>
      <c r="AD36" s="399">
        <v>0</v>
      </c>
      <c r="AE36" s="399"/>
      <c r="AF36" s="399"/>
      <c r="AG36" s="399"/>
      <c r="AH36" s="399"/>
      <c r="AI36" s="399"/>
      <c r="AJ36" s="400"/>
    </row>
    <row r="37" spans="1:36" ht="14.25">
      <c r="A37" s="401" t="s">
        <v>21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3">
        <v>30</v>
      </c>
      <c r="V37" s="403"/>
      <c r="W37" s="399">
        <v>0</v>
      </c>
      <c r="X37" s="399"/>
      <c r="Y37" s="399"/>
      <c r="Z37" s="399"/>
      <c r="AA37" s="399"/>
      <c r="AB37" s="399"/>
      <c r="AC37" s="399"/>
      <c r="AD37" s="399">
        <v>0</v>
      </c>
      <c r="AE37" s="399"/>
      <c r="AF37" s="399"/>
      <c r="AG37" s="399"/>
      <c r="AH37" s="399"/>
      <c r="AI37" s="399"/>
      <c r="AJ37" s="400"/>
    </row>
    <row r="38" spans="1:36" ht="15">
      <c r="A38" s="433" t="s">
        <v>22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03">
        <v>31</v>
      </c>
      <c r="V38" s="403"/>
      <c r="W38" s="435">
        <f>SUM(W36:W37)</f>
        <v>0</v>
      </c>
      <c r="X38" s="435"/>
      <c r="Y38" s="435"/>
      <c r="Z38" s="435"/>
      <c r="AA38" s="435"/>
      <c r="AB38" s="435"/>
      <c r="AC38" s="435"/>
      <c r="AD38" s="435">
        <f>SUM(AD36:AD37)</f>
        <v>0</v>
      </c>
      <c r="AE38" s="435"/>
      <c r="AF38" s="435"/>
      <c r="AG38" s="435"/>
      <c r="AH38" s="435"/>
      <c r="AI38" s="435"/>
      <c r="AJ38" s="436"/>
    </row>
    <row r="39" spans="1:36" ht="12.75">
      <c r="A39" s="437" t="s">
        <v>23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9">
        <v>32</v>
      </c>
      <c r="V39" s="440"/>
      <c r="W39" s="445">
        <v>0</v>
      </c>
      <c r="X39" s="446"/>
      <c r="Y39" s="446"/>
      <c r="Z39" s="446"/>
      <c r="AA39" s="446"/>
      <c r="AB39" s="446"/>
      <c r="AC39" s="451"/>
      <c r="AD39" s="445">
        <v>0</v>
      </c>
      <c r="AE39" s="446"/>
      <c r="AF39" s="446"/>
      <c r="AG39" s="446"/>
      <c r="AH39" s="446"/>
      <c r="AI39" s="446"/>
      <c r="AJ39" s="447"/>
    </row>
    <row r="40" spans="1:36" ht="12.75">
      <c r="A40" s="443" t="s">
        <v>24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1"/>
      <c r="V40" s="442"/>
      <c r="W40" s="448"/>
      <c r="X40" s="449"/>
      <c r="Y40" s="449"/>
      <c r="Z40" s="449"/>
      <c r="AA40" s="449"/>
      <c r="AB40" s="449"/>
      <c r="AC40" s="452"/>
      <c r="AD40" s="448"/>
      <c r="AE40" s="449"/>
      <c r="AF40" s="449"/>
      <c r="AG40" s="449"/>
      <c r="AH40" s="449"/>
      <c r="AI40" s="449"/>
      <c r="AJ40" s="450"/>
    </row>
    <row r="41" spans="1:36" ht="14.25">
      <c r="A41" s="453" t="s">
        <v>25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03">
        <v>33</v>
      </c>
      <c r="V41" s="403"/>
      <c r="W41" s="455">
        <f>W42+W43</f>
        <v>2222</v>
      </c>
      <c r="X41" s="455"/>
      <c r="Y41" s="455"/>
      <c r="Z41" s="455"/>
      <c r="AA41" s="455"/>
      <c r="AB41" s="455"/>
      <c r="AC41" s="455"/>
      <c r="AD41" s="455">
        <v>203</v>
      </c>
      <c r="AE41" s="455"/>
      <c r="AF41" s="455"/>
      <c r="AG41" s="455"/>
      <c r="AH41" s="455"/>
      <c r="AI41" s="455"/>
      <c r="AJ41" s="456"/>
    </row>
    <row r="42" spans="1:36" ht="14.25">
      <c r="A42" s="453" t="s">
        <v>26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7">
        <v>34</v>
      </c>
      <c r="V42" s="458"/>
      <c r="W42" s="404">
        <v>22</v>
      </c>
      <c r="X42" s="405"/>
      <c r="Y42" s="405"/>
      <c r="Z42" s="405"/>
      <c r="AA42" s="405"/>
      <c r="AB42" s="405"/>
      <c r="AC42" s="406"/>
      <c r="AD42" s="455">
        <v>203</v>
      </c>
      <c r="AE42" s="455"/>
      <c r="AF42" s="455"/>
      <c r="AG42" s="455"/>
      <c r="AH42" s="455"/>
      <c r="AI42" s="455"/>
      <c r="AJ42" s="456"/>
    </row>
    <row r="43" spans="1:36" ht="14.25">
      <c r="A43" s="453" t="s">
        <v>27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9">
        <v>35</v>
      </c>
      <c r="V43" s="460"/>
      <c r="W43" s="404">
        <v>2200</v>
      </c>
      <c r="X43" s="405"/>
      <c r="Y43" s="405"/>
      <c r="Z43" s="405"/>
      <c r="AA43" s="405"/>
      <c r="AB43" s="405"/>
      <c r="AC43" s="406"/>
      <c r="AD43" s="455">
        <v>0</v>
      </c>
      <c r="AE43" s="455"/>
      <c r="AF43" s="455"/>
      <c r="AG43" s="455"/>
      <c r="AH43" s="455"/>
      <c r="AI43" s="455"/>
      <c r="AJ43" s="456"/>
    </row>
    <row r="44" spans="1:36" ht="14.25">
      <c r="A44" s="414" t="s">
        <v>28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9"/>
      <c r="U44" s="470">
        <v>36</v>
      </c>
      <c r="V44" s="470"/>
      <c r="W44" s="455">
        <v>744</v>
      </c>
      <c r="X44" s="455"/>
      <c r="Y44" s="455"/>
      <c r="Z44" s="455"/>
      <c r="AA44" s="455"/>
      <c r="AB44" s="455"/>
      <c r="AC44" s="455"/>
      <c r="AD44" s="455">
        <v>2565</v>
      </c>
      <c r="AE44" s="455"/>
      <c r="AF44" s="455"/>
      <c r="AG44" s="455"/>
      <c r="AH44" s="455"/>
      <c r="AI44" s="455"/>
      <c r="AJ44" s="456"/>
    </row>
    <row r="45" spans="1:36" ht="14.25">
      <c r="A45" s="401" t="s">
        <v>29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39">
        <v>37</v>
      </c>
      <c r="V45" s="440"/>
      <c r="W45" s="404">
        <v>618</v>
      </c>
      <c r="X45" s="405"/>
      <c r="Y45" s="405"/>
      <c r="Z45" s="405"/>
      <c r="AA45" s="405"/>
      <c r="AB45" s="405"/>
      <c r="AC45" s="406"/>
      <c r="AD45" s="455">
        <v>2291</v>
      </c>
      <c r="AE45" s="455"/>
      <c r="AF45" s="455"/>
      <c r="AG45" s="455"/>
      <c r="AH45" s="455"/>
      <c r="AI45" s="455"/>
      <c r="AJ45" s="456"/>
    </row>
    <row r="46" spans="1:36" ht="15" thickBot="1">
      <c r="A46" s="461" t="s">
        <v>30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3">
        <v>38</v>
      </c>
      <c r="V46" s="464"/>
      <c r="W46" s="465">
        <v>126</v>
      </c>
      <c r="X46" s="466"/>
      <c r="Y46" s="466"/>
      <c r="Z46" s="466"/>
      <c r="AA46" s="466"/>
      <c r="AB46" s="466"/>
      <c r="AC46" s="467"/>
      <c r="AD46" s="468">
        <v>274</v>
      </c>
      <c r="AE46" s="468"/>
      <c r="AF46" s="468"/>
      <c r="AG46" s="468"/>
      <c r="AH46" s="468"/>
      <c r="AI46" s="468"/>
      <c r="AJ46" s="469"/>
    </row>
  </sheetData>
  <sheetProtection/>
  <mergeCells count="164">
    <mergeCell ref="A46:T46"/>
    <mergeCell ref="U46:V46"/>
    <mergeCell ref="W46:AC46"/>
    <mergeCell ref="AD46:AJ46"/>
    <mergeCell ref="A44:T44"/>
    <mergeCell ref="U44:V44"/>
    <mergeCell ref="W44:AC44"/>
    <mergeCell ref="AD44:AJ44"/>
    <mergeCell ref="A45:T45"/>
    <mergeCell ref="U45:V45"/>
    <mergeCell ref="W45:AC45"/>
    <mergeCell ref="AD45:AJ45"/>
    <mergeCell ref="A42:T42"/>
    <mergeCell ref="U42:V42"/>
    <mergeCell ref="W42:AC42"/>
    <mergeCell ref="AD42:AJ42"/>
    <mergeCell ref="A43:T43"/>
    <mergeCell ref="U43:V43"/>
    <mergeCell ref="W43:AC43"/>
    <mergeCell ref="AD43:AJ43"/>
    <mergeCell ref="A39:T39"/>
    <mergeCell ref="U39:V40"/>
    <mergeCell ref="A40:T40"/>
    <mergeCell ref="AD39:AJ40"/>
    <mergeCell ref="W39:AC40"/>
    <mergeCell ref="A41:T41"/>
    <mergeCell ref="U41:V41"/>
    <mergeCell ref="W41:AC41"/>
    <mergeCell ref="AD41:AJ41"/>
    <mergeCell ref="A37:T37"/>
    <mergeCell ref="U37:V37"/>
    <mergeCell ref="W37:AC37"/>
    <mergeCell ref="AD37:AJ37"/>
    <mergeCell ref="A38:T38"/>
    <mergeCell ref="U38:V38"/>
    <mergeCell ref="W38:AC38"/>
    <mergeCell ref="AD38:AJ38"/>
    <mergeCell ref="A35:T35"/>
    <mergeCell ref="U35:V35"/>
    <mergeCell ref="W35:AC35"/>
    <mergeCell ref="AD35:AJ35"/>
    <mergeCell ref="A36:T36"/>
    <mergeCell ref="U36:V36"/>
    <mergeCell ref="W36:AC36"/>
    <mergeCell ref="AD36:AJ36"/>
    <mergeCell ref="A33:T33"/>
    <mergeCell ref="U33:V33"/>
    <mergeCell ref="W33:AC33"/>
    <mergeCell ref="AD33:AJ33"/>
    <mergeCell ref="A34:T34"/>
    <mergeCell ref="U34:V34"/>
    <mergeCell ref="W34:AC34"/>
    <mergeCell ref="AD34:AJ34"/>
    <mergeCell ref="A31:T31"/>
    <mergeCell ref="U31:V31"/>
    <mergeCell ref="W31:AC31"/>
    <mergeCell ref="AD31:AJ31"/>
    <mergeCell ref="A32:T32"/>
    <mergeCell ref="U32:V32"/>
    <mergeCell ref="W32:AC32"/>
    <mergeCell ref="AD32:AJ32"/>
    <mergeCell ref="A29:T29"/>
    <mergeCell ref="U29:V29"/>
    <mergeCell ref="W29:AC29"/>
    <mergeCell ref="AD29:AJ29"/>
    <mergeCell ref="A30:T30"/>
    <mergeCell ref="U30:V30"/>
    <mergeCell ref="W30:AC30"/>
    <mergeCell ref="AD30:AJ30"/>
    <mergeCell ref="A27:T27"/>
    <mergeCell ref="U27:V27"/>
    <mergeCell ref="W27:AC27"/>
    <mergeCell ref="AD27:AJ27"/>
    <mergeCell ref="A28:T28"/>
    <mergeCell ref="U28:V28"/>
    <mergeCell ref="W28:AC28"/>
    <mergeCell ref="AD28:AJ28"/>
    <mergeCell ref="A25:T25"/>
    <mergeCell ref="U25:V25"/>
    <mergeCell ref="W25:AC25"/>
    <mergeCell ref="AD25:AJ25"/>
    <mergeCell ref="A26:T26"/>
    <mergeCell ref="U26:V26"/>
    <mergeCell ref="W26:AC26"/>
    <mergeCell ref="AD26:AJ26"/>
    <mergeCell ref="A23:T23"/>
    <mergeCell ref="U23:V23"/>
    <mergeCell ref="W23:AC23"/>
    <mergeCell ref="AD23:AJ23"/>
    <mergeCell ref="A24:T24"/>
    <mergeCell ref="U24:V24"/>
    <mergeCell ref="W24:AC24"/>
    <mergeCell ref="AD24:AJ24"/>
    <mergeCell ref="A21:T21"/>
    <mergeCell ref="U21:V21"/>
    <mergeCell ref="W21:AC21"/>
    <mergeCell ref="AD21:AJ21"/>
    <mergeCell ref="A22:T22"/>
    <mergeCell ref="U22:V22"/>
    <mergeCell ref="W22:AC22"/>
    <mergeCell ref="AD22:AJ22"/>
    <mergeCell ref="A19:T19"/>
    <mergeCell ref="U19:V19"/>
    <mergeCell ref="W19:AC19"/>
    <mergeCell ref="AD19:AJ19"/>
    <mergeCell ref="A20:T20"/>
    <mergeCell ref="U20:V20"/>
    <mergeCell ref="W20:AC20"/>
    <mergeCell ref="AD20:AJ20"/>
    <mergeCell ref="A17:T17"/>
    <mergeCell ref="U17:V17"/>
    <mergeCell ref="W17:AC17"/>
    <mergeCell ref="AD17:AJ17"/>
    <mergeCell ref="A18:T18"/>
    <mergeCell ref="U18:V18"/>
    <mergeCell ref="W18:AC18"/>
    <mergeCell ref="AD18:AJ18"/>
    <mergeCell ref="A15:T15"/>
    <mergeCell ref="U15:V15"/>
    <mergeCell ref="W15:AC15"/>
    <mergeCell ref="AD15:AJ15"/>
    <mergeCell ref="A16:T16"/>
    <mergeCell ref="U16:V16"/>
    <mergeCell ref="W16:AC16"/>
    <mergeCell ref="AD16:AJ16"/>
    <mergeCell ref="A13:T13"/>
    <mergeCell ref="U13:V13"/>
    <mergeCell ref="W13:AC13"/>
    <mergeCell ref="AD13:AJ13"/>
    <mergeCell ref="A14:T14"/>
    <mergeCell ref="U14:V14"/>
    <mergeCell ref="W14:AC14"/>
    <mergeCell ref="AD14:AJ14"/>
    <mergeCell ref="A11:T11"/>
    <mergeCell ref="U11:V11"/>
    <mergeCell ref="W11:AC11"/>
    <mergeCell ref="AD11:AJ11"/>
    <mergeCell ref="A12:T12"/>
    <mergeCell ref="U12:V12"/>
    <mergeCell ref="W12:AC12"/>
    <mergeCell ref="AD12:AJ12"/>
    <mergeCell ref="A9:T9"/>
    <mergeCell ref="U9:V9"/>
    <mergeCell ref="W9:AC9"/>
    <mergeCell ref="AD9:AJ9"/>
    <mergeCell ref="A10:T10"/>
    <mergeCell ref="U10:V10"/>
    <mergeCell ref="W10:AC10"/>
    <mergeCell ref="AD10:AJ10"/>
    <mergeCell ref="A7:T7"/>
    <mergeCell ref="U7:V7"/>
    <mergeCell ref="W7:AC7"/>
    <mergeCell ref="AD7:AJ7"/>
    <mergeCell ref="A8:T8"/>
    <mergeCell ref="U8:V8"/>
    <mergeCell ref="W8:AC8"/>
    <mergeCell ref="AD8:AJ8"/>
    <mergeCell ref="J3:Z3"/>
    <mergeCell ref="A1:AJ1"/>
    <mergeCell ref="A6:T6"/>
    <mergeCell ref="U6:V6"/>
    <mergeCell ref="W6:AC6"/>
    <mergeCell ref="AD6:AJ6"/>
    <mergeCell ref="A2:AJ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28125" style="36" customWidth="1"/>
    <col min="2" max="2" width="60.28125" style="36" customWidth="1"/>
    <col min="3" max="5" width="10.00390625" style="36" customWidth="1"/>
    <col min="6" max="16384" width="9.140625" style="36" customWidth="1"/>
  </cols>
  <sheetData>
    <row r="1" spans="1:5" ht="12.75">
      <c r="A1" s="471" t="s">
        <v>652</v>
      </c>
      <c r="B1" s="368"/>
      <c r="C1" s="368"/>
      <c r="D1" s="368"/>
      <c r="E1" s="368"/>
    </row>
    <row r="2" spans="1:8" ht="15.75">
      <c r="A2" s="474" t="s">
        <v>576</v>
      </c>
      <c r="B2" s="474"/>
      <c r="C2" s="474"/>
      <c r="D2" s="474"/>
      <c r="E2" s="474"/>
      <c r="F2" s="35"/>
      <c r="G2" s="35"/>
      <c r="H2" s="35"/>
    </row>
    <row r="3" spans="1:5" ht="13.5" thickBot="1">
      <c r="A3" s="37"/>
      <c r="B3" s="37" t="s">
        <v>104</v>
      </c>
      <c r="C3" s="37" t="s">
        <v>104</v>
      </c>
      <c r="D3" s="475" t="s">
        <v>116</v>
      </c>
      <c r="E3" s="475"/>
    </row>
    <row r="4" spans="1:5" s="40" customFormat="1" ht="12.75">
      <c r="A4" s="476" t="s">
        <v>142</v>
      </c>
      <c r="B4" s="478" t="s">
        <v>143</v>
      </c>
      <c r="C4" s="38" t="s">
        <v>144</v>
      </c>
      <c r="D4" s="38" t="s">
        <v>34</v>
      </c>
      <c r="E4" s="39" t="s">
        <v>145</v>
      </c>
    </row>
    <row r="5" spans="1:5" s="40" customFormat="1" ht="12.75">
      <c r="A5" s="477"/>
      <c r="B5" s="479"/>
      <c r="C5" s="479" t="s">
        <v>146</v>
      </c>
      <c r="D5" s="479"/>
      <c r="E5" s="41" t="s">
        <v>104</v>
      </c>
    </row>
    <row r="6" spans="1:5" ht="12.75">
      <c r="A6" s="42">
        <v>1</v>
      </c>
      <c r="B6" s="43" t="s">
        <v>147</v>
      </c>
      <c r="C6" s="44">
        <v>4221</v>
      </c>
      <c r="D6" s="44">
        <v>6220</v>
      </c>
      <c r="E6" s="45">
        <v>6219</v>
      </c>
    </row>
    <row r="7" spans="1:5" ht="12.75">
      <c r="A7" s="42">
        <v>2</v>
      </c>
      <c r="B7" s="43" t="s">
        <v>148</v>
      </c>
      <c r="C7" s="44">
        <v>906</v>
      </c>
      <c r="D7" s="44">
        <v>1146</v>
      </c>
      <c r="E7" s="45">
        <v>1146</v>
      </c>
    </row>
    <row r="8" spans="1:5" ht="12.75">
      <c r="A8" s="42">
        <v>3</v>
      </c>
      <c r="B8" s="43" t="s">
        <v>149</v>
      </c>
      <c r="C8" s="44">
        <v>6225</v>
      </c>
      <c r="D8" s="44">
        <v>6310</v>
      </c>
      <c r="E8" s="45">
        <v>5367</v>
      </c>
    </row>
    <row r="9" spans="1:5" ht="12.75">
      <c r="A9" s="42">
        <v>4</v>
      </c>
      <c r="B9" s="43" t="s">
        <v>150</v>
      </c>
      <c r="C9" s="44">
        <v>1029</v>
      </c>
      <c r="D9" s="44">
        <v>1058</v>
      </c>
      <c r="E9" s="45">
        <v>1042</v>
      </c>
    </row>
    <row r="10" spans="1:5" ht="12.75">
      <c r="A10" s="42">
        <v>5</v>
      </c>
      <c r="B10" s="43" t="s">
        <v>151</v>
      </c>
      <c r="C10" s="44">
        <v>21</v>
      </c>
      <c r="D10" s="44">
        <v>21</v>
      </c>
      <c r="E10" s="45">
        <v>0</v>
      </c>
    </row>
    <row r="11" spans="1:5" ht="12.75">
      <c r="A11" s="42">
        <v>6</v>
      </c>
      <c r="B11" s="43" t="s">
        <v>156</v>
      </c>
      <c r="C11" s="44">
        <v>2688</v>
      </c>
      <c r="D11" s="44">
        <v>3114</v>
      </c>
      <c r="E11" s="45">
        <v>3109</v>
      </c>
    </row>
    <row r="12" spans="1:5" ht="12.75">
      <c r="A12" s="42">
        <v>7</v>
      </c>
      <c r="B12" s="43" t="s">
        <v>157</v>
      </c>
      <c r="C12" s="44">
        <v>0</v>
      </c>
      <c r="D12" s="44">
        <v>0</v>
      </c>
      <c r="E12" s="45">
        <v>0</v>
      </c>
    </row>
    <row r="13" spans="1:5" ht="12.75">
      <c r="A13" s="42">
        <v>8</v>
      </c>
      <c r="B13" s="43" t="s">
        <v>158</v>
      </c>
      <c r="C13" s="44">
        <v>0</v>
      </c>
      <c r="D13" s="44">
        <v>2531</v>
      </c>
      <c r="E13" s="45">
        <v>2531</v>
      </c>
    </row>
    <row r="14" spans="1:5" ht="12.75">
      <c r="A14" s="42">
        <v>9</v>
      </c>
      <c r="B14" s="43" t="s">
        <v>159</v>
      </c>
      <c r="C14" s="44">
        <v>0</v>
      </c>
      <c r="D14" s="44">
        <v>0</v>
      </c>
      <c r="E14" s="45">
        <v>0</v>
      </c>
    </row>
    <row r="15" spans="1:5" ht="12.75">
      <c r="A15" s="42">
        <v>10</v>
      </c>
      <c r="B15" s="43" t="s">
        <v>160</v>
      </c>
      <c r="C15" s="44">
        <v>0</v>
      </c>
      <c r="D15" s="44">
        <v>0</v>
      </c>
      <c r="E15" s="45">
        <v>0</v>
      </c>
    </row>
    <row r="16" spans="1:5" ht="12.75">
      <c r="A16" s="42">
        <v>11</v>
      </c>
      <c r="B16" s="43" t="s">
        <v>161</v>
      </c>
      <c r="C16" s="44">
        <v>0</v>
      </c>
      <c r="D16" s="44">
        <v>0</v>
      </c>
      <c r="E16" s="45">
        <v>0</v>
      </c>
    </row>
    <row r="17" spans="1:5" ht="12.75">
      <c r="A17" s="42">
        <v>12</v>
      </c>
      <c r="B17" s="43" t="s">
        <v>162</v>
      </c>
      <c r="C17" s="44">
        <v>0</v>
      </c>
      <c r="D17" s="44">
        <v>0</v>
      </c>
      <c r="E17" s="45">
        <v>0</v>
      </c>
    </row>
    <row r="18" spans="1:5" s="50" customFormat="1" ht="12.75">
      <c r="A18" s="46">
        <v>13</v>
      </c>
      <c r="B18" s="47" t="s">
        <v>163</v>
      </c>
      <c r="C18" s="48">
        <f>SUM(C6:C17)</f>
        <v>15090</v>
      </c>
      <c r="D18" s="48">
        <f>SUM(D6:D17)</f>
        <v>20400</v>
      </c>
      <c r="E18" s="49">
        <f>SUM(E6:E17)</f>
        <v>19414</v>
      </c>
    </row>
    <row r="19" spans="1:5" ht="12.75">
      <c r="A19" s="42">
        <v>14</v>
      </c>
      <c r="B19" s="43" t="s">
        <v>164</v>
      </c>
      <c r="C19" s="44">
        <v>0</v>
      </c>
      <c r="D19" s="44">
        <v>0</v>
      </c>
      <c r="E19" s="45">
        <v>0</v>
      </c>
    </row>
    <row r="20" spans="1:5" ht="12.75">
      <c r="A20" s="42">
        <v>15</v>
      </c>
      <c r="B20" s="43" t="s">
        <v>165</v>
      </c>
      <c r="C20" s="44">
        <v>0</v>
      </c>
      <c r="D20" s="44">
        <v>0</v>
      </c>
      <c r="E20" s="45">
        <v>0</v>
      </c>
    </row>
    <row r="21" spans="1:5" ht="12.75">
      <c r="A21" s="42">
        <v>16</v>
      </c>
      <c r="B21" s="43" t="s">
        <v>166</v>
      </c>
      <c r="C21" s="44">
        <v>0</v>
      </c>
      <c r="D21" s="44">
        <v>0</v>
      </c>
      <c r="E21" s="45">
        <v>0</v>
      </c>
    </row>
    <row r="22" spans="1:5" ht="12.75">
      <c r="A22" s="42">
        <v>17</v>
      </c>
      <c r="B22" s="43" t="s">
        <v>167</v>
      </c>
      <c r="C22" s="44">
        <v>0</v>
      </c>
      <c r="D22" s="44">
        <v>0</v>
      </c>
      <c r="E22" s="45">
        <v>0</v>
      </c>
    </row>
    <row r="23" spans="1:5" s="50" customFormat="1" ht="12.75">
      <c r="A23" s="46">
        <v>18</v>
      </c>
      <c r="B23" s="47" t="s">
        <v>168</v>
      </c>
      <c r="C23" s="48">
        <f>SUM(C19:C22)</f>
        <v>0</v>
      </c>
      <c r="D23" s="48">
        <f>SUM(D19:D22)</f>
        <v>0</v>
      </c>
      <c r="E23" s="49">
        <f>SUM(E19:E22)</f>
        <v>0</v>
      </c>
    </row>
    <row r="24" spans="1:5" s="50" customFormat="1" ht="12.75">
      <c r="A24" s="46">
        <v>19</v>
      </c>
      <c r="B24" s="47" t="s">
        <v>169</v>
      </c>
      <c r="C24" s="48">
        <f>C18+C23</f>
        <v>15090</v>
      </c>
      <c r="D24" s="48">
        <f>D18+D23</f>
        <v>20400</v>
      </c>
      <c r="E24" s="49">
        <f>E18+E23</f>
        <v>19414</v>
      </c>
    </row>
    <row r="25" spans="1:5" ht="12.75">
      <c r="A25" s="42">
        <v>20</v>
      </c>
      <c r="B25" s="43" t="s">
        <v>170</v>
      </c>
      <c r="C25" s="44">
        <v>67</v>
      </c>
      <c r="D25" s="44">
        <v>1903</v>
      </c>
      <c r="E25" s="45">
        <v>0</v>
      </c>
    </row>
    <row r="26" spans="1:5" ht="12.75">
      <c r="A26" s="42">
        <v>21</v>
      </c>
      <c r="B26" s="43" t="s">
        <v>171</v>
      </c>
      <c r="C26" s="44">
        <v>0</v>
      </c>
      <c r="D26" s="44">
        <v>0</v>
      </c>
      <c r="E26" s="45">
        <v>0</v>
      </c>
    </row>
    <row r="27" spans="1:5" ht="12.75">
      <c r="A27" s="42">
        <v>22</v>
      </c>
      <c r="B27" s="43" t="s">
        <v>172</v>
      </c>
      <c r="C27" s="44">
        <v>0</v>
      </c>
      <c r="D27" s="44">
        <v>0</v>
      </c>
      <c r="E27" s="45">
        <v>-111</v>
      </c>
    </row>
    <row r="28" spans="1:5" s="50" customFormat="1" ht="12.75">
      <c r="A28" s="46">
        <v>23</v>
      </c>
      <c r="B28" s="47" t="s">
        <v>173</v>
      </c>
      <c r="C28" s="48">
        <f>C24+C25+C26+C27</f>
        <v>15157</v>
      </c>
      <c r="D28" s="48">
        <f>D24+D25+D26+D27</f>
        <v>22303</v>
      </c>
      <c r="E28" s="49">
        <f>E24+E25+E26+E27</f>
        <v>19303</v>
      </c>
    </row>
    <row r="29" spans="1:5" ht="12.75">
      <c r="A29" s="42">
        <v>24</v>
      </c>
      <c r="B29" s="43" t="s">
        <v>174</v>
      </c>
      <c r="C29" s="44">
        <v>1608</v>
      </c>
      <c r="D29" s="44">
        <v>1588</v>
      </c>
      <c r="E29" s="45">
        <v>1574</v>
      </c>
    </row>
    <row r="30" spans="1:5" ht="12.75">
      <c r="A30" s="42" t="s">
        <v>175</v>
      </c>
      <c r="B30" s="43" t="s">
        <v>176</v>
      </c>
      <c r="C30" s="44">
        <v>214</v>
      </c>
      <c r="D30" s="44">
        <v>245</v>
      </c>
      <c r="E30" s="45">
        <v>225</v>
      </c>
    </row>
    <row r="31" spans="1:5" ht="12.75">
      <c r="A31" s="42">
        <v>26</v>
      </c>
      <c r="B31" s="43" t="s">
        <v>177</v>
      </c>
      <c r="C31" s="44">
        <v>12056</v>
      </c>
      <c r="D31" s="44">
        <v>13081</v>
      </c>
      <c r="E31" s="45">
        <v>13080</v>
      </c>
    </row>
    <row r="32" spans="1:5" ht="12.75">
      <c r="A32" s="42">
        <v>27</v>
      </c>
      <c r="B32" s="43" t="s">
        <v>178</v>
      </c>
      <c r="C32" s="44">
        <v>20</v>
      </c>
      <c r="D32" s="44">
        <v>178</v>
      </c>
      <c r="E32" s="45">
        <v>178</v>
      </c>
    </row>
    <row r="33" spans="1:5" ht="12.75">
      <c r="A33" s="42">
        <v>28</v>
      </c>
      <c r="B33" s="43" t="s">
        <v>179</v>
      </c>
      <c r="C33" s="44">
        <v>0</v>
      </c>
      <c r="D33" s="44">
        <v>272</v>
      </c>
      <c r="E33" s="45">
        <v>272</v>
      </c>
    </row>
    <row r="34" spans="1:5" ht="12.75">
      <c r="A34" s="42">
        <v>29</v>
      </c>
      <c r="B34" s="43" t="s">
        <v>180</v>
      </c>
      <c r="C34" s="44">
        <v>0</v>
      </c>
      <c r="D34" s="44">
        <v>0</v>
      </c>
      <c r="E34" s="45">
        <v>0</v>
      </c>
    </row>
    <row r="35" spans="1:5" ht="12.75">
      <c r="A35" s="42">
        <v>30</v>
      </c>
      <c r="B35" s="43" t="s">
        <v>181</v>
      </c>
      <c r="C35" s="44">
        <v>0</v>
      </c>
      <c r="D35" s="44">
        <v>0</v>
      </c>
      <c r="E35" s="45">
        <v>0</v>
      </c>
    </row>
    <row r="36" spans="1:5" ht="12.75">
      <c r="A36" s="42">
        <v>31</v>
      </c>
      <c r="B36" s="43" t="s">
        <v>182</v>
      </c>
      <c r="C36" s="44">
        <v>0</v>
      </c>
      <c r="D36" s="44">
        <v>0</v>
      </c>
      <c r="E36" s="45">
        <v>0</v>
      </c>
    </row>
    <row r="37" spans="1:5" ht="12.75">
      <c r="A37" s="42">
        <v>32</v>
      </c>
      <c r="B37" s="43" t="s">
        <v>183</v>
      </c>
      <c r="C37" s="44">
        <v>943</v>
      </c>
      <c r="D37" s="44">
        <v>3656</v>
      </c>
      <c r="E37" s="45">
        <v>3676</v>
      </c>
    </row>
    <row r="38" spans="1:5" ht="12.75">
      <c r="A38" s="42">
        <v>33</v>
      </c>
      <c r="B38" s="43"/>
      <c r="C38" s="44"/>
      <c r="D38" s="44"/>
      <c r="E38" s="45"/>
    </row>
    <row r="39" spans="1:5" ht="12.75">
      <c r="A39" s="42">
        <v>34</v>
      </c>
      <c r="B39" s="43" t="s">
        <v>184</v>
      </c>
      <c r="C39" s="44">
        <v>316</v>
      </c>
      <c r="D39" s="44">
        <v>316</v>
      </c>
      <c r="E39" s="51">
        <v>156</v>
      </c>
    </row>
    <row r="40" spans="1:5" ht="12.75">
      <c r="A40" s="42">
        <v>35</v>
      </c>
      <c r="B40" s="43" t="s">
        <v>185</v>
      </c>
      <c r="C40" s="44">
        <v>0</v>
      </c>
      <c r="D40" s="44">
        <v>0</v>
      </c>
      <c r="E40" s="45">
        <v>0</v>
      </c>
    </row>
    <row r="41" spans="1:5" ht="24.75" customHeight="1">
      <c r="A41" s="42">
        <v>36</v>
      </c>
      <c r="B41" s="43" t="s">
        <v>193</v>
      </c>
      <c r="C41" s="48">
        <f>C29+C30+C31+C32+C33+C35+C36+C37+C39+C40</f>
        <v>15157</v>
      </c>
      <c r="D41" s="48">
        <f>D29+D30+D31+D32+D33+D35+D36+D37+D39+D40</f>
        <v>19336</v>
      </c>
      <c r="E41" s="49">
        <f>E29+E30+E31+E32+E33+E35+E36+E37+E39+E40</f>
        <v>19161</v>
      </c>
    </row>
    <row r="42" spans="1:5" ht="12.75">
      <c r="A42" s="42">
        <v>37</v>
      </c>
      <c r="B42" s="43" t="s">
        <v>186</v>
      </c>
      <c r="C42" s="44">
        <v>0</v>
      </c>
      <c r="D42" s="44">
        <v>0</v>
      </c>
      <c r="E42" s="45">
        <v>0</v>
      </c>
    </row>
    <row r="43" spans="1:5" ht="12.75">
      <c r="A43" s="42">
        <v>38</v>
      </c>
      <c r="B43" s="43" t="s">
        <v>187</v>
      </c>
      <c r="C43" s="44">
        <v>0</v>
      </c>
      <c r="D43" s="44">
        <v>0</v>
      </c>
      <c r="E43" s="45">
        <v>0</v>
      </c>
    </row>
    <row r="44" spans="1:5" ht="12.75">
      <c r="A44" s="42">
        <v>39</v>
      </c>
      <c r="B44" s="43" t="s">
        <v>188</v>
      </c>
      <c r="C44" s="44">
        <v>0</v>
      </c>
      <c r="D44" s="44">
        <v>0</v>
      </c>
      <c r="E44" s="45">
        <v>0</v>
      </c>
    </row>
    <row r="45" spans="1:5" ht="12.75">
      <c r="A45" s="42">
        <v>40</v>
      </c>
      <c r="B45" s="43" t="s">
        <v>189</v>
      </c>
      <c r="C45" s="44">
        <v>0</v>
      </c>
      <c r="D45" s="44">
        <v>0</v>
      </c>
      <c r="E45" s="45">
        <v>0</v>
      </c>
    </row>
    <row r="46" spans="1:5" ht="12.75">
      <c r="A46" s="42">
        <v>41</v>
      </c>
      <c r="B46" s="43" t="s">
        <v>194</v>
      </c>
      <c r="C46" s="48">
        <f>C42+C43+C44+C45</f>
        <v>0</v>
      </c>
      <c r="D46" s="48">
        <f>D42+D43+D44+D45</f>
        <v>0</v>
      </c>
      <c r="E46" s="49">
        <f>E42+E43+E44+E45</f>
        <v>0</v>
      </c>
    </row>
    <row r="47" spans="1:5" ht="12.75">
      <c r="A47" s="42">
        <v>42</v>
      </c>
      <c r="B47" s="43" t="s">
        <v>195</v>
      </c>
      <c r="C47" s="48">
        <f>C41+C46</f>
        <v>15157</v>
      </c>
      <c r="D47" s="48">
        <f>D41+D46</f>
        <v>19336</v>
      </c>
      <c r="E47" s="49">
        <f>E41+E46</f>
        <v>19161</v>
      </c>
    </row>
    <row r="48" spans="1:5" ht="12.75">
      <c r="A48" s="42">
        <v>43</v>
      </c>
      <c r="B48" s="43" t="s">
        <v>190</v>
      </c>
      <c r="C48" s="44"/>
      <c r="D48" s="44">
        <v>2967</v>
      </c>
      <c r="E48" s="45">
        <v>2967</v>
      </c>
    </row>
    <row r="49" spans="1:5" ht="12.75">
      <c r="A49" s="42">
        <v>44</v>
      </c>
      <c r="B49" s="43" t="s">
        <v>191</v>
      </c>
      <c r="C49" s="44">
        <v>0</v>
      </c>
      <c r="D49" s="44">
        <v>0</v>
      </c>
      <c r="E49" s="45">
        <v>0</v>
      </c>
    </row>
    <row r="50" spans="1:5" ht="12.75">
      <c r="A50" s="42">
        <v>45</v>
      </c>
      <c r="B50" s="43" t="s">
        <v>192</v>
      </c>
      <c r="C50" s="44">
        <v>0</v>
      </c>
      <c r="D50" s="44">
        <v>0</v>
      </c>
      <c r="E50" s="45">
        <v>19</v>
      </c>
    </row>
    <row r="51" spans="1:5" ht="12.75">
      <c r="A51" s="42">
        <v>46</v>
      </c>
      <c r="B51" s="43" t="s">
        <v>196</v>
      </c>
      <c r="C51" s="48">
        <f>C47+C48+C49+C50</f>
        <v>15157</v>
      </c>
      <c r="D51" s="48">
        <f>D47+D48+D49+D50</f>
        <v>22303</v>
      </c>
      <c r="E51" s="49">
        <f>E47+E48+E49+E50</f>
        <v>22147</v>
      </c>
    </row>
    <row r="52" spans="1:5" ht="25.5">
      <c r="A52" s="42">
        <v>47</v>
      </c>
      <c r="B52" s="43" t="s">
        <v>197</v>
      </c>
      <c r="C52" s="48">
        <f>C41+C48-C18-C25</f>
        <v>0</v>
      </c>
      <c r="D52" s="48">
        <f>D41+D48-D18-D25</f>
        <v>0</v>
      </c>
      <c r="E52" s="49">
        <f>E41+E48-E18-E25</f>
        <v>2714</v>
      </c>
    </row>
    <row r="53" spans="1:5" ht="12.75">
      <c r="A53" s="42">
        <v>48</v>
      </c>
      <c r="B53" s="43" t="s">
        <v>198</v>
      </c>
      <c r="C53" s="48">
        <f>C46-C23</f>
        <v>0</v>
      </c>
      <c r="D53" s="48">
        <f>D46-D23</f>
        <v>0</v>
      </c>
      <c r="E53" s="49">
        <f>E46-E23</f>
        <v>0</v>
      </c>
    </row>
    <row r="54" spans="1:5" ht="17.25" customHeight="1">
      <c r="A54" s="42">
        <v>49</v>
      </c>
      <c r="B54" s="43" t="s">
        <v>199</v>
      </c>
      <c r="C54" s="48">
        <f aca="true" t="shared" si="0" ref="C54:E55">C49-C26</f>
        <v>0</v>
      </c>
      <c r="D54" s="48">
        <f t="shared" si="0"/>
        <v>0</v>
      </c>
      <c r="E54" s="49">
        <f t="shared" si="0"/>
        <v>0</v>
      </c>
    </row>
    <row r="55" spans="1:5" ht="13.5" thickBot="1">
      <c r="A55" s="52">
        <v>50</v>
      </c>
      <c r="B55" s="53" t="s">
        <v>200</v>
      </c>
      <c r="C55" s="54">
        <f t="shared" si="0"/>
        <v>0</v>
      </c>
      <c r="D55" s="54">
        <f t="shared" si="0"/>
        <v>0</v>
      </c>
      <c r="E55" s="55">
        <v>130</v>
      </c>
    </row>
    <row r="57" spans="1:2" ht="12.75">
      <c r="A57" s="472"/>
      <c r="B57" s="472"/>
    </row>
    <row r="58" spans="3:5" ht="12.75">
      <c r="C58" s="473"/>
      <c r="D58" s="473"/>
      <c r="E58" s="473"/>
    </row>
  </sheetData>
  <sheetProtection/>
  <mergeCells count="8">
    <mergeCell ref="A1:E1"/>
    <mergeCell ref="A57:B57"/>
    <mergeCell ref="C58:E58"/>
    <mergeCell ref="A2:E2"/>
    <mergeCell ref="D3:E3"/>
    <mergeCell ref="A4:A5"/>
    <mergeCell ref="B4:B5"/>
    <mergeCell ref="C5:D5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4.8515625" style="0" customWidth="1"/>
    <col min="2" max="2" width="11.7109375" style="0" customWidth="1"/>
    <col min="3" max="3" width="11.8515625" style="0" customWidth="1"/>
  </cols>
  <sheetData>
    <row r="1" spans="1:4" ht="12.75">
      <c r="A1" s="383" t="s">
        <v>653</v>
      </c>
      <c r="B1" s="373"/>
      <c r="C1" s="373"/>
      <c r="D1" s="373"/>
    </row>
    <row r="2" spans="1:2" ht="12.75">
      <c r="A2" s="480" t="s">
        <v>577</v>
      </c>
      <c r="B2" s="480"/>
    </row>
    <row r="3" spans="1:2" ht="12.75">
      <c r="A3" s="260"/>
      <c r="B3" s="261" t="s">
        <v>497</v>
      </c>
    </row>
    <row r="4" spans="1:4" ht="25.5">
      <c r="A4" s="252" t="s">
        <v>31</v>
      </c>
      <c r="B4" s="262" t="s">
        <v>498</v>
      </c>
      <c r="C4" s="262" t="s">
        <v>578</v>
      </c>
      <c r="D4" s="262" t="s">
        <v>579</v>
      </c>
    </row>
    <row r="5" spans="1:4" ht="12.75">
      <c r="A5" s="263" t="s">
        <v>580</v>
      </c>
      <c r="B5" s="199">
        <f>B6+B7-B12+B13</f>
        <v>6055</v>
      </c>
      <c r="C5" s="199">
        <f>C6+C7-C12+C13</f>
        <v>6042</v>
      </c>
      <c r="D5" s="199">
        <f>D6+D7-D12+D13</f>
        <v>6042</v>
      </c>
    </row>
    <row r="6" spans="1:4" ht="12.75">
      <c r="A6" s="199" t="s">
        <v>581</v>
      </c>
      <c r="B6" s="199">
        <v>1014</v>
      </c>
      <c r="C6" s="199">
        <v>1001</v>
      </c>
      <c r="D6" s="199">
        <v>1001</v>
      </c>
    </row>
    <row r="7" spans="1:4" ht="12.75">
      <c r="A7" s="199" t="s">
        <v>582</v>
      </c>
      <c r="B7" s="199">
        <f>SUM(B8:B11)</f>
        <v>2197</v>
      </c>
      <c r="C7" s="199">
        <f>SUM(C8:C11)</f>
        <v>2197</v>
      </c>
      <c r="D7" s="199">
        <f>SUM(D8:D11)</f>
        <v>2197</v>
      </c>
    </row>
    <row r="8" spans="1:4" ht="12.75">
      <c r="A8" s="199" t="s">
        <v>583</v>
      </c>
      <c r="B8" s="199">
        <v>1073</v>
      </c>
      <c r="C8" s="199">
        <v>1073</v>
      </c>
      <c r="D8" s="199">
        <v>1073</v>
      </c>
    </row>
    <row r="9" spans="1:4" ht="12.75">
      <c r="A9" s="199" t="s">
        <v>584</v>
      </c>
      <c r="B9" s="199">
        <v>345</v>
      </c>
      <c r="C9" s="199">
        <v>345</v>
      </c>
      <c r="D9" s="199">
        <v>345</v>
      </c>
    </row>
    <row r="10" spans="1:4" ht="12.75">
      <c r="A10" s="199" t="s">
        <v>585</v>
      </c>
      <c r="B10" s="199"/>
      <c r="C10" s="199"/>
      <c r="D10" s="199"/>
    </row>
    <row r="11" spans="1:4" ht="12.75">
      <c r="A11" s="199" t="s">
        <v>586</v>
      </c>
      <c r="B11" s="199">
        <v>779</v>
      </c>
      <c r="C11" s="199">
        <v>779</v>
      </c>
      <c r="D11" s="199">
        <v>779</v>
      </c>
    </row>
    <row r="12" spans="1:4" ht="12.75">
      <c r="A12" s="199" t="s">
        <v>587</v>
      </c>
      <c r="B12" s="199">
        <v>156</v>
      </c>
      <c r="C12" s="199">
        <v>156</v>
      </c>
      <c r="D12" s="199">
        <v>156</v>
      </c>
    </row>
    <row r="13" spans="1:4" ht="12.75">
      <c r="A13" s="199" t="s">
        <v>588</v>
      </c>
      <c r="B13" s="199">
        <v>3000</v>
      </c>
      <c r="C13" s="199">
        <v>3000</v>
      </c>
      <c r="D13" s="199">
        <v>3000</v>
      </c>
    </row>
    <row r="14" spans="1:4" ht="12.75">
      <c r="A14" s="263" t="s">
        <v>589</v>
      </c>
      <c r="B14" s="199">
        <f>SUM(B15:B19)</f>
        <v>0</v>
      </c>
      <c r="C14" s="199">
        <f>SUM(C15:C19)</f>
        <v>0</v>
      </c>
      <c r="D14" s="199">
        <f>SUM(D15:D19)</f>
        <v>0</v>
      </c>
    </row>
    <row r="15" spans="1:4" ht="12.75">
      <c r="A15" s="199" t="s">
        <v>590</v>
      </c>
      <c r="B15" s="199"/>
      <c r="C15" s="199"/>
      <c r="D15" s="199"/>
    </row>
    <row r="16" spans="1:4" ht="12.75">
      <c r="A16" s="199" t="s">
        <v>591</v>
      </c>
      <c r="B16" s="199"/>
      <c r="C16" s="199"/>
      <c r="D16" s="199"/>
    </row>
    <row r="17" spans="1:4" ht="12.75">
      <c r="A17" s="199" t="s">
        <v>592</v>
      </c>
      <c r="B17" s="199"/>
      <c r="C17" s="199"/>
      <c r="D17" s="199"/>
    </row>
    <row r="18" spans="1:4" ht="12.75">
      <c r="A18" s="199" t="s">
        <v>593</v>
      </c>
      <c r="B18" s="199"/>
      <c r="C18" s="199"/>
      <c r="D18" s="199"/>
    </row>
    <row r="19" spans="1:4" ht="12.75">
      <c r="A19" s="199" t="s">
        <v>594</v>
      </c>
      <c r="B19" s="199"/>
      <c r="C19" s="199"/>
      <c r="D19" s="199"/>
    </row>
    <row r="20" spans="1:4" ht="12.75">
      <c r="A20" s="263" t="s">
        <v>595</v>
      </c>
      <c r="B20" s="199">
        <f>B21+B27+B28</f>
        <v>5917</v>
      </c>
      <c r="C20" s="199">
        <f>C21+C27+C28</f>
        <v>5535</v>
      </c>
      <c r="D20" s="199">
        <f>D21+D27+D28</f>
        <v>5534</v>
      </c>
    </row>
    <row r="21" spans="1:4" ht="12.75">
      <c r="A21" s="199" t="s">
        <v>596</v>
      </c>
      <c r="B21" s="199">
        <f>SUM(B22:B26)</f>
        <v>2125</v>
      </c>
      <c r="C21" s="199">
        <f>SUM(C22:C26)</f>
        <v>1909</v>
      </c>
      <c r="D21" s="199">
        <f>SUM(D22:D26)</f>
        <v>1909</v>
      </c>
    </row>
    <row r="22" spans="1:4" ht="12.75">
      <c r="A22" s="199" t="s">
        <v>597</v>
      </c>
      <c r="B22" s="199">
        <v>211</v>
      </c>
      <c r="C22" s="199">
        <v>70</v>
      </c>
      <c r="D22" s="199">
        <v>70</v>
      </c>
    </row>
    <row r="23" spans="1:4" ht="12.75">
      <c r="A23" s="199" t="s">
        <v>598</v>
      </c>
      <c r="B23" s="199">
        <v>1314</v>
      </c>
      <c r="C23" s="199">
        <v>1101</v>
      </c>
      <c r="D23" s="199">
        <v>1101</v>
      </c>
    </row>
    <row r="24" spans="1:4" ht="12.75">
      <c r="A24" s="199" t="s">
        <v>599</v>
      </c>
      <c r="B24" s="199">
        <v>24</v>
      </c>
      <c r="C24" s="199">
        <v>24</v>
      </c>
      <c r="D24" s="199">
        <v>24</v>
      </c>
    </row>
    <row r="25" spans="1:4" ht="12.75">
      <c r="A25" s="199" t="s">
        <v>600</v>
      </c>
      <c r="B25" s="199"/>
      <c r="C25" s="199"/>
      <c r="D25" s="199"/>
    </row>
    <row r="26" spans="1:4" ht="12.75">
      <c r="A26" s="199" t="s">
        <v>601</v>
      </c>
      <c r="B26" s="199">
        <v>576</v>
      </c>
      <c r="C26" s="199">
        <v>714</v>
      </c>
      <c r="D26" s="199">
        <v>714</v>
      </c>
    </row>
    <row r="27" spans="1:4" ht="12.75">
      <c r="A27" s="199" t="s">
        <v>602</v>
      </c>
      <c r="B27" s="199">
        <v>1242</v>
      </c>
      <c r="C27" s="199">
        <v>1242</v>
      </c>
      <c r="D27" s="199">
        <v>1241</v>
      </c>
    </row>
    <row r="28" spans="1:4" ht="12.75">
      <c r="A28" s="199" t="s">
        <v>603</v>
      </c>
      <c r="B28" s="199">
        <v>2550</v>
      </c>
      <c r="C28" s="199">
        <v>2384</v>
      </c>
      <c r="D28" s="199">
        <v>2384</v>
      </c>
    </row>
    <row r="29" spans="1:4" ht="12.75">
      <c r="A29" s="263" t="s">
        <v>604</v>
      </c>
      <c r="B29" s="199">
        <v>84</v>
      </c>
      <c r="C29" s="199">
        <v>84</v>
      </c>
      <c r="D29" s="199">
        <v>84</v>
      </c>
    </row>
    <row r="30" spans="1:4" ht="12.75">
      <c r="A30" s="263" t="s">
        <v>605</v>
      </c>
      <c r="B30" s="199">
        <f>B5+B14+B20+B29</f>
        <v>12056</v>
      </c>
      <c r="C30" s="199">
        <f>C5+C14+C20+C29</f>
        <v>11661</v>
      </c>
      <c r="D30" s="199">
        <f>D5+D14+D20+D29</f>
        <v>11660</v>
      </c>
    </row>
    <row r="31" spans="1:4" ht="12.75">
      <c r="A31" s="263" t="s">
        <v>606</v>
      </c>
      <c r="B31" s="199">
        <f>B32</f>
        <v>0</v>
      </c>
      <c r="C31" s="199">
        <v>99</v>
      </c>
      <c r="D31" s="199">
        <v>99</v>
      </c>
    </row>
    <row r="32" spans="1:4" ht="12.75">
      <c r="A32" s="263" t="s">
        <v>607</v>
      </c>
      <c r="B32" s="199"/>
      <c r="C32" s="199">
        <v>250</v>
      </c>
      <c r="D32" s="199">
        <v>250</v>
      </c>
    </row>
    <row r="33" spans="1:4" ht="12.75">
      <c r="A33" s="263" t="s">
        <v>608</v>
      </c>
      <c r="B33" s="199"/>
      <c r="C33" s="199">
        <v>558</v>
      </c>
      <c r="D33" s="199">
        <v>558</v>
      </c>
    </row>
    <row r="34" spans="1:4" ht="12.75">
      <c r="A34" s="263" t="s">
        <v>609</v>
      </c>
      <c r="B34" s="199"/>
      <c r="C34" s="199">
        <v>513</v>
      </c>
      <c r="D34" s="199">
        <v>513</v>
      </c>
    </row>
    <row r="35" spans="1:4" ht="12.75">
      <c r="A35" s="199"/>
      <c r="B35" s="199"/>
      <c r="C35" s="199"/>
      <c r="D35" s="199"/>
    </row>
    <row r="36" spans="1:4" ht="12.75">
      <c r="A36" s="263" t="s">
        <v>610</v>
      </c>
      <c r="B36" s="199">
        <f>B30+B31</f>
        <v>12056</v>
      </c>
      <c r="C36" s="199">
        <f>SUM(C30:C35)</f>
        <v>13081</v>
      </c>
      <c r="D36" s="199">
        <f>SUM(D30:D35)</f>
        <v>13080</v>
      </c>
    </row>
  </sheetData>
  <sheetProtection/>
  <mergeCells count="2">
    <mergeCell ref="A2:B2"/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2010.évi költségvetési zárszámadás mellékletei</dc:title>
  <dc:subject/>
  <dc:creator>Tóthné Beskid Odett</dc:creator>
  <cp:keywords/>
  <dc:description/>
  <cp:lastModifiedBy>Gazda</cp:lastModifiedBy>
  <cp:lastPrinted>2014-04-30T08:28:37Z</cp:lastPrinted>
  <dcterms:created xsi:type="dcterms:W3CDTF">2007-08-27T10:56:05Z</dcterms:created>
  <dcterms:modified xsi:type="dcterms:W3CDTF">2014-04-30T08:48:06Z</dcterms:modified>
  <cp:category/>
  <cp:version/>
  <cp:contentType/>
  <cp:contentStatus/>
</cp:coreProperties>
</file>