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17" firstSheet="10" activeTab="19"/>
  </bookViews>
  <sheets>
    <sheet name="1.Mérleg" sheetId="1" r:id="rId1"/>
    <sheet name=" 2a.önk bevétel" sheetId="2" r:id="rId2"/>
    <sheet name="2b.önk kiadás" sheetId="3" r:id="rId3"/>
    <sheet name="3. melléklet" sheetId="4" r:id="rId4"/>
    <sheet name="3a. önk" sheetId="5" r:id="rId5"/>
    <sheet name="3b. Közös Hiv " sheetId="6" r:id="rId6"/>
    <sheet name="3.c óvoda" sheetId="7" r:id="rId7"/>
    <sheet name="3.d Műv Ház" sheetId="8" r:id="rId8"/>
    <sheet name="4. Feladatok" sheetId="9" r:id="rId9"/>
    <sheet name="5. Támogatások" sheetId="10" r:id="rId10"/>
    <sheet name="6. beruh. kiadás " sheetId="11" r:id="rId11"/>
    <sheet name="7. Felújítás" sheetId="12" r:id="rId12"/>
    <sheet name="8. Eu projekt" sheetId="13" r:id="rId13"/>
    <sheet name="9. közvetett tám." sheetId="14" r:id="rId14"/>
    <sheet name="10. Műk.célra átv." sheetId="15" r:id="rId15"/>
    <sheet name="11. Felhalm.c.átv." sheetId="16" r:id="rId16"/>
    <sheet name="12 .egyéb műk támogatás" sheetId="17" r:id="rId17"/>
    <sheet name="13.Ellátott jutt. " sheetId="18" r:id="rId18"/>
    <sheet name="14. előirfelh" sheetId="19" r:id="rId19"/>
    <sheet name="15. stabilitás" sheetId="20" r:id="rId20"/>
  </sheets>
  <definedNames>
    <definedName name="Excel_BuiltIn__FilterDatabase_2">' 2a.önk bevétel'!$B$3:$B$54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átv.'!$A$1:$C$16</definedName>
    <definedName name="Excel_BuiltIn_Print_Area_17">'12 .egyéb műk támogatás'!$A$4:$C$24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bevétel'!$A$7:$IS$7</definedName>
    <definedName name="Excel_BuiltIn_Print_Titles_23_1">#REF!</definedName>
    <definedName name="Excel_BuiltIn_Print_Titles_25">#REF!</definedName>
    <definedName name="Excel_BuiltIn_Print_Titles_3_1">' 2a.önk bevétel'!$A$7:$IM$7</definedName>
    <definedName name="Excel_BuiltIn_Print_Titles_5">'3a. önk'!$1:$7</definedName>
    <definedName name="Excel_BuiltIn_Print_Titles_5_1">'3a. önk'!$A$1:$IT$7</definedName>
    <definedName name="Excel_BuiltIn_Print_Titles_7_1">'3b. Közös Hiv '!#REF!</definedName>
    <definedName name="Excel_BuiltIn_Print_Titles_9">'3b. Közös Hiv '!#REF!</definedName>
    <definedName name="_xlnm.Print_Titles" localSheetId="1">' 2a.önk bevétel'!$1:$7</definedName>
  </definedNames>
  <calcPr fullCalcOnLoad="1"/>
</workbook>
</file>

<file path=xl/sharedStrings.xml><?xml version="1.0" encoding="utf-8"?>
<sst xmlns="http://schemas.openxmlformats.org/spreadsheetml/2006/main" count="1273" uniqueCount="502">
  <si>
    <t>1. melléklet</t>
  </si>
  <si>
    <t>1. oldal</t>
  </si>
  <si>
    <t>Zalakomár Nagyközség Önkormányzata és intézményei 2014 évi mérlege</t>
  </si>
  <si>
    <t>ezer Ft-ban</t>
  </si>
  <si>
    <t>Ssz.</t>
  </si>
  <si>
    <t>Megnevezés</t>
  </si>
  <si>
    <t>2013. évi előirányzat</t>
  </si>
  <si>
    <t>2013. évi módosított előirányzat</t>
  </si>
  <si>
    <t>2013. évi teljesítés (várható)</t>
  </si>
  <si>
    <t>2014. évi előirányzat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</si>
  <si>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</si>
  <si>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</si>
  <si>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</si>
  <si>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</si>
  <si>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</si>
  <si>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</si>
  <si>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</si>
  <si>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</si>
  <si>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</si>
  <si>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</si>
  <si>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</si>
  <si>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</si>
  <si>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</si>
  <si>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</si>
  <si>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</si>
  <si>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</si>
  <si>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</si>
  <si>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</si>
  <si>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</si>
  <si>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</si>
  <si>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</si>
  <si>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</si>
  <si>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</si>
  <si>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</si>
  <si>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</si>
  <si>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</si>
  <si>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</si>
  <si>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</si>
  <si>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</si>
  <si>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</si>
  <si>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</si>
  <si>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</si>
  <si>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</si>
  <si>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</si>
  <si>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</si>
  <si>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</si>
  <si>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2a. melléklet</t>
  </si>
  <si>
    <t>1.oldal</t>
  </si>
  <si>
    <t>Zalakomár Nagyközség Önkormányzata és intézményei 2014. évi bevételei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</si>
  <si>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</si>
  <si>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</si>
  <si>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</si>
  <si>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</si>
  <si>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</si>
  <si>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</si>
  <si>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</si>
  <si>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1.7. Egyéb központi támogatás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</si>
  <si>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</si>
  <si>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</si>
  <si>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</si>
  <si>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</si>
  <si>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</si>
  <si>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</si>
  <si>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</si>
  <si>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</si>
  <si>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</si>
  <si>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</si>
  <si>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</si>
  <si>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</si>
  <si>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</si>
  <si>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</si>
  <si>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</si>
  <si>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</si>
  <si>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</si>
  <si>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</si>
  <si>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</si>
  <si>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</si>
  <si>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</si>
  <si>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</si>
  <si>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</si>
  <si>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</si>
  <si>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</si>
  <si>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</si>
  <si>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</si>
  <si>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</si>
  <si>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</si>
  <si>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</si>
  <si>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</si>
  <si>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</si>
  <si>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</si>
  <si>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</si>
  <si>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</si>
  <si>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</si>
  <si>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</si>
  <si>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</si>
  <si>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</si>
  <si>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</si>
  <si>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</si>
  <si>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</si>
  <si>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</si>
  <si>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</si>
  <si>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</si>
  <si>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</si>
  <si>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</si>
  <si>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</si>
  <si>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</si>
  <si>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</si>
  <si>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</si>
  <si>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</si>
  <si>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</si>
  <si>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</si>
  <si>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</si>
  <si>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</si>
  <si>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</si>
  <si>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</si>
  <si>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</si>
  <si>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</si>
  <si>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</si>
  <si>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</si>
  <si>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</si>
  <si>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</si>
  <si>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</si>
  <si>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</si>
  <si>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</si>
  <si>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</si>
  <si>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</si>
  <si>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</si>
  <si>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</si>
  <si>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</si>
  <si>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</si>
  <si>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</si>
  <si>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</si>
  <si>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</si>
  <si>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</si>
  <si>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</si>
  <si>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</si>
  <si>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</si>
  <si>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2014. évi működési és felhalmozási bevételei és kiadásai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</si>
  <si>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</si>
  <si>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</si>
  <si>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</si>
  <si>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</si>
  <si>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</si>
  <si>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</si>
  <si>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</si>
  <si>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</si>
  <si>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</si>
  <si>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</si>
  <si>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</si>
  <si>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</si>
  <si>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</si>
  <si>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</si>
  <si>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</si>
  <si>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</si>
  <si>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</si>
  <si>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</si>
  <si>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Zk. Napköziotthonos Óvoda kiadásai</t>
  </si>
  <si>
    <t>2.3.Bérhez és foglalkoztatáshoz kapcs adó</t>
  </si>
  <si>
    <t>3.1  Személyi juttatások</t>
  </si>
  <si>
    <t>2.4.Vagyoni típusú adó</t>
  </si>
  <si>
    <t>3.2  Munkaadókat terhelő járulékok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</si>
  <si>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</si>
  <si>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</si>
  <si>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</si>
  <si>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</si>
  <si>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</si>
  <si>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4.1  Személyi juttatások</t>
  </si>
  <si>
    <t>4.2 Munkaadókat terhelő járulékok</t>
  </si>
  <si>
    <t>4.3 Dologi kiadások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</si>
  <si>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</si>
  <si>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</si>
  <si>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</si>
  <si>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</si>
  <si>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</si>
  <si>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</si>
  <si>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</si>
  <si>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</si>
  <si>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</si>
  <si>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</si>
  <si>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2014. évi bevételei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</si>
  <si>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</si>
  <si>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</si>
  <si>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</si>
  <si>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</si>
  <si>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</si>
  <si>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</si>
  <si>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</si>
  <si>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</si>
  <si>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</si>
  <si>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</si>
  <si>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2014. évi kiadásai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</si>
  <si>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</si>
  <si>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</si>
  <si>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</si>
  <si>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</si>
  <si>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</si>
  <si>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</si>
  <si>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</si>
  <si>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</si>
  <si>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</si>
  <si>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Függő, átfutó kiadás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</si>
  <si>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</si>
  <si>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</si>
  <si>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</si>
  <si>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</si>
  <si>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</si>
  <si>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</si>
  <si>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</si>
  <si>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</si>
  <si>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</si>
  <si>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</si>
  <si>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</si>
  <si>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 xml:space="preserve">           - önként vállalt feladatellátáshoz kapcs.</t>
  </si>
  <si>
    <t xml:space="preserve">           - közfoglalkoztatottak létszáma</t>
  </si>
  <si>
    <t>3c. melléklet</t>
  </si>
  <si>
    <t>Zalakomári Napközi Otthonos Óvoda</t>
  </si>
  <si>
    <t>3d. melléklet</t>
  </si>
  <si>
    <t>Zalakomári Művelődési Ház</t>
  </si>
  <si>
    <t>4. melléklet</t>
  </si>
  <si>
    <t>Zalakomár Nagyközség Önkormányzata és intézményei kötelező és önként vállalt feladatai 2014. évben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</si>
  <si>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</si>
  <si>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</si>
  <si>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</si>
  <si>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</si>
  <si>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</si>
  <si>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</si>
  <si>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</si>
  <si>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</si>
  <si>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</si>
  <si>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</si>
  <si>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</si>
  <si>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>4. Társadalom, szoc pol ellátások</t>
  </si>
  <si>
    <t>5. Hozzájár pénzbeli szociális ellátás</t>
  </si>
  <si>
    <t>6. Óvodai ellátás</t>
  </si>
  <si>
    <t xml:space="preserve">  - költségvetési támogatás</t>
  </si>
  <si>
    <t>7. Iskola</t>
  </si>
  <si>
    <t xml:space="preserve"> - étkeztetés</t>
  </si>
  <si>
    <t xml:space="preserve">   - étkeztetés</t>
  </si>
  <si>
    <t xml:space="preserve">   - hozzájárulás</t>
  </si>
  <si>
    <t>8. OEP-től átvett pénzeszköz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</si>
  <si>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</si>
  <si>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</si>
  <si>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</si>
  <si>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</si>
  <si>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>9. Helyi adók</t>
  </si>
  <si>
    <t>10. Művelődési Ház</t>
  </si>
  <si>
    <t>11. Hulladékszállítás</t>
  </si>
  <si>
    <t>12. Vagyonhasznosítás</t>
  </si>
  <si>
    <t>13. Kistérség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</si>
  <si>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</si>
  <si>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</si>
  <si>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</si>
  <si>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</si>
  <si>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Összesen</t>
  </si>
  <si>
    <t xml:space="preserve">Ebből közfoglalkoztatottak létszáma (fő) </t>
  </si>
  <si>
    <t>Zalakomár Nagyközség Önkormányzata és intézményei kötelező és önként vállalt feladatai 2014 évben</t>
  </si>
  <si>
    <t>Önként vállalt feladatok</t>
  </si>
  <si>
    <t>2. Állategészségügyi ellátás</t>
  </si>
  <si>
    <t>4. Pénzmaradvány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</si>
  <si>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</si>
  <si>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</si>
  <si>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</si>
  <si>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</si>
  <si>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</si>
  <si>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</si>
  <si>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Zalakomár Nagyközség Önkormányzata és intézményei költségvetési támogatásai 2014. évben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</si>
  <si>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</si>
  <si>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</si>
  <si>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</si>
  <si>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</si>
  <si>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</si>
  <si>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</si>
  <si>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</si>
  <si>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</si>
  <si>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</si>
  <si>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</si>
  <si>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</si>
  <si>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</si>
  <si>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</si>
  <si>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</si>
  <si>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</si>
  <si>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</si>
  <si>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</si>
  <si>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III.2. Hozzájárulás a pénzbeli szociális ellátásokhoz</t>
  </si>
  <si>
    <t>IV. Kulturális feladatok támogatása</t>
  </si>
  <si>
    <t xml:space="preserve">Támogatások </t>
  </si>
  <si>
    <t>6. melléklet</t>
  </si>
  <si>
    <t>Zalakomár Nagyközség Önkormányzata és intézményei beruházási kiadásai 2014. évben</t>
  </si>
  <si>
    <t>Rendezési terv</t>
  </si>
  <si>
    <t>Hűtő</t>
  </si>
  <si>
    <t>Bútor (önkormányzati hivatal)</t>
  </si>
  <si>
    <t>Falumegújítás</t>
  </si>
  <si>
    <t>7. melléklet</t>
  </si>
  <si>
    <t>8. melléklet</t>
  </si>
  <si>
    <t>Zalakomár Nagyközség Önkormányzata és intézményei 2014. évi Európai Uniós projektjeinek bevételei és kiadásai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</si>
  <si>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</si>
  <si>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</si>
  <si>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</si>
  <si>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</si>
  <si>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</si>
  <si>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</si>
  <si>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</si>
  <si>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</si>
  <si>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</si>
  <si>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</si>
  <si>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 xml:space="preserve">Sand, Miháld, Pat önkormányzatok hozzájárulásai közoktatási feladatokhoz (Óvoda) </t>
  </si>
  <si>
    <t>Közcélú foglalkoztatás támogatása</t>
  </si>
  <si>
    <t>Közös Hivatal finanszírozása</t>
  </si>
  <si>
    <t xml:space="preserve">Művelődési Ház (IKSZT) </t>
  </si>
  <si>
    <t>Hétszínvilág pályázat (Művelődési Ház)</t>
  </si>
  <si>
    <t>11. melléklet</t>
  </si>
  <si>
    <t>Zalakomár Nagyközség Önkormányzata és intézményei egyéb felhalmozási célú támogatásai államháztartáson belülről</t>
  </si>
  <si>
    <t>Közmunkaprogram (kazán)</t>
  </si>
  <si>
    <t>Falumegújítás pályázat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</si>
  <si>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</si>
  <si>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</si>
  <si>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</si>
  <si>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>Nagykanizsa Egyesített Szociális Intézmény, Családsegítő Központ</t>
  </si>
  <si>
    <t xml:space="preserve">Zalakarosi Hétközi és Hétvégi Orvosi Ügyelet </t>
  </si>
  <si>
    <t>Iskola hozzájárulás</t>
  </si>
  <si>
    <t>Fogorvosi ügyelet</t>
  </si>
  <si>
    <t>Óvodai Társulás finanszírozása</t>
  </si>
  <si>
    <t>Egyéb működési célú támogatások államháztartáson kívülre</t>
  </si>
  <si>
    <t>Tűzoltóság Nagykanizsa</t>
  </si>
  <si>
    <t>Nagykanizsa és Környéke Foglalkoztatási Kft</t>
  </si>
  <si>
    <t>KMB szolgálat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</si>
  <si>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</si>
  <si>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</si>
  <si>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</si>
  <si>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</si>
  <si>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</si>
  <si>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</si>
  <si>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</si>
  <si>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</si>
  <si>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1.3. Rendkívüli gyermekvédelmi támogatás</t>
  </si>
  <si>
    <t>Családi támogatások összesen</t>
  </si>
  <si>
    <t>Betegséggel kapcsolatos ellátások</t>
  </si>
  <si>
    <t>2.1. Helyi megállapítású ápolási díj</t>
  </si>
  <si>
    <t>2.2. Ápolási díj (2013. január)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</si>
  <si>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</si>
  <si>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</si>
  <si>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</si>
  <si>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</si>
  <si>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</si>
  <si>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</si>
  <si>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</si>
  <si>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6.1. Időskorúak járadéka (2013. január)</t>
  </si>
  <si>
    <t>6.2. Rendszeres szociális segély</t>
  </si>
  <si>
    <t>6.3. Átmeneti segély</t>
  </si>
  <si>
    <t>6.4. Temetési segély</t>
  </si>
  <si>
    <t>Egyéb nem intézményi ellátások összesen</t>
  </si>
  <si>
    <t>Összesen:</t>
  </si>
  <si>
    <t>14. melléklet</t>
  </si>
  <si>
    <t>Zalakomár Nagyközség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</si>
  <si>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</si>
  <si>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</si>
  <si>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</si>
  <si>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</si>
  <si>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</si>
  <si>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</si>
  <si>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</si>
  <si>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</si>
  <si>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</si>
  <si>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</si>
  <si>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</si>
  <si>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</si>
  <si>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</si>
  <si>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</si>
  <si>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</si>
  <si>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</si>
  <si>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</si>
  <si>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</si>
  <si>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</si>
  <si>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Felhalmozási kiadások összesen</t>
  </si>
  <si>
    <t>KIADÁSOK MINDÖSSZESEN</t>
  </si>
  <si>
    <t>15. melléklet</t>
  </si>
  <si>
    <t>Zalakomár Nagyközség Önkormányzata és intézményei adósságot keletkeztető ügyletekből és kezességvállalásokból fennálló fizetési kötelezettségei a Stabilitási tv. 3. §(1) bekezdése szerint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</si>
  <si>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</si>
  <si>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</si>
  <si>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</si>
  <si>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</si>
  <si>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</si>
  <si>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</si>
  <si>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</si>
  <si>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</si>
  <si>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</si>
  <si>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</si>
  <si>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</si>
  <si>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</si>
  <si>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</si>
  <si>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</si>
  <si>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</si>
  <si>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</si>
  <si>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</si>
  <si>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</si>
  <si>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</si>
  <si>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</si>
  <si>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 xml:space="preserve">Zalakomár Nagyközség Önkormányzata és intézményei 2014. évi kiadásai </t>
  </si>
  <si>
    <t>Előző évi maradvány felhasználása</t>
  </si>
  <si>
    <t>Földterület vásárlás</t>
  </si>
  <si>
    <t xml:space="preserve">Térfigyelő kamerarendszer </t>
  </si>
  <si>
    <t>Zalakomár Nagyközség Önkormányzata és intézményei felújítási kiadásai 2014. évben</t>
  </si>
  <si>
    <t xml:space="preserve">Közkincs hitel kamattámogatás (2012) </t>
  </si>
  <si>
    <t>Zalakaros Kistérség működési hozzájárulás</t>
  </si>
  <si>
    <t>2.3. Közgyógyellátás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</si>
  <si>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</si>
  <si>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</si>
  <si>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</si>
  <si>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</si>
  <si>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</si>
  <si>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III.2. - V. Hozzájárulás a pénzbeli szociális ellátásokhoz beszámítás után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</si>
  <si>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</si>
  <si>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</si>
  <si>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</si>
  <si>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</si>
  <si>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Zalakomár Nagyközség Önkormányzata és intézményei 2014. évi közvetett támogatásai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</si>
  <si>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</si>
  <si>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</si>
  <si>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</si>
  <si>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</si>
  <si>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</si>
  <si>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</si>
  <si>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</si>
  <si>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</si>
  <si>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</si>
  <si>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</si>
  <si>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</si>
  <si>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</si>
  <si>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</si>
  <si>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</si>
  <si>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</si>
  <si>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</si>
  <si>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</si>
  <si>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</si>
  <si>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</si>
  <si>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</si>
  <si>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</si>
  <si>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</si>
  <si>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 -  finanszírozás</t>
  </si>
  <si>
    <t>5. Óvodai ellátás</t>
  </si>
  <si>
    <t>6. Iskola</t>
  </si>
  <si>
    <t>7. Egészségügyi ellátások</t>
  </si>
  <si>
    <t>9. Művelődési Ház</t>
  </si>
  <si>
    <t>10. Hulladékszállítás</t>
  </si>
  <si>
    <t>11. Vagyonhasznosítás</t>
  </si>
  <si>
    <t>12. Kistérség: tagdíj</t>
  </si>
  <si>
    <t>13. Támogatás: ESZI</t>
  </si>
  <si>
    <t>14. Közbiztonság</t>
  </si>
  <si>
    <t>15. Sport</t>
  </si>
  <si>
    <t>15. Sportegyesület támogatása</t>
  </si>
  <si>
    <t>16. Közfoglalkoztatás</t>
  </si>
  <si>
    <t>17. Önkormányzati jogalkotás</t>
  </si>
  <si>
    <t>1. Beruházás: rendezési terv</t>
  </si>
  <si>
    <t>3. Támogatások</t>
  </si>
  <si>
    <t xml:space="preserve"> - községgazdálkodás</t>
  </si>
  <si>
    <t>5. Hétszínvilág pályázat</t>
  </si>
  <si>
    <t xml:space="preserve"> - hozzájárulás</t>
  </si>
  <si>
    <t>1. Támogatás</t>
  </si>
  <si>
    <t>17. Lakott külterület kapcs feladatok</t>
  </si>
  <si>
    <t>6. Üdültetés</t>
  </si>
  <si>
    <t xml:space="preserve">KMB Szolgálat (Rendőrkapitányság) </t>
  </si>
  <si>
    <t>Központosított előirányzatok</t>
  </si>
  <si>
    <t>Lakott külterülettel kapcsolatos feladatok támogatása</t>
  </si>
  <si>
    <t>Köznevelési intézmények kiegészítő támogatása</t>
  </si>
  <si>
    <t>Egyes jövedelempótló támogatások</t>
  </si>
  <si>
    <t>Támogatások összesen</t>
  </si>
  <si>
    <t>Rendezési terv  támogatása</t>
  </si>
  <si>
    <t>316</t>
  </si>
  <si>
    <t>költségvetési intézmény</t>
  </si>
  <si>
    <t>113</t>
  </si>
  <si>
    <t>429</t>
  </si>
  <si>
    <t>4. Felújítások</t>
  </si>
  <si>
    <t xml:space="preserve">3. Falumegújítás </t>
  </si>
  <si>
    <t>Utak, járdák, lakások, egyéb építmények felújítása</t>
  </si>
  <si>
    <t>7. Műv ház érd növ tám eszközbesz</t>
  </si>
  <si>
    <t xml:space="preserve">Művelődési Ház eszközbeszerzés (érdekeltségnövelő támogatás) </t>
  </si>
  <si>
    <t>2014. évi I.sz. módosítás</t>
  </si>
  <si>
    <t>2014. évi     I. sz. módosítás</t>
  </si>
  <si>
    <t>2014. évi    I. sz. módosítás</t>
  </si>
  <si>
    <t>2014. évi   I. sz. módosítás</t>
  </si>
  <si>
    <t>I. sz. módosítás</t>
  </si>
  <si>
    <t>Közmunkaprogram eszközei</t>
  </si>
  <si>
    <t>Országgyűlési és Európa Parlamenti választások</t>
  </si>
  <si>
    <t>1.4. Kiegészítő gyermekvédelmi támogatás</t>
  </si>
  <si>
    <t>I.mód</t>
  </si>
  <si>
    <t>I. mód. Összesen</t>
  </si>
  <si>
    <t>2014. évi      I. sz. módosítás</t>
  </si>
  <si>
    <t>2013. évről áthúzódó bérkompenzáció</t>
  </si>
  <si>
    <t>Egyéb központi támogatás: bérkompenzáció</t>
  </si>
  <si>
    <t xml:space="preserve">  - továbbszámlázott szolg, támogatás</t>
  </si>
  <si>
    <t>18. Bérkompenzáció</t>
  </si>
  <si>
    <t>19. Temetési kölcsön nyújtása</t>
  </si>
  <si>
    <t>18. Személiy juttatás és járulék</t>
  </si>
  <si>
    <t>19. Temetési kölcsön visszafizetése</t>
  </si>
  <si>
    <t xml:space="preserve">8. </t>
  </si>
  <si>
    <t>7. Érdekeltségnövelő támogatás</t>
  </si>
  <si>
    <t>20. Elvonások, befizetések</t>
  </si>
  <si>
    <t>9.</t>
  </si>
  <si>
    <t>Kiegészítő gyermekvédelmi támogatás</t>
  </si>
  <si>
    <t>Maradvány igénybevétel</t>
  </si>
  <si>
    <t>20. 2013. évi elszámolás</t>
  </si>
  <si>
    <t>2013. évi támogatás elszámolás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</si>
</sst>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Bookman Old Style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93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40" applyNumberFormat="1" applyFont="1" applyFill="1" applyBorder="1" applyAlignment="1" applyProtection="1">
      <alignment/>
      <protection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4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169" fontId="25" fillId="0" borderId="9" xfId="0" applyNumberFormat="1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5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5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6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 wrapText="1"/>
    </xf>
    <xf numFmtId="49" fontId="45" fillId="0" borderId="9" xfId="0" applyNumberFormat="1" applyFont="1" applyFill="1" applyBorder="1" applyAlignment="1">
      <alignment horizontal="center"/>
    </xf>
    <xf numFmtId="165" fontId="45" fillId="0" borderId="9" xfId="0" applyNumberFormat="1" applyFont="1" applyFill="1" applyBorder="1" applyAlignment="1">
      <alignment/>
    </xf>
    <xf numFmtId="49" fontId="45" fillId="0" borderId="9" xfId="0" applyNumberFormat="1" applyFont="1" applyBorder="1" applyAlignment="1">
      <alignment horizontal="center"/>
    </xf>
    <xf numFmtId="49" fontId="45" fillId="0" borderId="9" xfId="0" applyNumberFormat="1" applyFont="1" applyBorder="1" applyAlignment="1">
      <alignment/>
    </xf>
    <xf numFmtId="165" fontId="46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5" fillId="0" borderId="8" xfId="0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7" fillId="0" borderId="9" xfId="0" applyFont="1" applyBorder="1" applyAlignment="1">
      <alignment/>
    </xf>
    <xf numFmtId="0" fontId="47" fillId="0" borderId="9" xfId="0" applyFont="1" applyBorder="1" applyAlignment="1">
      <alignment horizontal="left"/>
    </xf>
    <xf numFmtId="3" fontId="48" fillId="0" borderId="9" xfId="0" applyNumberFormat="1" applyFont="1" applyBorder="1" applyAlignment="1">
      <alignment horizontal="right"/>
    </xf>
    <xf numFmtId="0" fontId="40" fillId="0" borderId="9" xfId="0" applyFont="1" applyBorder="1" applyAlignment="1">
      <alignment/>
    </xf>
    <xf numFmtId="0" fontId="35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3" fontId="48" fillId="0" borderId="10" xfId="0" applyNumberFormat="1" applyFont="1" applyBorder="1" applyAlignment="1">
      <alignment horizontal="right"/>
    </xf>
    <xf numFmtId="3" fontId="35" fillId="0" borderId="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/>
    </xf>
    <xf numFmtId="0" fontId="40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52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2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3" fontId="19" fillId="0" borderId="8" xfId="0" applyNumberFormat="1" applyFont="1" applyBorder="1" applyAlignment="1">
      <alignment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1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53" fillId="0" borderId="0" xfId="54" applyFont="1" applyBorder="1" applyAlignment="1">
      <alignment horizontal="center"/>
      <protection/>
    </xf>
    <xf numFmtId="0" fontId="53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2" fontId="53" fillId="0" borderId="0" xfId="54" applyNumberFormat="1" applyFont="1" applyBorder="1" applyAlignment="1">
      <alignment horizontal="center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2" borderId="9" xfId="0" applyFont="1" applyFill="1" applyBorder="1" applyAlignment="1">
      <alignment horizontal="center" vertical="center"/>
    </xf>
    <xf numFmtId="3" fontId="25" fillId="22" borderId="9" xfId="54" applyNumberFormat="1" applyFont="1" applyFill="1" applyBorder="1" applyAlignment="1">
      <alignment horizontal="center" vertical="center"/>
      <protection/>
    </xf>
    <xf numFmtId="170" fontId="25" fillId="22" borderId="9" xfId="4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3" fontId="54" fillId="0" borderId="9" xfId="54" applyNumberFormat="1" applyFont="1" applyFill="1" applyBorder="1" applyAlignment="1">
      <alignment horizontal="left" vertical="center"/>
      <protection/>
    </xf>
    <xf numFmtId="3" fontId="25" fillId="0" borderId="9" xfId="40" applyNumberFormat="1" applyFont="1" applyFill="1" applyBorder="1" applyAlignment="1" applyProtection="1">
      <alignment horizontal="center" vertical="center"/>
      <protection/>
    </xf>
    <xf numFmtId="0" fontId="29" fillId="0" borderId="9" xfId="0" applyFont="1" applyBorder="1" applyAlignment="1">
      <alignment horizontal="center"/>
    </xf>
    <xf numFmtId="3" fontId="54" fillId="0" borderId="9" xfId="54" applyNumberFormat="1" applyFont="1" applyBorder="1" applyAlignment="1">
      <alignment/>
      <protection/>
    </xf>
    <xf numFmtId="3" fontId="21" fillId="0" borderId="9" xfId="40" applyNumberFormat="1" applyFont="1" applyFill="1" applyBorder="1" applyAlignment="1" applyProtection="1">
      <alignment horizontal="right"/>
      <protection/>
    </xf>
    <xf numFmtId="0" fontId="21" fillId="0" borderId="9" xfId="0" applyFont="1" applyBorder="1" applyAlignment="1">
      <alignment horizontal="center"/>
    </xf>
    <xf numFmtId="3" fontId="27" fillId="0" borderId="9" xfId="54" applyNumberFormat="1" applyFont="1" applyBorder="1" applyAlignment="1">
      <alignment vertical="center"/>
      <protection/>
    </xf>
    <xf numFmtId="3" fontId="21" fillId="0" borderId="9" xfId="54" applyNumberFormat="1" applyFont="1" applyBorder="1" applyAlignment="1">
      <alignment horizontal="right"/>
      <protection/>
    </xf>
    <xf numFmtId="3" fontId="54" fillId="0" borderId="9" xfId="54" applyNumberFormat="1" applyFont="1" applyBorder="1" applyAlignment="1">
      <alignment vertical="center"/>
      <protection/>
    </xf>
    <xf numFmtId="3" fontId="29" fillId="0" borderId="9" xfId="54" applyNumberFormat="1" applyFont="1" applyBorder="1" applyAlignment="1">
      <alignment horizontal="right"/>
      <protection/>
    </xf>
    <xf numFmtId="3" fontId="27" fillId="24" borderId="9" xfId="54" applyNumberFormat="1" applyFont="1" applyFill="1" applyBorder="1" applyAlignment="1">
      <alignment vertical="center"/>
      <protection/>
    </xf>
    <xf numFmtId="3" fontId="21" fillId="24" borderId="9" xfId="40" applyNumberFormat="1" applyFont="1" applyFill="1" applyBorder="1" applyAlignment="1" applyProtection="1">
      <alignment horizontal="right"/>
      <protection/>
    </xf>
    <xf numFmtId="0" fontId="54" fillId="0" borderId="9" xfId="0" applyFont="1" applyBorder="1" applyAlignment="1">
      <alignment/>
    </xf>
    <xf numFmtId="3" fontId="21" fillId="0" borderId="9" xfId="0" applyNumberFormat="1" applyFont="1" applyBorder="1" applyAlignment="1">
      <alignment horizontal="right"/>
    </xf>
    <xf numFmtId="0" fontId="27" fillId="0" borderId="9" xfId="0" applyFont="1" applyBorder="1" applyAlignment="1">
      <alignment/>
    </xf>
    <xf numFmtId="3" fontId="29" fillId="0" borderId="9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7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170" fontId="19" fillId="0" borderId="0" xfId="40" applyNumberFormat="1" applyFont="1" applyAlignment="1">
      <alignment horizontal="right"/>
    </xf>
    <xf numFmtId="0" fontId="25" fillId="0" borderId="10" xfId="0" applyFont="1" applyBorder="1" applyAlignment="1">
      <alignment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9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Fill="1" applyBorder="1" applyAlignment="1" applyProtection="1">
      <alignment/>
      <protection/>
    </xf>
    <xf numFmtId="3" fontId="19" fillId="0" borderId="11" xfId="0" applyNumberFormat="1" applyFont="1" applyBorder="1" applyAlignment="1">
      <alignment horizontal="right"/>
    </xf>
    <xf numFmtId="3" fontId="19" fillId="0" borderId="8" xfId="40" applyNumberFormat="1" applyFont="1" applyBorder="1" applyAlignment="1">
      <alignment horizontal="right"/>
    </xf>
    <xf numFmtId="3" fontId="25" fillId="0" borderId="8" xfId="40" applyNumberFormat="1" applyFont="1" applyBorder="1" applyAlignment="1">
      <alignment horizontal="right"/>
    </xf>
    <xf numFmtId="0" fontId="20" fillId="2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3" fontId="25" fillId="0" borderId="8" xfId="0" applyNumberFormat="1" applyFont="1" applyBorder="1" applyAlignment="1">
      <alignment/>
    </xf>
    <xf numFmtId="3" fontId="19" fillId="24" borderId="8" xfId="40" applyNumberFormat="1" applyFont="1" applyFill="1" applyBorder="1" applyAlignment="1" applyProtection="1">
      <alignment/>
      <protection/>
    </xf>
    <xf numFmtId="3" fontId="25" fillId="24" borderId="8" xfId="0" applyNumberFormat="1" applyFont="1" applyFill="1" applyBorder="1" applyAlignment="1" applyProtection="1">
      <alignment/>
      <protection/>
    </xf>
    <xf numFmtId="165" fontId="19" fillId="0" borderId="8" xfId="0" applyNumberFormat="1" applyFont="1" applyBorder="1" applyAlignment="1">
      <alignment/>
    </xf>
    <xf numFmtId="165" fontId="25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3" fontId="19" fillId="24" borderId="14" xfId="40" applyNumberFormat="1" applyFont="1" applyFill="1" applyBorder="1" applyAlignment="1" applyProtection="1">
      <alignment/>
      <protection/>
    </xf>
    <xf numFmtId="3" fontId="25" fillId="24" borderId="14" xfId="0" applyNumberFormat="1" applyFont="1" applyFill="1" applyBorder="1" applyAlignment="1" applyProtection="1">
      <alignment/>
      <protection/>
    </xf>
    <xf numFmtId="3" fontId="35" fillId="0" borderId="14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/>
    </xf>
    <xf numFmtId="165" fontId="25" fillId="0" borderId="14" xfId="0" applyNumberFormat="1" applyFont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3" fontId="19" fillId="0" borderId="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48" fillId="0" borderId="8" xfId="0" applyNumberFormat="1" applyFont="1" applyBorder="1" applyAlignment="1">
      <alignment horizontal="right"/>
    </xf>
    <xf numFmtId="0" fontId="35" fillId="0" borderId="8" xfId="0" applyFont="1" applyBorder="1" applyAlignment="1">
      <alignment/>
    </xf>
    <xf numFmtId="3" fontId="25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35" fillId="0" borderId="14" xfId="0" applyNumberFormat="1" applyFont="1" applyBorder="1" applyAlignment="1">
      <alignment vertical="center"/>
    </xf>
    <xf numFmtId="167" fontId="19" fillId="0" borderId="14" xfId="40" applyNumberFormat="1" applyFont="1" applyFill="1" applyBorder="1" applyAlignment="1" applyProtection="1">
      <alignment horizontal="right" vertical="center"/>
      <protection/>
    </xf>
    <xf numFmtId="3" fontId="19" fillId="0" borderId="14" xfId="40" applyNumberFormat="1" applyFont="1" applyFill="1" applyBorder="1" applyAlignment="1" applyProtection="1">
      <alignment horizontal="right" vertical="center"/>
      <protection/>
    </xf>
    <xf numFmtId="3" fontId="25" fillId="0" borderId="14" xfId="40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>
      <alignment/>
    </xf>
    <xf numFmtId="0" fontId="42" fillId="0" borderId="14" xfId="0" applyFont="1" applyBorder="1" applyAlignment="1">
      <alignment/>
    </xf>
    <xf numFmtId="3" fontId="19" fillId="0" borderId="14" xfId="0" applyNumberFormat="1" applyFont="1" applyBorder="1" applyAlignment="1">
      <alignment horizontal="right" vertical="center"/>
    </xf>
    <xf numFmtId="3" fontId="48" fillId="0" borderId="14" xfId="0" applyNumberFormat="1" applyFont="1" applyBorder="1" applyAlignment="1">
      <alignment horizontal="right"/>
    </xf>
    <xf numFmtId="0" fontId="35" fillId="0" borderId="14" xfId="0" applyFont="1" applyBorder="1" applyAlignment="1">
      <alignment/>
    </xf>
    <xf numFmtId="0" fontId="22" fillId="22" borderId="11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5" fillId="0" borderId="8" xfId="0" applyNumberFormat="1" applyFont="1" applyFill="1" applyBorder="1" applyAlignment="1">
      <alignment/>
    </xf>
    <xf numFmtId="165" fontId="45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0" fontId="22" fillId="22" borderId="14" xfId="0" applyFont="1" applyFill="1" applyBorder="1" applyAlignment="1">
      <alignment horizontal="center" vertical="center" wrapText="1"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19" fillId="0" borderId="8" xfId="4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19" fillId="0" borderId="8" xfId="40" applyNumberFormat="1" applyFont="1" applyFill="1" applyBorder="1" applyAlignment="1" applyProtection="1">
      <alignment horizontal="right" wrapText="1"/>
      <protection/>
    </xf>
    <xf numFmtId="3" fontId="25" fillId="0" borderId="8" xfId="0" applyNumberFormat="1" applyFont="1" applyBorder="1" applyAlignment="1">
      <alignment horizontal="right" vertical="center"/>
    </xf>
    <xf numFmtId="0" fontId="20" fillId="25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Border="1" applyAlignment="1">
      <alignment horizontal="right"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Border="1" applyAlignment="1">
      <alignment horizontal="right" vertical="center"/>
    </xf>
    <xf numFmtId="3" fontId="25" fillId="0" borderId="8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/>
    </xf>
    <xf numFmtId="3" fontId="25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0" applyNumberFormat="1" applyFont="1" applyBorder="1" applyAlignment="1">
      <alignment horizontal="right" vertical="center"/>
    </xf>
    <xf numFmtId="3" fontId="48" fillId="0" borderId="11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/>
    </xf>
    <xf numFmtId="0" fontId="21" fillId="0" borderId="8" xfId="0" applyFont="1" applyBorder="1" applyAlignment="1">
      <alignment/>
    </xf>
    <xf numFmtId="0" fontId="20" fillId="22" borderId="15" xfId="0" applyFont="1" applyFill="1" applyBorder="1" applyAlignment="1">
      <alignment horizontal="center" vertical="center" wrapText="1"/>
    </xf>
    <xf numFmtId="3" fontId="35" fillId="0" borderId="14" xfId="0" applyNumberFormat="1" applyFont="1" applyBorder="1" applyAlignment="1">
      <alignment/>
    </xf>
    <xf numFmtId="165" fontId="25" fillId="0" borderId="14" xfId="0" applyNumberFormat="1" applyFont="1" applyBorder="1" applyAlignment="1">
      <alignment horizontal="right"/>
    </xf>
    <xf numFmtId="3" fontId="35" fillId="0" borderId="11" xfId="0" applyNumberFormat="1" applyFont="1" applyBorder="1" applyAlignment="1">
      <alignment/>
    </xf>
    <xf numFmtId="0" fontId="21" fillId="0" borderId="8" xfId="0" applyFont="1" applyBorder="1" applyAlignment="1">
      <alignment/>
    </xf>
    <xf numFmtId="3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 horizontal="center"/>
    </xf>
    <xf numFmtId="170" fontId="25" fillId="22" borderId="8" xfId="40" applyNumberFormat="1" applyFont="1" applyFill="1" applyBorder="1" applyAlignment="1">
      <alignment horizontal="right"/>
    </xf>
    <xf numFmtId="170" fontId="19" fillId="0" borderId="8" xfId="40" applyNumberFormat="1" applyFont="1" applyBorder="1" applyAlignment="1">
      <alignment horizontal="right"/>
    </xf>
    <xf numFmtId="170" fontId="25" fillId="0" borderId="11" xfId="40" applyNumberFormat="1" applyFont="1" applyBorder="1" applyAlignment="1">
      <alignment horizontal="right"/>
    </xf>
    <xf numFmtId="170" fontId="19" fillId="0" borderId="16" xfId="40" applyNumberFormat="1" applyFont="1" applyBorder="1" applyAlignment="1">
      <alignment horizontal="right"/>
    </xf>
    <xf numFmtId="170" fontId="25" fillId="0" borderId="16" xfId="40" applyNumberFormat="1" applyFont="1" applyBorder="1" applyAlignment="1">
      <alignment horizontal="right"/>
    </xf>
    <xf numFmtId="0" fontId="24" fillId="26" borderId="14" xfId="0" applyFont="1" applyFill="1" applyBorder="1" applyAlignment="1">
      <alignment horizontal="center" wrapText="1"/>
    </xf>
    <xf numFmtId="0" fontId="49" fillId="0" borderId="8" xfId="0" applyFont="1" applyBorder="1" applyAlignment="1">
      <alignment/>
    </xf>
    <xf numFmtId="165" fontId="35" fillId="0" borderId="8" xfId="0" applyNumberFormat="1" applyFont="1" applyBorder="1" applyAlignment="1">
      <alignment/>
    </xf>
    <xf numFmtId="165" fontId="25" fillId="0" borderId="8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/>
    </xf>
    <xf numFmtId="165" fontId="25" fillId="0" borderId="14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0" fontId="20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3" fontId="25" fillId="0" borderId="14" xfId="0" applyNumberFormat="1" applyFont="1" applyFill="1" applyBorder="1" applyAlignment="1" applyProtection="1">
      <alignment horizontal="right" vertical="center"/>
      <protection/>
    </xf>
    <xf numFmtId="3" fontId="20" fillId="22" borderId="14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Border="1" applyAlignment="1">
      <alignment/>
    </xf>
    <xf numFmtId="0" fontId="29" fillId="22" borderId="8" xfId="0" applyFont="1" applyFill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/>
    </xf>
    <xf numFmtId="3" fontId="29" fillId="0" borderId="8" xfId="0" applyNumberFormat="1" applyFont="1" applyBorder="1" applyAlignment="1">
      <alignment/>
    </xf>
    <xf numFmtId="0" fontId="29" fillId="2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21" fillId="0" borderId="14" xfId="54" applyNumberFormat="1" applyFont="1" applyFill="1" applyBorder="1" applyAlignment="1">
      <alignment horizontal="right"/>
      <protection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Fill="1" applyBorder="1" applyAlignment="1">
      <alignment/>
    </xf>
    <xf numFmtId="165" fontId="45" fillId="0" borderId="14" xfId="0" applyNumberFormat="1" applyFont="1" applyFill="1" applyBorder="1" applyAlignment="1">
      <alignment/>
    </xf>
    <xf numFmtId="165" fontId="45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49" fontId="46" fillId="0" borderId="9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vertical="center"/>
    </xf>
    <xf numFmtId="49" fontId="27" fillId="0" borderId="9" xfId="0" applyNumberFormat="1" applyFont="1" applyBorder="1" applyAlignment="1">
      <alignment vertical="center"/>
    </xf>
    <xf numFmtId="3" fontId="25" fillId="0" borderId="14" xfId="40" applyNumberFormat="1" applyFont="1" applyFill="1" applyBorder="1" applyAlignment="1" applyProtection="1">
      <alignment horizontal="right" wrapText="1"/>
      <protection/>
    </xf>
    <xf numFmtId="3" fontId="59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27" fillId="0" borderId="9" xfId="0" applyNumberFormat="1" applyFont="1" applyBorder="1" applyAlignment="1">
      <alignment horizontal="left" vertical="center"/>
    </xf>
    <xf numFmtId="0" fontId="41" fillId="0" borderId="9" xfId="0" applyFont="1" applyBorder="1" applyAlignment="1">
      <alignment/>
    </xf>
    <xf numFmtId="3" fontId="29" fillId="0" borderId="14" xfId="54" applyNumberFormat="1" applyFont="1" applyFill="1" applyBorder="1" applyAlignment="1">
      <alignment horizontal="right"/>
      <protection/>
    </xf>
    <xf numFmtId="2" fontId="19" fillId="0" borderId="9" xfId="0" applyNumberFormat="1" applyFont="1" applyBorder="1" applyAlignment="1">
      <alignment wrapText="1"/>
    </xf>
    <xf numFmtId="170" fontId="25" fillId="0" borderId="14" xfId="40" applyNumberFormat="1" applyFont="1" applyBorder="1" applyAlignment="1">
      <alignment horizontal="right"/>
    </xf>
    <xf numFmtId="170" fontId="25" fillId="0" borderId="14" xfId="40" applyNumberFormat="1" applyFont="1" applyBorder="1" applyAlignment="1">
      <alignment/>
    </xf>
    <xf numFmtId="3" fontId="52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3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/>
    </xf>
    <xf numFmtId="178" fontId="19" fillId="0" borderId="9" xfId="0" applyNumberFormat="1" applyFont="1" applyBorder="1" applyAlignment="1">
      <alignment/>
    </xf>
    <xf numFmtId="0" fontId="27" fillId="0" borderId="9" xfId="0" applyFont="1" applyBorder="1" applyAlignment="1">
      <alignment/>
    </xf>
    <xf numFmtId="0" fontId="54" fillId="0" borderId="9" xfId="0" applyFont="1" applyBorder="1" applyAlignment="1">
      <alignment/>
    </xf>
    <xf numFmtId="0" fontId="54" fillId="0" borderId="0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27" fillId="0" borderId="9" xfId="0" applyFont="1" applyBorder="1" applyAlignment="1">
      <alignment/>
    </xf>
    <xf numFmtId="0" fontId="27" fillId="0" borderId="9" xfId="0" applyFont="1" applyBorder="1" applyAlignment="1">
      <alignment horizontal="center"/>
    </xf>
    <xf numFmtId="0" fontId="25" fillId="22" borderId="1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53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0" fontId="23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25" fillId="22" borderId="9" xfId="0" applyFont="1" applyFill="1" applyBorder="1" applyAlignment="1">
      <alignment horizontal="center"/>
    </xf>
    <xf numFmtId="0" fontId="25" fillId="22" borderId="8" xfId="0" applyFont="1" applyFill="1" applyBorder="1" applyAlignment="1">
      <alignment horizontal="center"/>
    </xf>
    <xf numFmtId="0" fontId="25" fillId="0" borderId="9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0" fillId="0" borderId="0" xfId="0" applyAlignment="1">
      <alignment horizontal="center" wrapText="1"/>
    </xf>
    <xf numFmtId="3" fontId="53" fillId="0" borderId="0" xfId="0" applyNumberFormat="1" applyFont="1" applyBorder="1" applyAlignment="1">
      <alignment horizontal="center" wrapText="1"/>
    </xf>
    <xf numFmtId="3" fontId="19" fillId="0" borderId="9" xfId="0" applyNumberFormat="1" applyFont="1" applyBorder="1" applyAlignment="1">
      <alignment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center" vertical="center" wrapText="1"/>
    </xf>
    <xf numFmtId="2" fontId="53" fillId="0" borderId="0" xfId="54" applyNumberFormat="1" applyFont="1" applyBorder="1" applyAlignment="1">
      <alignment horizontal="center"/>
      <protection/>
    </xf>
    <xf numFmtId="0" fontId="52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7" xfId="0" applyFont="1" applyFill="1" applyBorder="1" applyAlignment="1">
      <alignment horizontal="center" wrapText="1"/>
    </xf>
    <xf numFmtId="0" fontId="21" fillId="22" borderId="19" xfId="0" applyFont="1" applyFill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22">
      <selection activeCell="K28" sqref="K28"/>
    </sheetView>
  </sheetViews>
  <sheetFormatPr defaultColWidth="9.00390625" defaultRowHeight="12.75"/>
  <cols>
    <col min="1" max="1" width="4.875" style="1" customWidth="1"/>
    <col min="2" max="2" width="34.75390625" style="2" customWidth="1"/>
    <col min="3" max="3" width="10.75390625" style="3" customWidth="1"/>
    <col min="4" max="4" width="10.75390625" style="4" customWidth="1"/>
    <col min="5" max="5" width="12.625" style="3" customWidth="1"/>
    <col min="6" max="6" width="10.75390625" style="3" customWidth="1"/>
    <col min="7" max="7" width="10.75390625" style="0" customWidth="1"/>
  </cols>
  <sheetData>
    <row r="2" spans="4:7" ht="15.75">
      <c r="D2" s="5"/>
      <c r="F2" s="5"/>
      <c r="G2" s="5" t="s">
        <v>0</v>
      </c>
    </row>
    <row r="3" spans="3:7" ht="14.25" customHeight="1">
      <c r="C3" s="6"/>
      <c r="D3" s="7"/>
      <c r="F3" s="7"/>
      <c r="G3" s="7" t="s">
        <v>1</v>
      </c>
    </row>
    <row r="4" spans="3:4" ht="15.75">
      <c r="C4" s="8"/>
      <c r="D4" s="9"/>
    </row>
    <row r="5" spans="1:7" ht="34.5" customHeight="1">
      <c r="A5" s="554" t="s">
        <v>2</v>
      </c>
      <c r="B5" s="554"/>
      <c r="C5" s="554"/>
      <c r="D5" s="554"/>
      <c r="E5" s="554"/>
      <c r="F5" s="554"/>
      <c r="G5" s="555"/>
    </row>
    <row r="6" ht="23.25" customHeight="1">
      <c r="B6" s="10"/>
    </row>
    <row r="7" spans="2:7" ht="15.75">
      <c r="B7" s="11"/>
      <c r="C7" s="12"/>
      <c r="D7" s="5"/>
      <c r="F7" s="5"/>
      <c r="G7" s="5" t="s">
        <v>3</v>
      </c>
    </row>
    <row r="8" spans="1:7" ht="48.75" customHeight="1">
      <c r="A8" s="13" t="s">
        <v>4</v>
      </c>
      <c r="B8" s="14" t="s">
        <v>5</v>
      </c>
      <c r="C8" s="15" t="s">
        <v>6</v>
      </c>
      <c r="D8" s="15" t="s">
        <v>7</v>
      </c>
      <c r="E8" s="16" t="s">
        <v>8</v>
      </c>
      <c r="F8" s="403" t="s">
        <v>9</v>
      </c>
      <c r="G8" s="403" t="s">
        <v>476</v>
      </c>
    </row>
    <row r="9" spans="1:7" ht="20.25" customHeight="1">
      <c r="A9" s="18"/>
      <c r="B9" s="19" t="s">
        <v>10</v>
      </c>
      <c r="C9" s="20"/>
      <c r="D9" s="21"/>
      <c r="E9" s="395"/>
      <c r="F9" s="404"/>
      <c r="G9" s="404"/>
    </row>
    <row r="10" spans="1:7" ht="20.25" customHeight="1">
      <c r="A10" s="23" t="s">
        <v>11</v>
      </c>
      <c r="B10" s="24" t="s">
        <v>12</v>
      </c>
      <c r="C10" s="22"/>
      <c r="D10" s="25"/>
      <c r="E10" s="395"/>
      <c r="F10" s="404"/>
      <c r="G10" s="404"/>
    </row>
    <row r="11" spans="1:7" ht="20.25" customHeight="1">
      <c r="A11" s="26" t="s">
        <v>13</v>
      </c>
      <c r="B11" s="27" t="s">
        <v>14</v>
      </c>
      <c r="C11" s="22">
        <v>372692</v>
      </c>
      <c r="D11" s="25">
        <v>395047</v>
      </c>
      <c r="E11" s="395">
        <v>419163</v>
      </c>
      <c r="F11" s="404">
        <v>405628</v>
      </c>
      <c r="G11" s="404">
        <v>413222</v>
      </c>
    </row>
    <row r="12" spans="1:7" ht="20.25" customHeight="1">
      <c r="A12" s="26" t="s">
        <v>15</v>
      </c>
      <c r="B12" s="27" t="s">
        <v>16</v>
      </c>
      <c r="C12" s="22">
        <v>2489</v>
      </c>
      <c r="D12" s="25">
        <v>25362</v>
      </c>
      <c r="E12" s="396">
        <v>3383</v>
      </c>
      <c r="F12" s="404">
        <v>25101</v>
      </c>
      <c r="G12" s="404">
        <v>25242</v>
      </c>
    </row>
    <row r="13" spans="1:7" ht="20.25" customHeight="1">
      <c r="A13" s="26" t="s">
        <v>17</v>
      </c>
      <c r="B13" s="27" t="s">
        <v>18</v>
      </c>
      <c r="C13" s="22">
        <v>51800</v>
      </c>
      <c r="D13" s="25">
        <v>51800</v>
      </c>
      <c r="E13" s="395">
        <v>113725</v>
      </c>
      <c r="F13" s="404">
        <v>71800</v>
      </c>
      <c r="G13" s="404">
        <v>69800</v>
      </c>
    </row>
    <row r="14" spans="1:7" s="29" customFormat="1" ht="20.25" customHeight="1">
      <c r="A14" s="26" t="s">
        <v>19</v>
      </c>
      <c r="B14" s="28" t="s">
        <v>20</v>
      </c>
      <c r="C14" s="22">
        <v>20914</v>
      </c>
      <c r="D14" s="25">
        <v>16764</v>
      </c>
      <c r="E14" s="395">
        <v>21812</v>
      </c>
      <c r="F14" s="404">
        <v>14459</v>
      </c>
      <c r="G14" s="404">
        <v>16459</v>
      </c>
    </row>
    <row r="15" spans="1:7" ht="20.25" customHeight="1">
      <c r="A15" s="26" t="s">
        <v>21</v>
      </c>
      <c r="B15" s="27" t="s">
        <v>22</v>
      </c>
      <c r="C15" s="22">
        <v>360</v>
      </c>
      <c r="D15" s="25">
        <v>360</v>
      </c>
      <c r="E15" s="395">
        <v>360</v>
      </c>
      <c r="F15" s="404">
        <v>360</v>
      </c>
      <c r="G15" s="404">
        <v>360</v>
      </c>
    </row>
    <row r="16" spans="1:7" ht="20.25" customHeight="1">
      <c r="A16" s="26" t="s">
        <v>23</v>
      </c>
      <c r="B16" s="27" t="s">
        <v>24</v>
      </c>
      <c r="C16" s="22">
        <v>0</v>
      </c>
      <c r="D16" s="25">
        <v>0</v>
      </c>
      <c r="E16" s="395">
        <v>159</v>
      </c>
      <c r="F16" s="404">
        <v>180</v>
      </c>
      <c r="G16" s="404">
        <v>450</v>
      </c>
    </row>
    <row r="17" spans="1:7" ht="20.25" customHeight="1">
      <c r="A17" s="26" t="s">
        <v>25</v>
      </c>
      <c r="B17" s="27" t="s">
        <v>26</v>
      </c>
      <c r="C17" s="22">
        <v>60</v>
      </c>
      <c r="D17" s="25">
        <v>60</v>
      </c>
      <c r="E17" s="395">
        <v>259</v>
      </c>
      <c r="F17" s="404">
        <v>0</v>
      </c>
      <c r="G17" s="404">
        <v>0</v>
      </c>
    </row>
    <row r="18" spans="1:7" ht="20.25" customHeight="1">
      <c r="A18" s="18"/>
      <c r="B18" s="24" t="s">
        <v>27</v>
      </c>
      <c r="C18" s="30">
        <f>C11+C12+C13+C14+C15+C16+C17</f>
        <v>448315</v>
      </c>
      <c r="D18" s="30">
        <f>D11+D12+D13+D14+D15+D16+D17</f>
        <v>489393</v>
      </c>
      <c r="E18" s="397">
        <f>E11+E12+E13+E14+E15+E16+E17</f>
        <v>558861</v>
      </c>
      <c r="F18" s="407">
        <f>F11+F12+F13+F14+F15+F16+F17</f>
        <v>517528</v>
      </c>
      <c r="G18" s="407">
        <f>G11+G12+G13+G14+G15+G16+G17</f>
        <v>525533</v>
      </c>
    </row>
    <row r="19" spans="1:7" ht="20.25" customHeight="1">
      <c r="A19" s="23" t="s">
        <v>28</v>
      </c>
      <c r="B19" s="24" t="s">
        <v>29</v>
      </c>
      <c r="C19" s="31">
        <v>59709</v>
      </c>
      <c r="D19" s="32">
        <v>64153</v>
      </c>
      <c r="E19" s="398">
        <v>64153</v>
      </c>
      <c r="F19" s="408">
        <v>79634</v>
      </c>
      <c r="G19" s="408">
        <v>80485</v>
      </c>
    </row>
    <row r="20" spans="1:7" ht="20.25" customHeight="1">
      <c r="A20" s="18"/>
      <c r="B20" s="24" t="s">
        <v>30</v>
      </c>
      <c r="C20" s="34">
        <f>C18+C19</f>
        <v>508024</v>
      </c>
      <c r="D20" s="34">
        <f>D18+D19</f>
        <v>553546</v>
      </c>
      <c r="E20" s="399">
        <f>E18+E19</f>
        <v>623014</v>
      </c>
      <c r="F20" s="409">
        <f>F18+F19</f>
        <v>597162</v>
      </c>
      <c r="G20" s="409">
        <f>G18+G19</f>
        <v>606018</v>
      </c>
    </row>
    <row r="21" spans="1:7" ht="20.25" customHeight="1">
      <c r="A21" s="18"/>
      <c r="B21" s="19" t="s">
        <v>31</v>
      </c>
      <c r="C21" s="22"/>
      <c r="D21" s="25"/>
      <c r="E21" s="395"/>
      <c r="F21" s="404"/>
      <c r="G21" s="404"/>
    </row>
    <row r="22" spans="1:7" s="36" customFormat="1" ht="20.25" customHeight="1">
      <c r="A22" s="23" t="s">
        <v>11</v>
      </c>
      <c r="B22" s="24" t="s">
        <v>32</v>
      </c>
      <c r="C22" s="31"/>
      <c r="D22" s="25"/>
      <c r="E22" s="398"/>
      <c r="F22" s="408"/>
      <c r="G22" s="408"/>
    </row>
    <row r="23" spans="1:7" ht="20.25" customHeight="1">
      <c r="A23" s="26" t="s">
        <v>13</v>
      </c>
      <c r="B23" s="27" t="s">
        <v>33</v>
      </c>
      <c r="C23" s="22">
        <v>187489</v>
      </c>
      <c r="D23" s="25">
        <v>126385</v>
      </c>
      <c r="E23" s="395">
        <v>134355</v>
      </c>
      <c r="F23" s="410">
        <v>155534</v>
      </c>
      <c r="G23" s="404">
        <v>159938</v>
      </c>
    </row>
    <row r="24" spans="1:7" ht="26.25" customHeight="1">
      <c r="A24" s="26" t="s">
        <v>15</v>
      </c>
      <c r="B24" s="37" t="s">
        <v>34</v>
      </c>
      <c r="C24" s="22">
        <v>42493</v>
      </c>
      <c r="D24" s="25">
        <v>26321</v>
      </c>
      <c r="E24" s="395">
        <v>25781</v>
      </c>
      <c r="F24" s="410">
        <v>41768</v>
      </c>
      <c r="G24" s="404">
        <v>41210</v>
      </c>
    </row>
    <row r="25" spans="1:7" ht="20.25" customHeight="1">
      <c r="A25" s="26" t="s">
        <v>17</v>
      </c>
      <c r="B25" s="27" t="s">
        <v>35</v>
      </c>
      <c r="C25" s="38">
        <v>128148</v>
      </c>
      <c r="D25" s="38">
        <v>108161</v>
      </c>
      <c r="E25" s="292">
        <v>108690</v>
      </c>
      <c r="F25" s="410">
        <v>113480</v>
      </c>
      <c r="G25" s="404">
        <v>111374</v>
      </c>
    </row>
    <row r="26" spans="1:7" ht="20.25" customHeight="1">
      <c r="A26" s="39" t="s">
        <v>19</v>
      </c>
      <c r="B26" s="40" t="s">
        <v>36</v>
      </c>
      <c r="C26" s="41">
        <v>75934</v>
      </c>
      <c r="D26" s="42">
        <v>83383</v>
      </c>
      <c r="E26" s="400">
        <v>76091</v>
      </c>
      <c r="F26" s="410">
        <v>64250</v>
      </c>
      <c r="G26" s="404">
        <v>65720</v>
      </c>
    </row>
    <row r="27" spans="1:7" ht="20.25" customHeight="1">
      <c r="A27" s="43" t="s">
        <v>21</v>
      </c>
      <c r="B27" s="44" t="s">
        <v>37</v>
      </c>
      <c r="C27" s="45">
        <v>36737</v>
      </c>
      <c r="D27" s="45">
        <v>149200</v>
      </c>
      <c r="E27" s="395">
        <v>142683</v>
      </c>
      <c r="F27" s="411">
        <v>169047</v>
      </c>
      <c r="G27" s="404">
        <v>172224</v>
      </c>
    </row>
    <row r="28" spans="1:7" ht="20.25" customHeight="1">
      <c r="A28" s="43" t="s">
        <v>38</v>
      </c>
      <c r="B28" s="44" t="s">
        <v>39</v>
      </c>
      <c r="C28" s="46">
        <v>16623</v>
      </c>
      <c r="D28" s="46">
        <v>27351</v>
      </c>
      <c r="E28" s="401">
        <v>32730</v>
      </c>
      <c r="F28" s="410">
        <v>3083</v>
      </c>
      <c r="G28" s="404">
        <v>5552</v>
      </c>
    </row>
    <row r="29" spans="1:7" ht="20.25" customHeight="1">
      <c r="A29" s="43" t="s">
        <v>25</v>
      </c>
      <c r="B29" s="44" t="s">
        <v>40</v>
      </c>
      <c r="C29" s="46">
        <v>20500</v>
      </c>
      <c r="D29" s="46">
        <v>32645</v>
      </c>
      <c r="E29" s="401">
        <v>22230</v>
      </c>
      <c r="F29" s="410">
        <v>50000</v>
      </c>
      <c r="G29" s="404">
        <v>50000</v>
      </c>
    </row>
    <row r="30" spans="1:7" ht="20.25" customHeight="1">
      <c r="A30" s="43" t="s">
        <v>41</v>
      </c>
      <c r="B30" s="44" t="s">
        <v>42</v>
      </c>
      <c r="C30" s="22">
        <v>100</v>
      </c>
      <c r="D30" s="46">
        <v>100</v>
      </c>
      <c r="E30" s="401">
        <v>184</v>
      </c>
      <c r="F30" s="410"/>
      <c r="G30" s="404"/>
    </row>
    <row r="31" spans="1:7" s="36" customFormat="1" ht="20.25" customHeight="1">
      <c r="A31" s="48"/>
      <c r="B31" s="19" t="s">
        <v>43</v>
      </c>
      <c r="C31" s="31">
        <f>C23+C24+C25+C26+C27+C28+C29+C30</f>
        <v>508024</v>
      </c>
      <c r="D31" s="31">
        <f>D23+D24+D25+D26+D27+D28+D29+D30</f>
        <v>553546</v>
      </c>
      <c r="E31" s="402">
        <f>E23+E24+E25+E26+E27+E28+E29+E30</f>
        <v>542744</v>
      </c>
      <c r="F31" s="407">
        <f>F23+F24+F25+F26+F27+F28+F29+F30</f>
        <v>597162</v>
      </c>
      <c r="G31" s="407">
        <f>G23+G24+G25+G26+G27+G28+G29+G30</f>
        <v>606018</v>
      </c>
    </row>
    <row r="32" spans="1:7" s="36" customFormat="1" ht="20.25" customHeight="1">
      <c r="A32" s="48" t="s">
        <v>28</v>
      </c>
      <c r="B32" s="19" t="s">
        <v>44</v>
      </c>
      <c r="C32" s="49">
        <v>0</v>
      </c>
      <c r="D32" s="31">
        <v>0</v>
      </c>
      <c r="E32" s="402">
        <v>-4171</v>
      </c>
      <c r="F32" s="407">
        <v>0</v>
      </c>
      <c r="G32" s="408">
        <v>0</v>
      </c>
    </row>
    <row r="33" spans="1:7" s="36" customFormat="1" ht="20.25" customHeight="1">
      <c r="A33" s="50"/>
      <c r="B33" s="19" t="s">
        <v>45</v>
      </c>
      <c r="C33" s="51">
        <f>C31+C32</f>
        <v>508024</v>
      </c>
      <c r="D33" s="51">
        <f>D31+D32</f>
        <v>553546</v>
      </c>
      <c r="E33" s="402">
        <f>E31+E32</f>
        <v>538573</v>
      </c>
      <c r="F33" s="407">
        <f>F31+F32</f>
        <v>597162</v>
      </c>
      <c r="G33" s="407">
        <f>G31+G32</f>
        <v>606018</v>
      </c>
    </row>
    <row r="35" ht="15.75">
      <c r="C35" s="52"/>
    </row>
  </sheetData>
  <sheetProtection selectLockedCells="1" selectUnlockedCells="1"/>
  <mergeCells count="1">
    <mergeCell ref="A5:G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I45" sqref="I45"/>
    </sheetView>
  </sheetViews>
  <sheetFormatPr defaultColWidth="9.00390625" defaultRowHeight="12.75"/>
  <cols>
    <col min="1" max="1" width="57.75390625" style="97" customWidth="1"/>
    <col min="2" max="2" width="9.375" style="97" customWidth="1"/>
    <col min="3" max="3" width="16.00390625" style="387" bestFit="1" customWidth="1"/>
    <col min="4" max="4" width="16.00390625" style="97" bestFit="1" customWidth="1"/>
    <col min="5" max="8" width="9.125" style="97" customWidth="1"/>
  </cols>
  <sheetData>
    <row r="1" spans="2:4" ht="15.75">
      <c r="B1" s="98"/>
      <c r="C1" s="376"/>
      <c r="D1" s="376" t="s">
        <v>264</v>
      </c>
    </row>
    <row r="2" spans="2:4" ht="13.5" customHeight="1">
      <c r="B2" s="98"/>
      <c r="C2" s="376"/>
      <c r="D2" s="376" t="s">
        <v>1</v>
      </c>
    </row>
    <row r="3" spans="1:4" ht="38.25" customHeight="1">
      <c r="A3" s="556" t="s">
        <v>265</v>
      </c>
      <c r="B3" s="556"/>
      <c r="C3" s="556"/>
      <c r="D3" s="576"/>
    </row>
    <row r="4" ht="5.25" customHeight="1"/>
    <row r="5" spans="3:4" ht="13.5" customHeight="1">
      <c r="C5" s="376"/>
      <c r="D5" s="376" t="s">
        <v>3</v>
      </c>
    </row>
    <row r="6" spans="1:4" ht="21.75" customHeight="1">
      <c r="A6" s="264" t="s">
        <v>266</v>
      </c>
      <c r="B6" s="267" t="s">
        <v>267</v>
      </c>
      <c r="C6" s="483" t="s">
        <v>268</v>
      </c>
      <c r="D6" s="488" t="s">
        <v>480</v>
      </c>
    </row>
    <row r="7" spans="1:8" s="36" customFormat="1" ht="21" customHeight="1">
      <c r="A7" s="562" t="s">
        <v>269</v>
      </c>
      <c r="B7" s="562"/>
      <c r="C7" s="564"/>
      <c r="D7" s="408"/>
      <c r="E7" s="268"/>
      <c r="F7" s="268"/>
      <c r="G7" s="268"/>
      <c r="H7" s="268"/>
    </row>
    <row r="8" spans="1:4" ht="21" customHeight="1">
      <c r="A8" s="88" t="s">
        <v>270</v>
      </c>
      <c r="B8" s="88">
        <v>12.02</v>
      </c>
      <c r="C8" s="484">
        <v>55051600</v>
      </c>
      <c r="D8" s="404">
        <v>55051600</v>
      </c>
    </row>
    <row r="9" spans="1:4" ht="33" customHeight="1">
      <c r="A9" s="269" t="s">
        <v>271</v>
      </c>
      <c r="B9" s="88"/>
      <c r="C9" s="484">
        <f>C10+C11+C12+C13</f>
        <v>18284643</v>
      </c>
      <c r="D9" s="404">
        <v>18284643</v>
      </c>
    </row>
    <row r="10" spans="1:4" ht="31.5" customHeight="1">
      <c r="A10" s="269" t="s">
        <v>272</v>
      </c>
      <c r="B10" s="88"/>
      <c r="C10" s="484">
        <v>8795120</v>
      </c>
      <c r="D10" s="404">
        <v>8795120</v>
      </c>
    </row>
    <row r="11" spans="1:4" ht="15.75">
      <c r="A11" s="88" t="s">
        <v>273</v>
      </c>
      <c r="B11" s="88"/>
      <c r="C11" s="484">
        <v>4672800</v>
      </c>
      <c r="D11" s="404">
        <v>4672800</v>
      </c>
    </row>
    <row r="12" spans="1:4" ht="15.75">
      <c r="A12" s="88" t="s">
        <v>274</v>
      </c>
      <c r="B12" s="88"/>
      <c r="C12" s="484">
        <v>1370409</v>
      </c>
      <c r="D12" s="404">
        <v>1370409</v>
      </c>
    </row>
    <row r="13" spans="1:4" ht="15.75">
      <c r="A13" s="88" t="s">
        <v>275</v>
      </c>
      <c r="B13" s="88"/>
      <c r="C13" s="484">
        <v>3446314</v>
      </c>
      <c r="D13" s="404">
        <v>3446314</v>
      </c>
    </row>
    <row r="14" spans="1:4" ht="18.75" customHeight="1">
      <c r="A14" s="269" t="s">
        <v>276</v>
      </c>
      <c r="B14" s="88"/>
      <c r="C14" s="484">
        <f>C8+C9</f>
        <v>73336243</v>
      </c>
      <c r="D14" s="404">
        <v>73336243</v>
      </c>
    </row>
    <row r="15" spans="1:4" ht="15.75">
      <c r="A15" s="88" t="s">
        <v>277</v>
      </c>
      <c r="B15" s="88"/>
      <c r="C15" s="484">
        <v>8324100</v>
      </c>
      <c r="D15" s="404">
        <v>8324100</v>
      </c>
    </row>
    <row r="16" spans="1:4" ht="31.5" customHeight="1">
      <c r="A16" s="571" t="s">
        <v>278</v>
      </c>
      <c r="B16" s="571"/>
      <c r="C16" s="572"/>
      <c r="D16" s="404"/>
    </row>
    <row r="17" spans="1:4" ht="32.25" customHeight="1">
      <c r="A17" s="573" t="s">
        <v>279</v>
      </c>
      <c r="B17" s="574"/>
      <c r="C17" s="575"/>
      <c r="D17" s="404"/>
    </row>
    <row r="18" spans="1:4" ht="15.75">
      <c r="A18" s="88" t="s">
        <v>405</v>
      </c>
      <c r="B18" s="88"/>
      <c r="C18" s="484"/>
      <c r="D18" s="404"/>
    </row>
    <row r="19" spans="1:4" ht="15.75">
      <c r="A19" s="88" t="s">
        <v>280</v>
      </c>
      <c r="B19" s="88">
        <v>16.7</v>
      </c>
      <c r="C19" s="484">
        <v>44666933</v>
      </c>
      <c r="D19" s="404">
        <v>44666933</v>
      </c>
    </row>
    <row r="20" spans="1:4" ht="33.75" customHeight="1">
      <c r="A20" s="269" t="s">
        <v>406</v>
      </c>
      <c r="B20" s="88">
        <v>13</v>
      </c>
      <c r="C20" s="484">
        <v>15600000</v>
      </c>
      <c r="D20" s="404">
        <v>15600000</v>
      </c>
    </row>
    <row r="21" spans="1:4" ht="15.75">
      <c r="A21" s="88" t="s">
        <v>407</v>
      </c>
      <c r="B21" s="88"/>
      <c r="C21" s="484"/>
      <c r="D21" s="404"/>
    </row>
    <row r="22" spans="1:4" ht="15.75">
      <c r="A22" s="88" t="s">
        <v>281</v>
      </c>
      <c r="B22" s="88">
        <v>16.7</v>
      </c>
      <c r="C22" s="484">
        <v>22333467</v>
      </c>
      <c r="D22" s="404">
        <v>22333467</v>
      </c>
    </row>
    <row r="23" spans="1:4" ht="31.5">
      <c r="A23" s="526" t="s">
        <v>413</v>
      </c>
      <c r="B23" s="88">
        <v>16.7</v>
      </c>
      <c r="C23" s="484">
        <v>574480</v>
      </c>
      <c r="D23" s="404">
        <v>574480</v>
      </c>
    </row>
    <row r="24" spans="1:4" ht="31.5" customHeight="1">
      <c r="A24" s="269" t="s">
        <v>412</v>
      </c>
      <c r="B24" s="88">
        <v>13</v>
      </c>
      <c r="C24" s="484">
        <v>7800000</v>
      </c>
      <c r="D24" s="404">
        <v>7800000</v>
      </c>
    </row>
    <row r="25" spans="1:4" ht="15.75">
      <c r="A25" s="88" t="s">
        <v>282</v>
      </c>
      <c r="B25" s="88"/>
      <c r="C25" s="484"/>
      <c r="D25" s="404"/>
    </row>
    <row r="26" spans="1:4" ht="15.75">
      <c r="A26" s="88" t="s">
        <v>405</v>
      </c>
      <c r="B26" s="88"/>
      <c r="C26" s="484"/>
      <c r="D26" s="404"/>
    </row>
    <row r="27" spans="1:4" ht="15.75">
      <c r="A27" s="88" t="s">
        <v>408</v>
      </c>
      <c r="B27" s="88">
        <v>177</v>
      </c>
      <c r="C27" s="484">
        <v>6608000</v>
      </c>
      <c r="D27" s="404">
        <v>6608000</v>
      </c>
    </row>
    <row r="28" spans="1:4" ht="15.75">
      <c r="A28" s="88" t="s">
        <v>407</v>
      </c>
      <c r="B28" s="88"/>
      <c r="C28" s="484"/>
      <c r="D28" s="404"/>
    </row>
    <row r="29" spans="1:4" ht="15.75">
      <c r="A29" s="88" t="s">
        <v>409</v>
      </c>
      <c r="B29" s="88">
        <v>177</v>
      </c>
      <c r="C29" s="484">
        <v>3304000</v>
      </c>
      <c r="D29" s="404">
        <v>3304000</v>
      </c>
    </row>
    <row r="30" spans="1:4" ht="15.75">
      <c r="A30" s="88" t="s">
        <v>283</v>
      </c>
      <c r="B30" s="88"/>
      <c r="C30" s="484">
        <v>26000611</v>
      </c>
      <c r="D30" s="404">
        <v>26000611</v>
      </c>
    </row>
    <row r="31" spans="1:4" ht="37.5" customHeight="1">
      <c r="A31" s="269" t="s">
        <v>410</v>
      </c>
      <c r="B31" s="88"/>
      <c r="C31" s="484">
        <v>21019016</v>
      </c>
      <c r="D31" s="404">
        <v>21019016</v>
      </c>
    </row>
    <row r="32" spans="1:4" ht="17.25" customHeight="1">
      <c r="A32" s="88" t="s">
        <v>411</v>
      </c>
      <c r="B32" s="88"/>
      <c r="C32" s="484">
        <v>39113967</v>
      </c>
      <c r="D32" s="404">
        <v>39113967</v>
      </c>
    </row>
    <row r="33" spans="1:4" ht="15.75">
      <c r="A33" s="88" t="s">
        <v>284</v>
      </c>
      <c r="B33" s="88"/>
      <c r="C33" s="484">
        <v>3515000</v>
      </c>
      <c r="D33" s="404">
        <v>3515000</v>
      </c>
    </row>
    <row r="34" spans="1:4" ht="17.25" customHeight="1">
      <c r="A34" s="388" t="s">
        <v>285</v>
      </c>
      <c r="B34" s="388"/>
      <c r="C34" s="485">
        <f>C14+C15+C19+C20+C22+C24+C27+C29+C31+C23+C33+C32</f>
        <v>246195206</v>
      </c>
      <c r="D34" s="528">
        <f>D14+D15+D19+D20+D22+D24+D27+D29+D31+D23+D33+D32</f>
        <v>246195206</v>
      </c>
    </row>
    <row r="35" spans="1:4" ht="15.75">
      <c r="A35" s="389" t="s">
        <v>461</v>
      </c>
      <c r="B35" s="389"/>
      <c r="C35" s="486"/>
      <c r="D35" s="404"/>
    </row>
    <row r="36" spans="1:4" ht="15.75">
      <c r="A36" s="389" t="s">
        <v>462</v>
      </c>
      <c r="B36" s="389"/>
      <c r="C36" s="486">
        <v>75000</v>
      </c>
      <c r="D36" s="404">
        <v>75000</v>
      </c>
    </row>
    <row r="37" spans="1:4" ht="15.75">
      <c r="A37" s="389" t="s">
        <v>463</v>
      </c>
      <c r="B37" s="389"/>
      <c r="C37" s="486">
        <v>1600000</v>
      </c>
      <c r="D37" s="404">
        <v>1600000</v>
      </c>
    </row>
    <row r="38" spans="1:4" ht="15.75">
      <c r="A38" s="389" t="s">
        <v>487</v>
      </c>
      <c r="B38" s="389"/>
      <c r="C38" s="486"/>
      <c r="D38" s="404">
        <v>360000</v>
      </c>
    </row>
    <row r="39" spans="1:4" ht="15.75">
      <c r="A39" s="389" t="s">
        <v>464</v>
      </c>
      <c r="B39" s="389"/>
      <c r="C39" s="486">
        <v>53516000</v>
      </c>
      <c r="D39" s="404">
        <v>54416000</v>
      </c>
    </row>
    <row r="40" spans="1:4" ht="15.75">
      <c r="A40" s="389" t="s">
        <v>488</v>
      </c>
      <c r="B40" s="389"/>
      <c r="C40" s="486"/>
      <c r="D40" s="404">
        <v>1631000</v>
      </c>
    </row>
    <row r="41" spans="1:4" ht="15.75">
      <c r="A41" s="389" t="s">
        <v>501</v>
      </c>
      <c r="B41" s="389"/>
      <c r="C41" s="486"/>
      <c r="D41" s="404">
        <v>78000</v>
      </c>
    </row>
    <row r="42" spans="1:8" s="36" customFormat="1" ht="15.75">
      <c r="A42" s="390" t="s">
        <v>465</v>
      </c>
      <c r="B42" s="390"/>
      <c r="C42" s="487">
        <f>C34+C36+C37+C39</f>
        <v>301386206</v>
      </c>
      <c r="D42" s="527">
        <f>D34+D36+D37+D38+D39+D40+D41</f>
        <v>304355206</v>
      </c>
      <c r="E42" s="268"/>
      <c r="F42" s="268"/>
      <c r="G42" s="268"/>
      <c r="H42" s="268"/>
    </row>
  </sheetData>
  <sheetProtection selectLockedCells="1" selectUnlockedCells="1"/>
  <mergeCells count="4">
    <mergeCell ref="A7:C7"/>
    <mergeCell ref="A16:C16"/>
    <mergeCell ref="A17:C17"/>
    <mergeCell ref="A3:D3"/>
  </mergeCells>
  <printOptions/>
  <pageMargins left="0.36" right="0.19" top="0.18" bottom="0.3298611111111111" header="0.25" footer="0.31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3"/>
  <sheetViews>
    <sheetView zoomScaleSheetLayoutView="100" zoomScalePageLayoutView="0" workbookViewId="0" topLeftCell="A10">
      <selection activeCell="K11" sqref="K11"/>
    </sheetView>
  </sheetViews>
  <sheetFormatPr defaultColWidth="7.875" defaultRowHeight="12.75"/>
  <cols>
    <col min="1" max="1" width="6.25390625" style="97" customWidth="1"/>
    <col min="2" max="2" width="31.00390625" style="97" customWidth="1"/>
    <col min="3" max="3" width="11.375" style="97" customWidth="1"/>
    <col min="4" max="4" width="11.375" style="235" customWidth="1"/>
    <col min="5" max="5" width="11.375" style="97" customWidth="1"/>
    <col min="6" max="6" width="11.375" style="235" customWidth="1"/>
    <col min="7" max="7" width="10.75390625" style="235" customWidth="1"/>
    <col min="8" max="249" width="7.875" style="235" customWidth="1"/>
  </cols>
  <sheetData>
    <row r="1" spans="3:7" ht="15.75">
      <c r="C1" s="98"/>
      <c r="F1" s="98"/>
      <c r="G1" s="98" t="s">
        <v>286</v>
      </c>
    </row>
    <row r="2" spans="3:7" ht="12.75" customHeight="1">
      <c r="C2" s="98"/>
      <c r="F2" s="98"/>
      <c r="G2" s="98" t="s">
        <v>47</v>
      </c>
    </row>
    <row r="4" spans="1:7" ht="48.75" customHeight="1">
      <c r="A4" s="577" t="s">
        <v>287</v>
      </c>
      <c r="B4" s="577"/>
      <c r="C4" s="577"/>
      <c r="D4" s="577"/>
      <c r="E4" s="577"/>
      <c r="F4" s="577"/>
      <c r="G4" s="555"/>
    </row>
    <row r="7" spans="1:7" ht="15.75" customHeight="1">
      <c r="A7" s="143"/>
      <c r="C7" s="98"/>
      <c r="F7" s="98"/>
      <c r="G7" s="98" t="s">
        <v>3</v>
      </c>
    </row>
    <row r="8" spans="1:256" s="63" customFormat="1" ht="57.75" customHeight="1">
      <c r="A8" s="270" t="s">
        <v>4</v>
      </c>
      <c r="B8" s="271" t="s">
        <v>5</v>
      </c>
      <c r="C8" s="15" t="s">
        <v>6</v>
      </c>
      <c r="D8" s="15" t="s">
        <v>7</v>
      </c>
      <c r="E8" s="375" t="s">
        <v>8</v>
      </c>
      <c r="F8" s="246" t="s">
        <v>9</v>
      </c>
      <c r="G8" s="403" t="s">
        <v>477</v>
      </c>
      <c r="IP8" s="64"/>
      <c r="IQ8" s="64"/>
      <c r="IR8" s="64"/>
      <c r="IS8" s="64"/>
      <c r="IT8" s="64"/>
      <c r="IU8" s="64"/>
      <c r="IV8" s="64"/>
    </row>
    <row r="9" spans="1:7" ht="30.75" customHeight="1">
      <c r="A9" s="272" t="s">
        <v>13</v>
      </c>
      <c r="B9" s="273" t="s">
        <v>400</v>
      </c>
      <c r="C9" s="22">
        <v>975</v>
      </c>
      <c r="D9" s="274">
        <v>975</v>
      </c>
      <c r="E9" s="22">
        <v>5544</v>
      </c>
      <c r="F9" s="394"/>
      <c r="G9" s="404"/>
    </row>
    <row r="10" spans="1:7" ht="29.25" customHeight="1">
      <c r="A10" s="272" t="s">
        <v>15</v>
      </c>
      <c r="B10" s="275" t="s">
        <v>288</v>
      </c>
      <c r="C10" s="22">
        <v>3848</v>
      </c>
      <c r="D10" s="274">
        <v>3848</v>
      </c>
      <c r="E10" s="22">
        <v>915</v>
      </c>
      <c r="F10" s="394">
        <v>2933</v>
      </c>
      <c r="G10" s="404">
        <v>2933</v>
      </c>
    </row>
    <row r="11" spans="1:7" ht="31.5" customHeight="1">
      <c r="A11" s="272" t="s">
        <v>17</v>
      </c>
      <c r="B11" s="275" t="s">
        <v>481</v>
      </c>
      <c r="C11" s="22">
        <v>9800</v>
      </c>
      <c r="D11" s="274">
        <v>9800</v>
      </c>
      <c r="E11" s="22">
        <v>13226</v>
      </c>
      <c r="F11" s="394"/>
      <c r="G11" s="404">
        <v>2469</v>
      </c>
    </row>
    <row r="12" spans="1:7" ht="31.5" customHeight="1">
      <c r="A12" s="276" t="s">
        <v>19</v>
      </c>
      <c r="B12" s="277" t="s">
        <v>289</v>
      </c>
      <c r="C12" s="41">
        <v>1000</v>
      </c>
      <c r="D12" s="278">
        <v>1000</v>
      </c>
      <c r="E12" s="41">
        <v>2243</v>
      </c>
      <c r="F12" s="418"/>
      <c r="G12" s="404"/>
    </row>
    <row r="13" spans="1:7" ht="31.5" customHeight="1">
      <c r="A13" s="272" t="s">
        <v>21</v>
      </c>
      <c r="B13" s="269" t="s">
        <v>290</v>
      </c>
      <c r="C13" s="22">
        <v>1000</v>
      </c>
      <c r="D13" s="274">
        <v>1000</v>
      </c>
      <c r="E13" s="22">
        <v>149</v>
      </c>
      <c r="F13" s="394"/>
      <c r="G13" s="404"/>
    </row>
    <row r="14" spans="1:7" ht="31.5" customHeight="1">
      <c r="A14" s="272" t="s">
        <v>23</v>
      </c>
      <c r="B14" s="269" t="s">
        <v>475</v>
      </c>
      <c r="C14" s="22"/>
      <c r="D14" s="274">
        <v>272</v>
      </c>
      <c r="E14" s="22">
        <v>292</v>
      </c>
      <c r="F14" s="394">
        <v>150</v>
      </c>
      <c r="G14" s="404">
        <v>150</v>
      </c>
    </row>
    <row r="15" spans="1:7" ht="31.5" customHeight="1">
      <c r="A15" s="272" t="s">
        <v>25</v>
      </c>
      <c r="B15" s="269" t="s">
        <v>291</v>
      </c>
      <c r="C15" s="22"/>
      <c r="D15" s="274">
        <v>10456</v>
      </c>
      <c r="E15" s="22">
        <v>10211</v>
      </c>
      <c r="F15" s="489"/>
      <c r="G15" s="404"/>
    </row>
    <row r="16" spans="1:7" ht="31.5" customHeight="1">
      <c r="A16" s="272" t="s">
        <v>41</v>
      </c>
      <c r="B16" s="269" t="s">
        <v>399</v>
      </c>
      <c r="C16" s="22"/>
      <c r="D16" s="274"/>
      <c r="E16" s="22">
        <v>150</v>
      </c>
      <c r="F16" s="489"/>
      <c r="G16" s="404"/>
    </row>
    <row r="17" spans="1:256" s="71" customFormat="1" ht="31.5" customHeight="1">
      <c r="A17" s="279"/>
      <c r="B17" s="49" t="s">
        <v>253</v>
      </c>
      <c r="C17" s="31">
        <f>C9+C10+C11+C12+C13+C14+C15</f>
        <v>16623</v>
      </c>
      <c r="D17" s="31">
        <f>D9+D10+D11+D12+D13+D14+D15</f>
        <v>27351</v>
      </c>
      <c r="E17" s="31">
        <f>E9+E10+E11+E12+E13+E14+E15+E16</f>
        <v>32730</v>
      </c>
      <c r="F17" s="413">
        <f>F9+F10+F11+F12+F13+F14+F15</f>
        <v>3083</v>
      </c>
      <c r="G17" s="408">
        <f>G9+G10+G11+G12+G13+G14+G15</f>
        <v>5552</v>
      </c>
      <c r="IP17" s="36"/>
      <c r="IQ17" s="36"/>
      <c r="IR17" s="36"/>
      <c r="IS17" s="36"/>
      <c r="IT17" s="36"/>
      <c r="IU17" s="36"/>
      <c r="IV17" s="36"/>
    </row>
    <row r="18" spans="1:4" ht="15.75">
      <c r="A18" s="280"/>
      <c r="D18" s="97"/>
    </row>
    <row r="19" ht="15.75">
      <c r="D19" s="97"/>
    </row>
    <row r="20" ht="15.75">
      <c r="D20" s="97"/>
    </row>
    <row r="21" ht="15.75">
      <c r="D21" s="97"/>
    </row>
    <row r="22" ht="15.75" customHeight="1">
      <c r="D22" s="97"/>
    </row>
    <row r="23" ht="15.75" customHeight="1">
      <c r="D23" s="97"/>
    </row>
    <row r="24" ht="15.75">
      <c r="D24" s="97"/>
    </row>
    <row r="25" ht="15.75">
      <c r="D25" s="97"/>
    </row>
    <row r="26" ht="15.75">
      <c r="D26" s="97"/>
    </row>
    <row r="27" ht="15.75">
      <c r="D27" s="97"/>
    </row>
    <row r="28" ht="15.75">
      <c r="D28" s="97"/>
    </row>
    <row r="29" ht="15.75">
      <c r="D29" s="97"/>
    </row>
    <row r="30" ht="15.75">
      <c r="D30" s="97"/>
    </row>
    <row r="31" ht="15.75">
      <c r="D31" s="97"/>
    </row>
    <row r="32" ht="15.75">
      <c r="D32" s="97"/>
    </row>
    <row r="33" ht="16.5" customHeight="1">
      <c r="D33" s="97"/>
    </row>
    <row r="34" ht="15.75">
      <c r="D34" s="97"/>
    </row>
    <row r="35" ht="15.75">
      <c r="D35" s="97"/>
    </row>
    <row r="36" ht="15.75">
      <c r="D36" s="97"/>
    </row>
    <row r="37" ht="15.75">
      <c r="D37" s="97"/>
    </row>
    <row r="38" ht="15.75">
      <c r="D38" s="97"/>
    </row>
    <row r="39" ht="15.75">
      <c r="D39" s="97"/>
    </row>
    <row r="40" ht="15.75">
      <c r="D40" s="97"/>
    </row>
    <row r="41" ht="15.75">
      <c r="D41" s="97"/>
    </row>
    <row r="42" ht="15.75">
      <c r="D42" s="97"/>
    </row>
    <row r="43" ht="15.75">
      <c r="D43" s="97"/>
    </row>
  </sheetData>
  <sheetProtection selectLockedCells="1" selectUnlockedCells="1"/>
  <mergeCells count="1">
    <mergeCell ref="A4:G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75390625" style="0" customWidth="1"/>
    <col min="2" max="2" width="30.625" style="0" customWidth="1"/>
    <col min="3" max="6" width="10.75390625" style="0" customWidth="1"/>
    <col min="7" max="7" width="10.375" style="0" customWidth="1"/>
  </cols>
  <sheetData>
    <row r="1" spans="1:7" ht="15.75">
      <c r="A1" s="97"/>
      <c r="B1" s="97"/>
      <c r="C1" s="98"/>
      <c r="F1" s="98"/>
      <c r="G1" s="98" t="s">
        <v>292</v>
      </c>
    </row>
    <row r="2" spans="1:7" ht="14.25" customHeight="1">
      <c r="A2" s="97"/>
      <c r="B2" s="97"/>
      <c r="C2" s="98"/>
      <c r="F2" s="98"/>
      <c r="G2" s="98" t="s">
        <v>1</v>
      </c>
    </row>
    <row r="3" spans="1:3" ht="15.75">
      <c r="A3" s="97"/>
      <c r="B3" s="97"/>
      <c r="C3" s="97"/>
    </row>
    <row r="4" spans="1:3" ht="15.75">
      <c r="A4" s="97"/>
      <c r="B4" s="97"/>
      <c r="C4" s="97"/>
    </row>
    <row r="5" spans="1:7" ht="45" customHeight="1">
      <c r="A5" s="544" t="s">
        <v>401</v>
      </c>
      <c r="B5" s="544"/>
      <c r="C5" s="544"/>
      <c r="D5" s="544"/>
      <c r="E5" s="544"/>
      <c r="F5" s="544"/>
      <c r="G5" s="555"/>
    </row>
    <row r="6" spans="1:3" ht="15.75">
      <c r="A6" s="97"/>
      <c r="B6" s="97"/>
      <c r="C6" s="97"/>
    </row>
    <row r="7" spans="1:3" ht="15.75">
      <c r="A7" s="97"/>
      <c r="B7" s="97"/>
      <c r="C7" s="97"/>
    </row>
    <row r="8" spans="1:3" ht="15.75">
      <c r="A8" s="97"/>
      <c r="B8" s="97"/>
      <c r="C8" s="97"/>
    </row>
    <row r="9" spans="1:3" ht="15.75">
      <c r="A9" s="97"/>
      <c r="B9" s="97"/>
      <c r="C9" s="97"/>
    </row>
    <row r="10" spans="1:7" ht="15.75">
      <c r="A10" s="143"/>
      <c r="B10" s="97"/>
      <c r="C10" s="98"/>
      <c r="F10" s="98"/>
      <c r="G10" s="98" t="s">
        <v>3</v>
      </c>
    </row>
    <row r="11" spans="1:7" s="64" customFormat="1" ht="57.75" customHeight="1">
      <c r="A11" s="270" t="s">
        <v>4</v>
      </c>
      <c r="B11" s="271" t="s">
        <v>5</v>
      </c>
      <c r="C11" s="15" t="s">
        <v>6</v>
      </c>
      <c r="D11" s="15" t="s">
        <v>7</v>
      </c>
      <c r="E11" s="16" t="s">
        <v>8</v>
      </c>
      <c r="F11" s="403" t="s">
        <v>9</v>
      </c>
      <c r="G11" s="403" t="s">
        <v>477</v>
      </c>
    </row>
    <row r="12" spans="1:7" s="64" customFormat="1" ht="31.5" customHeight="1">
      <c r="A12" s="272" t="s">
        <v>103</v>
      </c>
      <c r="B12" s="275" t="s">
        <v>291</v>
      </c>
      <c r="C12" s="138">
        <v>6500</v>
      </c>
      <c r="D12" s="138">
        <v>18645</v>
      </c>
      <c r="E12" s="292">
        <v>18645</v>
      </c>
      <c r="F12" s="410"/>
      <c r="G12" s="404"/>
    </row>
    <row r="13" spans="1:7" s="64" customFormat="1" ht="31.5" customHeight="1">
      <c r="A13" s="272" t="s">
        <v>77</v>
      </c>
      <c r="B13" s="275" t="s">
        <v>473</v>
      </c>
      <c r="C13" s="138">
        <v>14000</v>
      </c>
      <c r="D13" s="138">
        <v>14000</v>
      </c>
      <c r="E13" s="292">
        <v>3585</v>
      </c>
      <c r="F13" s="410">
        <v>50000</v>
      </c>
      <c r="G13" s="404">
        <v>50000</v>
      </c>
    </row>
    <row r="14" spans="1:7" s="64" customFormat="1" ht="40.5" customHeight="1">
      <c r="A14" s="281"/>
      <c r="B14" s="49" t="s">
        <v>253</v>
      </c>
      <c r="C14" s="31">
        <f>C12+C13</f>
        <v>20500</v>
      </c>
      <c r="D14" s="31">
        <f>D12+D13</f>
        <v>32645</v>
      </c>
      <c r="E14" s="413">
        <f>E12+E13</f>
        <v>22230</v>
      </c>
      <c r="F14" s="408">
        <f>F12+F13</f>
        <v>50000</v>
      </c>
      <c r="G14" s="408">
        <v>50000</v>
      </c>
    </row>
  </sheetData>
  <sheetProtection selectLockedCells="1" selectUnlockedCells="1"/>
  <mergeCells count="1">
    <mergeCell ref="A5:G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5.75390625" style="97" customWidth="1"/>
    <col min="2" max="2" width="46.875" style="97" customWidth="1"/>
    <col min="3" max="4" width="9.75390625" style="97" customWidth="1"/>
  </cols>
  <sheetData>
    <row r="1" ht="15.75">
      <c r="D1" s="98" t="s">
        <v>293</v>
      </c>
    </row>
    <row r="2" ht="12" customHeight="1">
      <c r="D2" s="98" t="s">
        <v>1</v>
      </c>
    </row>
    <row r="5" spans="1:4" ht="45.75" customHeight="1">
      <c r="A5" s="545" t="s">
        <v>294</v>
      </c>
      <c r="B5" s="545"/>
      <c r="C5" s="545"/>
      <c r="D5" s="545"/>
    </row>
    <row r="10" ht="15.75">
      <c r="D10" s="98" t="s">
        <v>295</v>
      </c>
    </row>
    <row r="11" spans="1:4" ht="31.5" customHeight="1">
      <c r="A11" s="282" t="s">
        <v>4</v>
      </c>
      <c r="B11" s="271" t="s">
        <v>296</v>
      </c>
      <c r="C11" s="283" t="s">
        <v>297</v>
      </c>
      <c r="D11" s="283" t="s">
        <v>298</v>
      </c>
    </row>
    <row r="12" spans="1:4" s="287" customFormat="1" ht="41.25" customHeight="1">
      <c r="A12" s="284" t="s">
        <v>299</v>
      </c>
      <c r="B12" s="285" t="s">
        <v>299</v>
      </c>
      <c r="C12" s="286" t="s">
        <v>299</v>
      </c>
      <c r="D12" s="286" t="s">
        <v>299</v>
      </c>
    </row>
    <row r="13" spans="1:5" ht="36.75" customHeight="1">
      <c r="A13" s="273"/>
      <c r="B13" s="49" t="s">
        <v>253</v>
      </c>
      <c r="C13" s="288" t="s">
        <v>299</v>
      </c>
      <c r="D13" s="288" t="s">
        <v>261</v>
      </c>
      <c r="E13" s="287"/>
    </row>
    <row r="14" spans="1:3" ht="15.75">
      <c r="A14" s="143"/>
      <c r="B14" s="143"/>
      <c r="C14" s="143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78"/>
      <c r="B2" s="97"/>
      <c r="C2" s="97"/>
      <c r="D2" s="97"/>
      <c r="E2" s="97"/>
      <c r="F2" s="97"/>
      <c r="G2" s="97"/>
      <c r="H2" s="546" t="s">
        <v>414</v>
      </c>
      <c r="I2" s="546"/>
    </row>
    <row r="3" spans="1:9" ht="15.75">
      <c r="A3" s="378"/>
      <c r="B3" s="97"/>
      <c r="C3" s="97"/>
      <c r="D3" s="97"/>
      <c r="E3" s="97"/>
      <c r="F3" s="97"/>
      <c r="G3" s="97"/>
      <c r="H3" s="97"/>
      <c r="I3" s="98" t="s">
        <v>1</v>
      </c>
    </row>
    <row r="4" spans="1:9" ht="18.75">
      <c r="A4" s="560" t="s">
        <v>415</v>
      </c>
      <c r="B4" s="560"/>
      <c r="C4" s="560"/>
      <c r="D4" s="560"/>
      <c r="E4" s="560"/>
      <c r="F4" s="560"/>
      <c r="G4" s="560"/>
      <c r="H4" s="560"/>
      <c r="I4" s="560"/>
    </row>
    <row r="5" spans="1:9" ht="18.75">
      <c r="A5" s="379"/>
      <c r="B5" s="380"/>
      <c r="C5" s="380"/>
      <c r="D5" s="380"/>
      <c r="E5" s="380"/>
      <c r="F5" s="380"/>
      <c r="G5" s="380"/>
      <c r="H5" s="380"/>
      <c r="I5" s="380"/>
    </row>
    <row r="6" spans="1:9" ht="15.75">
      <c r="A6" s="378"/>
      <c r="B6" s="97"/>
      <c r="C6" s="97"/>
      <c r="D6" s="97"/>
      <c r="E6" s="97"/>
      <c r="F6" s="97"/>
      <c r="G6" s="97"/>
      <c r="H6" s="97"/>
      <c r="I6" s="98" t="s">
        <v>3</v>
      </c>
    </row>
    <row r="7" spans="1:9" ht="15.75">
      <c r="A7" s="547" t="s">
        <v>4</v>
      </c>
      <c r="B7" s="547" t="s">
        <v>416</v>
      </c>
      <c r="C7" s="548" t="s">
        <v>417</v>
      </c>
      <c r="D7" s="548"/>
      <c r="E7" s="548"/>
      <c r="F7" s="548" t="s">
        <v>418</v>
      </c>
      <c r="G7" s="548"/>
      <c r="H7" s="548"/>
      <c r="I7" s="377" t="s">
        <v>253</v>
      </c>
    </row>
    <row r="8" spans="1:9" ht="31.5">
      <c r="A8" s="547"/>
      <c r="B8" s="547"/>
      <c r="C8" s="381" t="s">
        <v>266</v>
      </c>
      <c r="D8" s="381" t="s">
        <v>419</v>
      </c>
      <c r="E8" s="381" t="s">
        <v>420</v>
      </c>
      <c r="F8" s="381" t="s">
        <v>266</v>
      </c>
      <c r="G8" s="381" t="s">
        <v>421</v>
      </c>
      <c r="H8" s="381" t="s">
        <v>422</v>
      </c>
      <c r="I8" s="381" t="s">
        <v>423</v>
      </c>
    </row>
    <row r="9" spans="1:9" ht="15.75">
      <c r="A9" s="69" t="s">
        <v>11</v>
      </c>
      <c r="B9" s="88" t="s">
        <v>424</v>
      </c>
      <c r="C9" s="382"/>
      <c r="D9" s="382"/>
      <c r="E9" s="382"/>
      <c r="F9" s="382"/>
      <c r="G9" s="382"/>
      <c r="H9" s="382"/>
      <c r="I9" s="382"/>
    </row>
    <row r="10" spans="1:9" ht="15.75">
      <c r="A10" s="69" t="s">
        <v>13</v>
      </c>
      <c r="B10" s="88" t="s">
        <v>425</v>
      </c>
      <c r="C10" s="43" t="s">
        <v>426</v>
      </c>
      <c r="D10" s="43" t="s">
        <v>261</v>
      </c>
      <c r="E10" s="43" t="s">
        <v>427</v>
      </c>
      <c r="F10" s="43" t="s">
        <v>262</v>
      </c>
      <c r="G10" s="43" t="s">
        <v>262</v>
      </c>
      <c r="H10" s="43" t="s">
        <v>261</v>
      </c>
      <c r="I10" s="43" t="s">
        <v>261</v>
      </c>
    </row>
    <row r="11" spans="1:9" ht="31.5">
      <c r="A11" s="69" t="s">
        <v>15</v>
      </c>
      <c r="B11" s="269" t="s">
        <v>428</v>
      </c>
      <c r="C11" s="43" t="s">
        <v>429</v>
      </c>
      <c r="D11" s="43" t="s">
        <v>262</v>
      </c>
      <c r="E11" s="43" t="s">
        <v>262</v>
      </c>
      <c r="F11" s="43" t="s">
        <v>262</v>
      </c>
      <c r="G11" s="43" t="s">
        <v>262</v>
      </c>
      <c r="H11" s="43" t="s">
        <v>262</v>
      </c>
      <c r="I11" s="43" t="s">
        <v>262</v>
      </c>
    </row>
    <row r="12" spans="1:9" ht="15.75">
      <c r="A12" s="69" t="s">
        <v>17</v>
      </c>
      <c r="B12" s="88" t="s">
        <v>430</v>
      </c>
      <c r="C12" s="43" t="s">
        <v>261</v>
      </c>
      <c r="D12" s="43" t="s">
        <v>262</v>
      </c>
      <c r="E12" s="43" t="s">
        <v>261</v>
      </c>
      <c r="F12" s="43" t="s">
        <v>261</v>
      </c>
      <c r="G12" s="43" t="s">
        <v>261</v>
      </c>
      <c r="H12" s="43" t="s">
        <v>261</v>
      </c>
      <c r="I12" s="43" t="s">
        <v>261</v>
      </c>
    </row>
    <row r="13" spans="1:9" ht="40.5" customHeight="1">
      <c r="A13" s="69" t="s">
        <v>164</v>
      </c>
      <c r="B13" s="88" t="s">
        <v>431</v>
      </c>
      <c r="C13" s="383" t="s">
        <v>432</v>
      </c>
      <c r="D13" s="383" t="s">
        <v>433</v>
      </c>
      <c r="E13" s="43" t="s">
        <v>467</v>
      </c>
      <c r="F13" s="383" t="s">
        <v>468</v>
      </c>
      <c r="G13" s="43"/>
      <c r="H13" s="43" t="s">
        <v>469</v>
      </c>
      <c r="I13" s="43" t="s">
        <v>470</v>
      </c>
    </row>
    <row r="14" spans="1:9" ht="45">
      <c r="A14" s="69" t="s">
        <v>28</v>
      </c>
      <c r="B14" s="384" t="s">
        <v>434</v>
      </c>
      <c r="C14" s="385" t="s">
        <v>427</v>
      </c>
      <c r="D14" s="385" t="s">
        <v>299</v>
      </c>
      <c r="E14" s="281" t="s">
        <v>299</v>
      </c>
      <c r="F14" s="281" t="s">
        <v>299</v>
      </c>
      <c r="G14" s="281" t="s">
        <v>299</v>
      </c>
      <c r="H14" s="281" t="s">
        <v>299</v>
      </c>
      <c r="I14" s="281" t="s">
        <v>262</v>
      </c>
    </row>
    <row r="15" spans="1:9" ht="31.5">
      <c r="A15" s="69" t="s">
        <v>63</v>
      </c>
      <c r="B15" s="269" t="s">
        <v>435</v>
      </c>
      <c r="C15" s="385" t="s">
        <v>427</v>
      </c>
      <c r="D15" s="385" t="s">
        <v>299</v>
      </c>
      <c r="E15" s="281" t="s">
        <v>299</v>
      </c>
      <c r="F15" s="281" t="s">
        <v>299</v>
      </c>
      <c r="G15" s="281" t="s">
        <v>299</v>
      </c>
      <c r="H15" s="281" t="s">
        <v>299</v>
      </c>
      <c r="I15" s="281" t="s">
        <v>262</v>
      </c>
    </row>
    <row r="16" spans="1:9" ht="60">
      <c r="A16" s="69" t="s">
        <v>120</v>
      </c>
      <c r="B16" s="384" t="s">
        <v>436</v>
      </c>
      <c r="C16" s="385" t="s">
        <v>427</v>
      </c>
      <c r="D16" s="385" t="s">
        <v>299</v>
      </c>
      <c r="E16" s="281" t="s">
        <v>299</v>
      </c>
      <c r="F16" s="281" t="s">
        <v>299</v>
      </c>
      <c r="G16" s="281" t="s">
        <v>299</v>
      </c>
      <c r="H16" s="281" t="s">
        <v>299</v>
      </c>
      <c r="I16" s="281" t="s">
        <v>262</v>
      </c>
    </row>
    <row r="17" spans="1:9" ht="47.25">
      <c r="A17" s="69" t="s">
        <v>86</v>
      </c>
      <c r="B17" s="269" t="s">
        <v>437</v>
      </c>
      <c r="C17" s="385" t="s">
        <v>427</v>
      </c>
      <c r="D17" s="385" t="s">
        <v>299</v>
      </c>
      <c r="E17" s="281" t="s">
        <v>299</v>
      </c>
      <c r="F17" s="281" t="s">
        <v>299</v>
      </c>
      <c r="G17" s="281" t="s">
        <v>299</v>
      </c>
      <c r="H17" s="281" t="s">
        <v>299</v>
      </c>
      <c r="I17" s="281" t="s">
        <v>262</v>
      </c>
    </row>
    <row r="18" spans="1:9" ht="30" customHeight="1">
      <c r="A18" s="69"/>
      <c r="B18" s="49" t="s">
        <v>253</v>
      </c>
      <c r="C18" s="385" t="s">
        <v>427</v>
      </c>
      <c r="D18" s="385" t="s">
        <v>299</v>
      </c>
      <c r="E18" s="48" t="s">
        <v>467</v>
      </c>
      <c r="F18" s="43" t="s">
        <v>261</v>
      </c>
      <c r="G18" s="43" t="s">
        <v>261</v>
      </c>
      <c r="H18" s="48" t="s">
        <v>469</v>
      </c>
      <c r="I18" s="48" t="s">
        <v>470</v>
      </c>
    </row>
    <row r="19" spans="1:9" ht="15.75">
      <c r="A19" s="378"/>
      <c r="B19" s="97"/>
      <c r="C19" s="97"/>
      <c r="D19" s="97"/>
      <c r="E19" s="97"/>
      <c r="F19" s="97"/>
      <c r="G19" s="97"/>
      <c r="H19" s="97"/>
      <c r="I19" s="97"/>
    </row>
    <row r="20" spans="1:9" ht="15.75">
      <c r="A20" s="378"/>
      <c r="B20" s="97"/>
      <c r="C20" s="97"/>
      <c r="D20" s="97"/>
      <c r="E20" s="97"/>
      <c r="F20" s="97"/>
      <c r="G20" s="97"/>
      <c r="H20" s="97"/>
      <c r="I20" s="97"/>
    </row>
    <row r="21" spans="1:9" ht="15.75">
      <c r="A21" s="378"/>
      <c r="B21" s="97"/>
      <c r="C21" s="97"/>
      <c r="D21" s="97"/>
      <c r="E21" s="97"/>
      <c r="F21" s="97"/>
      <c r="G21" s="97"/>
      <c r="H21" s="97"/>
      <c r="I21" s="97"/>
    </row>
    <row r="22" spans="1:9" ht="15.75">
      <c r="A22" s="378"/>
      <c r="B22" s="97"/>
      <c r="C22" s="97"/>
      <c r="D22" s="97"/>
      <c r="E22" s="97"/>
      <c r="F22" s="97"/>
      <c r="G22" s="97"/>
      <c r="H22" s="97"/>
      <c r="I22" s="97"/>
    </row>
    <row r="23" spans="1:9" ht="15.75">
      <c r="A23" s="378"/>
      <c r="B23" s="97"/>
      <c r="C23" s="97"/>
      <c r="D23" s="97"/>
      <c r="E23" s="97"/>
      <c r="F23" s="97"/>
      <c r="G23" s="97"/>
      <c r="H23" s="97"/>
      <c r="I23" s="97"/>
    </row>
    <row r="24" spans="1:9" ht="15.75">
      <c r="A24" s="378"/>
      <c r="B24" s="97"/>
      <c r="C24" s="97"/>
      <c r="D24" s="97"/>
      <c r="E24" s="97"/>
      <c r="F24" s="97"/>
      <c r="G24" s="97"/>
      <c r="H24" s="97"/>
      <c r="I24" s="97"/>
    </row>
    <row r="25" spans="1:9" ht="15.75">
      <c r="A25" s="378"/>
      <c r="B25" s="97"/>
      <c r="C25" s="97"/>
      <c r="D25" s="97"/>
      <c r="E25" s="97"/>
      <c r="F25" s="97"/>
      <c r="G25" s="97"/>
      <c r="H25" s="97"/>
      <c r="I25" s="97"/>
    </row>
    <row r="26" spans="1:9" ht="15.75">
      <c r="A26" s="378"/>
      <c r="B26" s="97"/>
      <c r="C26" s="97"/>
      <c r="D26" s="97"/>
      <c r="E26" s="97"/>
      <c r="F26" s="97"/>
      <c r="G26" s="97"/>
      <c r="H26" s="97"/>
      <c r="I26" s="97"/>
    </row>
    <row r="27" spans="1:9" ht="15.75">
      <c r="A27" s="378"/>
      <c r="B27" s="97"/>
      <c r="C27" s="97"/>
      <c r="D27" s="97"/>
      <c r="E27" s="97"/>
      <c r="F27" s="97"/>
      <c r="G27" s="97"/>
      <c r="H27" s="97"/>
      <c r="I27" s="97"/>
    </row>
    <row r="28" spans="1:9" ht="15.75">
      <c r="A28" s="378"/>
      <c r="B28" s="97"/>
      <c r="C28" s="97"/>
      <c r="D28" s="97"/>
      <c r="E28" s="97"/>
      <c r="F28" s="97"/>
      <c r="G28" s="97"/>
      <c r="H28" s="97"/>
      <c r="I28" s="97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.75390625" style="3" customWidth="1"/>
    <col min="2" max="2" width="39.125" style="52" customWidth="1"/>
    <col min="3" max="3" width="0" style="52" hidden="1" customWidth="1"/>
    <col min="4" max="7" width="11.375" style="3" customWidth="1"/>
    <col min="8" max="8" width="11.625" style="3" customWidth="1"/>
    <col min="9" max="255" width="9.125" style="56" customWidth="1"/>
  </cols>
  <sheetData>
    <row r="1" spans="1:8" ht="16.5">
      <c r="A1" s="97"/>
      <c r="B1" s="95"/>
      <c r="C1" s="95"/>
      <c r="D1" s="8"/>
      <c r="G1" s="8"/>
      <c r="H1" s="8" t="s">
        <v>300</v>
      </c>
    </row>
    <row r="2" spans="1:8" ht="16.5">
      <c r="A2" s="97"/>
      <c r="B2" s="95"/>
      <c r="C2" s="95"/>
      <c r="D2" s="8"/>
      <c r="G2" s="8"/>
      <c r="H2" s="8" t="s">
        <v>47</v>
      </c>
    </row>
    <row r="3" spans="1:4" ht="16.5">
      <c r="A3" s="97"/>
      <c r="B3" s="95"/>
      <c r="C3" s="95"/>
      <c r="D3" s="290"/>
    </row>
    <row r="4" spans="1:4" ht="16.5">
      <c r="A4" s="97"/>
      <c r="B4" s="95"/>
      <c r="C4" s="95"/>
      <c r="D4" s="97"/>
    </row>
    <row r="5" spans="1:8" ht="45.75" customHeight="1">
      <c r="A5" s="549" t="s">
        <v>301</v>
      </c>
      <c r="B5" s="549"/>
      <c r="C5" s="549"/>
      <c r="D5" s="549"/>
      <c r="E5" s="549"/>
      <c r="F5" s="549"/>
      <c r="G5" s="549"/>
      <c r="H5" s="555"/>
    </row>
    <row r="6" spans="1:4" ht="16.5" customHeight="1">
      <c r="A6" s="291"/>
      <c r="B6" s="291"/>
      <c r="C6" s="291"/>
      <c r="D6" s="97"/>
    </row>
    <row r="7" spans="1:4" ht="13.5" customHeight="1">
      <c r="A7" s="97"/>
      <c r="B7" s="291"/>
      <c r="C7" s="291"/>
      <c r="D7" s="97"/>
    </row>
    <row r="8" spans="1:8" ht="34.5" customHeight="1">
      <c r="A8" s="97"/>
      <c r="B8" s="291"/>
      <c r="C8" s="291"/>
      <c r="D8" s="98"/>
      <c r="G8" s="98"/>
      <c r="H8" s="98" t="s">
        <v>3</v>
      </c>
    </row>
    <row r="9" spans="1:8" s="235" customFormat="1" ht="63" customHeight="1">
      <c r="A9" s="271" t="s">
        <v>302</v>
      </c>
      <c r="B9" s="552" t="s">
        <v>5</v>
      </c>
      <c r="C9" s="552"/>
      <c r="D9" s="15" t="s">
        <v>6</v>
      </c>
      <c r="E9" s="15" t="s">
        <v>7</v>
      </c>
      <c r="F9" s="16" t="s">
        <v>8</v>
      </c>
      <c r="G9" s="403" t="s">
        <v>9</v>
      </c>
      <c r="H9" s="403" t="s">
        <v>486</v>
      </c>
    </row>
    <row r="10" spans="1:8" s="235" customFormat="1" ht="30.75" customHeight="1">
      <c r="A10" s="43" t="s">
        <v>13</v>
      </c>
      <c r="B10" s="553" t="s">
        <v>303</v>
      </c>
      <c r="C10" s="553"/>
      <c r="D10" s="292">
        <v>10500</v>
      </c>
      <c r="E10" s="274">
        <v>10500</v>
      </c>
      <c r="F10" s="292">
        <v>11693</v>
      </c>
      <c r="G10" s="410">
        <v>12000</v>
      </c>
      <c r="H10" s="404">
        <v>12000</v>
      </c>
    </row>
    <row r="11" spans="1:8" s="235" customFormat="1" ht="30.75" customHeight="1">
      <c r="A11" s="43" t="s">
        <v>15</v>
      </c>
      <c r="B11" s="578" t="s">
        <v>304</v>
      </c>
      <c r="C11" s="578"/>
      <c r="D11" s="292">
        <v>1800</v>
      </c>
      <c r="E11" s="274">
        <v>1800</v>
      </c>
      <c r="F11" s="292">
        <v>1800</v>
      </c>
      <c r="G11" s="410">
        <v>1800</v>
      </c>
      <c r="H11" s="404">
        <v>1800</v>
      </c>
    </row>
    <row r="12" spans="1:8" s="235" customFormat="1" ht="30.75" customHeight="1">
      <c r="A12" s="43" t="s">
        <v>17</v>
      </c>
      <c r="B12" s="550" t="s">
        <v>305</v>
      </c>
      <c r="C12" s="550"/>
      <c r="D12" s="292">
        <v>5196</v>
      </c>
      <c r="E12" s="274">
        <v>0</v>
      </c>
      <c r="F12" s="292">
        <v>0</v>
      </c>
      <c r="G12" s="410">
        <v>0</v>
      </c>
      <c r="H12" s="404">
        <v>0</v>
      </c>
    </row>
    <row r="13" spans="1:8" s="235" customFormat="1" ht="30.75" customHeight="1">
      <c r="A13" s="43" t="s">
        <v>19</v>
      </c>
      <c r="B13" s="551" t="s">
        <v>306</v>
      </c>
      <c r="C13" s="551"/>
      <c r="D13" s="292">
        <v>65984</v>
      </c>
      <c r="E13" s="274">
        <v>65984</v>
      </c>
      <c r="F13" s="292">
        <v>89249</v>
      </c>
      <c r="G13" s="410">
        <v>77096</v>
      </c>
      <c r="H13" s="404">
        <v>78684</v>
      </c>
    </row>
    <row r="14" spans="1:8" s="235" customFormat="1" ht="33.75" customHeight="1">
      <c r="A14" s="293" t="s">
        <v>21</v>
      </c>
      <c r="B14" s="269" t="s">
        <v>307</v>
      </c>
      <c r="C14" s="269"/>
      <c r="D14" s="292">
        <v>10062</v>
      </c>
      <c r="E14" s="274">
        <v>10062</v>
      </c>
      <c r="F14" s="292">
        <v>10820</v>
      </c>
      <c r="G14" s="410">
        <v>0</v>
      </c>
      <c r="H14" s="404">
        <v>0</v>
      </c>
    </row>
    <row r="15" spans="1:8" s="235" customFormat="1" ht="33.75" customHeight="1">
      <c r="A15" s="294" t="s">
        <v>23</v>
      </c>
      <c r="B15" s="295" t="s">
        <v>308</v>
      </c>
      <c r="C15" s="295"/>
      <c r="D15" s="296">
        <v>1600</v>
      </c>
      <c r="E15" s="278">
        <v>1600</v>
      </c>
      <c r="F15" s="296">
        <v>2058</v>
      </c>
      <c r="G15" s="410">
        <v>874</v>
      </c>
      <c r="H15" s="404">
        <v>874</v>
      </c>
    </row>
    <row r="16" spans="1:8" s="235" customFormat="1" ht="30.75" customHeight="1">
      <c r="A16" s="293" t="s">
        <v>25</v>
      </c>
      <c r="B16" s="269" t="s">
        <v>309</v>
      </c>
      <c r="C16" s="30"/>
      <c r="D16" s="138">
        <v>0</v>
      </c>
      <c r="E16" s="274">
        <v>6248</v>
      </c>
      <c r="F16" s="395">
        <v>12522</v>
      </c>
      <c r="G16" s="411">
        <v>12472</v>
      </c>
      <c r="H16" s="404">
        <v>12472</v>
      </c>
    </row>
    <row r="17" spans="1:8" s="235" customFormat="1" ht="30.75" customHeight="1">
      <c r="A17" s="293" t="s">
        <v>41</v>
      </c>
      <c r="B17" s="269" t="s">
        <v>482</v>
      </c>
      <c r="C17" s="30"/>
      <c r="D17" s="138">
        <v>0</v>
      </c>
      <c r="E17" s="274">
        <v>0</v>
      </c>
      <c r="F17" s="395">
        <v>0</v>
      </c>
      <c r="G17" s="411">
        <v>0</v>
      </c>
      <c r="H17" s="404">
        <v>2567</v>
      </c>
    </row>
    <row r="18" spans="1:8" s="235" customFormat="1" ht="30.75" customHeight="1">
      <c r="A18" s="293" t="s">
        <v>497</v>
      </c>
      <c r="B18" s="269" t="s">
        <v>498</v>
      </c>
      <c r="C18" s="30"/>
      <c r="D18" s="138">
        <v>0</v>
      </c>
      <c r="E18" s="274">
        <v>0</v>
      </c>
      <c r="F18" s="395">
        <v>0</v>
      </c>
      <c r="G18" s="411">
        <v>0</v>
      </c>
      <c r="H18" s="404">
        <v>470</v>
      </c>
    </row>
    <row r="19" spans="1:8" ht="30.75" customHeight="1">
      <c r="A19" s="49"/>
      <c r="B19" s="31" t="s">
        <v>253</v>
      </c>
      <c r="C19" s="31"/>
      <c r="D19" s="51">
        <f>D10+D11+D12+D13+D14+D15+D16</f>
        <v>95142</v>
      </c>
      <c r="E19" s="51">
        <f>E10+E11+E12+E13+E14+E15+E16</f>
        <v>96194</v>
      </c>
      <c r="F19" s="417">
        <f>F10+F11+F12+F13+F14+F15+F16</f>
        <v>128142</v>
      </c>
      <c r="G19" s="424">
        <f>G10+G11+G12+G13+G14+G15+G16</f>
        <v>104242</v>
      </c>
      <c r="H19" s="424">
        <f>H10+H11+H12+H13+H14+H15+H16+H17+H18</f>
        <v>108867</v>
      </c>
    </row>
    <row r="20" spans="1:4" ht="16.5">
      <c r="A20" s="97"/>
      <c r="B20" s="95"/>
      <c r="C20" s="95"/>
      <c r="D20" s="97"/>
    </row>
    <row r="21" spans="1:4" ht="16.5">
      <c r="A21" s="97"/>
      <c r="B21" s="95"/>
      <c r="C21" s="95"/>
      <c r="D21" s="97"/>
    </row>
    <row r="22" spans="1:4" ht="16.5">
      <c r="A22" s="97"/>
      <c r="B22" s="95"/>
      <c r="C22" s="95"/>
      <c r="D22" s="97"/>
    </row>
    <row r="23" spans="1:4" ht="16.5">
      <c r="A23" s="97"/>
      <c r="B23" s="95"/>
      <c r="C23" s="95"/>
      <c r="D23" s="97"/>
    </row>
    <row r="24" spans="1:4" ht="16.5">
      <c r="A24" s="97"/>
      <c r="B24" s="95"/>
      <c r="C24" s="95"/>
      <c r="D24" s="97"/>
    </row>
    <row r="25" spans="1:4" ht="16.5">
      <c r="A25" s="97"/>
      <c r="B25" s="95"/>
      <c r="C25" s="95"/>
      <c r="D25" s="97"/>
    </row>
    <row r="26" spans="1:4" ht="16.5">
      <c r="A26" s="97"/>
      <c r="B26" s="95"/>
      <c r="C26" s="95"/>
      <c r="D26" s="97"/>
    </row>
    <row r="27" spans="1:4" ht="16.5">
      <c r="A27" s="97"/>
      <c r="B27" s="95"/>
      <c r="C27" s="95"/>
      <c r="D27" s="97"/>
    </row>
  </sheetData>
  <sheetProtection selectLockedCells="1" selectUnlockedCells="1"/>
  <mergeCells count="6">
    <mergeCell ref="A5:H5"/>
    <mergeCell ref="B12:C12"/>
    <mergeCell ref="B13:C13"/>
    <mergeCell ref="B9:C9"/>
    <mergeCell ref="B10:C10"/>
    <mergeCell ref="B11:C11"/>
  </mergeCells>
  <printOptions horizontalCentered="1"/>
  <pageMargins left="0.34" right="0.49027777777777776" top="0.775" bottom="0.9840277777777777" header="0.5118055555555555" footer="0.5118055555555555"/>
  <pageSetup fitToHeight="1" fitToWidth="1"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5.625" style="225" customWidth="1"/>
    <col min="2" max="2" width="33.375" style="297" customWidth="1"/>
    <col min="3" max="3" width="10.625" style="225" customWidth="1"/>
    <col min="4" max="6" width="10.75390625" style="225" customWidth="1"/>
    <col min="7" max="7" width="10.125" style="225" customWidth="1"/>
    <col min="8" max="254" width="9.125" style="56" customWidth="1"/>
  </cols>
  <sheetData>
    <row r="1" spans="1:7" ht="16.5">
      <c r="A1" s="298"/>
      <c r="B1" s="299"/>
      <c r="F1" s="300"/>
      <c r="G1" s="300" t="s">
        <v>310</v>
      </c>
    </row>
    <row r="2" spans="1:7" ht="16.5">
      <c r="A2" s="298"/>
      <c r="B2" s="299"/>
      <c r="F2" s="300"/>
      <c r="G2" s="300" t="s">
        <v>1</v>
      </c>
    </row>
    <row r="3" spans="1:2" ht="16.5">
      <c r="A3" s="298"/>
      <c r="B3" s="299"/>
    </row>
    <row r="4" spans="1:2" ht="16.5">
      <c r="A4" s="298"/>
      <c r="B4" s="299"/>
    </row>
    <row r="5" spans="1:7" ht="40.5" customHeight="1">
      <c r="A5" s="580" t="s">
        <v>311</v>
      </c>
      <c r="B5" s="580"/>
      <c r="C5" s="580"/>
      <c r="D5" s="580"/>
      <c r="E5" s="580"/>
      <c r="F5" s="580"/>
      <c r="G5" s="555"/>
    </row>
    <row r="6" spans="1:2" ht="34.5" customHeight="1">
      <c r="A6" s="298"/>
      <c r="B6" s="301"/>
    </row>
    <row r="7" spans="1:7" ht="16.5">
      <c r="A7" s="298"/>
      <c r="B7" s="299"/>
      <c r="F7" s="302"/>
      <c r="G7" s="302" t="s">
        <v>3</v>
      </c>
    </row>
    <row r="8" spans="1:256" s="63" customFormat="1" ht="47.25" customHeight="1">
      <c r="A8" s="303" t="s">
        <v>302</v>
      </c>
      <c r="B8" s="304" t="s">
        <v>5</v>
      </c>
      <c r="C8" s="15" t="s">
        <v>6</v>
      </c>
      <c r="D8" s="15" t="s">
        <v>7</v>
      </c>
      <c r="E8" s="16" t="s">
        <v>8</v>
      </c>
      <c r="F8" s="403" t="s">
        <v>9</v>
      </c>
      <c r="G8" s="403" t="s">
        <v>477</v>
      </c>
      <c r="IU8" s="64"/>
      <c r="IV8" s="64"/>
    </row>
    <row r="9" spans="1:256" s="63" customFormat="1" ht="39.75" customHeight="1">
      <c r="A9" s="305" t="s">
        <v>13</v>
      </c>
      <c r="B9" s="306" t="s">
        <v>312</v>
      </c>
      <c r="C9" s="307">
        <v>2489</v>
      </c>
      <c r="D9" s="307">
        <v>2489</v>
      </c>
      <c r="E9" s="319">
        <v>2669</v>
      </c>
      <c r="F9" s="492"/>
      <c r="G9" s="494"/>
      <c r="IU9" s="64"/>
      <c r="IV9" s="64"/>
    </row>
    <row r="10" spans="1:256" s="63" customFormat="1" ht="40.5" customHeight="1">
      <c r="A10" s="305" t="s">
        <v>15</v>
      </c>
      <c r="B10" s="308" t="s">
        <v>313</v>
      </c>
      <c r="C10" s="307"/>
      <c r="D10" s="307">
        <v>22601</v>
      </c>
      <c r="E10" s="490">
        <v>0</v>
      </c>
      <c r="F10" s="492">
        <v>22601</v>
      </c>
      <c r="G10" s="494">
        <v>22601</v>
      </c>
      <c r="IU10" s="64"/>
      <c r="IV10" s="64"/>
    </row>
    <row r="11" spans="1:256" s="63" customFormat="1" ht="40.5" customHeight="1">
      <c r="A11" s="305" t="s">
        <v>17</v>
      </c>
      <c r="B11" s="308" t="s">
        <v>402</v>
      </c>
      <c r="C11" s="307"/>
      <c r="D11" s="307"/>
      <c r="E11" s="490">
        <v>442</v>
      </c>
      <c r="F11" s="492"/>
      <c r="G11" s="494"/>
      <c r="IU11" s="64"/>
      <c r="IV11" s="64"/>
    </row>
    <row r="12" spans="1:256" s="63" customFormat="1" ht="40.5" customHeight="1">
      <c r="A12" s="305" t="s">
        <v>19</v>
      </c>
      <c r="B12" s="308" t="s">
        <v>466</v>
      </c>
      <c r="C12" s="307"/>
      <c r="D12" s="307"/>
      <c r="E12" s="490"/>
      <c r="F12" s="492">
        <v>2500</v>
      </c>
      <c r="G12" s="494">
        <v>2500</v>
      </c>
      <c r="IU12" s="64"/>
      <c r="IV12" s="64"/>
    </row>
    <row r="13" spans="1:7" s="310" customFormat="1" ht="39.75" customHeight="1">
      <c r="A13" s="579" t="s">
        <v>253</v>
      </c>
      <c r="B13" s="579"/>
      <c r="C13" s="309">
        <f>C9+C10</f>
        <v>2489</v>
      </c>
      <c r="D13" s="309">
        <f>D9+D10</f>
        <v>25090</v>
      </c>
      <c r="E13" s="491">
        <f>E9+E10+E11</f>
        <v>3111</v>
      </c>
      <c r="F13" s="493">
        <f>F9+F10+F11+F12</f>
        <v>25101</v>
      </c>
      <c r="G13" s="493">
        <f>G9+G10+G11+G12</f>
        <v>25101</v>
      </c>
    </row>
    <row r="14" spans="1:256" s="63" customFormat="1" ht="15.75">
      <c r="A14" s="298"/>
      <c r="B14" s="311"/>
      <c r="C14" s="298"/>
      <c r="D14" s="298"/>
      <c r="E14" s="298"/>
      <c r="F14" s="298"/>
      <c r="G14" s="298"/>
      <c r="IU14" s="64"/>
      <c r="IV14" s="64"/>
    </row>
    <row r="15" spans="1:256" s="63" customFormat="1" ht="15.75">
      <c r="A15" s="298"/>
      <c r="B15" s="299"/>
      <c r="C15" s="298"/>
      <c r="D15" s="298"/>
      <c r="E15" s="298"/>
      <c r="F15" s="298"/>
      <c r="G15" s="298"/>
      <c r="IU15" s="64"/>
      <c r="IV15" s="64"/>
    </row>
    <row r="16" spans="1:256" s="63" customFormat="1" ht="15.75">
      <c r="A16" s="298"/>
      <c r="B16" s="299"/>
      <c r="C16" s="298"/>
      <c r="D16" s="298"/>
      <c r="E16" s="298"/>
      <c r="F16" s="298"/>
      <c r="G16" s="298"/>
      <c r="IU16" s="64"/>
      <c r="IV16" s="64"/>
    </row>
    <row r="17" spans="1:256" s="63" customFormat="1" ht="15.75">
      <c r="A17" s="298"/>
      <c r="B17" s="299"/>
      <c r="C17" s="298"/>
      <c r="D17" s="298"/>
      <c r="E17" s="298"/>
      <c r="F17" s="298"/>
      <c r="G17" s="298"/>
      <c r="IU17" s="64"/>
      <c r="IV17" s="64"/>
    </row>
    <row r="18" spans="1:256" s="63" customFormat="1" ht="15.75">
      <c r="A18" s="298"/>
      <c r="B18" s="299"/>
      <c r="C18" s="298"/>
      <c r="D18" s="298"/>
      <c r="E18" s="298"/>
      <c r="F18" s="298"/>
      <c r="G18" s="298"/>
      <c r="IU18" s="64"/>
      <c r="IV18" s="64"/>
    </row>
    <row r="19" spans="1:256" s="63" customFormat="1" ht="15.75">
      <c r="A19" s="298"/>
      <c r="B19" s="299"/>
      <c r="C19" s="298"/>
      <c r="D19" s="298"/>
      <c r="E19" s="298"/>
      <c r="F19" s="298"/>
      <c r="G19" s="298"/>
      <c r="IU19" s="64"/>
      <c r="IV19" s="64"/>
    </row>
    <row r="20" spans="1:256" s="63" customFormat="1" ht="15.75">
      <c r="A20" s="298"/>
      <c r="B20" s="299"/>
      <c r="C20" s="298"/>
      <c r="D20" s="298"/>
      <c r="E20" s="298"/>
      <c r="F20" s="298"/>
      <c r="G20" s="298"/>
      <c r="IU20" s="64"/>
      <c r="IV20" s="64"/>
    </row>
    <row r="21" spans="1:256" s="63" customFormat="1" ht="15.75">
      <c r="A21" s="298"/>
      <c r="B21" s="299"/>
      <c r="C21" s="298"/>
      <c r="D21" s="298"/>
      <c r="E21" s="298"/>
      <c r="F21" s="298"/>
      <c r="G21" s="298"/>
      <c r="IU21" s="64"/>
      <c r="IV21" s="64"/>
    </row>
    <row r="22" spans="1:256" s="63" customFormat="1" ht="15.75">
      <c r="A22" s="298"/>
      <c r="B22" s="299"/>
      <c r="C22" s="298"/>
      <c r="D22" s="298"/>
      <c r="E22" s="298"/>
      <c r="F22" s="298"/>
      <c r="G22" s="298"/>
      <c r="IU22" s="64"/>
      <c r="IV22" s="64"/>
    </row>
    <row r="23" spans="1:256" s="63" customFormat="1" ht="15.75">
      <c r="A23" s="298"/>
      <c r="B23" s="299"/>
      <c r="C23" s="298"/>
      <c r="D23" s="298"/>
      <c r="E23" s="298"/>
      <c r="F23" s="298"/>
      <c r="G23" s="298"/>
      <c r="IU23" s="64"/>
      <c r="IV23" s="64"/>
    </row>
    <row r="24" spans="1:256" s="63" customFormat="1" ht="15.75">
      <c r="A24" s="298"/>
      <c r="B24" s="299"/>
      <c r="C24" s="298"/>
      <c r="D24" s="298"/>
      <c r="E24" s="298"/>
      <c r="F24" s="298"/>
      <c r="G24" s="298"/>
      <c r="IU24" s="64"/>
      <c r="IV24" s="64"/>
    </row>
    <row r="25" spans="1:256" s="63" customFormat="1" ht="15.75">
      <c r="A25" s="298"/>
      <c r="B25" s="299"/>
      <c r="C25" s="298"/>
      <c r="D25" s="298"/>
      <c r="E25" s="298"/>
      <c r="F25" s="298"/>
      <c r="G25" s="298"/>
      <c r="IU25" s="64"/>
      <c r="IV25" s="64"/>
    </row>
    <row r="26" spans="1:256" s="63" customFormat="1" ht="15.75">
      <c r="A26" s="298"/>
      <c r="B26" s="299"/>
      <c r="C26" s="298"/>
      <c r="D26" s="298"/>
      <c r="E26" s="298"/>
      <c r="F26" s="298"/>
      <c r="G26" s="298"/>
      <c r="IU26" s="64"/>
      <c r="IV26" s="64"/>
    </row>
    <row r="27" spans="1:256" s="63" customFormat="1" ht="15.75">
      <c r="A27" s="298"/>
      <c r="B27" s="299"/>
      <c r="C27" s="298"/>
      <c r="D27" s="298"/>
      <c r="E27" s="298"/>
      <c r="F27" s="298"/>
      <c r="G27" s="298"/>
      <c r="IU27" s="64"/>
      <c r="IV27" s="64"/>
    </row>
    <row r="28" spans="1:256" s="63" customFormat="1" ht="15.75">
      <c r="A28" s="298"/>
      <c r="B28" s="299"/>
      <c r="C28" s="298"/>
      <c r="D28" s="298"/>
      <c r="E28" s="298"/>
      <c r="F28" s="298"/>
      <c r="G28" s="298"/>
      <c r="IU28" s="64"/>
      <c r="IV28" s="64"/>
    </row>
    <row r="29" spans="1:256" s="63" customFormat="1" ht="15.75">
      <c r="A29" s="298"/>
      <c r="B29" s="299"/>
      <c r="C29" s="298"/>
      <c r="D29" s="298"/>
      <c r="E29" s="298"/>
      <c r="F29" s="298"/>
      <c r="G29" s="298"/>
      <c r="IU29" s="64"/>
      <c r="IV29" s="64"/>
    </row>
    <row r="30" spans="1:256" s="63" customFormat="1" ht="15.75">
      <c r="A30" s="298"/>
      <c r="B30" s="299"/>
      <c r="C30" s="298"/>
      <c r="D30" s="298"/>
      <c r="E30" s="298"/>
      <c r="F30" s="298"/>
      <c r="G30" s="298"/>
      <c r="IU30" s="64"/>
      <c r="IV30" s="64"/>
    </row>
    <row r="31" spans="1:256" s="63" customFormat="1" ht="15.75">
      <c r="A31" s="298"/>
      <c r="B31" s="299"/>
      <c r="C31" s="298"/>
      <c r="D31" s="298"/>
      <c r="E31" s="298"/>
      <c r="F31" s="298"/>
      <c r="G31" s="298"/>
      <c r="IU31" s="64"/>
      <c r="IV31" s="64"/>
    </row>
    <row r="32" spans="1:256" s="63" customFormat="1" ht="15.75">
      <c r="A32" s="298"/>
      <c r="B32" s="299"/>
      <c r="C32" s="298"/>
      <c r="D32" s="298"/>
      <c r="E32" s="298"/>
      <c r="F32" s="298"/>
      <c r="G32" s="298"/>
      <c r="IU32" s="64"/>
      <c r="IV32" s="64"/>
    </row>
    <row r="33" spans="1:256" s="63" customFormat="1" ht="15.75">
      <c r="A33" s="298"/>
      <c r="B33" s="299"/>
      <c r="C33" s="298"/>
      <c r="D33" s="298"/>
      <c r="E33" s="298"/>
      <c r="F33" s="298"/>
      <c r="G33" s="298"/>
      <c r="IU33" s="64"/>
      <c r="IV33" s="64"/>
    </row>
    <row r="34" spans="1:256" s="63" customFormat="1" ht="15.75">
      <c r="A34" s="298"/>
      <c r="B34" s="299"/>
      <c r="C34" s="298"/>
      <c r="D34" s="298"/>
      <c r="E34" s="298"/>
      <c r="F34" s="298"/>
      <c r="G34" s="298"/>
      <c r="IU34" s="64"/>
      <c r="IV34" s="64"/>
    </row>
    <row r="35" spans="1:256" s="63" customFormat="1" ht="15.75">
      <c r="A35" s="298"/>
      <c r="B35" s="299"/>
      <c r="C35" s="298"/>
      <c r="D35" s="298"/>
      <c r="E35" s="298"/>
      <c r="F35" s="298"/>
      <c r="G35" s="298"/>
      <c r="IU35" s="64"/>
      <c r="IV35" s="64"/>
    </row>
    <row r="36" spans="1:256" s="63" customFormat="1" ht="15.75">
      <c r="A36" s="298"/>
      <c r="B36" s="299"/>
      <c r="C36" s="298"/>
      <c r="D36" s="298"/>
      <c r="E36" s="298"/>
      <c r="F36" s="298"/>
      <c r="G36" s="298"/>
      <c r="IU36" s="64"/>
      <c r="IV36" s="64"/>
    </row>
    <row r="37" spans="1:256" s="63" customFormat="1" ht="15.75">
      <c r="A37" s="298"/>
      <c r="B37" s="299"/>
      <c r="C37" s="298"/>
      <c r="D37" s="298"/>
      <c r="E37" s="298"/>
      <c r="F37" s="298"/>
      <c r="G37" s="298"/>
      <c r="IU37" s="64"/>
      <c r="IV37" s="64"/>
    </row>
    <row r="38" spans="1:256" s="63" customFormat="1" ht="15.75">
      <c r="A38" s="298"/>
      <c r="B38" s="299"/>
      <c r="C38" s="298"/>
      <c r="D38" s="298"/>
      <c r="E38" s="298"/>
      <c r="F38" s="298"/>
      <c r="G38" s="298"/>
      <c r="IU38" s="64"/>
      <c r="IV38" s="64"/>
    </row>
    <row r="39" spans="1:256" s="63" customFormat="1" ht="15.75">
      <c r="A39" s="298"/>
      <c r="B39" s="299"/>
      <c r="C39" s="298"/>
      <c r="D39" s="298"/>
      <c r="E39" s="298"/>
      <c r="F39" s="298"/>
      <c r="G39" s="298"/>
      <c r="IU39" s="64"/>
      <c r="IV39" s="64"/>
    </row>
    <row r="40" spans="1:256" s="63" customFormat="1" ht="15.75">
      <c r="A40" s="298"/>
      <c r="B40" s="299"/>
      <c r="C40" s="298"/>
      <c r="D40" s="298"/>
      <c r="E40" s="298"/>
      <c r="F40" s="298"/>
      <c r="G40" s="298"/>
      <c r="IU40" s="64"/>
      <c r="IV40" s="64"/>
    </row>
    <row r="41" spans="1:256" s="63" customFormat="1" ht="15.75">
      <c r="A41" s="298"/>
      <c r="B41" s="299"/>
      <c r="C41" s="298"/>
      <c r="D41" s="298"/>
      <c r="E41" s="298"/>
      <c r="F41" s="298"/>
      <c r="G41" s="298"/>
      <c r="IU41" s="64"/>
      <c r="IV41" s="64"/>
    </row>
    <row r="42" spans="1:256" s="63" customFormat="1" ht="15.75">
      <c r="A42" s="298"/>
      <c r="B42" s="299"/>
      <c r="C42" s="298"/>
      <c r="D42" s="298"/>
      <c r="E42" s="298"/>
      <c r="F42" s="298"/>
      <c r="G42" s="298"/>
      <c r="IU42" s="64"/>
      <c r="IV42" s="64"/>
    </row>
    <row r="43" spans="1:256" s="63" customFormat="1" ht="15.75">
      <c r="A43" s="298"/>
      <c r="B43" s="299"/>
      <c r="C43" s="298"/>
      <c r="D43" s="298"/>
      <c r="E43" s="298"/>
      <c r="F43" s="298"/>
      <c r="G43" s="298"/>
      <c r="IU43" s="64"/>
      <c r="IV43" s="64"/>
    </row>
    <row r="44" spans="1:256" s="63" customFormat="1" ht="15.75">
      <c r="A44" s="298"/>
      <c r="B44" s="299"/>
      <c r="C44" s="298"/>
      <c r="D44" s="298"/>
      <c r="E44" s="298"/>
      <c r="F44" s="298"/>
      <c r="G44" s="298"/>
      <c r="IU44" s="64"/>
      <c r="IV44" s="64"/>
    </row>
    <row r="45" spans="1:256" s="63" customFormat="1" ht="15.75">
      <c r="A45" s="298"/>
      <c r="B45" s="299"/>
      <c r="C45" s="298"/>
      <c r="D45" s="298"/>
      <c r="E45" s="298"/>
      <c r="F45" s="298"/>
      <c r="G45" s="298"/>
      <c r="IU45" s="64"/>
      <c r="IV45" s="64"/>
    </row>
    <row r="46" spans="1:256" s="63" customFormat="1" ht="15.75">
      <c r="A46" s="298"/>
      <c r="B46" s="299"/>
      <c r="C46" s="298"/>
      <c r="D46" s="298"/>
      <c r="E46" s="298"/>
      <c r="F46" s="298"/>
      <c r="G46" s="298"/>
      <c r="IU46" s="64"/>
      <c r="IV46" s="64"/>
    </row>
    <row r="47" spans="1:256" s="63" customFormat="1" ht="15.75">
      <c r="A47" s="298"/>
      <c r="B47" s="299"/>
      <c r="C47" s="298"/>
      <c r="D47" s="298"/>
      <c r="E47" s="298"/>
      <c r="F47" s="298"/>
      <c r="G47" s="298"/>
      <c r="IU47" s="64"/>
      <c r="IV47" s="64"/>
    </row>
    <row r="48" spans="1:256" s="63" customFormat="1" ht="15.75">
      <c r="A48" s="298"/>
      <c r="B48" s="299"/>
      <c r="C48" s="298"/>
      <c r="D48" s="298"/>
      <c r="E48" s="298"/>
      <c r="F48" s="298"/>
      <c r="G48" s="298"/>
      <c r="IU48" s="64"/>
      <c r="IV48" s="64"/>
    </row>
    <row r="49" spans="1:256" s="63" customFormat="1" ht="15.75">
      <c r="A49" s="298"/>
      <c r="B49" s="299"/>
      <c r="C49" s="298"/>
      <c r="D49" s="298"/>
      <c r="E49" s="298"/>
      <c r="F49" s="298"/>
      <c r="G49" s="298"/>
      <c r="IU49" s="64"/>
      <c r="IV49" s="64"/>
    </row>
    <row r="50" spans="1:256" s="63" customFormat="1" ht="15.75">
      <c r="A50" s="298"/>
      <c r="B50" s="299"/>
      <c r="C50" s="298"/>
      <c r="D50" s="298"/>
      <c r="E50" s="298"/>
      <c r="F50" s="298"/>
      <c r="G50" s="298"/>
      <c r="IU50" s="64"/>
      <c r="IV50" s="64"/>
    </row>
    <row r="51" spans="1:256" s="63" customFormat="1" ht="15.75">
      <c r="A51" s="298"/>
      <c r="B51" s="299"/>
      <c r="C51" s="298"/>
      <c r="D51" s="298"/>
      <c r="E51" s="298"/>
      <c r="F51" s="298"/>
      <c r="G51" s="298"/>
      <c r="IU51" s="64"/>
      <c r="IV51" s="64"/>
    </row>
    <row r="52" spans="1:256" s="63" customFormat="1" ht="15.75">
      <c r="A52" s="298"/>
      <c r="B52" s="299"/>
      <c r="C52" s="298"/>
      <c r="D52" s="298"/>
      <c r="E52" s="298"/>
      <c r="F52" s="298"/>
      <c r="G52" s="298"/>
      <c r="IU52" s="64"/>
      <c r="IV52" s="64"/>
    </row>
    <row r="53" spans="1:256" s="63" customFormat="1" ht="15.75">
      <c r="A53" s="298"/>
      <c r="B53" s="299"/>
      <c r="C53" s="298"/>
      <c r="D53" s="298"/>
      <c r="E53" s="298"/>
      <c r="F53" s="298"/>
      <c r="G53" s="298"/>
      <c r="IU53" s="64"/>
      <c r="IV53" s="64"/>
    </row>
  </sheetData>
  <sheetProtection selectLockedCells="1" selectUnlockedCells="1"/>
  <mergeCells count="2">
    <mergeCell ref="A13:B13"/>
    <mergeCell ref="A5:G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6"/>
  <sheetViews>
    <sheetView zoomScalePageLayoutView="0" workbookViewId="0" topLeftCell="A19">
      <selection activeCell="J32" sqref="J32"/>
    </sheetView>
  </sheetViews>
  <sheetFormatPr defaultColWidth="7.875" defaultRowHeight="12.75"/>
  <cols>
    <col min="1" max="1" width="5.875" style="312" customWidth="1"/>
    <col min="2" max="2" width="40.00390625" style="52" customWidth="1"/>
    <col min="3" max="3" width="10.75390625" style="52" customWidth="1"/>
    <col min="4" max="5" width="10.75390625" style="80" customWidth="1"/>
    <col min="6" max="6" width="10.75390625" style="52" customWidth="1"/>
    <col min="7" max="7" width="10.25390625" style="52" customWidth="1"/>
    <col min="8" max="250" width="7.875" style="80" customWidth="1"/>
  </cols>
  <sheetData>
    <row r="1" spans="3:7" ht="15">
      <c r="C1" s="12"/>
      <c r="F1" s="12"/>
      <c r="G1" s="12" t="s">
        <v>314</v>
      </c>
    </row>
    <row r="2" spans="3:7" ht="15">
      <c r="C2" s="12"/>
      <c r="F2" s="12"/>
      <c r="G2" s="12" t="s">
        <v>1</v>
      </c>
    </row>
    <row r="4" spans="1:7" ht="38.25" customHeight="1">
      <c r="A4" s="581" t="s">
        <v>315</v>
      </c>
      <c r="B4" s="581"/>
      <c r="C4" s="581"/>
      <c r="D4" s="581"/>
      <c r="E4" s="581"/>
      <c r="F4" s="581"/>
      <c r="G4" s="555"/>
    </row>
    <row r="5" spans="1:3" ht="21.75" customHeight="1">
      <c r="A5" s="229"/>
      <c r="B5" s="229"/>
      <c r="C5" s="266"/>
    </row>
    <row r="6" spans="2:7" ht="15.75">
      <c r="B6" s="313"/>
      <c r="C6" s="228"/>
      <c r="F6" s="228"/>
      <c r="G6" s="228" t="s">
        <v>3</v>
      </c>
    </row>
    <row r="7" spans="1:7" s="314" customFormat="1" ht="50.25" customHeight="1">
      <c r="A7" s="271" t="s">
        <v>302</v>
      </c>
      <c r="B7" s="14" t="s">
        <v>5</v>
      </c>
      <c r="C7" s="15" t="s">
        <v>6</v>
      </c>
      <c r="D7" s="15" t="s">
        <v>7</v>
      </c>
      <c r="E7" s="16" t="s">
        <v>8</v>
      </c>
      <c r="F7" s="403" t="s">
        <v>9</v>
      </c>
      <c r="G7" s="403" t="s">
        <v>478</v>
      </c>
    </row>
    <row r="8" spans="1:7" s="314" customFormat="1" ht="37.5" customHeight="1">
      <c r="A8" s="583" t="s">
        <v>316</v>
      </c>
      <c r="B8" s="583"/>
      <c r="C8" s="315"/>
      <c r="D8" s="315"/>
      <c r="E8" s="316"/>
      <c r="F8" s="498"/>
      <c r="G8" s="439"/>
    </row>
    <row r="9" spans="1:7" ht="37.5" customHeight="1">
      <c r="A9" s="317" t="s">
        <v>13</v>
      </c>
      <c r="B9" s="318" t="s">
        <v>317</v>
      </c>
      <c r="C9" s="307">
        <v>4000</v>
      </c>
      <c r="D9" s="307">
        <v>4000</v>
      </c>
      <c r="E9" s="319">
        <v>0</v>
      </c>
      <c r="F9" s="423">
        <v>4000</v>
      </c>
      <c r="G9" s="404">
        <v>4000</v>
      </c>
    </row>
    <row r="10" spans="1:7" ht="30" customHeight="1">
      <c r="A10" s="317" t="s">
        <v>15</v>
      </c>
      <c r="B10" s="320" t="s">
        <v>318</v>
      </c>
      <c r="C10" s="307">
        <v>2041</v>
      </c>
      <c r="D10" s="307">
        <v>2632</v>
      </c>
      <c r="E10" s="319">
        <v>2632</v>
      </c>
      <c r="F10" s="423">
        <v>2632</v>
      </c>
      <c r="G10" s="404">
        <v>2632</v>
      </c>
    </row>
    <row r="11" spans="1:7" ht="30" customHeight="1">
      <c r="A11" s="39" t="s">
        <v>155</v>
      </c>
      <c r="B11" s="321" t="s">
        <v>319</v>
      </c>
      <c r="C11" s="322">
        <v>22560</v>
      </c>
      <c r="D11" s="322">
        <v>22560</v>
      </c>
      <c r="E11" s="495">
        <v>22560</v>
      </c>
      <c r="F11" s="423">
        <v>22560</v>
      </c>
      <c r="G11" s="404">
        <v>22560</v>
      </c>
    </row>
    <row r="12" spans="1:7" ht="30" customHeight="1">
      <c r="A12" s="43" t="s">
        <v>19</v>
      </c>
      <c r="B12" s="320" t="s">
        <v>320</v>
      </c>
      <c r="C12" s="307">
        <v>160</v>
      </c>
      <c r="D12" s="307">
        <v>160</v>
      </c>
      <c r="E12" s="319">
        <v>77</v>
      </c>
      <c r="F12" s="423">
        <v>160</v>
      </c>
      <c r="G12" s="404">
        <v>160</v>
      </c>
    </row>
    <row r="13" spans="1:7" ht="33.75" customHeight="1">
      <c r="A13" s="43" t="s">
        <v>21</v>
      </c>
      <c r="B13" s="318" t="s">
        <v>321</v>
      </c>
      <c r="C13" s="307"/>
      <c r="D13" s="307">
        <v>111872</v>
      </c>
      <c r="E13" s="496">
        <v>108233</v>
      </c>
      <c r="F13" s="423">
        <v>130563</v>
      </c>
      <c r="G13" s="404">
        <v>131349</v>
      </c>
    </row>
    <row r="14" spans="1:7" ht="33.75" customHeight="1">
      <c r="A14" s="43" t="s">
        <v>23</v>
      </c>
      <c r="B14" s="318" t="s">
        <v>403</v>
      </c>
      <c r="C14" s="307"/>
      <c r="D14" s="307"/>
      <c r="E14" s="319">
        <v>1066</v>
      </c>
      <c r="F14" s="423">
        <v>716</v>
      </c>
      <c r="G14" s="404">
        <v>716</v>
      </c>
    </row>
    <row r="15" spans="1:7" ht="33.75" customHeight="1">
      <c r="A15" s="43" t="s">
        <v>25</v>
      </c>
      <c r="B15" s="318" t="s">
        <v>460</v>
      </c>
      <c r="C15" s="307"/>
      <c r="D15" s="307"/>
      <c r="E15" s="319">
        <v>400</v>
      </c>
      <c r="F15" s="423">
        <v>400</v>
      </c>
      <c r="G15" s="404">
        <v>400</v>
      </c>
    </row>
    <row r="16" spans="1:7" ht="30" customHeight="1">
      <c r="A16" s="584" t="s">
        <v>253</v>
      </c>
      <c r="B16" s="584"/>
      <c r="C16" s="35">
        <f>C9+C10+C11+C12+C13</f>
        <v>28761</v>
      </c>
      <c r="D16" s="35">
        <f>D9+D10+D11+D12+D13</f>
        <v>141224</v>
      </c>
      <c r="E16" s="399">
        <f>E9+E10+E11+E12+E13+E14+E15</f>
        <v>134968</v>
      </c>
      <c r="F16" s="409">
        <f>F9+F10+F11+F12+F13+F14+F15</f>
        <v>161031</v>
      </c>
      <c r="G16" s="409">
        <f>G9+G10+G11+G12+G13+G14+G15</f>
        <v>161817</v>
      </c>
    </row>
    <row r="17" spans="1:7" ht="30" customHeight="1">
      <c r="A17" s="585" t="s">
        <v>322</v>
      </c>
      <c r="B17" s="585"/>
      <c r="C17" s="323"/>
      <c r="D17" s="323"/>
      <c r="E17" s="324"/>
      <c r="F17" s="423"/>
      <c r="G17" s="404"/>
    </row>
    <row r="18" spans="1:7" ht="30" customHeight="1">
      <c r="A18" s="317" t="s">
        <v>13</v>
      </c>
      <c r="B18" s="320" t="s">
        <v>323</v>
      </c>
      <c r="C18" s="307">
        <v>160</v>
      </c>
      <c r="D18" s="307">
        <v>160</v>
      </c>
      <c r="E18" s="319"/>
      <c r="F18" s="423"/>
      <c r="G18" s="404"/>
    </row>
    <row r="19" spans="1:7" ht="30.75" customHeight="1">
      <c r="A19" s="317" t="s">
        <v>15</v>
      </c>
      <c r="B19" s="320" t="s">
        <v>324</v>
      </c>
      <c r="C19" s="307">
        <v>316</v>
      </c>
      <c r="D19" s="307">
        <v>316</v>
      </c>
      <c r="E19" s="319">
        <v>310</v>
      </c>
      <c r="F19" s="423">
        <v>316</v>
      </c>
      <c r="G19" s="404">
        <v>316</v>
      </c>
    </row>
    <row r="20" spans="1:7" ht="30" customHeight="1">
      <c r="A20" s="317" t="s">
        <v>17</v>
      </c>
      <c r="B20" s="320" t="s">
        <v>325</v>
      </c>
      <c r="C20" s="307">
        <v>720</v>
      </c>
      <c r="D20" s="307">
        <v>720</v>
      </c>
      <c r="E20" s="319"/>
      <c r="F20" s="423"/>
      <c r="G20" s="404"/>
    </row>
    <row r="21" spans="1:7" ht="30" customHeight="1">
      <c r="A21" s="317" t="s">
        <v>19</v>
      </c>
      <c r="B21" s="320" t="s">
        <v>326</v>
      </c>
      <c r="C21" s="307">
        <v>480</v>
      </c>
      <c r="D21" s="307">
        <v>480</v>
      </c>
      <c r="E21" s="496">
        <v>177</v>
      </c>
      <c r="F21" s="423">
        <v>200</v>
      </c>
      <c r="G21" s="404">
        <v>200</v>
      </c>
    </row>
    <row r="22" spans="1:7" ht="30" customHeight="1">
      <c r="A22" s="317" t="s">
        <v>21</v>
      </c>
      <c r="B22" s="320" t="s">
        <v>327</v>
      </c>
      <c r="C22" s="307">
        <v>3300</v>
      </c>
      <c r="D22" s="307">
        <v>3300</v>
      </c>
      <c r="E22" s="319">
        <v>4228</v>
      </c>
      <c r="F22" s="423">
        <v>4500</v>
      </c>
      <c r="G22" s="404">
        <v>4500</v>
      </c>
    </row>
    <row r="23" spans="1:7" ht="30" customHeight="1">
      <c r="A23" s="317" t="s">
        <v>23</v>
      </c>
      <c r="B23" s="320" t="s">
        <v>328</v>
      </c>
      <c r="C23" s="307">
        <v>3000</v>
      </c>
      <c r="D23" s="307">
        <v>3000</v>
      </c>
      <c r="E23" s="319">
        <v>3000</v>
      </c>
      <c r="F23" s="423">
        <v>3000</v>
      </c>
      <c r="G23" s="404">
        <v>3000</v>
      </c>
    </row>
    <row r="24" spans="1:7" s="314" customFormat="1" ht="30" customHeight="1">
      <c r="A24" s="582" t="s">
        <v>253</v>
      </c>
      <c r="B24" s="582"/>
      <c r="C24" s="325">
        <f>SUM(C18:C23)</f>
        <v>7976</v>
      </c>
      <c r="D24" s="325">
        <f>SUM(D18:D23)</f>
        <v>7976</v>
      </c>
      <c r="E24" s="497">
        <f>SUM(E18:E23)</f>
        <v>7715</v>
      </c>
      <c r="F24" s="499">
        <f>SUM(F18:F23)</f>
        <v>8016</v>
      </c>
      <c r="G24" s="499">
        <f>SUM(G18:G23)</f>
        <v>8016</v>
      </c>
    </row>
    <row r="25" spans="1:3" ht="16.5">
      <c r="A25" s="326"/>
      <c r="B25" s="95"/>
      <c r="C25" s="95"/>
    </row>
    <row r="26" spans="1:3" ht="16.5">
      <c r="A26" s="326"/>
      <c r="B26" s="95"/>
      <c r="C26" s="95"/>
    </row>
    <row r="27" spans="1:3" ht="16.5">
      <c r="A27" s="326"/>
      <c r="B27" s="95"/>
      <c r="C27" s="95"/>
    </row>
    <row r="28" spans="1:3" ht="16.5">
      <c r="A28" s="326"/>
      <c r="B28" s="95"/>
      <c r="C28" s="95"/>
    </row>
    <row r="29" spans="1:3" ht="16.5">
      <c r="A29" s="326"/>
      <c r="B29" s="95"/>
      <c r="C29" s="95"/>
    </row>
    <row r="30" spans="1:3" ht="16.5">
      <c r="A30" s="326"/>
      <c r="B30" s="95"/>
      <c r="C30" s="95"/>
    </row>
    <row r="31" spans="1:8" ht="16.5">
      <c r="A31" s="326"/>
      <c r="B31" s="95"/>
      <c r="C31" s="95"/>
      <c r="D31" s="327"/>
      <c r="E31" s="328"/>
      <c r="F31" s="81"/>
      <c r="G31" s="329"/>
      <c r="H31" s="327"/>
    </row>
    <row r="32" spans="1:8" ht="16.5">
      <c r="A32" s="326"/>
      <c r="B32" s="95"/>
      <c r="C32" s="95"/>
      <c r="D32" s="327"/>
      <c r="E32" s="327"/>
      <c r="F32" s="329"/>
      <c r="G32" s="329"/>
      <c r="H32" s="327"/>
    </row>
    <row r="33" spans="1:3" ht="16.5">
      <c r="A33" s="326"/>
      <c r="B33" s="95"/>
      <c r="C33" s="95"/>
    </row>
    <row r="34" spans="1:3" ht="16.5">
      <c r="A34" s="326"/>
      <c r="B34" s="95"/>
      <c r="C34" s="95"/>
    </row>
    <row r="35" spans="1:3" ht="16.5">
      <c r="A35" s="326"/>
      <c r="B35" s="95"/>
      <c r="C35" s="95"/>
    </row>
    <row r="36" spans="1:3" ht="16.5">
      <c r="A36" s="326"/>
      <c r="B36" s="95"/>
      <c r="C36" s="95"/>
    </row>
  </sheetData>
  <sheetProtection selectLockedCells="1" selectUnlockedCells="1"/>
  <mergeCells count="5">
    <mergeCell ref="A4:G4"/>
    <mergeCell ref="A24:B24"/>
    <mergeCell ref="A8:B8"/>
    <mergeCell ref="A16:B16"/>
    <mergeCell ref="A17:B17"/>
  </mergeCells>
  <printOptions horizontalCentered="1"/>
  <pageMargins left="0.24" right="0.3402777777777778" top="0.6298611111111111" bottom="0.5" header="0.5118055555555555" footer="0.511805555555555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.125" style="330" customWidth="1"/>
    <col min="2" max="2" width="43.625" style="331" customWidth="1"/>
    <col min="3" max="6" width="10.75390625" style="56" customWidth="1"/>
    <col min="7" max="7" width="10.375" style="80" customWidth="1"/>
    <col min="8" max="255" width="9.125" style="56" customWidth="1"/>
  </cols>
  <sheetData>
    <row r="1" spans="1:7" ht="16.5">
      <c r="A1" s="332"/>
      <c r="B1" s="333"/>
      <c r="C1" s="6"/>
      <c r="F1" s="6"/>
      <c r="G1" s="6" t="s">
        <v>329</v>
      </c>
    </row>
    <row r="2" spans="1:7" ht="16.5">
      <c r="A2" s="332"/>
      <c r="B2" s="333"/>
      <c r="C2" s="98"/>
      <c r="F2" s="98"/>
      <c r="G2" s="12" t="s">
        <v>1</v>
      </c>
    </row>
    <row r="3" spans="1:3" ht="16.5">
      <c r="A3" s="332"/>
      <c r="B3" s="333"/>
      <c r="C3" s="98"/>
    </row>
    <row r="4" spans="1:7" ht="39.75" customHeight="1">
      <c r="A4" s="586" t="s">
        <v>330</v>
      </c>
      <c r="B4" s="586"/>
      <c r="C4" s="586"/>
      <c r="D4" s="586"/>
      <c r="E4" s="586"/>
      <c r="F4" s="586"/>
      <c r="G4" s="555"/>
    </row>
    <row r="5" spans="1:3" ht="18" customHeight="1">
      <c r="A5" s="334"/>
      <c r="B5" s="335"/>
      <c r="C5" s="334"/>
    </row>
    <row r="6" spans="1:2" ht="16.5">
      <c r="A6" s="332"/>
      <c r="B6" s="333"/>
    </row>
    <row r="7" spans="1:7" ht="16.5">
      <c r="A7" s="332"/>
      <c r="B7" s="333"/>
      <c r="C7" s="98"/>
      <c r="F7" s="98"/>
      <c r="G7" s="12" t="s">
        <v>3</v>
      </c>
    </row>
    <row r="8" spans="1:7" s="118" customFormat="1" ht="51" customHeight="1">
      <c r="A8" s="271" t="s">
        <v>302</v>
      </c>
      <c r="B8" s="336" t="s">
        <v>5</v>
      </c>
      <c r="C8" s="15" t="s">
        <v>6</v>
      </c>
      <c r="D8" s="15" t="s">
        <v>7</v>
      </c>
      <c r="E8" s="16" t="s">
        <v>8</v>
      </c>
      <c r="F8" s="403" t="s">
        <v>9</v>
      </c>
      <c r="G8" s="502" t="s">
        <v>478</v>
      </c>
    </row>
    <row r="9" spans="1:7" ht="19.5" customHeight="1">
      <c r="A9" s="69" t="s">
        <v>13</v>
      </c>
      <c r="B9" s="318" t="s">
        <v>331</v>
      </c>
      <c r="C9" s="307"/>
      <c r="D9" s="307"/>
      <c r="E9" s="319"/>
      <c r="F9" s="423"/>
      <c r="G9" s="404"/>
    </row>
    <row r="10" spans="1:7" ht="20.25" customHeight="1">
      <c r="A10" s="69"/>
      <c r="B10" s="318" t="s">
        <v>332</v>
      </c>
      <c r="C10" s="307"/>
      <c r="D10" s="307">
        <v>6409</v>
      </c>
      <c r="E10" s="319">
        <v>6402</v>
      </c>
      <c r="F10" s="423"/>
      <c r="G10" s="404"/>
    </row>
    <row r="11" spans="1:7" ht="19.5" customHeight="1">
      <c r="A11" s="69"/>
      <c r="B11" s="318" t="s">
        <v>333</v>
      </c>
      <c r="C11" s="307"/>
      <c r="D11" s="307">
        <v>1040</v>
      </c>
      <c r="E11" s="319">
        <v>2040</v>
      </c>
      <c r="F11" s="503"/>
      <c r="G11" s="404">
        <v>900</v>
      </c>
    </row>
    <row r="12" spans="1:7" ht="19.5" customHeight="1">
      <c r="A12" s="69"/>
      <c r="B12" s="318" t="s">
        <v>334</v>
      </c>
      <c r="C12" s="307"/>
      <c r="D12" s="307"/>
      <c r="E12" s="319">
        <v>14</v>
      </c>
      <c r="F12" s="503"/>
      <c r="G12" s="404"/>
    </row>
    <row r="13" spans="1:7" ht="19.5" customHeight="1">
      <c r="A13" s="69"/>
      <c r="B13" s="318" t="s">
        <v>483</v>
      </c>
      <c r="C13" s="307"/>
      <c r="D13" s="307"/>
      <c r="E13" s="319"/>
      <c r="F13" s="503"/>
      <c r="G13" s="404">
        <v>470</v>
      </c>
    </row>
    <row r="14" spans="1:7" ht="19.5" customHeight="1">
      <c r="A14" s="69"/>
      <c r="B14" s="320" t="s">
        <v>335</v>
      </c>
      <c r="C14" s="46">
        <f>C10+C11+C12</f>
        <v>0</v>
      </c>
      <c r="D14" s="46">
        <f>D10+D11+D12</f>
        <v>7449</v>
      </c>
      <c r="E14" s="416">
        <f>E10+E11+E12</f>
        <v>8456</v>
      </c>
      <c r="F14" s="416">
        <f>F10+F11+F12</f>
        <v>0</v>
      </c>
      <c r="G14" s="423">
        <f>G10+G11+G12+G13</f>
        <v>1370</v>
      </c>
    </row>
    <row r="15" spans="1:7" ht="19.5" customHeight="1">
      <c r="A15" s="69" t="s">
        <v>15</v>
      </c>
      <c r="B15" s="318" t="s">
        <v>336</v>
      </c>
      <c r="C15" s="307"/>
      <c r="D15" s="307"/>
      <c r="E15" s="319"/>
      <c r="F15" s="503"/>
      <c r="G15" s="404"/>
    </row>
    <row r="16" spans="1:7" ht="18.75" customHeight="1">
      <c r="A16" s="69"/>
      <c r="B16" s="318" t="s">
        <v>337</v>
      </c>
      <c r="C16" s="307">
        <v>1982</v>
      </c>
      <c r="D16" s="307">
        <v>1982</v>
      </c>
      <c r="E16" s="319">
        <v>1133</v>
      </c>
      <c r="F16" s="503"/>
      <c r="G16" s="404"/>
    </row>
    <row r="17" spans="1:7" ht="18.75" customHeight="1">
      <c r="A17" s="69"/>
      <c r="B17" s="318" t="s">
        <v>338</v>
      </c>
      <c r="C17" s="307">
        <v>391</v>
      </c>
      <c r="D17" s="307">
        <v>391</v>
      </c>
      <c r="E17" s="319">
        <v>391</v>
      </c>
      <c r="F17" s="503"/>
      <c r="G17" s="404"/>
    </row>
    <row r="18" spans="1:7" ht="18.75" customHeight="1">
      <c r="A18" s="69"/>
      <c r="B18" s="318" t="s">
        <v>404</v>
      </c>
      <c r="C18" s="307"/>
      <c r="D18" s="307"/>
      <c r="E18" s="319">
        <v>79</v>
      </c>
      <c r="F18" s="423"/>
      <c r="G18" s="404"/>
    </row>
    <row r="19" spans="1:7" ht="18.75" customHeight="1">
      <c r="A19" s="69"/>
      <c r="B19" s="318" t="s">
        <v>339</v>
      </c>
      <c r="C19" s="307">
        <f>C16+C17</f>
        <v>2373</v>
      </c>
      <c r="D19" s="307">
        <f>D16+D17</f>
        <v>2373</v>
      </c>
      <c r="E19" s="319">
        <f>E16+E17+E18</f>
        <v>1603</v>
      </c>
      <c r="F19" s="423"/>
      <c r="G19" s="404"/>
    </row>
    <row r="20" spans="1:7" ht="31.5" customHeight="1">
      <c r="A20" s="43" t="s">
        <v>17</v>
      </c>
      <c r="B20" s="318" t="s">
        <v>340</v>
      </c>
      <c r="C20" s="307"/>
      <c r="D20" s="307"/>
      <c r="E20" s="319"/>
      <c r="F20" s="423"/>
      <c r="G20" s="404"/>
    </row>
    <row r="21" spans="1:7" ht="19.5" customHeight="1">
      <c r="A21" s="69"/>
      <c r="B21" s="318" t="s">
        <v>341</v>
      </c>
      <c r="C21" s="307">
        <v>54580</v>
      </c>
      <c r="D21" s="307">
        <v>54580</v>
      </c>
      <c r="E21" s="319">
        <v>44914</v>
      </c>
      <c r="F21" s="423">
        <v>41920</v>
      </c>
      <c r="G21" s="404">
        <v>41920</v>
      </c>
    </row>
    <row r="22" spans="1:7" ht="19.5" customHeight="1">
      <c r="A22" s="43" t="s">
        <v>19</v>
      </c>
      <c r="B22" s="320" t="s">
        <v>342</v>
      </c>
      <c r="C22" s="307"/>
      <c r="D22" s="307"/>
      <c r="E22" s="319"/>
      <c r="F22" s="423"/>
      <c r="G22" s="404"/>
    </row>
    <row r="23" spans="1:7" ht="19.5" customHeight="1">
      <c r="A23" s="69"/>
      <c r="B23" s="318" t="s">
        <v>343</v>
      </c>
      <c r="C23" s="46">
        <v>13777</v>
      </c>
      <c r="D23" s="46">
        <v>13777</v>
      </c>
      <c r="E23" s="416">
        <v>14492</v>
      </c>
      <c r="F23" s="423">
        <v>15000</v>
      </c>
      <c r="G23" s="404">
        <v>15000</v>
      </c>
    </row>
    <row r="24" spans="1:7" ht="19.5" customHeight="1">
      <c r="A24" s="69" t="s">
        <v>21</v>
      </c>
      <c r="B24" s="318" t="s">
        <v>344</v>
      </c>
      <c r="C24" s="307"/>
      <c r="D24" s="307"/>
      <c r="E24" s="490"/>
      <c r="F24" s="423"/>
      <c r="G24" s="404"/>
    </row>
    <row r="25" spans="1:7" ht="19.5" customHeight="1">
      <c r="A25" s="69" t="s">
        <v>23</v>
      </c>
      <c r="B25" s="318" t="s">
        <v>345</v>
      </c>
      <c r="C25" s="307"/>
      <c r="D25" s="307"/>
      <c r="E25" s="319"/>
      <c r="F25" s="423"/>
      <c r="G25" s="404"/>
    </row>
    <row r="26" spans="1:7" ht="18.75" customHeight="1">
      <c r="A26" s="69"/>
      <c r="B26" s="320" t="s">
        <v>346</v>
      </c>
      <c r="C26" s="307">
        <v>320</v>
      </c>
      <c r="D26" s="307">
        <v>320</v>
      </c>
      <c r="E26" s="319">
        <v>316</v>
      </c>
      <c r="F26" s="423"/>
      <c r="G26" s="404"/>
    </row>
    <row r="27" spans="1:7" ht="19.5" customHeight="1">
      <c r="A27" s="69"/>
      <c r="B27" s="320" t="s">
        <v>347</v>
      </c>
      <c r="C27" s="307">
        <v>4784</v>
      </c>
      <c r="D27" s="307">
        <v>4784</v>
      </c>
      <c r="E27" s="319">
        <v>6218</v>
      </c>
      <c r="F27" s="423">
        <v>7200</v>
      </c>
      <c r="G27" s="404">
        <v>7200</v>
      </c>
    </row>
    <row r="28" spans="1:7" ht="19.5" customHeight="1">
      <c r="A28" s="69"/>
      <c r="B28" s="320" t="s">
        <v>348</v>
      </c>
      <c r="C28" s="307">
        <v>100</v>
      </c>
      <c r="D28" s="307">
        <v>100</v>
      </c>
      <c r="E28" s="319">
        <v>92</v>
      </c>
      <c r="F28" s="423">
        <v>130</v>
      </c>
      <c r="G28" s="404">
        <v>230</v>
      </c>
    </row>
    <row r="29" spans="1:7" ht="19.5" customHeight="1">
      <c r="A29" s="69"/>
      <c r="B29" s="320" t="s">
        <v>349</v>
      </c>
      <c r="C29" s="307"/>
      <c r="D29" s="307"/>
      <c r="E29" s="319"/>
      <c r="F29" s="423"/>
      <c r="G29" s="404"/>
    </row>
    <row r="30" spans="1:7" ht="19.5" customHeight="1">
      <c r="A30" s="69"/>
      <c r="B30" s="320" t="s">
        <v>350</v>
      </c>
      <c r="C30" s="307">
        <f>C26+C27+C28+C29</f>
        <v>5204</v>
      </c>
      <c r="D30" s="307">
        <f>D26+D27+D28+D29</f>
        <v>5204</v>
      </c>
      <c r="E30" s="319">
        <f>E26+E27+E28+E29</f>
        <v>6626</v>
      </c>
      <c r="F30" s="423">
        <f>F26+F27+F28+F29</f>
        <v>7330</v>
      </c>
      <c r="G30" s="423">
        <f>G26+G27+G28+G29</f>
        <v>7430</v>
      </c>
    </row>
    <row r="31" spans="1:7" s="111" customFormat="1" ht="30" customHeight="1">
      <c r="A31" s="582" t="s">
        <v>351</v>
      </c>
      <c r="B31" s="582"/>
      <c r="C31" s="337">
        <f>C14+C19+C21+C23+C24+C30</f>
        <v>75934</v>
      </c>
      <c r="D31" s="337">
        <f>D14+D19+D21+D23+D24+D30</f>
        <v>83383</v>
      </c>
      <c r="E31" s="500">
        <f>E14+E19+E21+E23+E24+E30</f>
        <v>76091</v>
      </c>
      <c r="F31" s="501">
        <f>F14+F19+F21+F23+F24+F30</f>
        <v>64250</v>
      </c>
      <c r="G31" s="501">
        <f>G14+G19+G21+G23+G24+G30</f>
        <v>65720</v>
      </c>
    </row>
    <row r="32" spans="1:2" ht="16.5">
      <c r="A32" s="332"/>
      <c r="B32" s="205"/>
    </row>
    <row r="33" ht="16.5">
      <c r="B33" s="338"/>
    </row>
    <row r="34" ht="16.5">
      <c r="B34" s="338"/>
    </row>
    <row r="35" ht="16.5">
      <c r="B35" s="338"/>
    </row>
  </sheetData>
  <sheetProtection selectLockedCells="1" selectUnlockedCells="1"/>
  <mergeCells count="2">
    <mergeCell ref="A31:B31"/>
    <mergeCell ref="A4:G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R39" sqref="R39"/>
    </sheetView>
  </sheetViews>
  <sheetFormatPr defaultColWidth="9.00390625" defaultRowHeight="12.75"/>
  <cols>
    <col min="1" max="1" width="4.625" style="97" customWidth="1"/>
    <col min="2" max="2" width="29.25390625" style="339" customWidth="1"/>
    <col min="3" max="6" width="7.75390625" style="340" customWidth="1"/>
    <col min="7" max="7" width="7.125" style="340" customWidth="1"/>
    <col min="8" max="9" width="6.875" style="340" customWidth="1"/>
    <col min="10" max="10" width="7.00390625" style="340" customWidth="1"/>
    <col min="11" max="11" width="7.125" style="340" customWidth="1"/>
    <col min="12" max="12" width="7.00390625" style="340" customWidth="1"/>
    <col min="13" max="13" width="6.75390625" style="340" customWidth="1"/>
    <col min="14" max="14" width="7.375" style="340" customWidth="1"/>
    <col min="15" max="15" width="7.75390625" style="340" customWidth="1"/>
    <col min="16" max="16" width="8.375" style="3" customWidth="1"/>
  </cols>
  <sheetData>
    <row r="1" spans="2:17" ht="12" customHeight="1"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289"/>
      <c r="N1" s="342"/>
      <c r="O1" s="343"/>
      <c r="P1" s="343"/>
      <c r="Q1" s="343" t="s">
        <v>352</v>
      </c>
    </row>
    <row r="2" spans="2:17" ht="12" customHeight="1">
      <c r="B2" s="341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  <c r="N2" s="342"/>
      <c r="O2" s="343"/>
      <c r="P2" s="343"/>
      <c r="Q2" s="343" t="s">
        <v>1</v>
      </c>
    </row>
    <row r="3" spans="2:16" ht="12" customHeight="1"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3"/>
      <c r="N3" s="342"/>
      <c r="O3" s="343"/>
      <c r="P3" s="343"/>
    </row>
    <row r="4" spans="2:16" ht="12" customHeight="1">
      <c r="B4" s="341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3"/>
      <c r="N4" s="342"/>
      <c r="O4" s="343"/>
      <c r="P4" s="343"/>
    </row>
    <row r="5" spans="1:17" ht="21.75" customHeight="1">
      <c r="A5" s="587" t="s">
        <v>353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55"/>
    </row>
    <row r="6" spans="1:16" ht="21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2:17" ht="15.75">
      <c r="B7" s="345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7"/>
      <c r="N7" s="346"/>
      <c r="O7" s="347"/>
      <c r="P7" s="347"/>
      <c r="Q7" s="347" t="s">
        <v>3</v>
      </c>
    </row>
    <row r="8" spans="1:17" s="287" customFormat="1" ht="31.5" customHeight="1">
      <c r="A8" s="348" t="s">
        <v>4</v>
      </c>
      <c r="B8" s="349" t="s">
        <v>5</v>
      </c>
      <c r="C8" s="350" t="s">
        <v>354</v>
      </c>
      <c r="D8" s="350" t="s">
        <v>355</v>
      </c>
      <c r="E8" s="350" t="s">
        <v>356</v>
      </c>
      <c r="F8" s="350" t="s">
        <v>357</v>
      </c>
      <c r="G8" s="350" t="s">
        <v>358</v>
      </c>
      <c r="H8" s="350" t="s">
        <v>359</v>
      </c>
      <c r="I8" s="350" t="s">
        <v>484</v>
      </c>
      <c r="J8" s="350" t="s">
        <v>360</v>
      </c>
      <c r="K8" s="350" t="s">
        <v>361</v>
      </c>
      <c r="L8" s="350" t="s">
        <v>362</v>
      </c>
      <c r="M8" s="350" t="s">
        <v>363</v>
      </c>
      <c r="N8" s="350" t="s">
        <v>364</v>
      </c>
      <c r="O8" s="350" t="s">
        <v>365</v>
      </c>
      <c r="P8" s="504" t="s">
        <v>253</v>
      </c>
      <c r="Q8" s="508" t="s">
        <v>485</v>
      </c>
    </row>
    <row r="9" spans="1:17" s="287" customFormat="1" ht="15" customHeight="1">
      <c r="A9" s="351"/>
      <c r="B9" s="352" t="s">
        <v>10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505"/>
      <c r="Q9" s="509"/>
    </row>
    <row r="10" spans="1:17" ht="12.75">
      <c r="A10" s="354" t="s">
        <v>11</v>
      </c>
      <c r="B10" s="355" t="s">
        <v>366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506"/>
      <c r="Q10" s="405"/>
    </row>
    <row r="11" spans="1:17" ht="12.75">
      <c r="A11" s="357" t="s">
        <v>13</v>
      </c>
      <c r="B11" s="358" t="s">
        <v>367</v>
      </c>
      <c r="C11" s="359">
        <v>33802</v>
      </c>
      <c r="D11" s="359">
        <v>33802</v>
      </c>
      <c r="E11" s="359">
        <v>33802</v>
      </c>
      <c r="F11" s="359">
        <v>33802</v>
      </c>
      <c r="G11" s="359">
        <v>33802</v>
      </c>
      <c r="H11" s="359">
        <v>33802</v>
      </c>
      <c r="I11" s="359">
        <v>40496</v>
      </c>
      <c r="J11" s="359">
        <v>34702</v>
      </c>
      <c r="K11" s="359">
        <v>33802</v>
      </c>
      <c r="L11" s="359">
        <v>33803</v>
      </c>
      <c r="M11" s="359">
        <v>33803</v>
      </c>
      <c r="N11" s="359">
        <v>33803</v>
      </c>
      <c r="O11" s="359">
        <v>33803</v>
      </c>
      <c r="P11" s="506">
        <f>C11+D11+E11+F11+G11+H11+J11+K11+L11+M11+N11+O11</f>
        <v>406528</v>
      </c>
      <c r="Q11" s="510">
        <f>C11+D11+E11+F11+G11+I11+J11+K11+L11+M11+N11+O11</f>
        <v>413222</v>
      </c>
    </row>
    <row r="12" spans="1:17" ht="12.75">
      <c r="A12" s="357" t="s">
        <v>15</v>
      </c>
      <c r="B12" s="358" t="s">
        <v>18</v>
      </c>
      <c r="C12" s="359"/>
      <c r="D12" s="359"/>
      <c r="E12" s="359">
        <v>36800</v>
      </c>
      <c r="F12" s="359"/>
      <c r="G12" s="359"/>
      <c r="H12" s="359"/>
      <c r="I12" s="359">
        <v>-2000</v>
      </c>
      <c r="J12" s="359"/>
      <c r="K12" s="359"/>
      <c r="L12" s="359">
        <v>35000</v>
      </c>
      <c r="M12" s="359"/>
      <c r="N12" s="359"/>
      <c r="O12" s="359"/>
      <c r="P12" s="506">
        <f aca="true" t="shared" si="0" ref="P12:P38">C12+D12+E12+F12+G12+H12+J12+K12+L12+M12+N12+O12</f>
        <v>71800</v>
      </c>
      <c r="Q12" s="510">
        <f aca="true" t="shared" si="1" ref="Q12:Q38">C12+D12+E12+F12+G12+I12+J12+K12+L12+M12+N12+O12</f>
        <v>69800</v>
      </c>
    </row>
    <row r="13" spans="1:17" ht="12.75">
      <c r="A13" s="357" t="s">
        <v>17</v>
      </c>
      <c r="B13" s="358" t="s">
        <v>20</v>
      </c>
      <c r="C13" s="359">
        <v>1205</v>
      </c>
      <c r="D13" s="359">
        <v>1205</v>
      </c>
      <c r="E13" s="359">
        <v>1205</v>
      </c>
      <c r="F13" s="359">
        <v>1205</v>
      </c>
      <c r="G13" s="359">
        <v>1205</v>
      </c>
      <c r="H13" s="359">
        <v>1205</v>
      </c>
      <c r="I13" s="359">
        <v>3205</v>
      </c>
      <c r="J13" s="359">
        <v>1205</v>
      </c>
      <c r="K13" s="359">
        <v>1205</v>
      </c>
      <c r="L13" s="359">
        <v>1205</v>
      </c>
      <c r="M13" s="359">
        <v>1205</v>
      </c>
      <c r="N13" s="359">
        <v>1205</v>
      </c>
      <c r="O13" s="359">
        <v>1204</v>
      </c>
      <c r="P13" s="506">
        <f t="shared" si="0"/>
        <v>14459</v>
      </c>
      <c r="Q13" s="510">
        <f t="shared" si="1"/>
        <v>16459</v>
      </c>
    </row>
    <row r="14" spans="1:17" ht="12.75">
      <c r="A14" s="357" t="s">
        <v>19</v>
      </c>
      <c r="B14" s="358" t="s">
        <v>92</v>
      </c>
      <c r="C14" s="359">
        <v>30</v>
      </c>
      <c r="D14" s="359">
        <v>30</v>
      </c>
      <c r="E14" s="359">
        <v>30</v>
      </c>
      <c r="F14" s="359">
        <v>30</v>
      </c>
      <c r="G14" s="359">
        <v>30</v>
      </c>
      <c r="H14" s="359">
        <v>30</v>
      </c>
      <c r="I14" s="359">
        <v>300</v>
      </c>
      <c r="J14" s="359"/>
      <c r="K14" s="359"/>
      <c r="L14" s="359"/>
      <c r="M14" s="359"/>
      <c r="N14" s="359"/>
      <c r="O14" s="359"/>
      <c r="P14" s="506">
        <f t="shared" si="0"/>
        <v>180</v>
      </c>
      <c r="Q14" s="510">
        <f t="shared" si="1"/>
        <v>450</v>
      </c>
    </row>
    <row r="15" spans="1:17" ht="12.75">
      <c r="A15" s="357"/>
      <c r="B15" s="360" t="s">
        <v>368</v>
      </c>
      <c r="C15" s="361">
        <f aca="true" t="shared" si="2" ref="C15:O15">SUM(C11:C14)</f>
        <v>35037</v>
      </c>
      <c r="D15" s="361">
        <f t="shared" si="2"/>
        <v>35037</v>
      </c>
      <c r="E15" s="361">
        <f t="shared" si="2"/>
        <v>71837</v>
      </c>
      <c r="F15" s="361">
        <f t="shared" si="2"/>
        <v>35037</v>
      </c>
      <c r="G15" s="361">
        <f t="shared" si="2"/>
        <v>35037</v>
      </c>
      <c r="H15" s="361">
        <f t="shared" si="2"/>
        <v>35037</v>
      </c>
      <c r="I15" s="361">
        <f t="shared" si="2"/>
        <v>42001</v>
      </c>
      <c r="J15" s="361">
        <f t="shared" si="2"/>
        <v>35907</v>
      </c>
      <c r="K15" s="361">
        <f t="shared" si="2"/>
        <v>35007</v>
      </c>
      <c r="L15" s="361">
        <f t="shared" si="2"/>
        <v>70008</v>
      </c>
      <c r="M15" s="361">
        <f t="shared" si="2"/>
        <v>35008</v>
      </c>
      <c r="N15" s="361">
        <f t="shared" si="2"/>
        <v>35008</v>
      </c>
      <c r="O15" s="361">
        <f t="shared" si="2"/>
        <v>35007</v>
      </c>
      <c r="P15" s="507">
        <f t="shared" si="0"/>
        <v>492967</v>
      </c>
      <c r="Q15" s="525">
        <f t="shared" si="1"/>
        <v>499931</v>
      </c>
    </row>
    <row r="16" spans="1:17" ht="12.75">
      <c r="A16" s="354" t="s">
        <v>28</v>
      </c>
      <c r="B16" s="355" t="s">
        <v>369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506">
        <f t="shared" si="0"/>
        <v>0</v>
      </c>
      <c r="Q16" s="510">
        <f t="shared" si="1"/>
        <v>0</v>
      </c>
    </row>
    <row r="17" spans="1:17" ht="12.75">
      <c r="A17" s="357" t="s">
        <v>13</v>
      </c>
      <c r="B17" s="358" t="s">
        <v>16</v>
      </c>
      <c r="C17" s="356"/>
      <c r="D17" s="356"/>
      <c r="E17" s="356"/>
      <c r="F17" s="356">
        <v>22601</v>
      </c>
      <c r="G17" s="356"/>
      <c r="H17" s="356"/>
      <c r="I17" s="356">
        <v>141</v>
      </c>
      <c r="J17" s="356"/>
      <c r="K17" s="356"/>
      <c r="L17" s="356">
        <v>2500</v>
      </c>
      <c r="M17" s="356"/>
      <c r="N17" s="356"/>
      <c r="O17" s="356"/>
      <c r="P17" s="506">
        <f t="shared" si="0"/>
        <v>25101</v>
      </c>
      <c r="Q17" s="510">
        <f t="shared" si="1"/>
        <v>25242</v>
      </c>
    </row>
    <row r="18" spans="1:17" ht="12.75">
      <c r="A18" s="357" t="s">
        <v>15</v>
      </c>
      <c r="B18" s="362" t="s">
        <v>22</v>
      </c>
      <c r="C18" s="363">
        <v>30</v>
      </c>
      <c r="D18" s="359">
        <v>30</v>
      </c>
      <c r="E18" s="359">
        <v>30</v>
      </c>
      <c r="F18" s="359">
        <v>30</v>
      </c>
      <c r="G18" s="359">
        <v>30</v>
      </c>
      <c r="H18" s="359">
        <v>30</v>
      </c>
      <c r="I18" s="359">
        <v>30</v>
      </c>
      <c r="J18" s="359">
        <v>30</v>
      </c>
      <c r="K18" s="359">
        <v>30</v>
      </c>
      <c r="L18" s="359">
        <v>30</v>
      </c>
      <c r="M18" s="359">
        <v>30</v>
      </c>
      <c r="N18" s="359">
        <v>30</v>
      </c>
      <c r="O18" s="359">
        <v>30</v>
      </c>
      <c r="P18" s="506">
        <f t="shared" si="0"/>
        <v>360</v>
      </c>
      <c r="Q18" s="510">
        <f t="shared" si="1"/>
        <v>360</v>
      </c>
    </row>
    <row r="19" spans="1:17" ht="12.75">
      <c r="A19" s="357" t="s">
        <v>17</v>
      </c>
      <c r="B19" s="358" t="s">
        <v>97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506">
        <f t="shared" si="0"/>
        <v>0</v>
      </c>
      <c r="Q19" s="510">
        <f t="shared" si="1"/>
        <v>0</v>
      </c>
    </row>
    <row r="20" spans="1:17" ht="12.75">
      <c r="A20" s="357"/>
      <c r="B20" s="355" t="s">
        <v>370</v>
      </c>
      <c r="C20" s="361">
        <f>C17+C18+C19</f>
        <v>30</v>
      </c>
      <c r="D20" s="361">
        <f aca="true" t="shared" si="3" ref="D20:O20">D17+D18+D19</f>
        <v>30</v>
      </c>
      <c r="E20" s="361">
        <f t="shared" si="3"/>
        <v>30</v>
      </c>
      <c r="F20" s="361">
        <f t="shared" si="3"/>
        <v>22631</v>
      </c>
      <c r="G20" s="361">
        <f t="shared" si="3"/>
        <v>30</v>
      </c>
      <c r="H20" s="361">
        <f t="shared" si="3"/>
        <v>30</v>
      </c>
      <c r="I20" s="361">
        <f t="shared" si="3"/>
        <v>171</v>
      </c>
      <c r="J20" s="361">
        <f t="shared" si="3"/>
        <v>30</v>
      </c>
      <c r="K20" s="361">
        <f t="shared" si="3"/>
        <v>30</v>
      </c>
      <c r="L20" s="361">
        <f t="shared" si="3"/>
        <v>2530</v>
      </c>
      <c r="M20" s="361">
        <f t="shared" si="3"/>
        <v>30</v>
      </c>
      <c r="N20" s="361">
        <f t="shared" si="3"/>
        <v>30</v>
      </c>
      <c r="O20" s="361">
        <f t="shared" si="3"/>
        <v>30</v>
      </c>
      <c r="P20" s="507">
        <f t="shared" si="0"/>
        <v>25461</v>
      </c>
      <c r="Q20" s="525">
        <f t="shared" si="1"/>
        <v>25602</v>
      </c>
    </row>
    <row r="21" spans="1:17" ht="12.75">
      <c r="A21" s="357"/>
      <c r="B21" s="360" t="s">
        <v>371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506">
        <f t="shared" si="0"/>
        <v>0</v>
      </c>
      <c r="Q21" s="510">
        <f t="shared" si="1"/>
        <v>0</v>
      </c>
    </row>
    <row r="22" spans="1:17" ht="12.75">
      <c r="A22" s="354" t="s">
        <v>63</v>
      </c>
      <c r="B22" s="355" t="s">
        <v>102</v>
      </c>
      <c r="C22" s="356"/>
      <c r="D22" s="356"/>
      <c r="E22" s="356"/>
      <c r="F22" s="356"/>
      <c r="G22" s="356"/>
      <c r="H22" s="356"/>
      <c r="I22" s="356">
        <v>851</v>
      </c>
      <c r="J22" s="356"/>
      <c r="K22" s="356"/>
      <c r="L22" s="356"/>
      <c r="M22" s="356"/>
      <c r="N22" s="356"/>
      <c r="O22" s="356">
        <v>79634</v>
      </c>
      <c r="P22" s="506">
        <f t="shared" si="0"/>
        <v>79634</v>
      </c>
      <c r="Q22" s="510">
        <f t="shared" si="1"/>
        <v>80485</v>
      </c>
    </row>
    <row r="23" spans="1:17" ht="12.75">
      <c r="A23" s="357"/>
      <c r="B23" s="360" t="s">
        <v>188</v>
      </c>
      <c r="C23" s="361">
        <f>C15+C20+C22</f>
        <v>35067</v>
      </c>
      <c r="D23" s="361">
        <f aca="true" t="shared" si="4" ref="D23:O23">D15+D20+D22</f>
        <v>35067</v>
      </c>
      <c r="E23" s="361">
        <f t="shared" si="4"/>
        <v>71867</v>
      </c>
      <c r="F23" s="361">
        <f t="shared" si="4"/>
        <v>57668</v>
      </c>
      <c r="G23" s="361">
        <f t="shared" si="4"/>
        <v>35067</v>
      </c>
      <c r="H23" s="361">
        <f t="shared" si="4"/>
        <v>35067</v>
      </c>
      <c r="I23" s="361">
        <f t="shared" si="4"/>
        <v>43023</v>
      </c>
      <c r="J23" s="361">
        <f t="shared" si="4"/>
        <v>35937</v>
      </c>
      <c r="K23" s="361">
        <f t="shared" si="4"/>
        <v>35037</v>
      </c>
      <c r="L23" s="361">
        <f t="shared" si="4"/>
        <v>72538</v>
      </c>
      <c r="M23" s="361">
        <f t="shared" si="4"/>
        <v>35038</v>
      </c>
      <c r="N23" s="361">
        <f t="shared" si="4"/>
        <v>35038</v>
      </c>
      <c r="O23" s="361">
        <f t="shared" si="4"/>
        <v>114671</v>
      </c>
      <c r="P23" s="507">
        <f t="shared" si="0"/>
        <v>598062</v>
      </c>
      <c r="Q23" s="525">
        <f t="shared" si="1"/>
        <v>606018</v>
      </c>
    </row>
    <row r="24" spans="1:17" ht="12.75">
      <c r="A24" s="357"/>
      <c r="B24" s="364" t="s">
        <v>31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506"/>
      <c r="Q24" s="510"/>
    </row>
    <row r="25" spans="1:17" s="29" customFormat="1" ht="12.75">
      <c r="A25" s="354" t="s">
        <v>11</v>
      </c>
      <c r="B25" s="364" t="s">
        <v>191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506"/>
      <c r="Q25" s="510"/>
    </row>
    <row r="26" spans="1:17" s="29" customFormat="1" ht="12.75">
      <c r="A26" s="357" t="s">
        <v>13</v>
      </c>
      <c r="B26" s="366" t="s">
        <v>372</v>
      </c>
      <c r="C26" s="365">
        <v>12961</v>
      </c>
      <c r="D26" s="365">
        <v>12961</v>
      </c>
      <c r="E26" s="365">
        <v>12961</v>
      </c>
      <c r="F26" s="365">
        <v>12961</v>
      </c>
      <c r="G26" s="365">
        <v>12961</v>
      </c>
      <c r="H26" s="365">
        <v>12961</v>
      </c>
      <c r="I26" s="365">
        <v>17365</v>
      </c>
      <c r="J26" s="365">
        <v>12961</v>
      </c>
      <c r="K26" s="365">
        <v>12961</v>
      </c>
      <c r="L26" s="365">
        <v>12961</v>
      </c>
      <c r="M26" s="365">
        <v>12961</v>
      </c>
      <c r="N26" s="365">
        <v>12962</v>
      </c>
      <c r="O26" s="365">
        <v>12962</v>
      </c>
      <c r="P26" s="506">
        <f t="shared" si="0"/>
        <v>155534</v>
      </c>
      <c r="Q26" s="510">
        <f t="shared" si="1"/>
        <v>159938</v>
      </c>
    </row>
    <row r="27" spans="1:17" s="29" customFormat="1" ht="12.75">
      <c r="A27" s="357" t="s">
        <v>15</v>
      </c>
      <c r="B27" s="366" t="s">
        <v>192</v>
      </c>
      <c r="C27" s="365">
        <v>3481</v>
      </c>
      <c r="D27" s="365">
        <v>3481</v>
      </c>
      <c r="E27" s="365">
        <v>3481</v>
      </c>
      <c r="F27" s="365">
        <v>3481</v>
      </c>
      <c r="G27" s="365">
        <v>3481</v>
      </c>
      <c r="H27" s="365">
        <v>3481</v>
      </c>
      <c r="I27" s="365">
        <v>2923</v>
      </c>
      <c r="J27" s="365">
        <v>3481</v>
      </c>
      <c r="K27" s="365">
        <v>3481</v>
      </c>
      <c r="L27" s="365">
        <v>3480</v>
      </c>
      <c r="M27" s="365">
        <v>3480</v>
      </c>
      <c r="N27" s="365">
        <v>3480</v>
      </c>
      <c r="O27" s="365">
        <v>3480</v>
      </c>
      <c r="P27" s="506">
        <f t="shared" si="0"/>
        <v>41768</v>
      </c>
      <c r="Q27" s="510">
        <f t="shared" si="1"/>
        <v>41210</v>
      </c>
    </row>
    <row r="28" spans="1:17" s="29" customFormat="1" ht="12.75">
      <c r="A28" s="357" t="s">
        <v>17</v>
      </c>
      <c r="B28" s="366" t="s">
        <v>35</v>
      </c>
      <c r="C28" s="365">
        <v>9456</v>
      </c>
      <c r="D28" s="365">
        <v>9456</v>
      </c>
      <c r="E28" s="365">
        <v>9456</v>
      </c>
      <c r="F28" s="365">
        <v>9456</v>
      </c>
      <c r="G28" s="365">
        <v>9457</v>
      </c>
      <c r="H28" s="365">
        <v>9457</v>
      </c>
      <c r="I28" s="365">
        <v>7351</v>
      </c>
      <c r="J28" s="365">
        <v>9457</v>
      </c>
      <c r="K28" s="365">
        <v>9457</v>
      </c>
      <c r="L28" s="365">
        <v>9457</v>
      </c>
      <c r="M28" s="365">
        <v>9457</v>
      </c>
      <c r="N28" s="365">
        <v>9457</v>
      </c>
      <c r="O28" s="365">
        <v>9457</v>
      </c>
      <c r="P28" s="506">
        <f t="shared" si="0"/>
        <v>113480</v>
      </c>
      <c r="Q28" s="510">
        <f t="shared" si="1"/>
        <v>111374</v>
      </c>
    </row>
    <row r="29" spans="1:17" s="29" customFormat="1" ht="12.75">
      <c r="A29" s="357" t="s">
        <v>19</v>
      </c>
      <c r="B29" s="366" t="s">
        <v>36</v>
      </c>
      <c r="C29" s="365">
        <v>5352</v>
      </c>
      <c r="D29" s="365">
        <v>5352</v>
      </c>
      <c r="E29" s="365">
        <v>5352</v>
      </c>
      <c r="F29" s="365">
        <v>5352</v>
      </c>
      <c r="G29" s="365">
        <v>5352</v>
      </c>
      <c r="H29" s="365">
        <v>5352</v>
      </c>
      <c r="I29" s="365">
        <v>5922</v>
      </c>
      <c r="J29" s="365">
        <v>6252</v>
      </c>
      <c r="K29" s="365">
        <v>5352</v>
      </c>
      <c r="L29" s="365">
        <v>5351</v>
      </c>
      <c r="M29" s="365">
        <v>5351</v>
      </c>
      <c r="N29" s="365">
        <v>5351</v>
      </c>
      <c r="O29" s="365">
        <v>5381</v>
      </c>
      <c r="P29" s="506">
        <f t="shared" si="0"/>
        <v>65150</v>
      </c>
      <c r="Q29" s="510">
        <f t="shared" si="1"/>
        <v>65720</v>
      </c>
    </row>
    <row r="30" spans="1:17" s="29" customFormat="1" ht="12.75">
      <c r="A30" s="357" t="s">
        <v>21</v>
      </c>
      <c r="B30" s="366" t="s">
        <v>37</v>
      </c>
      <c r="C30" s="365">
        <v>14087</v>
      </c>
      <c r="D30" s="365">
        <v>14087</v>
      </c>
      <c r="E30" s="365">
        <v>14087</v>
      </c>
      <c r="F30" s="365">
        <v>14087</v>
      </c>
      <c r="G30" s="365">
        <v>14087</v>
      </c>
      <c r="H30" s="365">
        <v>14087</v>
      </c>
      <c r="I30" s="365">
        <v>17264</v>
      </c>
      <c r="J30" s="365">
        <v>14087</v>
      </c>
      <c r="K30" s="365">
        <v>14087</v>
      </c>
      <c r="L30" s="365">
        <v>14088</v>
      </c>
      <c r="M30" s="365">
        <v>14088</v>
      </c>
      <c r="N30" s="365">
        <v>14088</v>
      </c>
      <c r="O30" s="365">
        <v>14087</v>
      </c>
      <c r="P30" s="506">
        <f t="shared" si="0"/>
        <v>169047</v>
      </c>
      <c r="Q30" s="510">
        <f t="shared" si="1"/>
        <v>172224</v>
      </c>
    </row>
    <row r="31" spans="1:17" s="29" customFormat="1" ht="12.75">
      <c r="A31" s="357"/>
      <c r="B31" s="364" t="s">
        <v>169</v>
      </c>
      <c r="C31" s="367">
        <f>C26+C27+C28+C29+C30</f>
        <v>45337</v>
      </c>
      <c r="D31" s="367">
        <f aca="true" t="shared" si="5" ref="D31:O31">D26+D27+D28+D29+D30</f>
        <v>45337</v>
      </c>
      <c r="E31" s="367">
        <f t="shared" si="5"/>
        <v>45337</v>
      </c>
      <c r="F31" s="367">
        <f t="shared" si="5"/>
        <v>45337</v>
      </c>
      <c r="G31" s="367">
        <f t="shared" si="5"/>
        <v>45338</v>
      </c>
      <c r="H31" s="367">
        <f t="shared" si="5"/>
        <v>45338</v>
      </c>
      <c r="I31" s="367">
        <f t="shared" si="5"/>
        <v>50825</v>
      </c>
      <c r="J31" s="367">
        <f t="shared" si="5"/>
        <v>46238</v>
      </c>
      <c r="K31" s="367">
        <f t="shared" si="5"/>
        <v>45338</v>
      </c>
      <c r="L31" s="367">
        <f t="shared" si="5"/>
        <v>45337</v>
      </c>
      <c r="M31" s="367">
        <f t="shared" si="5"/>
        <v>45337</v>
      </c>
      <c r="N31" s="367">
        <f t="shared" si="5"/>
        <v>45338</v>
      </c>
      <c r="O31" s="367">
        <f t="shared" si="5"/>
        <v>45367</v>
      </c>
      <c r="P31" s="507">
        <f t="shared" si="0"/>
        <v>544979</v>
      </c>
      <c r="Q31" s="525">
        <f t="shared" si="1"/>
        <v>550466</v>
      </c>
    </row>
    <row r="32" spans="1:17" s="29" customFormat="1" ht="12.75">
      <c r="A32" s="354" t="s">
        <v>28</v>
      </c>
      <c r="B32" s="364" t="s">
        <v>195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506"/>
      <c r="Q32" s="510"/>
    </row>
    <row r="33" spans="1:17" s="29" customFormat="1" ht="12.75">
      <c r="A33" s="179" t="s">
        <v>13</v>
      </c>
      <c r="B33" s="366" t="s">
        <v>39</v>
      </c>
      <c r="C33" s="365"/>
      <c r="D33" s="365"/>
      <c r="E33" s="365"/>
      <c r="F33" s="365">
        <v>150</v>
      </c>
      <c r="G33" s="365"/>
      <c r="H33" s="365">
        <v>2933</v>
      </c>
      <c r="I33" s="365">
        <v>5402</v>
      </c>
      <c r="J33" s="365"/>
      <c r="K33" s="365"/>
      <c r="L33" s="365"/>
      <c r="M33" s="365"/>
      <c r="N33" s="365"/>
      <c r="O33" s="365"/>
      <c r="P33" s="506">
        <f t="shared" si="0"/>
        <v>3083</v>
      </c>
      <c r="Q33" s="510">
        <f t="shared" si="1"/>
        <v>5552</v>
      </c>
    </row>
    <row r="34" spans="1:17" s="29" customFormat="1" ht="12.75">
      <c r="A34" s="179" t="s">
        <v>15</v>
      </c>
      <c r="B34" s="366" t="s">
        <v>40</v>
      </c>
      <c r="C34" s="365"/>
      <c r="D34" s="365"/>
      <c r="E34" s="365"/>
      <c r="F34" s="365"/>
      <c r="G34" s="365"/>
      <c r="H34" s="365"/>
      <c r="I34" s="365"/>
      <c r="J34" s="365">
        <v>25000</v>
      </c>
      <c r="K34" s="365"/>
      <c r="L34" s="365">
        <v>25000</v>
      </c>
      <c r="M34" s="365"/>
      <c r="N34" s="365"/>
      <c r="O34" s="365"/>
      <c r="P34" s="506">
        <f t="shared" si="0"/>
        <v>50000</v>
      </c>
      <c r="Q34" s="510">
        <f t="shared" si="1"/>
        <v>50000</v>
      </c>
    </row>
    <row r="35" spans="1:17" s="29" customFormat="1" ht="12.75">
      <c r="A35" s="179" t="s">
        <v>17</v>
      </c>
      <c r="B35" s="366" t="s">
        <v>42</v>
      </c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506">
        <f t="shared" si="0"/>
        <v>0</v>
      </c>
      <c r="Q35" s="510">
        <f t="shared" si="1"/>
        <v>0</v>
      </c>
    </row>
    <row r="36" spans="1:17" s="29" customFormat="1" ht="12.75">
      <c r="A36" s="357"/>
      <c r="B36" s="364" t="s">
        <v>373</v>
      </c>
      <c r="C36" s="367">
        <f aca="true" t="shared" si="6" ref="C36:O36">C34+C35+C33</f>
        <v>0</v>
      </c>
      <c r="D36" s="367">
        <f t="shared" si="6"/>
        <v>0</v>
      </c>
      <c r="E36" s="367">
        <f t="shared" si="6"/>
        <v>0</v>
      </c>
      <c r="F36" s="367">
        <f t="shared" si="6"/>
        <v>150</v>
      </c>
      <c r="G36" s="367">
        <f t="shared" si="6"/>
        <v>0</v>
      </c>
      <c r="H36" s="367">
        <f t="shared" si="6"/>
        <v>2933</v>
      </c>
      <c r="I36" s="367">
        <f t="shared" si="6"/>
        <v>5402</v>
      </c>
      <c r="J36" s="367">
        <f t="shared" si="6"/>
        <v>25000</v>
      </c>
      <c r="K36" s="367">
        <f t="shared" si="6"/>
        <v>0</v>
      </c>
      <c r="L36" s="367">
        <f t="shared" si="6"/>
        <v>25000</v>
      </c>
      <c r="M36" s="367">
        <f t="shared" si="6"/>
        <v>0</v>
      </c>
      <c r="N36" s="367">
        <f t="shared" si="6"/>
        <v>0</v>
      </c>
      <c r="O36" s="367">
        <f t="shared" si="6"/>
        <v>0</v>
      </c>
      <c r="P36" s="507">
        <f t="shared" si="0"/>
        <v>53083</v>
      </c>
      <c r="Q36" s="525">
        <f t="shared" si="1"/>
        <v>55552</v>
      </c>
    </row>
    <row r="37" spans="1:17" s="29" customFormat="1" ht="12.75">
      <c r="A37" s="354" t="s">
        <v>63</v>
      </c>
      <c r="B37" s="364" t="s">
        <v>44</v>
      </c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506">
        <f t="shared" si="0"/>
        <v>0</v>
      </c>
      <c r="Q37" s="510">
        <f t="shared" si="1"/>
        <v>0</v>
      </c>
    </row>
    <row r="38" spans="1:17" ht="15" customHeight="1">
      <c r="A38" s="69"/>
      <c r="B38" s="364" t="s">
        <v>374</v>
      </c>
      <c r="C38" s="367">
        <f>C31+C36+C37</f>
        <v>45337</v>
      </c>
      <c r="D38" s="367">
        <f aca="true" t="shared" si="7" ref="D38:O38">D31+D36+D37</f>
        <v>45337</v>
      </c>
      <c r="E38" s="367">
        <f t="shared" si="7"/>
        <v>45337</v>
      </c>
      <c r="F38" s="367">
        <f t="shared" si="7"/>
        <v>45487</v>
      </c>
      <c r="G38" s="367">
        <f t="shared" si="7"/>
        <v>45338</v>
      </c>
      <c r="H38" s="367">
        <f t="shared" si="7"/>
        <v>48271</v>
      </c>
      <c r="I38" s="367">
        <f t="shared" si="7"/>
        <v>56227</v>
      </c>
      <c r="J38" s="367">
        <f t="shared" si="7"/>
        <v>71238</v>
      </c>
      <c r="K38" s="367">
        <f t="shared" si="7"/>
        <v>45338</v>
      </c>
      <c r="L38" s="367">
        <f t="shared" si="7"/>
        <v>70337</v>
      </c>
      <c r="M38" s="367">
        <f t="shared" si="7"/>
        <v>45337</v>
      </c>
      <c r="N38" s="367">
        <f t="shared" si="7"/>
        <v>45338</v>
      </c>
      <c r="O38" s="367">
        <f t="shared" si="7"/>
        <v>45367</v>
      </c>
      <c r="P38" s="507">
        <f t="shared" si="0"/>
        <v>598062</v>
      </c>
      <c r="Q38" s="525">
        <f t="shared" si="1"/>
        <v>606018</v>
      </c>
    </row>
    <row r="39" spans="3:16" ht="15.75"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52"/>
    </row>
    <row r="40" spans="3:16" ht="15.75"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52"/>
    </row>
  </sheetData>
  <sheetProtection selectLockedCells="1" selectUnlockedCells="1"/>
  <mergeCells count="1">
    <mergeCell ref="A5:Q5"/>
  </mergeCells>
  <printOptions/>
  <pageMargins left="0.25" right="0.2" top="0.1875" bottom="0.25902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zoomScalePageLayoutView="0" workbookViewId="0" topLeftCell="A1">
      <selection activeCell="L16" sqref="L16"/>
    </sheetView>
  </sheetViews>
  <sheetFormatPr defaultColWidth="7.875" defaultRowHeight="12.75"/>
  <cols>
    <col min="1" max="1" width="5.00390625" style="53" customWidth="1"/>
    <col min="2" max="2" width="41.375" style="54" customWidth="1"/>
    <col min="3" max="3" width="10.625" style="55" customWidth="1"/>
    <col min="4" max="5" width="10.75390625" style="55" customWidth="1"/>
    <col min="6" max="6" width="10.75390625" style="3" customWidth="1"/>
    <col min="7" max="7" width="10.75390625" style="56" customWidth="1"/>
    <col min="8" max="8" width="8.375" style="56" customWidth="1"/>
    <col min="9" max="9" width="8.375" style="56" bestFit="1" customWidth="1"/>
    <col min="10" max="248" width="7.875" style="56" customWidth="1"/>
  </cols>
  <sheetData>
    <row r="2" spans="2:7" ht="15.75">
      <c r="B2" s="57"/>
      <c r="E2" s="58"/>
      <c r="F2" s="58"/>
      <c r="G2" s="58" t="s">
        <v>46</v>
      </c>
    </row>
    <row r="3" spans="2:7" ht="12" customHeight="1">
      <c r="B3" s="57"/>
      <c r="E3" s="7"/>
      <c r="F3" s="7"/>
      <c r="G3" s="7" t="s">
        <v>47</v>
      </c>
    </row>
    <row r="4" spans="1:7" ht="22.5" customHeight="1">
      <c r="A4" s="556" t="s">
        <v>48</v>
      </c>
      <c r="B4" s="556"/>
      <c r="C4" s="556"/>
      <c r="D4" s="556"/>
      <c r="E4" s="556"/>
      <c r="F4" s="556"/>
      <c r="G4" s="555"/>
    </row>
    <row r="5" ht="21.75" customHeight="1">
      <c r="B5" s="60"/>
    </row>
    <row r="6" spans="2:7" ht="12.75" customHeight="1">
      <c r="B6" s="61"/>
      <c r="E6" s="7"/>
      <c r="F6" s="7"/>
      <c r="G6" s="7" t="s">
        <v>3</v>
      </c>
    </row>
    <row r="7" spans="1:256" s="63" customFormat="1" ht="47.25" customHeight="1">
      <c r="A7" s="13" t="s">
        <v>4</v>
      </c>
      <c r="B7" s="62" t="s">
        <v>5</v>
      </c>
      <c r="C7" s="15" t="s">
        <v>6</v>
      </c>
      <c r="D7" s="15" t="s">
        <v>7</v>
      </c>
      <c r="E7" s="16" t="s">
        <v>8</v>
      </c>
      <c r="F7" s="403" t="s">
        <v>9</v>
      </c>
      <c r="G7" s="403" t="s">
        <v>477</v>
      </c>
      <c r="IO7" s="64"/>
      <c r="IP7" s="64"/>
      <c r="IQ7" s="64"/>
      <c r="IR7" s="64"/>
      <c r="IS7" s="64"/>
      <c r="IT7" s="64"/>
      <c r="IU7" s="64"/>
      <c r="IV7" s="64"/>
    </row>
    <row r="8" spans="1:7" ht="17.25" customHeight="1">
      <c r="A8" s="48" t="s">
        <v>11</v>
      </c>
      <c r="B8" s="65" t="s">
        <v>14</v>
      </c>
      <c r="C8" s="22"/>
      <c r="D8" s="46"/>
      <c r="E8" s="394"/>
      <c r="F8" s="404"/>
      <c r="G8" s="404"/>
    </row>
    <row r="9" spans="1:7" ht="17.25" customHeight="1">
      <c r="A9" s="43" t="s">
        <v>13</v>
      </c>
      <c r="B9" s="66" t="s">
        <v>49</v>
      </c>
      <c r="C9" s="22"/>
      <c r="D9" s="46"/>
      <c r="E9" s="394"/>
      <c r="F9" s="404"/>
      <c r="G9" s="404"/>
    </row>
    <row r="10" spans="1:7" ht="17.25" customHeight="1">
      <c r="A10" s="43"/>
      <c r="B10" s="67" t="s">
        <v>50</v>
      </c>
      <c r="C10" s="22">
        <v>53603</v>
      </c>
      <c r="D10" s="46">
        <v>59118</v>
      </c>
      <c r="E10" s="394">
        <v>53603</v>
      </c>
      <c r="F10" s="404">
        <v>81660</v>
      </c>
      <c r="G10" s="404">
        <v>102679</v>
      </c>
    </row>
    <row r="11" spans="1:9" ht="17.25" customHeight="1">
      <c r="A11" s="43"/>
      <c r="B11" s="67" t="s">
        <v>51</v>
      </c>
      <c r="C11" s="22">
        <v>78206</v>
      </c>
      <c r="D11" s="46">
        <v>81863</v>
      </c>
      <c r="E11" s="394">
        <v>81863</v>
      </c>
      <c r="F11" s="404">
        <v>100887</v>
      </c>
      <c r="G11" s="404">
        <v>100887</v>
      </c>
      <c r="I11" s="68"/>
    </row>
    <row r="12" spans="1:7" ht="17.25" customHeight="1">
      <c r="A12" s="43"/>
      <c r="B12" s="67" t="s">
        <v>52</v>
      </c>
      <c r="C12" s="22">
        <v>124720</v>
      </c>
      <c r="D12" s="22">
        <v>125760</v>
      </c>
      <c r="E12" s="394">
        <v>121695</v>
      </c>
      <c r="F12" s="404">
        <v>113649</v>
      </c>
      <c r="G12" s="404">
        <v>93530</v>
      </c>
    </row>
    <row r="13" spans="1:7" ht="17.25" customHeight="1">
      <c r="A13" s="43"/>
      <c r="B13" s="67" t="s">
        <v>53</v>
      </c>
      <c r="C13" s="22">
        <v>3529</v>
      </c>
      <c r="D13" s="46">
        <v>3529</v>
      </c>
      <c r="E13" s="394">
        <v>3529</v>
      </c>
      <c r="F13" s="404">
        <v>3515</v>
      </c>
      <c r="G13" s="404">
        <v>3515</v>
      </c>
    </row>
    <row r="14" spans="1:7" ht="17.25" customHeight="1">
      <c r="A14" s="43"/>
      <c r="B14" s="67" t="s">
        <v>54</v>
      </c>
      <c r="C14" s="22"/>
      <c r="D14" s="46">
        <v>78</v>
      </c>
      <c r="E14" s="394">
        <v>522</v>
      </c>
      <c r="F14" s="404">
        <v>1675</v>
      </c>
      <c r="G14" s="404">
        <v>2035</v>
      </c>
    </row>
    <row r="15" spans="1:7" ht="17.25" customHeight="1">
      <c r="A15" s="69"/>
      <c r="B15" s="67" t="s">
        <v>55</v>
      </c>
      <c r="C15" s="22">
        <v>17492</v>
      </c>
      <c r="D15" s="46">
        <v>17492</v>
      </c>
      <c r="E15" s="394">
        <v>17968</v>
      </c>
      <c r="F15" s="404"/>
      <c r="G15" s="404">
        <v>1709</v>
      </c>
    </row>
    <row r="16" spans="1:256" ht="17.25" customHeight="1">
      <c r="A16" s="69"/>
      <c r="B16" s="67" t="s">
        <v>56</v>
      </c>
      <c r="C16" s="22"/>
      <c r="D16" s="46">
        <v>11013</v>
      </c>
      <c r="E16" s="394">
        <v>11841</v>
      </c>
      <c r="F16" s="404"/>
      <c r="G16" s="404"/>
      <c r="IO16" s="29"/>
      <c r="IP16" s="29"/>
      <c r="IQ16" s="29"/>
      <c r="IR16" s="29"/>
      <c r="IS16" s="29"/>
      <c r="IT16" s="29"/>
      <c r="IU16" s="29"/>
      <c r="IV16" s="29"/>
    </row>
    <row r="17" spans="1:7" ht="17.25" customHeight="1">
      <c r="A17" s="69" t="s">
        <v>15</v>
      </c>
      <c r="B17" s="67" t="s">
        <v>57</v>
      </c>
      <c r="C17" s="22">
        <v>95142</v>
      </c>
      <c r="D17" s="46">
        <v>96194</v>
      </c>
      <c r="E17" s="394">
        <v>128142</v>
      </c>
      <c r="F17" s="404">
        <v>104242</v>
      </c>
      <c r="G17" s="404">
        <v>108867</v>
      </c>
    </row>
    <row r="18" spans="1:256" s="71" customFormat="1" ht="17.25" customHeight="1">
      <c r="A18" s="70"/>
      <c r="B18" s="65" t="s">
        <v>58</v>
      </c>
      <c r="C18" s="31">
        <f>C10+C11+C12+C13+C14+C15+C17</f>
        <v>372692</v>
      </c>
      <c r="D18" s="31">
        <f>D10+D11+D12+D13+D14+D15+D17+D16</f>
        <v>395047</v>
      </c>
      <c r="E18" s="413">
        <f>E10+E11+E12+E13+E14+E15+E17+E16</f>
        <v>419163</v>
      </c>
      <c r="F18" s="408">
        <f>F10+F11+F12+F13+F14+F15+F17</f>
        <v>405628</v>
      </c>
      <c r="G18" s="408">
        <f>G10+G11+G12+G13+G14+G15+G17+G16</f>
        <v>413222</v>
      </c>
      <c r="IO18" s="72"/>
      <c r="IP18" s="72"/>
      <c r="IQ18" s="72"/>
      <c r="IR18" s="72"/>
      <c r="IS18" s="72"/>
      <c r="IT18" s="72"/>
      <c r="IU18" s="72"/>
      <c r="IV18" s="72"/>
    </row>
    <row r="19" spans="1:256" s="73" customFormat="1" ht="17.25" customHeight="1">
      <c r="A19" s="48" t="s">
        <v>28</v>
      </c>
      <c r="B19" s="65" t="s">
        <v>59</v>
      </c>
      <c r="C19" s="31"/>
      <c r="D19" s="51"/>
      <c r="E19" s="413"/>
      <c r="F19" s="408"/>
      <c r="G19" s="408"/>
      <c r="IO19" s="36"/>
      <c r="IP19" s="36"/>
      <c r="IQ19" s="36"/>
      <c r="IR19" s="36"/>
      <c r="IS19" s="36"/>
      <c r="IT19" s="36"/>
      <c r="IU19" s="36"/>
      <c r="IV19" s="36"/>
    </row>
    <row r="20" spans="1:7" ht="17.25" customHeight="1">
      <c r="A20" s="43" t="s">
        <v>13</v>
      </c>
      <c r="B20" s="67" t="s">
        <v>60</v>
      </c>
      <c r="C20" s="74"/>
      <c r="D20" s="74">
        <v>272</v>
      </c>
      <c r="E20" s="414">
        <v>272</v>
      </c>
      <c r="F20" s="420"/>
      <c r="G20" s="404">
        <v>141</v>
      </c>
    </row>
    <row r="21" spans="1:7" ht="17.25" customHeight="1">
      <c r="A21" s="43" t="s">
        <v>15</v>
      </c>
      <c r="B21" s="67" t="s">
        <v>61</v>
      </c>
      <c r="C21" s="74">
        <v>2489</v>
      </c>
      <c r="D21" s="74">
        <v>25090</v>
      </c>
      <c r="E21" s="414">
        <v>3111</v>
      </c>
      <c r="F21" s="420">
        <v>25101</v>
      </c>
      <c r="G21" s="404">
        <v>25101</v>
      </c>
    </row>
    <row r="22" spans="1:256" s="73" customFormat="1" ht="17.25" customHeight="1">
      <c r="A22" s="48"/>
      <c r="B22" s="65" t="s">
        <v>62</v>
      </c>
      <c r="C22" s="75">
        <f>C20+C21</f>
        <v>2489</v>
      </c>
      <c r="D22" s="75">
        <f>D20+D21</f>
        <v>25362</v>
      </c>
      <c r="E22" s="415">
        <f>E20+E21</f>
        <v>3383</v>
      </c>
      <c r="F22" s="421">
        <f>F20+F21</f>
        <v>25101</v>
      </c>
      <c r="G22" s="421">
        <f>G20+G21</f>
        <v>25242</v>
      </c>
      <c r="IO22" s="36"/>
      <c r="IP22" s="36"/>
      <c r="IQ22" s="36"/>
      <c r="IR22" s="36"/>
      <c r="IS22" s="36"/>
      <c r="IT22" s="36"/>
      <c r="IU22" s="36"/>
      <c r="IV22" s="36"/>
    </row>
    <row r="23" spans="1:7" ht="17.25" customHeight="1">
      <c r="A23" s="48" t="s">
        <v>63</v>
      </c>
      <c r="B23" s="65" t="s">
        <v>18</v>
      </c>
      <c r="C23" s="22"/>
      <c r="D23" s="46"/>
      <c r="E23" s="394"/>
      <c r="F23" s="404"/>
      <c r="G23" s="404"/>
    </row>
    <row r="24" spans="1:7" ht="17.25" customHeight="1">
      <c r="A24" s="43" t="s">
        <v>13</v>
      </c>
      <c r="B24" s="67" t="s">
        <v>64</v>
      </c>
      <c r="C24" s="22"/>
      <c r="D24" s="46"/>
      <c r="E24" s="394"/>
      <c r="F24" s="404"/>
      <c r="G24" s="404"/>
    </row>
    <row r="25" spans="1:7" ht="17.25" customHeight="1">
      <c r="A25" s="43" t="s">
        <v>15</v>
      </c>
      <c r="B25" s="67" t="s">
        <v>65</v>
      </c>
      <c r="C25" s="76"/>
      <c r="D25" s="46"/>
      <c r="E25" s="416"/>
      <c r="F25" s="422"/>
      <c r="G25" s="404"/>
    </row>
    <row r="26" spans="1:7" ht="17.25" customHeight="1">
      <c r="A26" s="43" t="s">
        <v>17</v>
      </c>
      <c r="B26" s="67" t="s">
        <v>66</v>
      </c>
      <c r="C26" s="76"/>
      <c r="D26" s="46"/>
      <c r="E26" s="416"/>
      <c r="F26" s="422"/>
      <c r="G26" s="404"/>
    </row>
    <row r="27" spans="1:7" ht="17.25" customHeight="1">
      <c r="A27" s="43" t="s">
        <v>19</v>
      </c>
      <c r="B27" s="67" t="s">
        <v>67</v>
      </c>
      <c r="C27" s="22">
        <f>C28+C29</f>
        <v>17000</v>
      </c>
      <c r="D27" s="22">
        <f>D28+D29</f>
        <v>17000</v>
      </c>
      <c r="E27" s="394">
        <f>E28+E29</f>
        <v>19587</v>
      </c>
      <c r="F27" s="404">
        <f>F28+F29</f>
        <v>27000</v>
      </c>
      <c r="G27" s="404">
        <v>27000</v>
      </c>
    </row>
    <row r="28" spans="1:7" ht="17.25" customHeight="1">
      <c r="A28" s="43"/>
      <c r="B28" s="67" t="s">
        <v>68</v>
      </c>
      <c r="C28" s="22">
        <v>3500</v>
      </c>
      <c r="D28" s="46">
        <v>3500</v>
      </c>
      <c r="E28" s="416">
        <v>6465</v>
      </c>
      <c r="F28" s="404">
        <v>5000</v>
      </c>
      <c r="G28" s="404">
        <v>5000</v>
      </c>
    </row>
    <row r="29" spans="1:7" ht="17.25" customHeight="1">
      <c r="A29" s="43"/>
      <c r="B29" s="67" t="s">
        <v>69</v>
      </c>
      <c r="C29" s="22">
        <v>13500</v>
      </c>
      <c r="D29" s="46">
        <v>13500</v>
      </c>
      <c r="E29" s="416">
        <v>13122</v>
      </c>
      <c r="F29" s="404">
        <v>22000</v>
      </c>
      <c r="G29" s="404">
        <v>22000</v>
      </c>
    </row>
    <row r="30" spans="1:7" ht="17.25" customHeight="1">
      <c r="A30" s="43" t="s">
        <v>21</v>
      </c>
      <c r="B30" s="77" t="s">
        <v>70</v>
      </c>
      <c r="C30" s="22">
        <f>C31+C32</f>
        <v>34800</v>
      </c>
      <c r="D30" s="22">
        <f>D31+D32</f>
        <v>34800</v>
      </c>
      <c r="E30" s="394">
        <f>E31+E32</f>
        <v>50793</v>
      </c>
      <c r="F30" s="404">
        <f>F31+F32</f>
        <v>42800</v>
      </c>
      <c r="G30" s="404">
        <f>G31+G32</f>
        <v>42800</v>
      </c>
    </row>
    <row r="31" spans="1:7" ht="17.25" customHeight="1">
      <c r="A31" s="43"/>
      <c r="B31" s="77" t="s">
        <v>71</v>
      </c>
      <c r="C31" s="22">
        <v>30000</v>
      </c>
      <c r="D31" s="46">
        <v>30000</v>
      </c>
      <c r="E31" s="416">
        <v>45778</v>
      </c>
      <c r="F31" s="404">
        <v>38000</v>
      </c>
      <c r="G31" s="404">
        <v>38000</v>
      </c>
    </row>
    <row r="32" spans="1:7" ht="17.25" customHeight="1">
      <c r="A32" s="43"/>
      <c r="B32" s="77" t="s">
        <v>72</v>
      </c>
      <c r="C32" s="22">
        <v>4800</v>
      </c>
      <c r="D32" s="46">
        <v>4800</v>
      </c>
      <c r="E32" s="416">
        <v>5015</v>
      </c>
      <c r="F32" s="404">
        <v>4800</v>
      </c>
      <c r="G32" s="404">
        <v>4800</v>
      </c>
    </row>
    <row r="33" spans="1:7" ht="17.25" customHeight="1">
      <c r="A33" s="43" t="s">
        <v>23</v>
      </c>
      <c r="B33" s="77" t="s">
        <v>396</v>
      </c>
      <c r="C33" s="22"/>
      <c r="D33" s="46"/>
      <c r="E33" s="416"/>
      <c r="F33" s="404">
        <v>2000</v>
      </c>
      <c r="G33" s="404">
        <v>0</v>
      </c>
    </row>
    <row r="34" spans="1:7" ht="17.25" customHeight="1">
      <c r="A34" s="43" t="s">
        <v>25</v>
      </c>
      <c r="B34" s="77" t="s">
        <v>73</v>
      </c>
      <c r="C34" s="22"/>
      <c r="D34" s="46"/>
      <c r="E34" s="416">
        <v>43345</v>
      </c>
      <c r="F34" s="404"/>
      <c r="G34" s="404"/>
    </row>
    <row r="35" spans="1:256" s="71" customFormat="1" ht="17.25" customHeight="1">
      <c r="A35" s="78"/>
      <c r="B35" s="79" t="s">
        <v>74</v>
      </c>
      <c r="C35" s="31">
        <f>C24+C25+C26+C27+C30+C34</f>
        <v>51800</v>
      </c>
      <c r="D35" s="31">
        <f>D24+D25+D26+D27+D30+D34</f>
        <v>51800</v>
      </c>
      <c r="E35" s="413">
        <f>E24+E25+E26+E27+E30+E34</f>
        <v>113725</v>
      </c>
      <c r="F35" s="408">
        <f>F24+F25+F26+F27+F30+F34+F33</f>
        <v>71800</v>
      </c>
      <c r="G35" s="408">
        <f>G24+G25+G26+G27+G30+G34+G33</f>
        <v>69800</v>
      </c>
      <c r="IO35" s="72"/>
      <c r="IP35" s="72"/>
      <c r="IQ35" s="72"/>
      <c r="IR35" s="72"/>
      <c r="IS35" s="72"/>
      <c r="IT35" s="72"/>
      <c r="IU35" s="72"/>
      <c r="IV35" s="72"/>
    </row>
    <row r="36" spans="1:256" s="71" customFormat="1" ht="17.25" customHeight="1">
      <c r="A36" s="78" t="s">
        <v>75</v>
      </c>
      <c r="B36" s="79" t="s">
        <v>20</v>
      </c>
      <c r="C36" s="31"/>
      <c r="D36" s="51"/>
      <c r="E36" s="417"/>
      <c r="F36" s="408"/>
      <c r="G36" s="408"/>
      <c r="IO36" s="72"/>
      <c r="IP36" s="72"/>
      <c r="IQ36" s="72"/>
      <c r="IR36" s="72"/>
      <c r="IS36" s="72"/>
      <c r="IT36" s="72"/>
      <c r="IU36" s="72"/>
      <c r="IV36" s="72"/>
    </row>
    <row r="37" spans="1:7" ht="17.25" customHeight="1">
      <c r="A37" s="43" t="s">
        <v>13</v>
      </c>
      <c r="B37" s="77" t="s">
        <v>76</v>
      </c>
      <c r="C37" s="22"/>
      <c r="D37" s="46"/>
      <c r="E37" s="416">
        <v>766</v>
      </c>
      <c r="F37" s="404"/>
      <c r="G37" s="404"/>
    </row>
    <row r="38" spans="1:256" ht="17.25" customHeight="1">
      <c r="A38" s="43" t="s">
        <v>77</v>
      </c>
      <c r="B38" s="67" t="s">
        <v>78</v>
      </c>
      <c r="C38" s="22">
        <v>850</v>
      </c>
      <c r="D38" s="22">
        <v>850</v>
      </c>
      <c r="E38" s="394">
        <v>3478</v>
      </c>
      <c r="F38" s="404">
        <v>5950</v>
      </c>
      <c r="G38" s="404">
        <v>5950</v>
      </c>
      <c r="H38" s="80"/>
      <c r="IO38" s="29"/>
      <c r="IP38" s="29"/>
      <c r="IQ38" s="29"/>
      <c r="IR38" s="29"/>
      <c r="IS38" s="29"/>
      <c r="IT38" s="29"/>
      <c r="IU38" s="29"/>
      <c r="IV38" s="29"/>
    </row>
    <row r="39" spans="1:256" ht="17.25" customHeight="1">
      <c r="A39" s="43" t="s">
        <v>17</v>
      </c>
      <c r="B39" s="67" t="s">
        <v>79</v>
      </c>
      <c r="C39" s="22">
        <v>4550</v>
      </c>
      <c r="D39" s="46">
        <v>2250</v>
      </c>
      <c r="E39" s="394">
        <v>4133</v>
      </c>
      <c r="F39" s="404">
        <v>2999</v>
      </c>
      <c r="G39" s="404">
        <v>2999</v>
      </c>
      <c r="IO39" s="29"/>
      <c r="IP39" s="29"/>
      <c r="IQ39" s="29"/>
      <c r="IR39" s="29"/>
      <c r="IS39" s="29"/>
      <c r="IT39" s="29"/>
      <c r="IU39" s="29"/>
      <c r="IV39" s="29"/>
    </row>
    <row r="40" spans="1:7" s="56" customFormat="1" ht="18" customHeight="1">
      <c r="A40" s="43" t="s">
        <v>19</v>
      </c>
      <c r="B40" s="67" t="s">
        <v>80</v>
      </c>
      <c r="C40" s="22">
        <v>9400</v>
      </c>
      <c r="D40" s="46">
        <v>9400</v>
      </c>
      <c r="E40" s="394">
        <v>3252</v>
      </c>
      <c r="F40" s="404">
        <v>3000</v>
      </c>
      <c r="G40" s="404">
        <v>3000</v>
      </c>
    </row>
    <row r="41" spans="1:7" s="56" customFormat="1" ht="18" customHeight="1">
      <c r="A41" s="43" t="s">
        <v>21</v>
      </c>
      <c r="B41" s="67" t="s">
        <v>81</v>
      </c>
      <c r="C41" s="22">
        <v>2481</v>
      </c>
      <c r="D41" s="22">
        <v>1024</v>
      </c>
      <c r="E41" s="394">
        <v>970</v>
      </c>
      <c r="F41" s="404">
        <v>1137</v>
      </c>
      <c r="G41" s="404">
        <v>1137</v>
      </c>
    </row>
    <row r="42" spans="1:7" s="56" customFormat="1" ht="19.5" customHeight="1">
      <c r="A42" s="43" t="s">
        <v>23</v>
      </c>
      <c r="B42" s="82" t="s">
        <v>82</v>
      </c>
      <c r="C42" s="22">
        <v>1533</v>
      </c>
      <c r="D42" s="46">
        <v>1140</v>
      </c>
      <c r="E42" s="394">
        <v>1447</v>
      </c>
      <c r="F42" s="404">
        <v>1373</v>
      </c>
      <c r="G42" s="404">
        <v>1373</v>
      </c>
    </row>
    <row r="43" spans="1:256" ht="17.25" customHeight="1">
      <c r="A43" s="43" t="s">
        <v>25</v>
      </c>
      <c r="B43" s="67" t="s">
        <v>83</v>
      </c>
      <c r="C43" s="22"/>
      <c r="D43" s="46"/>
      <c r="E43" s="394"/>
      <c r="F43" s="404"/>
      <c r="G43" s="404"/>
      <c r="IO43" s="29"/>
      <c r="IP43" s="29"/>
      <c r="IQ43" s="29"/>
      <c r="IR43" s="29"/>
      <c r="IS43" s="29"/>
      <c r="IT43" s="29"/>
      <c r="IU43" s="29"/>
      <c r="IV43" s="29"/>
    </row>
    <row r="44" spans="1:256" ht="17.25" customHeight="1">
      <c r="A44" s="43" t="s">
        <v>41</v>
      </c>
      <c r="B44" s="67" t="s">
        <v>84</v>
      </c>
      <c r="C44" s="22">
        <v>2100</v>
      </c>
      <c r="D44" s="46">
        <v>2100</v>
      </c>
      <c r="E44" s="394">
        <v>7766</v>
      </c>
      <c r="F44" s="404"/>
      <c r="G44" s="404">
        <v>2000</v>
      </c>
      <c r="IO44" s="29"/>
      <c r="IP44" s="29"/>
      <c r="IQ44" s="29"/>
      <c r="IR44" s="29"/>
      <c r="IS44" s="29"/>
      <c r="IT44" s="29"/>
      <c r="IU44" s="29"/>
      <c r="IV44" s="29"/>
    </row>
    <row r="45" spans="1:256" s="71" customFormat="1" ht="16.5" customHeight="1">
      <c r="A45" s="78"/>
      <c r="B45" s="65" t="s">
        <v>85</v>
      </c>
      <c r="C45" s="31">
        <f>C37+C38+C39+C40+C41+C42+C43+C44</f>
        <v>20914</v>
      </c>
      <c r="D45" s="31">
        <f>D37+D38+D39+D40+D41+D42+D43+D44</f>
        <v>16764</v>
      </c>
      <c r="E45" s="413">
        <f>E37+E38+E39+E40+E41+E42+E43+E44</f>
        <v>21812</v>
      </c>
      <c r="F45" s="408">
        <v>14459</v>
      </c>
      <c r="G45" s="408">
        <f>SUM(G38:G44)</f>
        <v>16459</v>
      </c>
      <c r="IO45" s="72"/>
      <c r="IP45" s="72"/>
      <c r="IQ45" s="72"/>
      <c r="IR45" s="72"/>
      <c r="IS45" s="72"/>
      <c r="IT45" s="72"/>
      <c r="IU45" s="72"/>
      <c r="IV45" s="72"/>
    </row>
    <row r="46" spans="1:256" s="71" customFormat="1" ht="17.25" customHeight="1">
      <c r="A46" s="78" t="s">
        <v>86</v>
      </c>
      <c r="B46" s="65" t="s">
        <v>22</v>
      </c>
      <c r="C46" s="31"/>
      <c r="D46" s="51"/>
      <c r="E46" s="413"/>
      <c r="F46" s="408"/>
      <c r="G46" s="408"/>
      <c r="IO46" s="72"/>
      <c r="IP46" s="72"/>
      <c r="IQ46" s="72"/>
      <c r="IR46" s="72"/>
      <c r="IS46" s="72"/>
      <c r="IT46" s="72"/>
      <c r="IU46" s="72"/>
      <c r="IV46" s="72"/>
    </row>
    <row r="47" spans="1:256" ht="17.25" customHeight="1">
      <c r="A47" s="43" t="s">
        <v>13</v>
      </c>
      <c r="B47" s="67" t="s">
        <v>87</v>
      </c>
      <c r="C47" s="46"/>
      <c r="D47" s="46"/>
      <c r="E47" s="416"/>
      <c r="F47" s="423"/>
      <c r="G47" s="404"/>
      <c r="IO47" s="29"/>
      <c r="IP47" s="29"/>
      <c r="IQ47" s="29"/>
      <c r="IR47" s="29"/>
      <c r="IS47" s="29"/>
      <c r="IT47" s="29"/>
      <c r="IU47" s="29"/>
      <c r="IV47" s="29"/>
    </row>
    <row r="48" spans="1:256" ht="17.25" customHeight="1">
      <c r="A48" s="43" t="s">
        <v>77</v>
      </c>
      <c r="B48" s="67" t="s">
        <v>88</v>
      </c>
      <c r="C48" s="22">
        <v>360</v>
      </c>
      <c r="D48" s="46">
        <v>360</v>
      </c>
      <c r="E48" s="394">
        <v>360</v>
      </c>
      <c r="F48" s="404">
        <v>360</v>
      </c>
      <c r="G48" s="404">
        <v>360</v>
      </c>
      <c r="IO48" s="29"/>
      <c r="IP48" s="29"/>
      <c r="IQ48" s="29"/>
      <c r="IR48" s="29"/>
      <c r="IS48" s="29"/>
      <c r="IT48" s="29"/>
      <c r="IU48" s="29"/>
      <c r="IV48" s="29"/>
    </row>
    <row r="49" spans="1:256" ht="16.5" customHeight="1">
      <c r="A49" s="43" t="s">
        <v>17</v>
      </c>
      <c r="B49" s="67" t="s">
        <v>89</v>
      </c>
      <c r="C49" s="22"/>
      <c r="D49" s="46"/>
      <c r="E49" s="394"/>
      <c r="F49" s="404"/>
      <c r="G49" s="404"/>
      <c r="IO49" s="29"/>
      <c r="IP49" s="29"/>
      <c r="IQ49" s="29"/>
      <c r="IR49" s="29"/>
      <c r="IS49" s="29"/>
      <c r="IT49" s="29"/>
      <c r="IU49" s="29"/>
      <c r="IV49" s="29"/>
    </row>
    <row r="50" spans="1:256" s="71" customFormat="1" ht="17.25" customHeight="1">
      <c r="A50" s="78"/>
      <c r="B50" s="65" t="s">
        <v>90</v>
      </c>
      <c r="C50" s="31">
        <f>C48+C49</f>
        <v>360</v>
      </c>
      <c r="D50" s="31">
        <f>D48+D49</f>
        <v>360</v>
      </c>
      <c r="E50" s="413">
        <f>E48+E49</f>
        <v>360</v>
      </c>
      <c r="F50" s="408">
        <f>F48+F49</f>
        <v>360</v>
      </c>
      <c r="G50" s="408">
        <f>G48+G49</f>
        <v>360</v>
      </c>
      <c r="IO50" s="72"/>
      <c r="IP50" s="72"/>
      <c r="IQ50" s="72"/>
      <c r="IR50" s="72"/>
      <c r="IS50" s="72"/>
      <c r="IT50" s="72"/>
      <c r="IU50" s="72"/>
      <c r="IV50" s="72"/>
    </row>
    <row r="51" spans="1:256" s="71" customFormat="1" ht="17.25" customHeight="1">
      <c r="A51" s="78" t="s">
        <v>91</v>
      </c>
      <c r="B51" s="65" t="s">
        <v>92</v>
      </c>
      <c r="C51" s="31"/>
      <c r="D51" s="51"/>
      <c r="E51" s="413"/>
      <c r="F51" s="408"/>
      <c r="G51" s="408"/>
      <c r="IO51" s="72"/>
      <c r="IP51" s="72"/>
      <c r="IQ51" s="72"/>
      <c r="IR51" s="72"/>
      <c r="IS51" s="72"/>
      <c r="IT51" s="72"/>
      <c r="IU51" s="72"/>
      <c r="IV51" s="72"/>
    </row>
    <row r="52" spans="1:253" s="56" customFormat="1" ht="17.25" customHeight="1">
      <c r="A52" s="43" t="s">
        <v>13</v>
      </c>
      <c r="B52" s="67" t="s">
        <v>93</v>
      </c>
      <c r="C52" s="22"/>
      <c r="D52" s="46"/>
      <c r="E52" s="394">
        <v>159</v>
      </c>
      <c r="F52" s="404">
        <v>180</v>
      </c>
      <c r="G52" s="404">
        <v>450</v>
      </c>
      <c r="IO52" s="29"/>
      <c r="IP52" s="29"/>
      <c r="IQ52" s="29"/>
      <c r="IR52" s="29"/>
      <c r="IS52" s="29"/>
    </row>
    <row r="53" spans="1:253" s="56" customFormat="1" ht="17.25" customHeight="1">
      <c r="A53" s="83" t="s">
        <v>77</v>
      </c>
      <c r="B53" s="84" t="s">
        <v>94</v>
      </c>
      <c r="C53" s="41"/>
      <c r="D53" s="85"/>
      <c r="E53" s="418"/>
      <c r="F53" s="404"/>
      <c r="G53" s="404"/>
      <c r="IO53" s="29"/>
      <c r="IP53" s="29"/>
      <c r="IQ53" s="29"/>
      <c r="IR53" s="29"/>
      <c r="IS53" s="29"/>
    </row>
    <row r="54" spans="1:256" s="71" customFormat="1" ht="18" customHeight="1">
      <c r="A54" s="43"/>
      <c r="B54" s="86" t="s">
        <v>95</v>
      </c>
      <c r="C54" s="31">
        <f>C52+C53</f>
        <v>0</v>
      </c>
      <c r="D54" s="31">
        <f>D52+D53</f>
        <v>0</v>
      </c>
      <c r="E54" s="413">
        <f>E52+E53</f>
        <v>159</v>
      </c>
      <c r="F54" s="408">
        <f>F52+F53</f>
        <v>180</v>
      </c>
      <c r="G54" s="408">
        <f>G52+G53</f>
        <v>450</v>
      </c>
      <c r="IO54" s="72"/>
      <c r="IP54" s="72"/>
      <c r="IQ54" s="72"/>
      <c r="IR54" s="72"/>
      <c r="IS54" s="72"/>
      <c r="IT54" s="72"/>
      <c r="IU54" s="72"/>
      <c r="IV54" s="72"/>
    </row>
    <row r="55" spans="1:256" s="71" customFormat="1" ht="16.5" customHeight="1">
      <c r="A55" s="48" t="s">
        <v>96</v>
      </c>
      <c r="B55" s="24" t="s">
        <v>97</v>
      </c>
      <c r="C55" s="49"/>
      <c r="D55" s="49"/>
      <c r="E55" s="413"/>
      <c r="F55" s="408"/>
      <c r="G55" s="408"/>
      <c r="IO55" s="72"/>
      <c r="IP55" s="72"/>
      <c r="IQ55" s="72"/>
      <c r="IR55" s="72"/>
      <c r="IS55" s="72"/>
      <c r="IT55" s="72"/>
      <c r="IU55" s="72"/>
      <c r="IV55" s="72"/>
    </row>
    <row r="56" spans="1:7" ht="16.5" customHeight="1">
      <c r="A56" s="43" t="s">
        <v>13</v>
      </c>
      <c r="B56" s="87" t="s">
        <v>98</v>
      </c>
      <c r="C56" s="88">
        <v>60</v>
      </c>
      <c r="D56" s="88">
        <v>60</v>
      </c>
      <c r="E56" s="394">
        <v>259</v>
      </c>
      <c r="F56" s="404"/>
      <c r="G56" s="404"/>
    </row>
    <row r="57" spans="1:7" ht="16.5">
      <c r="A57" s="43" t="s">
        <v>77</v>
      </c>
      <c r="B57" s="89" t="s">
        <v>99</v>
      </c>
      <c r="C57" s="88"/>
      <c r="D57" s="88"/>
      <c r="E57" s="394"/>
      <c r="F57" s="404"/>
      <c r="G57" s="404"/>
    </row>
    <row r="58" spans="1:7" ht="16.5">
      <c r="A58" s="43"/>
      <c r="B58" s="90" t="s">
        <v>100</v>
      </c>
      <c r="C58" s="49">
        <f>C56+C57</f>
        <v>60</v>
      </c>
      <c r="D58" s="49">
        <f>D56+D57</f>
        <v>60</v>
      </c>
      <c r="E58" s="419">
        <f>E56+E57</f>
        <v>259</v>
      </c>
      <c r="F58" s="390">
        <f>F56+F57</f>
        <v>0</v>
      </c>
      <c r="G58" s="390">
        <f>G56+G57</f>
        <v>0</v>
      </c>
    </row>
    <row r="59" spans="1:256" s="71" customFormat="1" ht="16.5" customHeight="1">
      <c r="A59" s="70" t="s">
        <v>101</v>
      </c>
      <c r="B59" s="24" t="s">
        <v>102</v>
      </c>
      <c r="C59" s="51"/>
      <c r="D59" s="51"/>
      <c r="E59" s="417"/>
      <c r="F59" s="424"/>
      <c r="G59" s="408"/>
      <c r="IO59" s="72"/>
      <c r="IP59" s="72"/>
      <c r="IQ59" s="72"/>
      <c r="IR59" s="72"/>
      <c r="IS59" s="72"/>
      <c r="IT59" s="72"/>
      <c r="IU59" s="72"/>
      <c r="IV59" s="72"/>
    </row>
    <row r="60" spans="1:7" ht="16.5" customHeight="1">
      <c r="A60" s="43" t="s">
        <v>103</v>
      </c>
      <c r="B60" s="91" t="s">
        <v>104</v>
      </c>
      <c r="C60" s="46"/>
      <c r="D60" s="46"/>
      <c r="E60" s="416"/>
      <c r="F60" s="423"/>
      <c r="G60" s="404"/>
    </row>
    <row r="61" spans="1:7" ht="16.5" customHeight="1">
      <c r="A61" s="92"/>
      <c r="B61" s="91" t="s">
        <v>105</v>
      </c>
      <c r="C61" s="46"/>
      <c r="D61" s="46"/>
      <c r="E61" s="416"/>
      <c r="F61" s="423"/>
      <c r="G61" s="404"/>
    </row>
    <row r="62" spans="1:7" ht="16.5" customHeight="1">
      <c r="A62" s="92"/>
      <c r="B62" s="91" t="s">
        <v>106</v>
      </c>
      <c r="C62" s="46">
        <v>59709</v>
      </c>
      <c r="D62" s="46">
        <v>64153</v>
      </c>
      <c r="E62" s="416">
        <v>64153</v>
      </c>
      <c r="F62" s="423">
        <v>79634</v>
      </c>
      <c r="G62" s="404">
        <v>80485</v>
      </c>
    </row>
    <row r="63" spans="1:256" s="71" customFormat="1" ht="16.5" customHeight="1">
      <c r="A63" s="70"/>
      <c r="B63" s="24" t="s">
        <v>107</v>
      </c>
      <c r="C63" s="51">
        <f>C61+C62</f>
        <v>59709</v>
      </c>
      <c r="D63" s="51">
        <f>D61+D62</f>
        <v>64153</v>
      </c>
      <c r="E63" s="417">
        <f>E61+E62</f>
        <v>64153</v>
      </c>
      <c r="F63" s="424">
        <f>F61+F62</f>
        <v>79634</v>
      </c>
      <c r="G63" s="424">
        <f>G61+G62</f>
        <v>80485</v>
      </c>
      <c r="IO63" s="72"/>
      <c r="IP63" s="72"/>
      <c r="IQ63" s="72"/>
      <c r="IR63" s="72"/>
      <c r="IS63" s="72"/>
      <c r="IT63" s="72"/>
      <c r="IU63" s="72"/>
      <c r="IV63" s="72"/>
    </row>
    <row r="64" spans="1:256" s="71" customFormat="1" ht="16.5" customHeight="1">
      <c r="A64" s="70"/>
      <c r="B64" s="24" t="s">
        <v>108</v>
      </c>
      <c r="C64" s="51">
        <f>C63+C58+C54+C50+C45+C35+C22+C18</f>
        <v>508024</v>
      </c>
      <c r="D64" s="51">
        <f>D63+D58+D54+D50+D45+D35+D22+D18</f>
        <v>553546</v>
      </c>
      <c r="E64" s="417">
        <f>E63+E58+E54+E50+E45+E35+E22+E18</f>
        <v>623014</v>
      </c>
      <c r="F64" s="424">
        <f>F63+F58+F54+F50+F45+F35+F22+F18</f>
        <v>597162</v>
      </c>
      <c r="G64" s="424">
        <f>G63+G58+G54+G50+G45+G35+G22+G18</f>
        <v>606018</v>
      </c>
      <c r="IO64" s="72"/>
      <c r="IP64" s="72"/>
      <c r="IQ64" s="72"/>
      <c r="IR64" s="72"/>
      <c r="IS64" s="72"/>
      <c r="IT64" s="72"/>
      <c r="IU64" s="72"/>
      <c r="IV64" s="72"/>
    </row>
    <row r="65" spans="1:6" ht="16.5">
      <c r="A65" s="93"/>
      <c r="B65" s="57"/>
      <c r="C65" s="94"/>
      <c r="D65" s="94"/>
      <c r="E65" s="81"/>
      <c r="F65" s="81"/>
    </row>
    <row r="66" spans="1:6" ht="16.5">
      <c r="A66" s="93"/>
      <c r="B66" s="57"/>
      <c r="C66" s="94"/>
      <c r="D66" s="94"/>
      <c r="E66" s="81"/>
      <c r="F66" s="81"/>
    </row>
    <row r="67" spans="1:6" ht="16.5">
      <c r="A67" s="93"/>
      <c r="B67" s="57"/>
      <c r="C67" s="94"/>
      <c r="D67" s="94"/>
      <c r="E67" s="81"/>
      <c r="F67" s="81"/>
    </row>
    <row r="68" spans="1:6" ht="16.5">
      <c r="A68" s="93"/>
      <c r="B68" s="57"/>
      <c r="C68" s="94"/>
      <c r="D68" s="94"/>
      <c r="E68" s="81"/>
      <c r="F68" s="81"/>
    </row>
    <row r="69" spans="5:6" ht="16.5">
      <c r="E69" s="95"/>
      <c r="F69" s="95"/>
    </row>
    <row r="70" spans="5:6" ht="16.5">
      <c r="E70" s="95"/>
      <c r="F70" s="95"/>
    </row>
    <row r="71" spans="5:6" ht="16.5">
      <c r="E71" s="95"/>
      <c r="F71" s="95"/>
    </row>
    <row r="72" spans="5:6" ht="16.5">
      <c r="E72" s="95"/>
      <c r="F72" s="95"/>
    </row>
    <row r="73" spans="5:6" ht="16.5">
      <c r="E73" s="95"/>
      <c r="F73" s="95"/>
    </row>
    <row r="74" spans="5:6" ht="16.5">
      <c r="E74" s="95"/>
      <c r="F74" s="95"/>
    </row>
    <row r="75" spans="5:6" ht="16.5">
      <c r="E75" s="95"/>
      <c r="F75" s="95"/>
    </row>
    <row r="76" spans="5:6" ht="16.5">
      <c r="E76" s="95"/>
      <c r="F76" s="95"/>
    </row>
    <row r="77" spans="5:6" ht="16.5">
      <c r="E77" s="95"/>
      <c r="F77" s="95"/>
    </row>
    <row r="78" spans="5:6" ht="16.5">
      <c r="E78" s="95"/>
      <c r="F78" s="95"/>
    </row>
    <row r="79" spans="5:6" ht="16.5">
      <c r="E79" s="95"/>
      <c r="F79" s="95"/>
    </row>
    <row r="80" spans="5:6" ht="16.5">
      <c r="E80" s="95"/>
      <c r="F80" s="95"/>
    </row>
    <row r="81" spans="5:6" ht="16.5">
      <c r="E81" s="95"/>
      <c r="F81" s="95"/>
    </row>
    <row r="82" spans="5:6" ht="16.5">
      <c r="E82" s="95"/>
      <c r="F82" s="95"/>
    </row>
    <row r="83" spans="5:6" ht="16.5">
      <c r="E83" s="95"/>
      <c r="F83" s="95"/>
    </row>
    <row r="84" spans="5:6" ht="16.5">
      <c r="E84" s="95"/>
      <c r="F84" s="95"/>
    </row>
    <row r="85" spans="5:6" ht="16.5">
      <c r="E85" s="95"/>
      <c r="F85" s="95"/>
    </row>
    <row r="86" spans="5:6" ht="16.5">
      <c r="E86" s="95"/>
      <c r="F86" s="95"/>
    </row>
    <row r="87" spans="5:6" ht="16.5">
      <c r="E87" s="95"/>
      <c r="F87" s="95"/>
    </row>
    <row r="88" spans="5:6" ht="16.5">
      <c r="E88" s="95"/>
      <c r="F88" s="95"/>
    </row>
    <row r="89" spans="5:6" ht="16.5">
      <c r="E89" s="95"/>
      <c r="F89" s="95"/>
    </row>
    <row r="90" spans="5:6" ht="16.5">
      <c r="E90" s="95"/>
      <c r="F90" s="95"/>
    </row>
    <row r="91" spans="5:6" ht="16.5">
      <c r="E91" s="95"/>
      <c r="F91" s="95"/>
    </row>
  </sheetData>
  <sheetProtection selectLockedCells="1" selectUnlockedCells="1"/>
  <mergeCells count="1">
    <mergeCell ref="A4:G4"/>
  </mergeCells>
  <printOptions/>
  <pageMargins left="0.25" right="0.28" top="0.7298611111111111" bottom="0.7402777777777778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tabSelected="1" zoomScalePageLayoutView="0" workbookViewId="0" topLeftCell="A9">
      <selection activeCell="J25" sqref="J25"/>
    </sheetView>
  </sheetViews>
  <sheetFormatPr defaultColWidth="9.00390625" defaultRowHeight="12.75"/>
  <cols>
    <col min="1" max="1" width="38.75390625" style="97" customWidth="1"/>
    <col min="2" max="2" width="10.125" style="97" customWidth="1"/>
    <col min="3" max="3" width="10.875" style="97" customWidth="1"/>
    <col min="4" max="4" width="11.125" style="97" customWidth="1"/>
    <col min="5" max="5" width="10.375" style="97" customWidth="1"/>
    <col min="6" max="6" width="11.75390625" style="97" customWidth="1"/>
    <col min="7" max="7" width="9.125" style="97" customWidth="1"/>
  </cols>
  <sheetData>
    <row r="1" ht="14.25" customHeight="1">
      <c r="F1" s="98" t="s">
        <v>375</v>
      </c>
    </row>
    <row r="2" ht="12" customHeight="1">
      <c r="F2" s="98" t="s">
        <v>1</v>
      </c>
    </row>
    <row r="4" spans="1:6" ht="55.5" customHeight="1">
      <c r="A4" s="588" t="s">
        <v>376</v>
      </c>
      <c r="B4" s="588"/>
      <c r="C4" s="588"/>
      <c r="D4" s="588"/>
      <c r="E4" s="588"/>
      <c r="F4" s="588"/>
    </row>
    <row r="5" spans="1:5" ht="14.25" customHeight="1">
      <c r="A5" s="369"/>
      <c r="B5" s="370"/>
      <c r="C5" s="370"/>
      <c r="D5" s="370"/>
      <c r="E5" s="370"/>
    </row>
    <row r="7" ht="15.75">
      <c r="F7" s="98" t="s">
        <v>3</v>
      </c>
    </row>
    <row r="8" spans="1:6" ht="51" customHeight="1">
      <c r="A8" s="589" t="s">
        <v>5</v>
      </c>
      <c r="B8" s="589" t="s">
        <v>377</v>
      </c>
      <c r="C8" s="590" t="s">
        <v>378</v>
      </c>
      <c r="D8" s="591"/>
      <c r="E8" s="592"/>
      <c r="F8" s="589" t="s">
        <v>253</v>
      </c>
    </row>
    <row r="9" spans="1:6" ht="30.75" customHeight="1">
      <c r="A9" s="589"/>
      <c r="B9" s="589"/>
      <c r="C9" s="371" t="s">
        <v>379</v>
      </c>
      <c r="D9" s="371" t="s">
        <v>380</v>
      </c>
      <c r="E9" s="371" t="s">
        <v>381</v>
      </c>
      <c r="F9" s="589"/>
    </row>
    <row r="10" spans="1:6" ht="15.75">
      <c r="A10" s="47" t="s">
        <v>382</v>
      </c>
      <c r="B10" s="22">
        <v>69800</v>
      </c>
      <c r="C10" s="22">
        <v>69800</v>
      </c>
      <c r="D10" s="22">
        <v>69800</v>
      </c>
      <c r="E10" s="22">
        <v>69800</v>
      </c>
      <c r="F10" s="22">
        <f>B10+C10+D10+E10</f>
        <v>279200</v>
      </c>
    </row>
    <row r="11" spans="1:6" ht="15.75">
      <c r="A11" s="47" t="s">
        <v>383</v>
      </c>
      <c r="B11" s="22">
        <v>0</v>
      </c>
      <c r="C11" s="22">
        <v>0</v>
      </c>
      <c r="D11" s="22">
        <v>0</v>
      </c>
      <c r="E11" s="22">
        <v>0</v>
      </c>
      <c r="F11" s="22">
        <f aca="true" t="shared" si="0" ref="F11:F26">B11+C11+D11+E11</f>
        <v>0</v>
      </c>
    </row>
    <row r="12" spans="1:7" s="29" customFormat="1" ht="15.75">
      <c r="A12" s="47" t="s">
        <v>384</v>
      </c>
      <c r="B12" s="22">
        <v>9070</v>
      </c>
      <c r="C12" s="22">
        <v>9070</v>
      </c>
      <c r="D12" s="22">
        <v>9070</v>
      </c>
      <c r="E12" s="22">
        <v>9070</v>
      </c>
      <c r="F12" s="22">
        <f t="shared" si="0"/>
        <v>36280</v>
      </c>
      <c r="G12" s="97"/>
    </row>
    <row r="13" spans="1:6" ht="17.25" customHeight="1">
      <c r="A13" s="47" t="s">
        <v>385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386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387</v>
      </c>
      <c r="B15" s="22">
        <f>B10+B11+B12+B13+B14</f>
        <v>78870</v>
      </c>
      <c r="C15" s="22">
        <f>C10+C11+C12+C13+C14</f>
        <v>78870</v>
      </c>
      <c r="D15" s="22">
        <f>D10+D11+D12+D13+D14</f>
        <v>78870</v>
      </c>
      <c r="E15" s="22">
        <f>E10+E11+E12+E13+E14</f>
        <v>78870</v>
      </c>
      <c r="F15" s="22">
        <f t="shared" si="0"/>
        <v>315480</v>
      </c>
    </row>
    <row r="16" spans="1:7" s="36" customFormat="1" ht="18" customHeight="1">
      <c r="A16" s="372" t="s">
        <v>388</v>
      </c>
      <c r="B16" s="31">
        <f>B15*0.5</f>
        <v>39435</v>
      </c>
      <c r="C16" s="31">
        <f>C15*0.5</f>
        <v>39435</v>
      </c>
      <c r="D16" s="31">
        <f>D15*0.5</f>
        <v>39435</v>
      </c>
      <c r="E16" s="31">
        <f>E15*0.5</f>
        <v>39435</v>
      </c>
      <c r="F16" s="31">
        <f t="shared" si="0"/>
        <v>157740</v>
      </c>
      <c r="G16" s="268"/>
    </row>
    <row r="17" spans="1:6" ht="18" customHeight="1">
      <c r="A17" s="47" t="s">
        <v>389</v>
      </c>
      <c r="B17" s="22"/>
      <c r="C17" s="22"/>
      <c r="D17" s="22"/>
      <c r="E17" s="22"/>
      <c r="F17" s="22">
        <f t="shared" si="0"/>
        <v>0</v>
      </c>
    </row>
    <row r="18" spans="1:6" ht="18" customHeight="1">
      <c r="A18" s="47" t="s">
        <v>390</v>
      </c>
      <c r="B18" s="22"/>
      <c r="C18" s="22"/>
      <c r="D18" s="22"/>
      <c r="E18" s="22"/>
      <c r="F18" s="22">
        <f t="shared" si="0"/>
        <v>0</v>
      </c>
    </row>
    <row r="19" spans="1:6" ht="18" customHeight="1">
      <c r="A19" s="47" t="s">
        <v>391</v>
      </c>
      <c r="B19" s="22"/>
      <c r="C19" s="22"/>
      <c r="D19" s="22"/>
      <c r="E19" s="22"/>
      <c r="F19" s="22">
        <f t="shared" si="0"/>
        <v>0</v>
      </c>
    </row>
    <row r="20" spans="1:6" ht="34.5" customHeight="1">
      <c r="A20" s="373" t="s">
        <v>392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0"/>
        <v>0</v>
      </c>
    </row>
    <row r="21" spans="1:6" ht="18" customHeight="1">
      <c r="A21" s="47" t="s">
        <v>389</v>
      </c>
      <c r="B21" s="22"/>
      <c r="C21" s="22"/>
      <c r="D21" s="22"/>
      <c r="E21" s="22"/>
      <c r="F21" s="22">
        <f t="shared" si="0"/>
        <v>0</v>
      </c>
    </row>
    <row r="22" spans="1:6" ht="18" customHeight="1">
      <c r="A22" s="47" t="s">
        <v>390</v>
      </c>
      <c r="B22" s="22"/>
      <c r="C22" s="22"/>
      <c r="D22" s="22"/>
      <c r="E22" s="22"/>
      <c r="F22" s="22">
        <f t="shared" si="0"/>
        <v>0</v>
      </c>
    </row>
    <row r="23" spans="1:6" ht="18" customHeight="1">
      <c r="A23" s="47" t="s">
        <v>391</v>
      </c>
      <c r="B23" s="88"/>
      <c r="C23" s="88"/>
      <c r="D23" s="88"/>
      <c r="E23" s="88"/>
      <c r="F23" s="22">
        <f t="shared" si="0"/>
        <v>0</v>
      </c>
    </row>
    <row r="24" spans="1:6" ht="31.5" customHeight="1">
      <c r="A24" s="373" t="s">
        <v>393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0"/>
        <v>0</v>
      </c>
    </row>
    <row r="25" spans="1:7" s="36" customFormat="1" ht="18" customHeight="1">
      <c r="A25" s="372" t="s">
        <v>394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0"/>
        <v>0</v>
      </c>
      <c r="G25" s="268"/>
    </row>
    <row r="26" spans="1:7" s="36" customFormat="1" ht="33" customHeight="1">
      <c r="A26" s="374" t="s">
        <v>395</v>
      </c>
      <c r="B26" s="31">
        <f>B16-B25</f>
        <v>39435</v>
      </c>
      <c r="C26" s="31">
        <f>C16-C25</f>
        <v>39435</v>
      </c>
      <c r="D26" s="31">
        <f>D16-D25</f>
        <v>39435</v>
      </c>
      <c r="E26" s="31">
        <f>E16-E25</f>
        <v>39435</v>
      </c>
      <c r="F26" s="31">
        <f t="shared" si="0"/>
        <v>157740</v>
      </c>
      <c r="G26" s="268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zoomScalePageLayoutView="0" workbookViewId="0" topLeftCell="A4">
      <selection activeCell="L13" sqref="L13"/>
    </sheetView>
  </sheetViews>
  <sheetFormatPr defaultColWidth="7.875" defaultRowHeight="12.75"/>
  <cols>
    <col min="1" max="1" width="5.00390625" style="55" customWidth="1"/>
    <col min="2" max="2" width="41.75390625" style="96" customWidth="1"/>
    <col min="3" max="4" width="10.75390625" style="97" customWidth="1"/>
    <col min="5" max="7" width="10.75390625" style="56" customWidth="1"/>
    <col min="8" max="248" width="7.875" style="56" customWidth="1"/>
  </cols>
  <sheetData>
    <row r="1" spans="4:7" ht="16.5">
      <c r="D1" s="98"/>
      <c r="F1" s="98"/>
      <c r="G1" s="98" t="s">
        <v>109</v>
      </c>
    </row>
    <row r="2" spans="1:7" ht="15.75">
      <c r="A2" s="94"/>
      <c r="B2" s="99"/>
      <c r="C2" s="100"/>
      <c r="D2" s="98"/>
      <c r="F2" s="98"/>
      <c r="G2" s="98" t="s">
        <v>1</v>
      </c>
    </row>
    <row r="3" spans="1:4" ht="4.5" customHeight="1">
      <c r="A3" s="94"/>
      <c r="B3" s="99"/>
      <c r="C3" s="101"/>
      <c r="D3" s="101"/>
    </row>
    <row r="4" spans="1:4" ht="3.75" customHeight="1">
      <c r="A4" s="94"/>
      <c r="B4" s="99"/>
      <c r="C4" s="101"/>
      <c r="D4" s="101"/>
    </row>
    <row r="5" spans="1:7" ht="21.75" customHeight="1">
      <c r="A5" s="557" t="s">
        <v>397</v>
      </c>
      <c r="B5" s="557"/>
      <c r="C5" s="557"/>
      <c r="D5" s="557"/>
      <c r="E5" s="557"/>
      <c r="F5" s="557"/>
      <c r="G5" s="555"/>
    </row>
    <row r="6" spans="1:4" ht="7.5" customHeight="1">
      <c r="A6" s="94"/>
      <c r="B6" s="102"/>
      <c r="C6" s="103"/>
      <c r="D6" s="103"/>
    </row>
    <row r="7" spans="1:7" ht="9.75" customHeight="1">
      <c r="A7" s="94"/>
      <c r="B7" s="99"/>
      <c r="C7" s="104"/>
      <c r="D7" s="104"/>
      <c r="F7" s="104"/>
      <c r="G7" s="104" t="s">
        <v>3</v>
      </c>
    </row>
    <row r="8" spans="1:7" ht="48.75" customHeight="1">
      <c r="A8" s="105" t="s">
        <v>4</v>
      </c>
      <c r="B8" s="106" t="s">
        <v>5</v>
      </c>
      <c r="C8" s="15" t="s">
        <v>6</v>
      </c>
      <c r="D8" s="15" t="s">
        <v>7</v>
      </c>
      <c r="E8" s="16" t="s">
        <v>8</v>
      </c>
      <c r="F8" s="403" t="s">
        <v>9</v>
      </c>
      <c r="G8" s="403" t="s">
        <v>477</v>
      </c>
    </row>
    <row r="9" spans="1:7" s="111" customFormat="1" ht="20.25" customHeight="1">
      <c r="A9" s="107" t="s">
        <v>11</v>
      </c>
      <c r="B9" s="108" t="s">
        <v>33</v>
      </c>
      <c r="C9" s="109"/>
      <c r="D9" s="110"/>
      <c r="E9" s="425"/>
      <c r="F9" s="438"/>
      <c r="G9" s="438"/>
    </row>
    <row r="10" spans="1:7" s="116" customFormat="1" ht="20.25" customHeight="1">
      <c r="A10" s="112" t="s">
        <v>13</v>
      </c>
      <c r="B10" s="113" t="s">
        <v>110</v>
      </c>
      <c r="C10" s="114">
        <v>179413</v>
      </c>
      <c r="D10" s="115">
        <v>117874</v>
      </c>
      <c r="E10" s="426">
        <v>123576</v>
      </c>
      <c r="F10" s="439">
        <v>145258</v>
      </c>
      <c r="G10" s="439">
        <v>147829</v>
      </c>
    </row>
    <row r="11" spans="1:7" s="118" customFormat="1" ht="20.25" customHeight="1">
      <c r="A11" s="112" t="s">
        <v>77</v>
      </c>
      <c r="B11" s="113" t="s">
        <v>111</v>
      </c>
      <c r="C11" s="114">
        <v>8076</v>
      </c>
      <c r="D11" s="115">
        <v>8511</v>
      </c>
      <c r="E11" s="426">
        <v>10779</v>
      </c>
      <c r="F11" s="439">
        <v>10276</v>
      </c>
      <c r="G11" s="439">
        <v>12109</v>
      </c>
    </row>
    <row r="12" spans="1:7" s="111" customFormat="1" ht="20.25" customHeight="1">
      <c r="A12" s="107"/>
      <c r="B12" s="108" t="s">
        <v>112</v>
      </c>
      <c r="C12" s="109">
        <f>C10+C11</f>
        <v>187489</v>
      </c>
      <c r="D12" s="109">
        <f>D10+D11</f>
        <v>126385</v>
      </c>
      <c r="E12" s="425">
        <f>E10+E11</f>
        <v>134355</v>
      </c>
      <c r="F12" s="438">
        <f>F10+F11</f>
        <v>155534</v>
      </c>
      <c r="G12" s="438">
        <f>G10+G11</f>
        <v>159938</v>
      </c>
    </row>
    <row r="13" spans="1:7" s="111" customFormat="1" ht="28.5" customHeight="1">
      <c r="A13" s="107" t="s">
        <v>28</v>
      </c>
      <c r="B13" s="117" t="s">
        <v>34</v>
      </c>
      <c r="C13" s="109">
        <v>42493</v>
      </c>
      <c r="D13" s="110">
        <v>26321</v>
      </c>
      <c r="E13" s="425">
        <v>25781</v>
      </c>
      <c r="F13" s="438">
        <v>41768</v>
      </c>
      <c r="G13" s="438">
        <v>41210</v>
      </c>
    </row>
    <row r="14" spans="1:7" s="111" customFormat="1" ht="20.25" customHeight="1">
      <c r="A14" s="107" t="s">
        <v>63</v>
      </c>
      <c r="B14" s="108" t="s">
        <v>35</v>
      </c>
      <c r="C14" s="109"/>
      <c r="D14" s="110"/>
      <c r="E14" s="425"/>
      <c r="F14" s="438"/>
      <c r="G14" s="438"/>
    </row>
    <row r="15" spans="1:7" s="118" customFormat="1" ht="20.25" customHeight="1">
      <c r="A15" s="112" t="s">
        <v>103</v>
      </c>
      <c r="B15" s="113" t="s">
        <v>113</v>
      </c>
      <c r="C15" s="114">
        <v>23973</v>
      </c>
      <c r="D15" s="115">
        <v>15411</v>
      </c>
      <c r="E15" s="426">
        <v>15527</v>
      </c>
      <c r="F15" s="439">
        <v>17801</v>
      </c>
      <c r="G15" s="439">
        <v>15352</v>
      </c>
    </row>
    <row r="16" spans="1:7" s="118" customFormat="1" ht="20.25" customHeight="1">
      <c r="A16" s="112" t="s">
        <v>77</v>
      </c>
      <c r="B16" s="119" t="s">
        <v>114</v>
      </c>
      <c r="C16" s="120">
        <v>1391</v>
      </c>
      <c r="D16" s="121">
        <v>1777</v>
      </c>
      <c r="E16" s="427">
        <v>2310</v>
      </c>
      <c r="F16" s="439">
        <v>3899</v>
      </c>
      <c r="G16" s="439">
        <v>2911</v>
      </c>
    </row>
    <row r="17" spans="1:7" s="118" customFormat="1" ht="20.25" customHeight="1">
      <c r="A17" s="122" t="s">
        <v>17</v>
      </c>
      <c r="B17" s="113" t="s">
        <v>115</v>
      </c>
      <c r="C17" s="114">
        <v>69413</v>
      </c>
      <c r="D17" s="115">
        <v>60591</v>
      </c>
      <c r="E17" s="426">
        <v>60765</v>
      </c>
      <c r="F17" s="439">
        <v>65224</v>
      </c>
      <c r="G17" s="439">
        <v>66490</v>
      </c>
    </row>
    <row r="18" spans="1:7" s="118" customFormat="1" ht="20.25" customHeight="1">
      <c r="A18" s="122" t="s">
        <v>19</v>
      </c>
      <c r="B18" s="113" t="s">
        <v>116</v>
      </c>
      <c r="C18" s="114">
        <v>2540</v>
      </c>
      <c r="D18" s="115">
        <v>2440</v>
      </c>
      <c r="E18" s="426">
        <v>2274</v>
      </c>
      <c r="F18" s="439">
        <v>2182</v>
      </c>
      <c r="G18" s="439">
        <v>2247</v>
      </c>
    </row>
    <row r="19" spans="1:7" s="118" customFormat="1" ht="20.25" customHeight="1">
      <c r="A19" s="122" t="s">
        <v>117</v>
      </c>
      <c r="B19" s="113" t="s">
        <v>118</v>
      </c>
      <c r="C19" s="114">
        <v>30831</v>
      </c>
      <c r="D19" s="115">
        <v>27942</v>
      </c>
      <c r="E19" s="426">
        <v>27814</v>
      </c>
      <c r="F19" s="439">
        <v>24374</v>
      </c>
      <c r="G19" s="439">
        <v>24374</v>
      </c>
    </row>
    <row r="20" spans="1:7" s="111" customFormat="1" ht="20.25" customHeight="1">
      <c r="A20" s="123"/>
      <c r="B20" s="108" t="s">
        <v>119</v>
      </c>
      <c r="C20" s="109">
        <f>SUM(C15:C19)</f>
        <v>128148</v>
      </c>
      <c r="D20" s="109">
        <f>SUM(D15:D19)</f>
        <v>108161</v>
      </c>
      <c r="E20" s="425">
        <f>SUM(E15:E19)</f>
        <v>108690</v>
      </c>
      <c r="F20" s="438">
        <f>SUM(F15:F19)</f>
        <v>113480</v>
      </c>
      <c r="G20" s="438">
        <f>SUM(G15:G19)</f>
        <v>111374</v>
      </c>
    </row>
    <row r="21" spans="1:7" s="124" customFormat="1" ht="20.25" customHeight="1">
      <c r="A21" s="123" t="s">
        <v>120</v>
      </c>
      <c r="B21" s="108" t="s">
        <v>36</v>
      </c>
      <c r="C21" s="109">
        <v>75934</v>
      </c>
      <c r="D21" s="110">
        <v>83383</v>
      </c>
      <c r="E21" s="425">
        <v>76091</v>
      </c>
      <c r="F21" s="438">
        <v>64250</v>
      </c>
      <c r="G21" s="438">
        <v>65720</v>
      </c>
    </row>
    <row r="22" spans="1:7" s="127" customFormat="1" ht="20.25" customHeight="1">
      <c r="A22" s="123" t="s">
        <v>86</v>
      </c>
      <c r="B22" s="125" t="s">
        <v>37</v>
      </c>
      <c r="C22" s="126"/>
      <c r="D22" s="110"/>
      <c r="E22" s="428"/>
      <c r="F22" s="440"/>
      <c r="G22" s="440"/>
    </row>
    <row r="23" spans="1:7" s="116" customFormat="1" ht="20.25" customHeight="1">
      <c r="A23" s="128" t="s">
        <v>103</v>
      </c>
      <c r="B23" s="129" t="s">
        <v>121</v>
      </c>
      <c r="C23" s="130"/>
      <c r="D23" s="131"/>
      <c r="E23" s="429"/>
      <c r="F23" s="439"/>
      <c r="G23" s="439">
        <v>2121</v>
      </c>
    </row>
    <row r="24" spans="1:7" s="116" customFormat="1" ht="20.25" customHeight="1">
      <c r="A24" s="128" t="s">
        <v>15</v>
      </c>
      <c r="B24" s="134" t="s">
        <v>122</v>
      </c>
      <c r="C24" s="130"/>
      <c r="D24" s="131"/>
      <c r="E24" s="429"/>
      <c r="F24" s="441"/>
      <c r="G24" s="439"/>
    </row>
    <row r="25" spans="1:7" s="118" customFormat="1" ht="20.25" customHeight="1">
      <c r="A25" s="122" t="s">
        <v>17</v>
      </c>
      <c r="B25" s="113" t="s">
        <v>123</v>
      </c>
      <c r="C25" s="114">
        <v>28761</v>
      </c>
      <c r="D25" s="115">
        <v>141224</v>
      </c>
      <c r="E25" s="426">
        <v>134968</v>
      </c>
      <c r="F25" s="439">
        <v>161031</v>
      </c>
      <c r="G25" s="439">
        <v>161817</v>
      </c>
    </row>
    <row r="26" spans="1:7" ht="20.25" customHeight="1">
      <c r="A26" s="132" t="s">
        <v>19</v>
      </c>
      <c r="B26" s="134" t="s">
        <v>124</v>
      </c>
      <c r="C26" s="133"/>
      <c r="D26" s="133"/>
      <c r="E26" s="430"/>
      <c r="F26" s="442"/>
      <c r="G26" s="404">
        <v>270</v>
      </c>
    </row>
    <row r="27" spans="1:7" ht="18" customHeight="1">
      <c r="A27" s="132" t="s">
        <v>117</v>
      </c>
      <c r="B27" s="113" t="s">
        <v>125</v>
      </c>
      <c r="C27" s="22">
        <v>7976</v>
      </c>
      <c r="D27" s="115">
        <v>7976</v>
      </c>
      <c r="E27" s="394">
        <v>7715</v>
      </c>
      <c r="F27" s="404">
        <v>8016</v>
      </c>
      <c r="G27" s="404">
        <v>8016</v>
      </c>
    </row>
    <row r="28" spans="1:7" s="124" customFormat="1" ht="20.25" customHeight="1">
      <c r="A28" s="123"/>
      <c r="B28" s="108" t="s">
        <v>126</v>
      </c>
      <c r="C28" s="109">
        <f>C23+C24+C25+C26+C27</f>
        <v>36737</v>
      </c>
      <c r="D28" s="109">
        <f>D23+D24+D25+D26+D27</f>
        <v>149200</v>
      </c>
      <c r="E28" s="425">
        <f>E23+E24+E25+E26+E27</f>
        <v>142683</v>
      </c>
      <c r="F28" s="438">
        <f>F23+F24+F25+F26+F27</f>
        <v>169047</v>
      </c>
      <c r="G28" s="438">
        <f>G23+G24+G25+G26+G27</f>
        <v>172224</v>
      </c>
    </row>
    <row r="29" spans="1:7" s="111" customFormat="1" ht="20.25" customHeight="1">
      <c r="A29" s="123" t="s">
        <v>91</v>
      </c>
      <c r="B29" s="108" t="s">
        <v>39</v>
      </c>
      <c r="C29" s="109">
        <v>16623</v>
      </c>
      <c r="D29" s="110">
        <v>27351</v>
      </c>
      <c r="E29" s="425">
        <v>32730</v>
      </c>
      <c r="F29" s="438">
        <v>3083</v>
      </c>
      <c r="G29" s="438">
        <v>5552</v>
      </c>
    </row>
    <row r="30" spans="1:7" s="111" customFormat="1" ht="20.25" customHeight="1">
      <c r="A30" s="123" t="s">
        <v>91</v>
      </c>
      <c r="B30" s="108" t="s">
        <v>40</v>
      </c>
      <c r="C30" s="109">
        <v>20500</v>
      </c>
      <c r="D30" s="110">
        <v>32645</v>
      </c>
      <c r="E30" s="425">
        <v>22230</v>
      </c>
      <c r="F30" s="438">
        <v>50000</v>
      </c>
      <c r="G30" s="438">
        <v>50000</v>
      </c>
    </row>
    <row r="31" spans="1:7" s="111" customFormat="1" ht="20.25" customHeight="1">
      <c r="A31" s="123" t="s">
        <v>101</v>
      </c>
      <c r="B31" s="108" t="s">
        <v>42</v>
      </c>
      <c r="C31" s="109"/>
      <c r="D31" s="110"/>
      <c r="E31" s="425"/>
      <c r="F31" s="438"/>
      <c r="G31" s="438"/>
    </row>
    <row r="32" spans="1:7" ht="20.25" customHeight="1">
      <c r="A32" s="132" t="s">
        <v>103</v>
      </c>
      <c r="B32" s="516" t="s">
        <v>127</v>
      </c>
      <c r="C32" s="115"/>
      <c r="D32" s="115"/>
      <c r="E32" s="431"/>
      <c r="F32" s="443"/>
      <c r="G32" s="404"/>
    </row>
    <row r="33" spans="1:7" ht="20.25" customHeight="1">
      <c r="A33" s="135" t="s">
        <v>15</v>
      </c>
      <c r="B33" s="517" t="s">
        <v>128</v>
      </c>
      <c r="C33" s="136"/>
      <c r="D33" s="136"/>
      <c r="E33" s="432"/>
      <c r="F33" s="444"/>
      <c r="G33" s="404"/>
    </row>
    <row r="34" spans="1:256" ht="20.25" customHeight="1">
      <c r="A34" s="137" t="s">
        <v>129</v>
      </c>
      <c r="B34" s="516" t="s">
        <v>130</v>
      </c>
      <c r="C34" s="138">
        <v>100</v>
      </c>
      <c r="D34" s="139">
        <v>100</v>
      </c>
      <c r="E34" s="292">
        <v>184</v>
      </c>
      <c r="F34" s="410"/>
      <c r="G34" s="410"/>
      <c r="IO34" s="29"/>
      <c r="IP34" s="29"/>
      <c r="IQ34" s="29"/>
      <c r="IR34" s="29"/>
      <c r="IS34" s="29"/>
      <c r="IT34" s="29"/>
      <c r="IU34" s="29"/>
      <c r="IV34" s="29"/>
    </row>
    <row r="35" spans="1:7" s="73" customFormat="1" ht="20.25" customHeight="1">
      <c r="A35" s="137" t="s">
        <v>19</v>
      </c>
      <c r="B35" s="518" t="s">
        <v>131</v>
      </c>
      <c r="C35" s="88"/>
      <c r="D35" s="46"/>
      <c r="E35" s="433"/>
      <c r="F35" s="445"/>
      <c r="G35" s="408"/>
    </row>
    <row r="36" spans="1:256" s="73" customFormat="1" ht="19.5" customHeight="1">
      <c r="A36" s="78"/>
      <c r="B36" s="24" t="s">
        <v>132</v>
      </c>
      <c r="C36" s="49">
        <f>C32+C33+C34+C35</f>
        <v>100</v>
      </c>
      <c r="D36" s="49">
        <f>D32+D33+D34+D35</f>
        <v>100</v>
      </c>
      <c r="E36" s="419">
        <f>E32+E33+E34+E35</f>
        <v>184</v>
      </c>
      <c r="F36" s="390">
        <f>F32+F33+F34+F35</f>
        <v>0</v>
      </c>
      <c r="G36" s="408">
        <v>0</v>
      </c>
      <c r="IO36" s="36"/>
      <c r="IP36" s="36"/>
      <c r="IQ36" s="36"/>
      <c r="IR36" s="36"/>
      <c r="IS36" s="36"/>
      <c r="IT36" s="36"/>
      <c r="IU36" s="36"/>
      <c r="IV36" s="36"/>
    </row>
    <row r="37" spans="1:256" s="73" customFormat="1" ht="19.5" customHeight="1">
      <c r="A37" s="78" t="s">
        <v>133</v>
      </c>
      <c r="B37" s="24" t="s">
        <v>44</v>
      </c>
      <c r="C37" s="49"/>
      <c r="D37" s="141"/>
      <c r="E37" s="394">
        <v>-4171</v>
      </c>
      <c r="F37" s="446"/>
      <c r="G37" s="408"/>
      <c r="IO37" s="36"/>
      <c r="IP37" s="36"/>
      <c r="IQ37" s="36"/>
      <c r="IR37" s="36"/>
      <c r="IS37" s="36"/>
      <c r="IT37" s="36"/>
      <c r="IU37" s="36"/>
      <c r="IV37" s="36"/>
    </row>
    <row r="38" spans="1:256" s="73" customFormat="1" ht="19.5" customHeight="1">
      <c r="A38" s="142"/>
      <c r="B38" s="24" t="s">
        <v>134</v>
      </c>
      <c r="C38" s="51">
        <f>C37+C36+C30+C29+C28+C21+C20+C13+C12</f>
        <v>508024</v>
      </c>
      <c r="D38" s="51">
        <f>D37+D36+D30+D29+D28+D21+D20+D13+D12</f>
        <v>553546</v>
      </c>
      <c r="E38" s="417">
        <f>E37+E36+E30+E29+E28+E21+E20+E13+E12</f>
        <v>538573</v>
      </c>
      <c r="F38" s="424">
        <f>F37+F36+F30+F29+F28+F21+F20+F13+F12</f>
        <v>597162</v>
      </c>
      <c r="G38" s="424">
        <f>G37+G36+G30+G29+G28+G21+G20+G13+G12</f>
        <v>606018</v>
      </c>
      <c r="IO38" s="36"/>
      <c r="IP38" s="36"/>
      <c r="IQ38" s="36"/>
      <c r="IR38" s="36"/>
      <c r="IS38" s="36"/>
      <c r="IT38" s="36"/>
      <c r="IU38" s="36"/>
      <c r="IV38" s="36"/>
    </row>
    <row r="39" spans="1:7" ht="16.5">
      <c r="A39" s="179"/>
      <c r="B39" s="212" t="s">
        <v>201</v>
      </c>
      <c r="C39" s="213">
        <v>459464</v>
      </c>
      <c r="D39" s="213">
        <v>475537</v>
      </c>
      <c r="E39" s="434">
        <v>473515</v>
      </c>
      <c r="F39" s="447">
        <v>523325</v>
      </c>
      <c r="G39" s="404">
        <v>532181</v>
      </c>
    </row>
    <row r="40" spans="1:7" ht="16.5">
      <c r="A40" s="216"/>
      <c r="B40" s="217" t="s">
        <v>202</v>
      </c>
      <c r="C40" s="218">
        <v>48560</v>
      </c>
      <c r="D40" s="218">
        <v>78009</v>
      </c>
      <c r="E40" s="435">
        <v>65058</v>
      </c>
      <c r="F40" s="447">
        <v>73837</v>
      </c>
      <c r="G40" s="404">
        <v>73837</v>
      </c>
    </row>
    <row r="41" spans="1:7" ht="16.5">
      <c r="A41" s="219"/>
      <c r="B41" s="220" t="s">
        <v>203</v>
      </c>
      <c r="C41" s="221">
        <v>120</v>
      </c>
      <c r="D41" s="221">
        <v>87</v>
      </c>
      <c r="E41" s="436">
        <v>94</v>
      </c>
      <c r="F41" s="448">
        <v>118</v>
      </c>
      <c r="G41" s="408">
        <v>118</v>
      </c>
    </row>
    <row r="42" spans="1:7" ht="16.5">
      <c r="A42" s="222"/>
      <c r="B42" s="222" t="s">
        <v>204</v>
      </c>
      <c r="C42" s="223">
        <v>120</v>
      </c>
      <c r="D42" s="223">
        <v>87</v>
      </c>
      <c r="E42" s="437">
        <v>94</v>
      </c>
      <c r="F42" s="449">
        <v>118</v>
      </c>
      <c r="G42" s="404">
        <v>118</v>
      </c>
    </row>
    <row r="43" spans="1:7" ht="16.5">
      <c r="A43" s="47"/>
      <c r="B43" s="47" t="s">
        <v>202</v>
      </c>
      <c r="C43" s="88"/>
      <c r="D43" s="88"/>
      <c r="E43" s="273"/>
      <c r="F43" s="389"/>
      <c r="G43" s="404"/>
    </row>
    <row r="44" spans="1:7" ht="16.5">
      <c r="A44" s="224"/>
      <c r="B44" s="224" t="s">
        <v>205</v>
      </c>
      <c r="C44" s="140">
        <v>58</v>
      </c>
      <c r="D44" s="140">
        <v>58</v>
      </c>
      <c r="E44" s="433">
        <v>66</v>
      </c>
      <c r="F44" s="445">
        <v>86</v>
      </c>
      <c r="G44" s="404">
        <v>86</v>
      </c>
    </row>
  </sheetData>
  <sheetProtection selectLockedCells="1" selectUnlockedCells="1"/>
  <mergeCells count="1">
    <mergeCell ref="A5:G5"/>
  </mergeCells>
  <printOptions horizontalCentered="1"/>
  <pageMargins left="0.32013888888888886" right="0.3902777777777778" top="0.23" bottom="0.17" header="0.27" footer="0.18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SheetLayoutView="100" zoomScalePageLayoutView="0" workbookViewId="0" topLeftCell="A10">
      <selection activeCell="F42" sqref="F42"/>
    </sheetView>
  </sheetViews>
  <sheetFormatPr defaultColWidth="11.625" defaultRowHeight="12.75"/>
  <cols>
    <col min="1" max="1" width="3.25390625" style="145" customWidth="1"/>
    <col min="2" max="2" width="27.875" style="146" customWidth="1"/>
    <col min="3" max="7" width="8.625" style="97" customWidth="1"/>
    <col min="8" max="8" width="2.75390625" style="145" customWidth="1"/>
    <col min="9" max="9" width="24.75390625" style="146" customWidth="1"/>
    <col min="10" max="10" width="8.625" style="97" customWidth="1"/>
    <col min="11" max="11" width="9.00390625" style="97" customWidth="1"/>
    <col min="12" max="13" width="8.625" style="3" customWidth="1"/>
    <col min="14" max="14" width="8.625" style="0" customWidth="1"/>
  </cols>
  <sheetData>
    <row r="1" spans="1:14" ht="12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M1" s="98"/>
      <c r="N1" s="98" t="s">
        <v>135</v>
      </c>
    </row>
    <row r="2" spans="1:14" ht="10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M2" s="98"/>
      <c r="N2" s="98" t="s">
        <v>1</v>
      </c>
    </row>
    <row r="3" spans="1:13" ht="20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M3" s="98"/>
    </row>
    <row r="4" spans="1:14" s="148" customFormat="1" ht="21" customHeight="1">
      <c r="A4" s="558" t="s">
        <v>136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5"/>
    </row>
    <row r="5" spans="1:14" s="148" customFormat="1" ht="21.75" customHeight="1">
      <c r="A5" s="559" t="s">
        <v>137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5"/>
    </row>
    <row r="6" spans="1:13" s="148" customFormat="1" ht="18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0:14" ht="15" customHeight="1">
      <c r="J7" s="98"/>
      <c r="K7" s="98"/>
      <c r="M7" s="98"/>
      <c r="N7" s="98" t="s">
        <v>3</v>
      </c>
    </row>
    <row r="8" spans="1:14" s="157" customFormat="1" ht="34.5" customHeight="1">
      <c r="A8" s="150" t="s">
        <v>4</v>
      </c>
      <c r="B8" s="151" t="s">
        <v>5</v>
      </c>
      <c r="C8" s="152" t="s">
        <v>6</v>
      </c>
      <c r="D8" s="152" t="s">
        <v>7</v>
      </c>
      <c r="E8" s="153" t="s">
        <v>8</v>
      </c>
      <c r="F8" s="154" t="s">
        <v>9</v>
      </c>
      <c r="G8" s="154" t="s">
        <v>478</v>
      </c>
      <c r="H8" s="155" t="s">
        <v>4</v>
      </c>
      <c r="I8" s="156" t="s">
        <v>5</v>
      </c>
      <c r="J8" s="152" t="s">
        <v>6</v>
      </c>
      <c r="K8" s="152" t="s">
        <v>7</v>
      </c>
      <c r="L8" s="153" t="s">
        <v>8</v>
      </c>
      <c r="M8" s="450" t="s">
        <v>9</v>
      </c>
      <c r="N8" s="456" t="s">
        <v>478</v>
      </c>
    </row>
    <row r="9" spans="1:14" ht="12.75">
      <c r="A9" s="158"/>
      <c r="B9" s="159" t="s">
        <v>138</v>
      </c>
      <c r="C9" s="160"/>
      <c r="D9" s="160"/>
      <c r="E9" s="160"/>
      <c r="F9" s="160"/>
      <c r="G9" s="160"/>
      <c r="H9" s="161"/>
      <c r="I9" s="162" t="s">
        <v>139</v>
      </c>
      <c r="J9" s="163"/>
      <c r="K9" s="163"/>
      <c r="L9" s="164"/>
      <c r="M9" s="451"/>
      <c r="N9" s="511"/>
    </row>
    <row r="10" spans="1:14" ht="12.75">
      <c r="A10" s="158" t="s">
        <v>13</v>
      </c>
      <c r="B10" s="165" t="s">
        <v>140</v>
      </c>
      <c r="C10" s="160"/>
      <c r="D10" s="160"/>
      <c r="E10" s="160"/>
      <c r="F10" s="160"/>
      <c r="G10" s="160"/>
      <c r="H10" s="161" t="s">
        <v>13</v>
      </c>
      <c r="I10" s="166" t="s">
        <v>141</v>
      </c>
      <c r="J10" s="167">
        <f>J11+J12+J13</f>
        <v>177503</v>
      </c>
      <c r="K10" s="167">
        <f>K11+K12+K13</f>
        <v>187350</v>
      </c>
      <c r="L10" s="167">
        <f>L11+L12+L13</f>
        <v>195055</v>
      </c>
      <c r="M10" s="452">
        <f>M11+M12+M13</f>
        <v>222421</v>
      </c>
      <c r="N10" s="512">
        <f>N11+N12+N13</f>
        <v>221318</v>
      </c>
    </row>
    <row r="11" spans="1:14" ht="12.75">
      <c r="A11" s="158"/>
      <c r="B11" s="165" t="s">
        <v>142</v>
      </c>
      <c r="C11" s="160">
        <v>277550</v>
      </c>
      <c r="D11" s="160">
        <v>298853</v>
      </c>
      <c r="E11" s="160">
        <v>291021</v>
      </c>
      <c r="F11" s="160">
        <v>301386</v>
      </c>
      <c r="G11" s="160">
        <v>304277</v>
      </c>
      <c r="H11" s="161"/>
      <c r="I11" s="166" t="s">
        <v>143</v>
      </c>
      <c r="J11" s="164">
        <v>85474</v>
      </c>
      <c r="K11" s="160">
        <v>86118</v>
      </c>
      <c r="L11" s="164">
        <v>90305</v>
      </c>
      <c r="M11" s="451">
        <v>107560</v>
      </c>
      <c r="N11" s="511">
        <v>109426</v>
      </c>
    </row>
    <row r="12" spans="1:14" ht="12.75">
      <c r="A12" s="158"/>
      <c r="B12" s="165" t="s">
        <v>144</v>
      </c>
      <c r="C12" s="160"/>
      <c r="D12" s="160"/>
      <c r="E12" s="160"/>
      <c r="F12" s="160"/>
      <c r="G12" s="160"/>
      <c r="H12" s="161"/>
      <c r="I12" s="166" t="s">
        <v>145</v>
      </c>
      <c r="J12" s="164">
        <v>15914</v>
      </c>
      <c r="K12" s="160">
        <v>16089</v>
      </c>
      <c r="L12" s="164">
        <v>15000</v>
      </c>
      <c r="M12" s="451">
        <v>29043</v>
      </c>
      <c r="N12" s="511">
        <v>28328</v>
      </c>
    </row>
    <row r="13" spans="1:14" ht="12.75">
      <c r="A13" s="158"/>
      <c r="B13" s="165" t="s">
        <v>146</v>
      </c>
      <c r="C13" s="160"/>
      <c r="D13" s="160"/>
      <c r="E13" s="160"/>
      <c r="F13" s="160"/>
      <c r="G13" s="160"/>
      <c r="H13" s="161"/>
      <c r="I13" s="166" t="s">
        <v>147</v>
      </c>
      <c r="J13" s="164">
        <v>76115</v>
      </c>
      <c r="K13" s="160">
        <v>85143</v>
      </c>
      <c r="L13" s="164">
        <v>89750</v>
      </c>
      <c r="M13" s="451">
        <v>85818</v>
      </c>
      <c r="N13" s="511">
        <v>83564</v>
      </c>
    </row>
    <row r="14" spans="1:14" ht="12.75">
      <c r="A14" s="158"/>
      <c r="B14" s="165" t="s">
        <v>148</v>
      </c>
      <c r="C14" s="160">
        <v>95142</v>
      </c>
      <c r="D14" s="160">
        <v>96194</v>
      </c>
      <c r="E14" s="160">
        <v>128142</v>
      </c>
      <c r="F14" s="160">
        <v>104242</v>
      </c>
      <c r="G14" s="160">
        <v>108867</v>
      </c>
      <c r="H14" s="161" t="s">
        <v>15</v>
      </c>
      <c r="I14" s="166" t="s">
        <v>149</v>
      </c>
      <c r="J14" s="167">
        <f>J15+J16+J17</f>
        <v>55853</v>
      </c>
      <c r="K14" s="167">
        <f>K15+K16+K17</f>
        <v>57276</v>
      </c>
      <c r="L14" s="167">
        <f>L15+L16+L17</f>
        <v>59706</v>
      </c>
      <c r="M14" s="452">
        <f>M15+M16+M17</f>
        <v>60648</v>
      </c>
      <c r="N14" s="512">
        <f>N15+N16+N17</f>
        <v>63563</v>
      </c>
    </row>
    <row r="15" spans="1:14" ht="12.75">
      <c r="A15" s="158"/>
      <c r="B15" s="165" t="s">
        <v>58</v>
      </c>
      <c r="C15" s="160">
        <f>C11+C12+C13+C14</f>
        <v>372692</v>
      </c>
      <c r="D15" s="160">
        <f>D11+D12+D13+D14</f>
        <v>395047</v>
      </c>
      <c r="E15" s="160">
        <f>E11+E12+E13+E14</f>
        <v>419163</v>
      </c>
      <c r="F15" s="160">
        <f>F11+F12+F13+F14</f>
        <v>405628</v>
      </c>
      <c r="G15" s="160">
        <v>413222</v>
      </c>
      <c r="H15" s="161"/>
      <c r="I15" s="166" t="s">
        <v>150</v>
      </c>
      <c r="J15" s="164">
        <v>34691</v>
      </c>
      <c r="K15" s="160">
        <v>35286</v>
      </c>
      <c r="L15" s="164">
        <v>38860</v>
      </c>
      <c r="M15" s="451">
        <v>38426</v>
      </c>
      <c r="N15" s="511">
        <v>40944</v>
      </c>
    </row>
    <row r="16" spans="1:14" ht="12.75">
      <c r="A16" s="158" t="s">
        <v>77</v>
      </c>
      <c r="B16" s="165" t="s">
        <v>18</v>
      </c>
      <c r="C16" s="160"/>
      <c r="D16" s="160"/>
      <c r="E16" s="160"/>
      <c r="F16" s="160"/>
      <c r="G16" s="160"/>
      <c r="H16" s="161"/>
      <c r="I16" s="166" t="s">
        <v>151</v>
      </c>
      <c r="J16" s="164">
        <v>8753</v>
      </c>
      <c r="K16" s="160">
        <v>8913</v>
      </c>
      <c r="L16" s="164">
        <v>9442</v>
      </c>
      <c r="M16" s="451">
        <v>10262</v>
      </c>
      <c r="N16" s="511">
        <v>10411</v>
      </c>
    </row>
    <row r="17" spans="1:14" ht="12.75">
      <c r="A17" s="158"/>
      <c r="B17" s="168" t="s">
        <v>152</v>
      </c>
      <c r="C17" s="160"/>
      <c r="D17" s="160"/>
      <c r="E17" s="160"/>
      <c r="F17" s="160"/>
      <c r="G17" s="160"/>
      <c r="H17" s="161"/>
      <c r="I17" s="166" t="s">
        <v>153</v>
      </c>
      <c r="J17" s="164">
        <v>12409</v>
      </c>
      <c r="K17" s="160">
        <v>13077</v>
      </c>
      <c r="L17" s="164">
        <v>11404</v>
      </c>
      <c r="M17" s="451">
        <v>11960</v>
      </c>
      <c r="N17" s="511">
        <v>12208</v>
      </c>
    </row>
    <row r="18" spans="1:14" ht="12.75">
      <c r="A18" s="158"/>
      <c r="B18" s="168" t="s">
        <v>154</v>
      </c>
      <c r="C18" s="160"/>
      <c r="D18" s="160"/>
      <c r="E18" s="160"/>
      <c r="F18" s="160"/>
      <c r="G18" s="160"/>
      <c r="H18" s="161" t="s">
        <v>155</v>
      </c>
      <c r="I18" s="166" t="s">
        <v>156</v>
      </c>
      <c r="J18" s="167">
        <f>J19+J20+J21</f>
        <v>114911</v>
      </c>
      <c r="K18" s="167">
        <f>K19+K20+K21</f>
        <v>0</v>
      </c>
      <c r="L18" s="167">
        <f>L19+L20+L21</f>
        <v>0</v>
      </c>
      <c r="M18" s="452">
        <f>M19+M20+M21</f>
        <v>0</v>
      </c>
      <c r="N18" s="511">
        <v>0</v>
      </c>
    </row>
    <row r="19" spans="1:14" ht="12.75">
      <c r="A19" s="158"/>
      <c r="B19" s="168" t="s">
        <v>157</v>
      </c>
      <c r="C19" s="169"/>
      <c r="D19" s="160"/>
      <c r="E19" s="160"/>
      <c r="F19" s="169"/>
      <c r="G19" s="169"/>
      <c r="H19" s="161"/>
      <c r="I19" s="166" t="s">
        <v>158</v>
      </c>
      <c r="J19" s="164">
        <v>63505</v>
      </c>
      <c r="K19" s="160">
        <v>0</v>
      </c>
      <c r="L19" s="167"/>
      <c r="M19" s="452"/>
      <c r="N19" s="511"/>
    </row>
    <row r="20" spans="1:14" ht="12.75">
      <c r="A20" s="158"/>
      <c r="B20" s="168" t="s">
        <v>159</v>
      </c>
      <c r="C20" s="169">
        <v>17000</v>
      </c>
      <c r="D20" s="160">
        <v>17000</v>
      </c>
      <c r="E20" s="160">
        <v>19587</v>
      </c>
      <c r="F20" s="169">
        <v>27000</v>
      </c>
      <c r="G20" s="169">
        <v>27000</v>
      </c>
      <c r="H20" s="161"/>
      <c r="I20" s="166" t="s">
        <v>160</v>
      </c>
      <c r="J20" s="164">
        <v>16795</v>
      </c>
      <c r="K20" s="160">
        <v>0</v>
      </c>
      <c r="L20" s="164"/>
      <c r="M20" s="451"/>
      <c r="N20" s="511"/>
    </row>
    <row r="21" spans="1:14" ht="12.75">
      <c r="A21" s="158"/>
      <c r="B21" s="165" t="s">
        <v>161</v>
      </c>
      <c r="C21" s="160">
        <v>34800</v>
      </c>
      <c r="D21" s="160">
        <v>34800</v>
      </c>
      <c r="E21" s="160">
        <v>50793</v>
      </c>
      <c r="F21" s="160">
        <v>44800</v>
      </c>
      <c r="G21" s="160">
        <v>42800</v>
      </c>
      <c r="H21" s="161"/>
      <c r="I21" s="166" t="s">
        <v>162</v>
      </c>
      <c r="J21" s="164">
        <v>34611</v>
      </c>
      <c r="K21" s="160">
        <v>0</v>
      </c>
      <c r="L21" s="164"/>
      <c r="M21" s="451"/>
      <c r="N21" s="511"/>
    </row>
    <row r="22" spans="1:14" ht="12.75">
      <c r="A22" s="158"/>
      <c r="B22" s="165" t="s">
        <v>163</v>
      </c>
      <c r="C22" s="160"/>
      <c r="D22" s="160"/>
      <c r="E22" s="160">
        <v>43345</v>
      </c>
      <c r="F22" s="160"/>
      <c r="G22" s="160"/>
      <c r="H22" s="161" t="s">
        <v>164</v>
      </c>
      <c r="I22" s="166" t="s">
        <v>165</v>
      </c>
      <c r="J22" s="167">
        <f>J23+J24+J25</f>
        <v>9863</v>
      </c>
      <c r="K22" s="167">
        <f>K23+K24+K25</f>
        <v>16241</v>
      </c>
      <c r="L22" s="167">
        <f>L23+L24+L25</f>
        <v>14065</v>
      </c>
      <c r="M22" s="452">
        <f>M23+M24+M25</f>
        <v>27713</v>
      </c>
      <c r="N22" s="512">
        <f>N23+N24+N25</f>
        <v>27641</v>
      </c>
    </row>
    <row r="23" spans="1:14" ht="12.75">
      <c r="A23" s="158"/>
      <c r="B23" s="165" t="s">
        <v>74</v>
      </c>
      <c r="C23" s="160">
        <f>C17+C18+C19+C20+C21+C22</f>
        <v>51800</v>
      </c>
      <c r="D23" s="160">
        <f>D17+D18+D19+D20+D21+D22</f>
        <v>51800</v>
      </c>
      <c r="E23" s="160">
        <f>E17+E18+E19+E20+E21+E22</f>
        <v>113725</v>
      </c>
      <c r="F23" s="160">
        <f>F17+F18+F19+F20+F21+F22</f>
        <v>71800</v>
      </c>
      <c r="G23" s="160">
        <f>G17+G18+G19+G20+G21+G22</f>
        <v>69800</v>
      </c>
      <c r="H23" s="161"/>
      <c r="I23" s="166" t="s">
        <v>166</v>
      </c>
      <c r="J23" s="164">
        <v>3819</v>
      </c>
      <c r="K23" s="160">
        <v>4981</v>
      </c>
      <c r="L23" s="167">
        <v>5190</v>
      </c>
      <c r="M23" s="452">
        <v>9548</v>
      </c>
      <c r="N23" s="511">
        <v>9568</v>
      </c>
    </row>
    <row r="24" spans="1:14" ht="12.75">
      <c r="A24" s="158" t="s">
        <v>17</v>
      </c>
      <c r="B24" s="165" t="s">
        <v>20</v>
      </c>
      <c r="C24" s="160">
        <v>20914</v>
      </c>
      <c r="D24" s="160">
        <v>16764</v>
      </c>
      <c r="E24" s="160">
        <v>21812</v>
      </c>
      <c r="F24" s="160">
        <v>14459</v>
      </c>
      <c r="G24" s="160">
        <v>16459</v>
      </c>
      <c r="H24" s="161"/>
      <c r="I24" s="166" t="s">
        <v>167</v>
      </c>
      <c r="J24" s="164">
        <v>1031</v>
      </c>
      <c r="K24" s="160">
        <v>1319</v>
      </c>
      <c r="L24" s="164">
        <v>1339</v>
      </c>
      <c r="M24" s="451">
        <v>2463</v>
      </c>
      <c r="N24" s="511">
        <v>2471</v>
      </c>
    </row>
    <row r="25" spans="1:14" ht="12.75">
      <c r="A25" s="158" t="s">
        <v>164</v>
      </c>
      <c r="B25" s="165" t="s">
        <v>92</v>
      </c>
      <c r="C25" s="160">
        <v>0</v>
      </c>
      <c r="D25" s="160">
        <v>0</v>
      </c>
      <c r="E25" s="160">
        <v>159</v>
      </c>
      <c r="F25" s="160">
        <v>180</v>
      </c>
      <c r="G25" s="160">
        <v>450</v>
      </c>
      <c r="H25" s="161"/>
      <c r="I25" s="166" t="s">
        <v>168</v>
      </c>
      <c r="J25" s="164">
        <v>5013</v>
      </c>
      <c r="K25" s="160">
        <v>9941</v>
      </c>
      <c r="L25" s="164">
        <v>7536</v>
      </c>
      <c r="M25" s="451">
        <v>15702</v>
      </c>
      <c r="N25" s="511">
        <v>15602</v>
      </c>
    </row>
    <row r="26" spans="1:14" ht="12.75">
      <c r="A26" s="158"/>
      <c r="B26" s="165"/>
      <c r="C26" s="160"/>
      <c r="D26" s="160"/>
      <c r="E26" s="160"/>
      <c r="F26" s="160"/>
      <c r="G26" s="160"/>
      <c r="H26" s="161" t="s">
        <v>21</v>
      </c>
      <c r="I26" s="166" t="s">
        <v>36</v>
      </c>
      <c r="J26" s="164">
        <v>75934</v>
      </c>
      <c r="K26" s="160">
        <v>83383</v>
      </c>
      <c r="L26" s="164">
        <v>76091</v>
      </c>
      <c r="M26" s="451">
        <v>64250</v>
      </c>
      <c r="N26" s="511">
        <v>65720</v>
      </c>
    </row>
    <row r="27" spans="1:14" ht="12.75">
      <c r="A27" s="158"/>
      <c r="B27" s="170"/>
      <c r="C27" s="160"/>
      <c r="D27" s="160"/>
      <c r="E27" s="160"/>
      <c r="F27" s="160"/>
      <c r="G27" s="160"/>
      <c r="H27" s="161" t="s">
        <v>23</v>
      </c>
      <c r="I27" s="166" t="s">
        <v>37</v>
      </c>
      <c r="J27" s="164">
        <v>36737</v>
      </c>
      <c r="K27" s="160">
        <v>149200</v>
      </c>
      <c r="L27" s="164">
        <v>142683</v>
      </c>
      <c r="M27" s="451">
        <v>169047</v>
      </c>
      <c r="N27" s="511">
        <v>172224</v>
      </c>
    </row>
    <row r="28" spans="1:14" s="36" customFormat="1" ht="12.75">
      <c r="A28" s="171"/>
      <c r="B28" s="159" t="s">
        <v>85</v>
      </c>
      <c r="C28" s="172">
        <f>C15+C23+C24+C25</f>
        <v>445406</v>
      </c>
      <c r="D28" s="172">
        <f>D15+D23+D24+D25</f>
        <v>463611</v>
      </c>
      <c r="E28" s="172">
        <f>E15+E23+E24+E25</f>
        <v>554859</v>
      </c>
      <c r="F28" s="172">
        <f>F15+F23+F24+F25</f>
        <v>492067</v>
      </c>
      <c r="G28" s="172">
        <f>G15+G23+G24+G25</f>
        <v>499931</v>
      </c>
      <c r="H28" s="173"/>
      <c r="I28" s="162" t="s">
        <v>169</v>
      </c>
      <c r="J28" s="172">
        <f>J27+J26+J22+J18+J14+J10</f>
        <v>470801</v>
      </c>
      <c r="K28" s="172">
        <f>K27+K26+K22+K18+K14+K10</f>
        <v>493450</v>
      </c>
      <c r="L28" s="172">
        <f>L27+L26+L22+L18+L14+L10</f>
        <v>487600</v>
      </c>
      <c r="M28" s="453">
        <f>M27+M26+M22+M18+M14+M10</f>
        <v>544079</v>
      </c>
      <c r="N28" s="513">
        <f>N27+N26+N22+N18+N14+N10</f>
        <v>550466</v>
      </c>
    </row>
    <row r="29" spans="1:14" ht="12.75">
      <c r="A29" s="158"/>
      <c r="B29" s="159" t="s">
        <v>170</v>
      </c>
      <c r="C29" s="160"/>
      <c r="D29" s="160"/>
      <c r="E29" s="160"/>
      <c r="F29" s="160"/>
      <c r="G29" s="160"/>
      <c r="H29" s="161"/>
      <c r="I29" s="174" t="s">
        <v>171</v>
      </c>
      <c r="J29" s="164"/>
      <c r="K29" s="175"/>
      <c r="L29" s="164"/>
      <c r="M29" s="451"/>
      <c r="N29" s="511"/>
    </row>
    <row r="30" spans="1:14" ht="12.75">
      <c r="A30" s="158" t="s">
        <v>103</v>
      </c>
      <c r="B30" s="165" t="s">
        <v>172</v>
      </c>
      <c r="C30" s="160">
        <v>2489</v>
      </c>
      <c r="D30" s="160">
        <v>25362</v>
      </c>
      <c r="E30" s="160">
        <v>3383</v>
      </c>
      <c r="F30" s="160">
        <v>25101</v>
      </c>
      <c r="G30" s="160">
        <v>25242</v>
      </c>
      <c r="H30" s="161" t="s">
        <v>13</v>
      </c>
      <c r="I30" s="176" t="s">
        <v>39</v>
      </c>
      <c r="J30" s="164">
        <v>16623</v>
      </c>
      <c r="K30" s="175">
        <v>27351</v>
      </c>
      <c r="L30" s="164">
        <v>32730</v>
      </c>
      <c r="M30" s="451">
        <v>3083</v>
      </c>
      <c r="N30" s="511">
        <v>5552</v>
      </c>
    </row>
    <row r="31" spans="1:14" ht="12.75">
      <c r="A31" s="158" t="s">
        <v>77</v>
      </c>
      <c r="B31" s="165" t="s">
        <v>22</v>
      </c>
      <c r="C31" s="160">
        <v>360</v>
      </c>
      <c r="D31" s="160">
        <v>360</v>
      </c>
      <c r="E31" s="160">
        <v>360</v>
      </c>
      <c r="F31" s="160">
        <v>360</v>
      </c>
      <c r="G31" s="160">
        <v>360</v>
      </c>
      <c r="H31" s="161" t="s">
        <v>15</v>
      </c>
      <c r="I31" s="176" t="s">
        <v>40</v>
      </c>
      <c r="J31" s="164">
        <v>20500</v>
      </c>
      <c r="K31" s="175">
        <v>32645</v>
      </c>
      <c r="L31" s="164">
        <v>22230</v>
      </c>
      <c r="M31" s="451">
        <v>50000</v>
      </c>
      <c r="N31" s="511">
        <v>50000</v>
      </c>
    </row>
    <row r="32" spans="1:14" ht="12.75">
      <c r="A32" s="158" t="s">
        <v>17</v>
      </c>
      <c r="B32" s="165" t="s">
        <v>97</v>
      </c>
      <c r="C32" s="160">
        <v>60</v>
      </c>
      <c r="D32" s="160">
        <v>60</v>
      </c>
      <c r="E32" s="160">
        <v>259</v>
      </c>
      <c r="F32" s="160"/>
      <c r="G32" s="160"/>
      <c r="H32" s="161" t="s">
        <v>17</v>
      </c>
      <c r="I32" s="176" t="s">
        <v>42</v>
      </c>
      <c r="J32" s="164">
        <v>100</v>
      </c>
      <c r="K32" s="175">
        <v>100</v>
      </c>
      <c r="L32" s="164">
        <v>184</v>
      </c>
      <c r="M32" s="451"/>
      <c r="N32" s="511"/>
    </row>
    <row r="33" spans="1:14" ht="12.75">
      <c r="A33" s="161"/>
      <c r="B33" s="177" t="s">
        <v>173</v>
      </c>
      <c r="C33" s="178">
        <f>C30+C31+C32</f>
        <v>2909</v>
      </c>
      <c r="D33" s="178">
        <f>D30+D31+D32</f>
        <v>25782</v>
      </c>
      <c r="E33" s="178">
        <f>E30+E31+E32</f>
        <v>4002</v>
      </c>
      <c r="F33" s="178">
        <f>F30+F31+F32</f>
        <v>25461</v>
      </c>
      <c r="G33" s="178">
        <f>G30+G31+G32</f>
        <v>25602</v>
      </c>
      <c r="H33" s="161"/>
      <c r="I33" s="174" t="s">
        <v>174</v>
      </c>
      <c r="J33" s="178">
        <f>J30+J31+J32</f>
        <v>37223</v>
      </c>
      <c r="K33" s="178">
        <f>K30+K31+K32</f>
        <v>60096</v>
      </c>
      <c r="L33" s="178">
        <f>L30+L31+L32</f>
        <v>55144</v>
      </c>
      <c r="M33" s="454">
        <f>M30+M31+M32</f>
        <v>53083</v>
      </c>
      <c r="N33" s="514">
        <f>N30+N31+N32</f>
        <v>55552</v>
      </c>
    </row>
    <row r="34" spans="1:14" ht="12.75">
      <c r="A34" s="161"/>
      <c r="B34" s="177" t="s">
        <v>175</v>
      </c>
      <c r="C34" s="178">
        <v>59709</v>
      </c>
      <c r="D34" s="178">
        <v>64153</v>
      </c>
      <c r="E34" s="178">
        <v>64153</v>
      </c>
      <c r="F34" s="178">
        <v>79634</v>
      </c>
      <c r="G34" s="178">
        <v>80485</v>
      </c>
      <c r="H34" s="161"/>
      <c r="I34" s="174" t="s">
        <v>176</v>
      </c>
      <c r="J34" s="178"/>
      <c r="K34" s="178"/>
      <c r="L34" s="178">
        <v>-4171</v>
      </c>
      <c r="M34" s="454"/>
      <c r="N34" s="511"/>
    </row>
    <row r="35" spans="1:14" s="29" customFormat="1" ht="12.75">
      <c r="A35" s="179"/>
      <c r="B35" s="180" t="s">
        <v>30</v>
      </c>
      <c r="C35" s="181">
        <f>C28+C33+C34</f>
        <v>508024</v>
      </c>
      <c r="D35" s="181">
        <f>D28+D33+D34</f>
        <v>553546</v>
      </c>
      <c r="E35" s="181">
        <f>E28+E33+E34</f>
        <v>623014</v>
      </c>
      <c r="F35" s="181">
        <f>F28+F33+F34</f>
        <v>597162</v>
      </c>
      <c r="G35" s="181">
        <f>G28+G33+G34</f>
        <v>606018</v>
      </c>
      <c r="H35" s="179"/>
      <c r="I35" s="182" t="s">
        <v>45</v>
      </c>
      <c r="J35" s="181">
        <f>J28+J33+J34</f>
        <v>508024</v>
      </c>
      <c r="K35" s="181">
        <f>K28+K33+K34</f>
        <v>553546</v>
      </c>
      <c r="L35" s="181">
        <f>L28+L33+L34</f>
        <v>538573</v>
      </c>
      <c r="M35" s="455">
        <f>M28+M33+M34</f>
        <v>597162</v>
      </c>
      <c r="N35" s="515">
        <f>N28+N33+N34</f>
        <v>606018</v>
      </c>
    </row>
    <row r="36" spans="8:14" ht="15.75">
      <c r="H36" s="183"/>
      <c r="I36" s="184"/>
      <c r="L36" s="95"/>
      <c r="M36" s="95"/>
      <c r="N36" s="52"/>
    </row>
    <row r="37" spans="9:14" ht="15.75">
      <c r="I37" s="184"/>
      <c r="L37" s="95"/>
      <c r="M37" s="95"/>
      <c r="N37" s="52"/>
    </row>
    <row r="38" spans="9:14" ht="15.75">
      <c r="I38" s="184"/>
      <c r="L38" s="95"/>
      <c r="M38" s="95"/>
      <c r="N38" s="52"/>
    </row>
    <row r="39" spans="9:14" ht="15.75">
      <c r="I39" s="184"/>
      <c r="L39" s="95"/>
      <c r="M39" s="95"/>
      <c r="N39" s="52"/>
    </row>
    <row r="40" spans="9:13" ht="15.75">
      <c r="I40" s="184"/>
      <c r="L40" s="97"/>
      <c r="M40" s="97"/>
    </row>
    <row r="41" spans="9:13" ht="15.75">
      <c r="I41" s="184"/>
      <c r="L41" s="97"/>
      <c r="M41" s="97"/>
    </row>
    <row r="42" spans="9:13" ht="15.75">
      <c r="I42" s="184"/>
      <c r="L42" s="97"/>
      <c r="M42" s="97"/>
    </row>
    <row r="43" spans="9:13" ht="15.75">
      <c r="I43" s="184"/>
      <c r="L43" s="97"/>
      <c r="M43" s="97"/>
    </row>
    <row r="44" ht="15.75">
      <c r="I44" s="184"/>
    </row>
  </sheetData>
  <sheetProtection selectLockedCells="1" selectUnlockedCells="1"/>
  <mergeCells count="2">
    <mergeCell ref="A4:N4"/>
    <mergeCell ref="A5:N5"/>
  </mergeCells>
  <printOptions/>
  <pageMargins left="0.28" right="0.22152777777777777" top="0.25" bottom="0.25" header="0.19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6">
      <selection activeCell="J27" sqref="J27"/>
    </sheetView>
  </sheetViews>
  <sheetFormatPr defaultColWidth="9.00390625" defaultRowHeight="12.75"/>
  <cols>
    <col min="1" max="1" width="5.875" style="0" customWidth="1"/>
    <col min="2" max="2" width="35.375" style="0" customWidth="1"/>
    <col min="3" max="6" width="10.125" style="0" customWidth="1"/>
    <col min="7" max="7" width="10.125" style="3" customWidth="1"/>
  </cols>
  <sheetData>
    <row r="1" spans="1:7" ht="15.75">
      <c r="A1" s="97"/>
      <c r="B1" s="97"/>
      <c r="C1" s="97"/>
      <c r="D1" s="97"/>
      <c r="E1" s="97"/>
      <c r="F1" s="98"/>
      <c r="G1" s="98" t="s">
        <v>177</v>
      </c>
    </row>
    <row r="2" spans="1:7" ht="10.5" customHeight="1">
      <c r="A2" s="97"/>
      <c r="B2" s="97"/>
      <c r="C2" s="97"/>
      <c r="D2" s="97"/>
      <c r="E2" s="97"/>
      <c r="F2" s="98"/>
      <c r="G2" s="98" t="s">
        <v>47</v>
      </c>
    </row>
    <row r="3" spans="1:6" ht="9.75" customHeight="1">
      <c r="A3" s="145"/>
      <c r="B3" s="185"/>
      <c r="C3" s="185"/>
      <c r="D3" s="185"/>
      <c r="E3" s="185"/>
      <c r="F3" s="186"/>
    </row>
    <row r="4" spans="1:7" ht="18.75" customHeight="1">
      <c r="A4" s="558" t="s">
        <v>178</v>
      </c>
      <c r="B4" s="558"/>
      <c r="C4" s="558"/>
      <c r="D4" s="558"/>
      <c r="E4" s="558"/>
      <c r="F4" s="558"/>
      <c r="G4" s="555"/>
    </row>
    <row r="5" spans="1:7" ht="17.25" customHeight="1">
      <c r="A5" s="559" t="s">
        <v>179</v>
      </c>
      <c r="B5" s="559"/>
      <c r="C5" s="559"/>
      <c r="D5" s="559"/>
      <c r="E5" s="559"/>
      <c r="F5" s="559"/>
      <c r="G5" s="555"/>
    </row>
    <row r="6" spans="1:6" ht="18.75" customHeight="1">
      <c r="A6" s="97"/>
      <c r="B6" s="97"/>
      <c r="C6" s="97"/>
      <c r="D6" s="97"/>
      <c r="E6" s="97"/>
      <c r="F6" s="97"/>
    </row>
    <row r="7" spans="1:7" s="64" customFormat="1" ht="32.25" customHeight="1">
      <c r="A7" s="97"/>
      <c r="B7" s="97"/>
      <c r="C7" s="97"/>
      <c r="D7" s="97"/>
      <c r="E7" s="97"/>
      <c r="F7" s="98"/>
      <c r="G7" s="98" t="s">
        <v>3</v>
      </c>
    </row>
    <row r="8" spans="1:7" ht="45">
      <c r="A8" s="187" t="s">
        <v>4</v>
      </c>
      <c r="B8" s="188" t="s">
        <v>5</v>
      </c>
      <c r="C8" s="189" t="s">
        <v>6</v>
      </c>
      <c r="D8" s="189" t="s">
        <v>7</v>
      </c>
      <c r="E8" s="190" t="s">
        <v>8</v>
      </c>
      <c r="F8" s="463" t="s">
        <v>9</v>
      </c>
      <c r="G8" s="463" t="s">
        <v>477</v>
      </c>
    </row>
    <row r="9" spans="1:7" ht="19.5" customHeight="1">
      <c r="A9" s="48" t="s">
        <v>11</v>
      </c>
      <c r="B9" s="192" t="s">
        <v>14</v>
      </c>
      <c r="C9" s="193"/>
      <c r="D9" s="193"/>
      <c r="E9" s="457"/>
      <c r="F9" s="411"/>
      <c r="G9" s="404"/>
    </row>
    <row r="10" spans="1:7" ht="18.75" customHeight="1">
      <c r="A10" s="43" t="s">
        <v>13</v>
      </c>
      <c r="B10" s="194" t="s">
        <v>180</v>
      </c>
      <c r="C10" s="195">
        <v>277550</v>
      </c>
      <c r="D10" s="195">
        <v>298853</v>
      </c>
      <c r="E10" s="458">
        <v>291021</v>
      </c>
      <c r="F10" s="411">
        <v>301386</v>
      </c>
      <c r="G10" s="404">
        <v>304355</v>
      </c>
    </row>
    <row r="11" spans="1:7" ht="18.75" customHeight="1">
      <c r="A11" s="43" t="s">
        <v>15</v>
      </c>
      <c r="B11" s="194" t="s">
        <v>181</v>
      </c>
      <c r="C11" s="195">
        <v>95142</v>
      </c>
      <c r="D11" s="195">
        <v>96194</v>
      </c>
      <c r="E11" s="458">
        <v>113562</v>
      </c>
      <c r="F11" s="411">
        <v>90896</v>
      </c>
      <c r="G11" s="404">
        <v>92954</v>
      </c>
    </row>
    <row r="12" spans="1:7" ht="18.75" customHeight="1">
      <c r="A12" s="43"/>
      <c r="B12" s="192" t="s">
        <v>182</v>
      </c>
      <c r="C12" s="193">
        <f>C10+C11</f>
        <v>372692</v>
      </c>
      <c r="D12" s="193">
        <f>D10+D11</f>
        <v>395047</v>
      </c>
      <c r="E12" s="459">
        <f>E10+E11</f>
        <v>404583</v>
      </c>
      <c r="F12" s="464">
        <f>F10+F11</f>
        <v>392282</v>
      </c>
      <c r="G12" s="464">
        <f>G10+G11</f>
        <v>397309</v>
      </c>
    </row>
    <row r="13" spans="1:7" ht="18.75" customHeight="1">
      <c r="A13" s="48" t="s">
        <v>28</v>
      </c>
      <c r="B13" s="192" t="s">
        <v>183</v>
      </c>
      <c r="C13" s="193"/>
      <c r="D13" s="193"/>
      <c r="E13" s="457"/>
      <c r="F13" s="411"/>
      <c r="G13" s="404"/>
    </row>
    <row r="14" spans="1:7" ht="18.75" customHeight="1">
      <c r="A14" s="43" t="s">
        <v>13</v>
      </c>
      <c r="B14" s="194" t="s">
        <v>184</v>
      </c>
      <c r="C14" s="195">
        <v>0</v>
      </c>
      <c r="D14" s="195">
        <v>272</v>
      </c>
      <c r="E14" s="458">
        <v>272</v>
      </c>
      <c r="F14" s="411">
        <v>0</v>
      </c>
      <c r="G14" s="404">
        <v>141</v>
      </c>
    </row>
    <row r="15" spans="1:7" ht="18.75" customHeight="1">
      <c r="A15" s="43" t="s">
        <v>15</v>
      </c>
      <c r="B15" s="194" t="s">
        <v>185</v>
      </c>
      <c r="C15" s="195">
        <v>2489</v>
      </c>
      <c r="D15" s="195">
        <v>25090</v>
      </c>
      <c r="E15" s="458">
        <v>3111</v>
      </c>
      <c r="F15" s="411">
        <v>25101</v>
      </c>
      <c r="G15" s="404">
        <v>25101</v>
      </c>
    </row>
    <row r="16" spans="1:7" ht="18.75" customHeight="1">
      <c r="A16" s="43"/>
      <c r="B16" s="192" t="s">
        <v>59</v>
      </c>
      <c r="C16" s="193">
        <f>C14+C15</f>
        <v>2489</v>
      </c>
      <c r="D16" s="193">
        <f>D14+D15</f>
        <v>25362</v>
      </c>
      <c r="E16" s="459">
        <f>E14+E15</f>
        <v>3383</v>
      </c>
      <c r="F16" s="464">
        <f>F14+F15</f>
        <v>25101</v>
      </c>
      <c r="G16" s="464">
        <f>G14+G15</f>
        <v>25242</v>
      </c>
    </row>
    <row r="17" spans="1:7" ht="18.75" customHeight="1">
      <c r="A17" s="48" t="s">
        <v>63</v>
      </c>
      <c r="B17" s="192" t="s">
        <v>18</v>
      </c>
      <c r="C17" s="193">
        <v>51800</v>
      </c>
      <c r="D17" s="193">
        <v>51800</v>
      </c>
      <c r="E17" s="457">
        <v>113725</v>
      </c>
      <c r="F17" s="465">
        <v>71800</v>
      </c>
      <c r="G17" s="408">
        <v>69800</v>
      </c>
    </row>
    <row r="18" spans="1:7" ht="18.75" customHeight="1">
      <c r="A18" s="48" t="s">
        <v>75</v>
      </c>
      <c r="B18" s="192" t="s">
        <v>20</v>
      </c>
      <c r="C18" s="193"/>
      <c r="D18" s="193"/>
      <c r="E18" s="457"/>
      <c r="F18" s="465"/>
      <c r="G18" s="404"/>
    </row>
    <row r="19" spans="1:7" ht="18.75" customHeight="1">
      <c r="A19" s="43" t="s">
        <v>13</v>
      </c>
      <c r="B19" s="194" t="s">
        <v>186</v>
      </c>
      <c r="C19" s="195"/>
      <c r="D19" s="195"/>
      <c r="E19" s="458">
        <v>766</v>
      </c>
      <c r="F19" s="465"/>
      <c r="G19" s="404"/>
    </row>
    <row r="20" spans="1:7" s="29" customFormat="1" ht="18.75" customHeight="1">
      <c r="A20" s="43" t="s">
        <v>15</v>
      </c>
      <c r="B20" s="194" t="s">
        <v>78</v>
      </c>
      <c r="C20" s="195"/>
      <c r="D20" s="195"/>
      <c r="E20" s="458">
        <v>3381</v>
      </c>
      <c r="F20" s="411">
        <v>5850</v>
      </c>
      <c r="G20" s="404">
        <v>5850</v>
      </c>
    </row>
    <row r="21" spans="1:7" s="29" customFormat="1" ht="18.75" customHeight="1">
      <c r="A21" s="43" t="s">
        <v>17</v>
      </c>
      <c r="B21" s="194" t="s">
        <v>79</v>
      </c>
      <c r="C21" s="195"/>
      <c r="D21" s="195"/>
      <c r="E21" s="458">
        <v>4133</v>
      </c>
      <c r="F21" s="411">
        <v>2999</v>
      </c>
      <c r="G21" s="404">
        <v>2999</v>
      </c>
    </row>
    <row r="22" spans="1:7" s="29" customFormat="1" ht="18.75" customHeight="1">
      <c r="A22" s="43" t="s">
        <v>19</v>
      </c>
      <c r="B22" s="194" t="s">
        <v>80</v>
      </c>
      <c r="C22" s="195"/>
      <c r="D22" s="195"/>
      <c r="E22" s="458">
        <v>3252</v>
      </c>
      <c r="F22" s="411">
        <v>3000</v>
      </c>
      <c r="G22" s="404">
        <v>3000</v>
      </c>
    </row>
    <row r="23" spans="1:7" s="29" customFormat="1" ht="18.75" customHeight="1">
      <c r="A23" s="43" t="s">
        <v>21</v>
      </c>
      <c r="B23" s="194" t="s">
        <v>81</v>
      </c>
      <c r="C23" s="195"/>
      <c r="D23" s="195"/>
      <c r="E23" s="458">
        <v>970</v>
      </c>
      <c r="F23" s="411">
        <v>1137</v>
      </c>
      <c r="G23" s="404">
        <v>1137</v>
      </c>
    </row>
    <row r="24" spans="1:7" s="29" customFormat="1" ht="18.75" customHeight="1">
      <c r="A24" s="43" t="s">
        <v>23</v>
      </c>
      <c r="B24" s="194" t="s">
        <v>82</v>
      </c>
      <c r="C24" s="195"/>
      <c r="D24" s="195"/>
      <c r="E24" s="458">
        <v>1447</v>
      </c>
      <c r="F24" s="411">
        <v>1373</v>
      </c>
      <c r="G24" s="404">
        <v>1373</v>
      </c>
    </row>
    <row r="25" spans="1:7" s="29" customFormat="1" ht="18.75" customHeight="1">
      <c r="A25" s="43" t="s">
        <v>25</v>
      </c>
      <c r="B25" s="194" t="s">
        <v>84</v>
      </c>
      <c r="C25" s="195"/>
      <c r="D25" s="195"/>
      <c r="E25" s="458">
        <v>7754</v>
      </c>
      <c r="F25" s="411"/>
      <c r="G25" s="404">
        <v>2000</v>
      </c>
    </row>
    <row r="26" spans="1:7" ht="18" customHeight="1">
      <c r="A26" s="43"/>
      <c r="B26" s="192" t="s">
        <v>85</v>
      </c>
      <c r="C26" s="193">
        <f>C19+C20+C21+C23+C24+C25</f>
        <v>0</v>
      </c>
      <c r="D26" s="193">
        <f>D19+D20+D21+D23+D24+D25</f>
        <v>0</v>
      </c>
      <c r="E26" s="457">
        <f>E19+E20+E21+E23+E24+E25+E22</f>
        <v>21703</v>
      </c>
      <c r="F26" s="466">
        <f>F19+F20+F21+F23+F24+F25+F22</f>
        <v>14359</v>
      </c>
      <c r="G26" s="466">
        <f>G19+G20+G21+G23+G24+G25+G22</f>
        <v>16359</v>
      </c>
    </row>
    <row r="27" spans="1:7" ht="18.75" customHeight="1">
      <c r="A27" s="48" t="s">
        <v>86</v>
      </c>
      <c r="B27" s="192" t="s">
        <v>22</v>
      </c>
      <c r="C27" s="193">
        <v>360</v>
      </c>
      <c r="D27" s="193">
        <v>360</v>
      </c>
      <c r="E27" s="457">
        <v>360</v>
      </c>
      <c r="F27" s="465">
        <v>360</v>
      </c>
      <c r="G27" s="408">
        <v>360</v>
      </c>
    </row>
    <row r="28" spans="1:7" ht="18.75" customHeight="1">
      <c r="A28" s="48" t="s">
        <v>91</v>
      </c>
      <c r="B28" s="192" t="s">
        <v>24</v>
      </c>
      <c r="C28" s="193"/>
      <c r="D28" s="193"/>
      <c r="E28" s="457">
        <v>159</v>
      </c>
      <c r="F28" s="465">
        <v>180</v>
      </c>
      <c r="G28" s="408">
        <v>450</v>
      </c>
    </row>
    <row r="29" spans="1:7" ht="18.75" customHeight="1">
      <c r="A29" s="48" t="s">
        <v>96</v>
      </c>
      <c r="B29" s="192" t="s">
        <v>26</v>
      </c>
      <c r="C29" s="193">
        <v>60</v>
      </c>
      <c r="D29" s="193">
        <v>60</v>
      </c>
      <c r="E29" s="457">
        <v>259</v>
      </c>
      <c r="F29" s="465">
        <v>0</v>
      </c>
      <c r="G29" s="408">
        <v>0</v>
      </c>
    </row>
    <row r="30" spans="1:7" ht="18.75" customHeight="1">
      <c r="A30" s="48"/>
      <c r="B30" s="192" t="s">
        <v>187</v>
      </c>
      <c r="C30" s="193">
        <f>C29+C28+C27+C17+C26+C16+C12</f>
        <v>427401</v>
      </c>
      <c r="D30" s="193">
        <f>D29+D28+D27+D17+D26+D16+D12</f>
        <v>472629</v>
      </c>
      <c r="E30" s="459">
        <f>E29+E28+E27+E17+E26+E16+E12</f>
        <v>544172</v>
      </c>
      <c r="F30" s="464">
        <f>F29+F28+F27+F17+F26+F16+F12</f>
        <v>504082</v>
      </c>
      <c r="G30" s="464">
        <f>G29+G28+G27+G17+G26+G16+G12</f>
        <v>509520</v>
      </c>
    </row>
    <row r="31" spans="1:7" ht="18.75" customHeight="1">
      <c r="A31" s="48" t="s">
        <v>101</v>
      </c>
      <c r="B31" s="196" t="s">
        <v>102</v>
      </c>
      <c r="C31" s="197"/>
      <c r="D31" s="197"/>
      <c r="E31" s="460"/>
      <c r="F31" s="411"/>
      <c r="G31" s="404"/>
    </row>
    <row r="32" spans="1:7" ht="18.75" customHeight="1">
      <c r="A32" s="43" t="s">
        <v>13</v>
      </c>
      <c r="B32" s="198" t="s">
        <v>398</v>
      </c>
      <c r="C32" s="199">
        <v>59709</v>
      </c>
      <c r="D32" s="199">
        <v>64153</v>
      </c>
      <c r="E32" s="461">
        <v>64153</v>
      </c>
      <c r="F32" s="411">
        <v>79634</v>
      </c>
      <c r="G32" s="404">
        <v>71344</v>
      </c>
    </row>
    <row r="33" spans="1:7" ht="18.75" customHeight="1">
      <c r="A33" s="43"/>
      <c r="B33" s="200" t="s">
        <v>188</v>
      </c>
      <c r="C33" s="201">
        <f>C12+C16+C17+C26+C27+C28+C29+C32</f>
        <v>487110</v>
      </c>
      <c r="D33" s="201">
        <f>D12+D16+D17+D26+D27+D28+D29+D32</f>
        <v>536782</v>
      </c>
      <c r="E33" s="462">
        <f>E12+E16+E17+E26+E27+E28+E29+E32</f>
        <v>608325</v>
      </c>
      <c r="F33" s="467">
        <f>F12+F16+F17+F26+F27+F28+F29+F32</f>
        <v>583716</v>
      </c>
      <c r="G33" s="467">
        <f>G12+G16+G17+G26+G27+G28+G29+G32</f>
        <v>580864</v>
      </c>
    </row>
    <row r="34" spans="1:7" ht="18" customHeight="1">
      <c r="A34" s="183"/>
      <c r="B34" s="202"/>
      <c r="C34" s="202"/>
      <c r="D34" s="202"/>
      <c r="E34" s="202"/>
      <c r="F34" s="203"/>
      <c r="G34" s="204"/>
    </row>
    <row r="35" spans="1:6" ht="18.75" customHeight="1">
      <c r="A35" s="183"/>
      <c r="B35" s="202"/>
      <c r="C35" s="202"/>
      <c r="D35" s="202"/>
      <c r="E35" s="202"/>
      <c r="F35" s="203"/>
    </row>
    <row r="36" spans="1:6" ht="18.75" customHeight="1">
      <c r="A36" s="183"/>
      <c r="B36" s="202"/>
      <c r="C36" s="202"/>
      <c r="D36" s="202"/>
      <c r="E36" s="202"/>
      <c r="F36" s="203"/>
    </row>
    <row r="37" spans="1:6" ht="18.75" customHeight="1">
      <c r="A37" s="183"/>
      <c r="B37" s="202"/>
      <c r="C37" s="202"/>
      <c r="D37" s="202"/>
      <c r="E37" s="202"/>
      <c r="F37" s="203"/>
    </row>
    <row r="38" spans="1:6" ht="18.75" customHeight="1">
      <c r="A38" s="183"/>
      <c r="B38" s="202"/>
      <c r="C38" s="202"/>
      <c r="D38" s="202"/>
      <c r="E38" s="202"/>
      <c r="F38" s="203"/>
    </row>
    <row r="39" spans="1:6" ht="18.75" customHeight="1">
      <c r="A39" s="183"/>
      <c r="B39" s="202"/>
      <c r="C39" s="202"/>
      <c r="D39" s="202"/>
      <c r="E39" s="202"/>
      <c r="F39" s="203"/>
    </row>
    <row r="40" spans="1:6" ht="18.75" customHeight="1">
      <c r="A40" s="183"/>
      <c r="B40" s="202"/>
      <c r="C40" s="202"/>
      <c r="D40" s="202"/>
      <c r="E40" s="202"/>
      <c r="F40" s="203"/>
    </row>
    <row r="41" spans="1:7" ht="18.75" customHeight="1">
      <c r="A41" s="145"/>
      <c r="B41" s="205"/>
      <c r="C41" s="205"/>
      <c r="D41" s="205"/>
      <c r="E41" s="205"/>
      <c r="F41" s="98"/>
      <c r="G41" s="98" t="s">
        <v>177</v>
      </c>
    </row>
    <row r="42" spans="1:7" ht="18.75" customHeight="1">
      <c r="A42" s="145"/>
      <c r="B42" s="205"/>
      <c r="C42" s="205"/>
      <c r="D42" s="205"/>
      <c r="E42" s="205"/>
      <c r="F42" s="98"/>
      <c r="G42" s="98" t="s">
        <v>189</v>
      </c>
    </row>
    <row r="43" spans="1:6" ht="18.75" customHeight="1">
      <c r="A43" s="145"/>
      <c r="B43" s="185"/>
      <c r="C43" s="185"/>
      <c r="D43" s="185"/>
      <c r="E43" s="185"/>
      <c r="F43" s="186"/>
    </row>
    <row r="44" spans="1:6" ht="18.75" customHeight="1">
      <c r="A44" s="145"/>
      <c r="B44" s="185"/>
      <c r="C44" s="185"/>
      <c r="D44" s="185"/>
      <c r="E44" s="185"/>
      <c r="F44" s="186"/>
    </row>
    <row r="45" spans="1:7" ht="18" customHeight="1">
      <c r="A45" s="558" t="s">
        <v>178</v>
      </c>
      <c r="B45" s="558"/>
      <c r="C45" s="558"/>
      <c r="D45" s="558"/>
      <c r="E45" s="558"/>
      <c r="F45" s="558"/>
      <c r="G45" s="555"/>
    </row>
    <row r="46" spans="1:7" ht="18" customHeight="1">
      <c r="A46" s="559" t="s">
        <v>190</v>
      </c>
      <c r="B46" s="559"/>
      <c r="C46" s="559"/>
      <c r="D46" s="559"/>
      <c r="E46" s="559"/>
      <c r="F46" s="559"/>
      <c r="G46" s="555"/>
    </row>
    <row r="47" spans="1:6" ht="23.25" customHeight="1">
      <c r="A47" s="59"/>
      <c r="B47" s="59"/>
      <c r="C47" s="59"/>
      <c r="D47" s="59"/>
      <c r="E47" s="59"/>
      <c r="F47" s="206"/>
    </row>
    <row r="48" spans="1:6" ht="18" customHeight="1">
      <c r="A48" s="59"/>
      <c r="B48" s="59"/>
      <c r="C48" s="59"/>
      <c r="D48" s="59"/>
      <c r="E48" s="59"/>
      <c r="F48" s="206"/>
    </row>
    <row r="49" spans="1:6" ht="8.25" customHeight="1">
      <c r="A49" s="59"/>
      <c r="B49" s="59"/>
      <c r="C49" s="59"/>
      <c r="D49" s="59"/>
      <c r="E49" s="59"/>
      <c r="F49" s="206"/>
    </row>
    <row r="50" spans="1:7" ht="18" customHeight="1">
      <c r="A50" s="145"/>
      <c r="B50" s="207"/>
      <c r="C50" s="207"/>
      <c r="D50" s="207"/>
      <c r="E50" s="207"/>
      <c r="F50" s="98"/>
      <c r="G50" s="98" t="s">
        <v>3</v>
      </c>
    </row>
    <row r="51" spans="1:7" ht="48.75" customHeight="1">
      <c r="A51" s="187" t="s">
        <v>4</v>
      </c>
      <c r="B51" s="188" t="s">
        <v>5</v>
      </c>
      <c r="C51" s="191" t="s">
        <v>6</v>
      </c>
      <c r="D51" s="191" t="s">
        <v>7</v>
      </c>
      <c r="E51" s="208" t="s">
        <v>8</v>
      </c>
      <c r="F51" s="463" t="s">
        <v>9</v>
      </c>
      <c r="G51" s="463" t="s">
        <v>477</v>
      </c>
    </row>
    <row r="52" spans="1:7" ht="18" customHeight="1">
      <c r="A52" s="209"/>
      <c r="B52" s="210" t="s">
        <v>191</v>
      </c>
      <c r="C52" s="211"/>
      <c r="D52" s="211"/>
      <c r="E52" s="468"/>
      <c r="F52" s="469"/>
      <c r="G52" s="404"/>
    </row>
    <row r="53" spans="1:7" ht="18" customHeight="1">
      <c r="A53" s="137" t="s">
        <v>11</v>
      </c>
      <c r="B53" s="212" t="s">
        <v>33</v>
      </c>
      <c r="C53" s="213">
        <v>85474</v>
      </c>
      <c r="D53" s="213">
        <v>86118</v>
      </c>
      <c r="E53" s="434">
        <v>90305</v>
      </c>
      <c r="F53" s="411">
        <v>107560</v>
      </c>
      <c r="G53" s="404">
        <v>109426</v>
      </c>
    </row>
    <row r="54" spans="1:7" ht="18" customHeight="1">
      <c r="A54" s="137" t="s">
        <v>28</v>
      </c>
      <c r="B54" s="212" t="s">
        <v>192</v>
      </c>
      <c r="C54" s="213">
        <v>15914</v>
      </c>
      <c r="D54" s="213">
        <v>16089</v>
      </c>
      <c r="E54" s="434">
        <v>15000</v>
      </c>
      <c r="F54" s="411">
        <v>29043</v>
      </c>
      <c r="G54" s="404">
        <v>28328</v>
      </c>
    </row>
    <row r="55" spans="1:7" ht="18" customHeight="1">
      <c r="A55" s="137" t="s">
        <v>63</v>
      </c>
      <c r="B55" s="212" t="s">
        <v>35</v>
      </c>
      <c r="C55" s="213">
        <v>76115</v>
      </c>
      <c r="D55" s="213">
        <v>85143</v>
      </c>
      <c r="E55" s="434">
        <v>89750</v>
      </c>
      <c r="F55" s="411">
        <v>85818</v>
      </c>
      <c r="G55" s="404">
        <v>83564</v>
      </c>
    </row>
    <row r="56" spans="1:7" ht="18" customHeight="1">
      <c r="A56" s="137" t="s">
        <v>75</v>
      </c>
      <c r="B56" s="212" t="s">
        <v>36</v>
      </c>
      <c r="C56" s="213">
        <v>75934</v>
      </c>
      <c r="D56" s="213">
        <v>83383</v>
      </c>
      <c r="E56" s="434">
        <v>76091</v>
      </c>
      <c r="F56" s="411">
        <v>64250</v>
      </c>
      <c r="G56" s="404">
        <v>65720</v>
      </c>
    </row>
    <row r="57" spans="1:7" ht="18" customHeight="1">
      <c r="A57" s="137" t="s">
        <v>86</v>
      </c>
      <c r="B57" s="212" t="s">
        <v>193</v>
      </c>
      <c r="C57" s="213">
        <v>36737</v>
      </c>
      <c r="D57" s="213">
        <v>149200</v>
      </c>
      <c r="E57" s="434">
        <v>142683</v>
      </c>
      <c r="F57" s="411">
        <v>169047</v>
      </c>
      <c r="G57" s="404">
        <v>171702</v>
      </c>
    </row>
    <row r="58" spans="1:7" ht="18" customHeight="1">
      <c r="A58" s="137"/>
      <c r="B58" s="214" t="s">
        <v>194</v>
      </c>
      <c r="C58" s="201">
        <f>C53+C54+C55+C56+C57</f>
        <v>290174</v>
      </c>
      <c r="D58" s="201">
        <f>D53+D54+D55+D56+D57</f>
        <v>419933</v>
      </c>
      <c r="E58" s="462">
        <f>E53+E54+E55+E56+E57</f>
        <v>413829</v>
      </c>
      <c r="F58" s="467">
        <f>F53+F54+F55+F56+F57</f>
        <v>455718</v>
      </c>
      <c r="G58" s="467">
        <f>G53+G54+G55+G56+G57</f>
        <v>458740</v>
      </c>
    </row>
    <row r="59" spans="1:7" ht="18" customHeight="1">
      <c r="A59" s="78"/>
      <c r="B59" s="215" t="s">
        <v>195</v>
      </c>
      <c r="C59" s="33"/>
      <c r="D59" s="33"/>
      <c r="E59" s="398"/>
      <c r="F59" s="411"/>
      <c r="G59" s="404"/>
    </row>
    <row r="60" spans="1:7" ht="18" customHeight="1">
      <c r="A60" s="137" t="s">
        <v>91</v>
      </c>
      <c r="B60" s="212" t="s">
        <v>196</v>
      </c>
      <c r="C60" s="213">
        <v>16623</v>
      </c>
      <c r="D60" s="213">
        <v>27079</v>
      </c>
      <c r="E60" s="434">
        <v>32438</v>
      </c>
      <c r="F60" s="411">
        <v>2933</v>
      </c>
      <c r="G60" s="404">
        <v>5402</v>
      </c>
    </row>
    <row r="61" spans="1:7" ht="18" customHeight="1">
      <c r="A61" s="137" t="s">
        <v>96</v>
      </c>
      <c r="B61" s="212" t="s">
        <v>40</v>
      </c>
      <c r="C61" s="213">
        <v>20500</v>
      </c>
      <c r="D61" s="213">
        <v>32645</v>
      </c>
      <c r="E61" s="434">
        <v>22230</v>
      </c>
      <c r="F61" s="411">
        <v>50000</v>
      </c>
      <c r="G61" s="404">
        <v>50000</v>
      </c>
    </row>
    <row r="62" spans="1:7" ht="18" customHeight="1">
      <c r="A62" s="137" t="s">
        <v>197</v>
      </c>
      <c r="B62" s="212" t="s">
        <v>42</v>
      </c>
      <c r="C62" s="213">
        <v>100</v>
      </c>
      <c r="D62" s="213">
        <v>100</v>
      </c>
      <c r="E62" s="434">
        <v>184</v>
      </c>
      <c r="F62" s="411"/>
      <c r="G62" s="404"/>
    </row>
    <row r="63" spans="1:7" ht="18" customHeight="1">
      <c r="A63" s="137"/>
      <c r="B63" s="214" t="s">
        <v>198</v>
      </c>
      <c r="C63" s="201">
        <f>C60+C61+C62</f>
        <v>37223</v>
      </c>
      <c r="D63" s="201">
        <f>D60+D61+D62</f>
        <v>59824</v>
      </c>
      <c r="E63" s="462">
        <f>E60+E61+E62</f>
        <v>54852</v>
      </c>
      <c r="F63" s="467">
        <f>F60+F61+F62</f>
        <v>52933</v>
      </c>
      <c r="G63" s="467">
        <f>G60+G61+G62</f>
        <v>55402</v>
      </c>
    </row>
    <row r="64" spans="1:7" ht="18" customHeight="1">
      <c r="A64" s="137"/>
      <c r="B64" s="214" t="s">
        <v>32</v>
      </c>
      <c r="C64" s="201">
        <f>C58+C63</f>
        <v>327397</v>
      </c>
      <c r="D64" s="201">
        <f>D58+D63</f>
        <v>479757</v>
      </c>
      <c r="E64" s="462">
        <f>E58+E63</f>
        <v>468681</v>
      </c>
      <c r="F64" s="467">
        <f>F58+F63</f>
        <v>508651</v>
      </c>
      <c r="G64" s="467">
        <f>G58+G63</f>
        <v>514142</v>
      </c>
    </row>
    <row r="65" spans="1:7" ht="18" customHeight="1">
      <c r="A65" s="137" t="s">
        <v>133</v>
      </c>
      <c r="B65" s="214" t="s">
        <v>44</v>
      </c>
      <c r="C65" s="201"/>
      <c r="D65" s="201"/>
      <c r="E65" s="462"/>
      <c r="F65" s="411"/>
      <c r="G65" s="404"/>
    </row>
    <row r="66" spans="1:7" ht="15.75">
      <c r="A66" s="137" t="s">
        <v>13</v>
      </c>
      <c r="B66" s="212" t="s">
        <v>199</v>
      </c>
      <c r="C66" s="213">
        <v>169554</v>
      </c>
      <c r="D66" s="213">
        <v>65814</v>
      </c>
      <c r="E66" s="434">
        <v>66857</v>
      </c>
      <c r="F66" s="411">
        <v>75065</v>
      </c>
      <c r="G66" s="404">
        <v>66722</v>
      </c>
    </row>
    <row r="67" spans="1:7" ht="15.75">
      <c r="A67" s="137" t="s">
        <v>15</v>
      </c>
      <c r="B67" s="212" t="s">
        <v>200</v>
      </c>
      <c r="C67" s="213"/>
      <c r="D67" s="213"/>
      <c r="E67" s="434">
        <v>-3576</v>
      </c>
      <c r="F67" s="411"/>
      <c r="G67" s="404"/>
    </row>
    <row r="68" spans="1:7" ht="18" customHeight="1">
      <c r="A68" s="137"/>
      <c r="B68" s="214" t="s">
        <v>134</v>
      </c>
      <c r="C68" s="201">
        <f>C64+C66</f>
        <v>496951</v>
      </c>
      <c r="D68" s="201">
        <f>D64+D66</f>
        <v>545571</v>
      </c>
      <c r="E68" s="462">
        <f>E64+E66+E67</f>
        <v>531962</v>
      </c>
      <c r="F68" s="467">
        <f>F64+F66</f>
        <v>583716</v>
      </c>
      <c r="G68" s="467">
        <f>G64+G66</f>
        <v>580864</v>
      </c>
    </row>
    <row r="69" spans="1:7" ht="18" customHeight="1">
      <c r="A69" s="179"/>
      <c r="B69" s="212" t="s">
        <v>201</v>
      </c>
      <c r="C69" s="213">
        <v>448391</v>
      </c>
      <c r="D69" s="213">
        <v>473810</v>
      </c>
      <c r="E69" s="434">
        <v>473515</v>
      </c>
      <c r="F69" s="447">
        <v>523475</v>
      </c>
      <c r="G69" s="404">
        <v>525472</v>
      </c>
    </row>
    <row r="70" spans="1:7" ht="15.75">
      <c r="A70" s="216"/>
      <c r="B70" s="217" t="s">
        <v>202</v>
      </c>
      <c r="C70" s="218">
        <v>48560</v>
      </c>
      <c r="D70" s="218">
        <v>71761</v>
      </c>
      <c r="E70" s="435">
        <v>58447</v>
      </c>
      <c r="F70" s="447">
        <v>60241</v>
      </c>
      <c r="G70" s="404">
        <v>55392</v>
      </c>
    </row>
    <row r="71" spans="1:7" ht="15.75">
      <c r="A71" s="219"/>
      <c r="B71" s="220" t="s">
        <v>203</v>
      </c>
      <c r="C71" s="221">
        <v>69</v>
      </c>
      <c r="D71" s="221">
        <v>69</v>
      </c>
      <c r="E71" s="436">
        <v>76</v>
      </c>
      <c r="F71" s="448">
        <v>100</v>
      </c>
      <c r="G71" s="408">
        <v>100</v>
      </c>
    </row>
    <row r="72" spans="1:7" ht="15.75">
      <c r="A72" s="222"/>
      <c r="B72" s="222" t="s">
        <v>204</v>
      </c>
      <c r="C72" s="223">
        <v>69</v>
      </c>
      <c r="D72" s="223">
        <v>69</v>
      </c>
      <c r="E72" s="437">
        <v>76</v>
      </c>
      <c r="F72" s="449">
        <v>100</v>
      </c>
      <c r="G72" s="404">
        <v>100</v>
      </c>
    </row>
    <row r="73" spans="1:7" ht="15.75">
      <c r="A73" s="47"/>
      <c r="B73" s="47" t="s">
        <v>202</v>
      </c>
      <c r="C73" s="88"/>
      <c r="D73" s="88"/>
      <c r="E73" s="273"/>
      <c r="F73" s="389"/>
      <c r="G73" s="404"/>
    </row>
    <row r="74" spans="1:7" s="225" customFormat="1" ht="16.5" customHeight="1">
      <c r="A74" s="224"/>
      <c r="B74" s="224" t="s">
        <v>205</v>
      </c>
      <c r="C74" s="140">
        <v>58</v>
      </c>
      <c r="D74" s="140">
        <v>58</v>
      </c>
      <c r="E74" s="433">
        <v>66</v>
      </c>
      <c r="F74" s="445">
        <v>86</v>
      </c>
      <c r="G74" s="404">
        <v>86</v>
      </c>
    </row>
  </sheetData>
  <sheetProtection selectLockedCells="1" selectUnlockedCells="1"/>
  <mergeCells count="4">
    <mergeCell ref="A4:G4"/>
    <mergeCell ref="A5:G5"/>
    <mergeCell ref="A45:G45"/>
    <mergeCell ref="A46:G46"/>
  </mergeCells>
  <printOptions/>
  <pageMargins left="0.4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9"/>
  <sheetViews>
    <sheetView zoomScaleSheetLayoutView="100" zoomScalePageLayoutView="0" workbookViewId="0" topLeftCell="A34">
      <selection activeCell="J43" sqref="J43"/>
    </sheetView>
  </sheetViews>
  <sheetFormatPr defaultColWidth="7.875" defaultRowHeight="12.75"/>
  <cols>
    <col min="1" max="1" width="5.75390625" style="226" customWidth="1"/>
    <col min="2" max="2" width="35.625" style="63" customWidth="1"/>
    <col min="3" max="3" width="10.125" style="3" customWidth="1"/>
    <col min="4" max="4" width="10.00390625" style="3" customWidth="1"/>
    <col min="5" max="5" width="10.125" style="3" customWidth="1"/>
    <col min="6" max="6" width="10.25390625" style="3" customWidth="1"/>
    <col min="7" max="7" width="10.125" style="56" customWidth="1"/>
    <col min="8" max="246" width="7.875" style="56" customWidth="1"/>
  </cols>
  <sheetData>
    <row r="1" spans="2:7" ht="23.25" customHeight="1">
      <c r="B1" s="227"/>
      <c r="C1" s="228"/>
      <c r="D1" s="229"/>
      <c r="F1" s="228"/>
      <c r="G1" s="228" t="s">
        <v>206</v>
      </c>
    </row>
    <row r="2" spans="2:7" ht="14.25" customHeight="1">
      <c r="B2" s="227"/>
      <c r="C2" s="228"/>
      <c r="D2" s="229"/>
      <c r="F2" s="228"/>
      <c r="G2" s="228" t="s">
        <v>1</v>
      </c>
    </row>
    <row r="3" spans="2:4" ht="12.75" customHeight="1">
      <c r="B3" s="227"/>
      <c r="C3" s="230"/>
      <c r="D3" s="229"/>
    </row>
    <row r="4" spans="1:7" ht="18.75">
      <c r="A4" s="560" t="s">
        <v>207</v>
      </c>
      <c r="B4" s="560"/>
      <c r="C4" s="560"/>
      <c r="D4" s="560"/>
      <c r="E4" s="560"/>
      <c r="F4" s="560"/>
      <c r="G4" s="555"/>
    </row>
    <row r="5" spans="1:7" ht="18" customHeight="1">
      <c r="A5" s="560" t="s">
        <v>179</v>
      </c>
      <c r="B5" s="560"/>
      <c r="C5" s="560"/>
      <c r="D5" s="560"/>
      <c r="E5" s="560"/>
      <c r="F5" s="560"/>
      <c r="G5" s="555"/>
    </row>
    <row r="6" spans="2:7" ht="19.5" customHeight="1">
      <c r="B6" s="204"/>
      <c r="C6" s="228"/>
      <c r="F6" s="228"/>
      <c r="G6" s="228" t="s">
        <v>3</v>
      </c>
    </row>
    <row r="7" spans="1:256" s="235" customFormat="1" ht="50.25" customHeight="1">
      <c r="A7" s="233" t="s">
        <v>4</v>
      </c>
      <c r="B7" s="234" t="s">
        <v>5</v>
      </c>
      <c r="C7" s="15" t="s">
        <v>6</v>
      </c>
      <c r="D7" s="15" t="s">
        <v>7</v>
      </c>
      <c r="E7" s="16" t="s">
        <v>8</v>
      </c>
      <c r="F7" s="246" t="s">
        <v>9</v>
      </c>
      <c r="G7" s="403" t="s">
        <v>478</v>
      </c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spans="1:7" ht="18" customHeight="1">
      <c r="A8" s="48" t="s">
        <v>11</v>
      </c>
      <c r="B8" s="192" t="s">
        <v>14</v>
      </c>
      <c r="C8" s="193"/>
      <c r="D8" s="193"/>
      <c r="E8" s="193"/>
      <c r="F8" s="395"/>
      <c r="G8" s="404"/>
    </row>
    <row r="9" spans="1:7" ht="18" customHeight="1">
      <c r="A9" s="43" t="s">
        <v>13</v>
      </c>
      <c r="B9" s="194" t="s">
        <v>49</v>
      </c>
      <c r="C9" s="195"/>
      <c r="D9" s="195"/>
      <c r="E9" s="195"/>
      <c r="F9" s="395"/>
      <c r="G9" s="404"/>
    </row>
    <row r="10" spans="1:7" ht="18" customHeight="1">
      <c r="A10" s="43" t="s">
        <v>15</v>
      </c>
      <c r="B10" s="194" t="s">
        <v>181</v>
      </c>
      <c r="C10" s="195"/>
      <c r="D10" s="195"/>
      <c r="E10" s="195"/>
      <c r="F10" s="395"/>
      <c r="G10" s="404">
        <v>2567</v>
      </c>
    </row>
    <row r="11" spans="1:7" ht="18" customHeight="1">
      <c r="A11" s="43"/>
      <c r="B11" s="192" t="s">
        <v>182</v>
      </c>
      <c r="C11" s="193"/>
      <c r="D11" s="193"/>
      <c r="E11" s="193"/>
      <c r="F11" s="471"/>
      <c r="G11" s="408">
        <f>G9+G10</f>
        <v>2567</v>
      </c>
    </row>
    <row r="12" spans="1:7" s="236" customFormat="1" ht="18" customHeight="1">
      <c r="A12" s="48" t="s">
        <v>28</v>
      </c>
      <c r="B12" s="192" t="s">
        <v>183</v>
      </c>
      <c r="C12" s="193"/>
      <c r="D12" s="193"/>
      <c r="E12" s="193"/>
      <c r="F12" s="395"/>
      <c r="G12" s="520"/>
    </row>
    <row r="13" spans="1:7" ht="18" customHeight="1">
      <c r="A13" s="43" t="s">
        <v>13</v>
      </c>
      <c r="B13" s="194" t="s">
        <v>184</v>
      </c>
      <c r="C13" s="195"/>
      <c r="D13" s="195"/>
      <c r="E13" s="195"/>
      <c r="F13" s="395"/>
      <c r="G13" s="404"/>
    </row>
    <row r="14" spans="1:7" ht="18" customHeight="1">
      <c r="A14" s="43" t="s">
        <v>15</v>
      </c>
      <c r="B14" s="194" t="s">
        <v>185</v>
      </c>
      <c r="C14" s="195"/>
      <c r="D14" s="195"/>
      <c r="E14" s="195"/>
      <c r="F14" s="395"/>
      <c r="G14" s="404"/>
    </row>
    <row r="15" spans="1:7" ht="18" customHeight="1">
      <c r="A15" s="43"/>
      <c r="B15" s="192" t="s">
        <v>59</v>
      </c>
      <c r="C15" s="193"/>
      <c r="D15" s="193"/>
      <c r="E15" s="193"/>
      <c r="F15" s="395"/>
      <c r="G15" s="404"/>
    </row>
    <row r="16" spans="1:7" ht="18" customHeight="1">
      <c r="A16" s="48" t="s">
        <v>63</v>
      </c>
      <c r="B16" s="192" t="s">
        <v>18</v>
      </c>
      <c r="C16" s="193"/>
      <c r="D16" s="193"/>
      <c r="E16" s="193"/>
      <c r="F16" s="395"/>
      <c r="G16" s="404"/>
    </row>
    <row r="17" spans="1:7" s="144" customFormat="1" ht="18" customHeight="1">
      <c r="A17" s="48" t="s">
        <v>75</v>
      </c>
      <c r="B17" s="192" t="s">
        <v>20</v>
      </c>
      <c r="C17" s="193"/>
      <c r="D17" s="193"/>
      <c r="E17" s="193"/>
      <c r="F17" s="398"/>
      <c r="G17" s="404"/>
    </row>
    <row r="18" spans="1:7" ht="18" customHeight="1">
      <c r="A18" s="43" t="s">
        <v>13</v>
      </c>
      <c r="B18" s="194" t="s">
        <v>78</v>
      </c>
      <c r="C18" s="195"/>
      <c r="D18" s="195"/>
      <c r="E18" s="195"/>
      <c r="F18" s="395"/>
      <c r="G18" s="404"/>
    </row>
    <row r="19" spans="1:7" ht="18" customHeight="1">
      <c r="A19" s="43" t="s">
        <v>15</v>
      </c>
      <c r="B19" s="194" t="s">
        <v>79</v>
      </c>
      <c r="C19" s="195"/>
      <c r="D19" s="195"/>
      <c r="E19" s="195"/>
      <c r="F19" s="395"/>
      <c r="G19" s="404"/>
    </row>
    <row r="20" spans="1:7" ht="18" customHeight="1">
      <c r="A20" s="43" t="s">
        <v>17</v>
      </c>
      <c r="B20" s="194" t="s">
        <v>81</v>
      </c>
      <c r="C20" s="195"/>
      <c r="D20" s="195"/>
      <c r="E20" s="195"/>
      <c r="F20" s="395"/>
      <c r="G20" s="404"/>
    </row>
    <row r="21" spans="1:7" ht="18" customHeight="1">
      <c r="A21" s="43" t="s">
        <v>19</v>
      </c>
      <c r="B21" s="194" t="s">
        <v>80</v>
      </c>
      <c r="C21" s="195"/>
      <c r="D21" s="195"/>
      <c r="E21" s="195"/>
      <c r="F21" s="395"/>
      <c r="G21" s="404"/>
    </row>
    <row r="22" spans="1:7" ht="18" customHeight="1">
      <c r="A22" s="43" t="s">
        <v>21</v>
      </c>
      <c r="B22" s="194" t="s">
        <v>81</v>
      </c>
      <c r="C22" s="195"/>
      <c r="D22" s="195"/>
      <c r="E22" s="195"/>
      <c r="F22" s="395"/>
      <c r="G22" s="404"/>
    </row>
    <row r="23" spans="1:7" ht="18" customHeight="1">
      <c r="A23" s="43" t="s">
        <v>23</v>
      </c>
      <c r="B23" s="194" t="s">
        <v>82</v>
      </c>
      <c r="C23" s="195"/>
      <c r="D23" s="195"/>
      <c r="E23" s="195"/>
      <c r="F23" s="395"/>
      <c r="G23" s="404"/>
    </row>
    <row r="24" spans="1:7" s="236" customFormat="1" ht="18" customHeight="1">
      <c r="A24" s="43" t="s">
        <v>25</v>
      </c>
      <c r="B24" s="194" t="s">
        <v>84</v>
      </c>
      <c r="C24" s="195"/>
      <c r="D24" s="195"/>
      <c r="E24" s="195">
        <v>5</v>
      </c>
      <c r="F24" s="395"/>
      <c r="G24" s="520"/>
    </row>
    <row r="25" spans="1:7" s="236" customFormat="1" ht="18" customHeight="1">
      <c r="A25" s="43"/>
      <c r="B25" s="192" t="s">
        <v>85</v>
      </c>
      <c r="C25" s="193">
        <f>C18+C19+C20+C23+C24</f>
        <v>0</v>
      </c>
      <c r="D25" s="193">
        <f>D18+D19+D20+D23+D24</f>
        <v>0</v>
      </c>
      <c r="E25" s="193">
        <f>E18+E19+E20+E23+E24</f>
        <v>5</v>
      </c>
      <c r="F25" s="457">
        <f>F18+F19+F20+F23+F24</f>
        <v>0</v>
      </c>
      <c r="G25" s="466">
        <f>G18+G19+G20+G23+G24</f>
        <v>0</v>
      </c>
    </row>
    <row r="26" spans="1:7" s="236" customFormat="1" ht="18" customHeight="1">
      <c r="A26" s="48" t="s">
        <v>86</v>
      </c>
      <c r="B26" s="192" t="s">
        <v>22</v>
      </c>
      <c r="C26" s="193"/>
      <c r="D26" s="193"/>
      <c r="E26" s="193"/>
      <c r="F26" s="395"/>
      <c r="G26" s="520"/>
    </row>
    <row r="27" spans="1:7" s="237" customFormat="1" ht="18" customHeight="1">
      <c r="A27" s="48" t="s">
        <v>91</v>
      </c>
      <c r="B27" s="192" t="s">
        <v>24</v>
      </c>
      <c r="C27" s="193"/>
      <c r="D27" s="193"/>
      <c r="E27" s="193"/>
      <c r="F27" s="398"/>
      <c r="G27" s="520"/>
    </row>
    <row r="28" spans="1:7" s="236" customFormat="1" ht="18" customHeight="1">
      <c r="A28" s="48" t="s">
        <v>96</v>
      </c>
      <c r="B28" s="192" t="s">
        <v>26</v>
      </c>
      <c r="C28" s="193"/>
      <c r="D28" s="193"/>
      <c r="E28" s="193"/>
      <c r="F28" s="398"/>
      <c r="G28" s="520"/>
    </row>
    <row r="29" spans="1:7" s="236" customFormat="1" ht="18" customHeight="1">
      <c r="A29" s="48"/>
      <c r="B29" s="192" t="s">
        <v>187</v>
      </c>
      <c r="C29" s="193"/>
      <c r="D29" s="193"/>
      <c r="E29" s="193"/>
      <c r="F29" s="457"/>
      <c r="G29" s="520"/>
    </row>
    <row r="30" spans="1:7" ht="18" customHeight="1">
      <c r="A30" s="48" t="s">
        <v>101</v>
      </c>
      <c r="B30" s="196" t="s">
        <v>102</v>
      </c>
      <c r="C30" s="197">
        <f>C28+C27+C26+C25++C16+C15+C11</f>
        <v>0</v>
      </c>
      <c r="D30" s="197">
        <f>D28+D27+D26+D25++D16+D15+D11</f>
        <v>0</v>
      </c>
      <c r="E30" s="197">
        <f>E28+E27+E26+E25++E16+E15+E11</f>
        <v>5</v>
      </c>
      <c r="F30" s="460">
        <f>F28+F27+F26+F25++F16+F15+F11</f>
        <v>0</v>
      </c>
      <c r="G30" s="519">
        <f>G28+G27+G26+G25++G16+G15+G11</f>
        <v>2567</v>
      </c>
    </row>
    <row r="31" spans="1:7" ht="18" customHeight="1">
      <c r="A31" s="43" t="s">
        <v>13</v>
      </c>
      <c r="B31" s="198" t="s">
        <v>199</v>
      </c>
      <c r="C31" s="199">
        <v>55853</v>
      </c>
      <c r="D31" s="199">
        <v>57276</v>
      </c>
      <c r="E31" s="199">
        <v>60728</v>
      </c>
      <c r="F31" s="395">
        <v>60648</v>
      </c>
      <c r="G31" s="404">
        <v>59723</v>
      </c>
    </row>
    <row r="32" spans="1:7" ht="18" customHeight="1">
      <c r="A32" s="43" t="s">
        <v>15</v>
      </c>
      <c r="B32" s="198" t="s">
        <v>499</v>
      </c>
      <c r="C32" s="199"/>
      <c r="D32" s="199"/>
      <c r="E32" s="199"/>
      <c r="F32" s="395"/>
      <c r="G32" s="404">
        <v>1795</v>
      </c>
    </row>
    <row r="33" spans="1:7" s="236" customFormat="1" ht="18.75" customHeight="1">
      <c r="A33" s="43"/>
      <c r="B33" s="200" t="s">
        <v>108</v>
      </c>
      <c r="C33" s="201">
        <v>55853</v>
      </c>
      <c r="D33" s="201">
        <v>57276</v>
      </c>
      <c r="E33" s="201">
        <f>E11+E15+E25+E16+E26+E27+E28+E31</f>
        <v>60733</v>
      </c>
      <c r="F33" s="462">
        <f>F11+F15+F25+F16+F26+F27+F28+F31</f>
        <v>60648</v>
      </c>
      <c r="G33" s="467">
        <f>G11+G15+G25+G16+G26+G27+G28+G31+G32</f>
        <v>64085</v>
      </c>
    </row>
    <row r="34" spans="1:6" s="118" customFormat="1" ht="17.25" customHeight="1">
      <c r="A34" s="145"/>
      <c r="B34" s="238"/>
      <c r="C34" s="239"/>
      <c r="D34" s="240"/>
      <c r="E34" s="240"/>
      <c r="F34" s="241"/>
    </row>
    <row r="35" spans="1:7" s="118" customFormat="1" ht="17.25" customHeight="1">
      <c r="A35" s="145"/>
      <c r="B35" s="238"/>
      <c r="C35" s="242"/>
      <c r="D35" s="240"/>
      <c r="E35" s="240"/>
      <c r="F35" s="242"/>
      <c r="G35" s="242" t="s">
        <v>206</v>
      </c>
    </row>
    <row r="36" spans="1:7" s="118" customFormat="1" ht="11.25" customHeight="1">
      <c r="A36" s="145"/>
      <c r="B36" s="227"/>
      <c r="C36" s="228"/>
      <c r="D36" s="240"/>
      <c r="E36" s="240"/>
      <c r="F36" s="228"/>
      <c r="G36" s="228" t="s">
        <v>208</v>
      </c>
    </row>
    <row r="37" spans="1:5" ht="16.5">
      <c r="A37" s="145"/>
      <c r="B37" s="227"/>
      <c r="C37" s="230"/>
      <c r="D37" s="243"/>
      <c r="E37" s="243"/>
    </row>
    <row r="38" spans="1:7" ht="18" customHeight="1">
      <c r="A38" s="560" t="s">
        <v>207</v>
      </c>
      <c r="B38" s="560"/>
      <c r="C38" s="560"/>
      <c r="D38" s="560"/>
      <c r="E38" s="560"/>
      <c r="F38" s="560"/>
      <c r="G38" s="555"/>
    </row>
    <row r="39" spans="1:7" s="73" customFormat="1" ht="19.5" customHeight="1">
      <c r="A39" s="560" t="s">
        <v>190</v>
      </c>
      <c r="B39" s="560"/>
      <c r="C39" s="560"/>
      <c r="D39" s="560"/>
      <c r="E39" s="560"/>
      <c r="F39" s="560"/>
      <c r="G39" s="555"/>
    </row>
    <row r="40" spans="1:6" s="73" customFormat="1" ht="12.75" customHeight="1" hidden="1">
      <c r="A40" s="145"/>
      <c r="B40" s="231"/>
      <c r="C40" s="232"/>
      <c r="D40" s="244"/>
      <c r="E40" s="244"/>
      <c r="F40" s="244"/>
    </row>
    <row r="41" spans="1:6" s="73" customFormat="1" ht="15.75">
      <c r="A41" s="145"/>
      <c r="B41" s="204"/>
      <c r="C41" s="245"/>
      <c r="D41" s="244"/>
      <c r="E41" s="244"/>
      <c r="F41" s="244"/>
    </row>
    <row r="42" spans="1:7" s="73" customFormat="1" ht="17.25" customHeight="1">
      <c r="A42" s="145"/>
      <c r="B42" s="204"/>
      <c r="C42" s="228"/>
      <c r="D42" s="228"/>
      <c r="E42" s="228"/>
      <c r="F42" s="228"/>
      <c r="G42" s="228" t="s">
        <v>3</v>
      </c>
    </row>
    <row r="43" spans="1:7" s="118" customFormat="1" ht="46.5" customHeight="1">
      <c r="A43" s="233" t="s">
        <v>4</v>
      </c>
      <c r="B43" s="234" t="s">
        <v>5</v>
      </c>
      <c r="C43" s="17" t="s">
        <v>6</v>
      </c>
      <c r="D43" s="17" t="s">
        <v>7</v>
      </c>
      <c r="E43" s="246" t="s">
        <v>8</v>
      </c>
      <c r="F43" s="17" t="s">
        <v>9</v>
      </c>
      <c r="G43" s="476" t="s">
        <v>478</v>
      </c>
    </row>
    <row r="44" spans="1:7" s="118" customFormat="1" ht="18" customHeight="1">
      <c r="A44" s="209"/>
      <c r="B44" s="210" t="s">
        <v>191</v>
      </c>
      <c r="C44" s="211"/>
      <c r="D44" s="211"/>
      <c r="E44" s="468"/>
      <c r="F44" s="469"/>
      <c r="G44" s="439"/>
    </row>
    <row r="45" spans="1:7" s="118" customFormat="1" ht="18" customHeight="1">
      <c r="A45" s="137" t="s">
        <v>11</v>
      </c>
      <c r="B45" s="212" t="s">
        <v>33</v>
      </c>
      <c r="C45" s="213">
        <v>34691</v>
      </c>
      <c r="D45" s="213">
        <v>35286</v>
      </c>
      <c r="E45" s="434">
        <v>38860</v>
      </c>
      <c r="F45" s="411">
        <v>38426</v>
      </c>
      <c r="G45" s="439">
        <v>40944</v>
      </c>
    </row>
    <row r="46" spans="1:7" s="118" customFormat="1" ht="18" customHeight="1">
      <c r="A46" s="137" t="s">
        <v>28</v>
      </c>
      <c r="B46" s="212" t="s">
        <v>192</v>
      </c>
      <c r="C46" s="213">
        <v>8753</v>
      </c>
      <c r="D46" s="213">
        <v>8913</v>
      </c>
      <c r="E46" s="434">
        <v>9442</v>
      </c>
      <c r="F46" s="411">
        <v>10262</v>
      </c>
      <c r="G46" s="439">
        <v>10411</v>
      </c>
    </row>
    <row r="47" spans="1:7" s="118" customFormat="1" ht="18" customHeight="1">
      <c r="A47" s="137" t="s">
        <v>63</v>
      </c>
      <c r="B47" s="212" t="s">
        <v>35</v>
      </c>
      <c r="C47" s="213">
        <v>12409</v>
      </c>
      <c r="D47" s="213">
        <v>13077</v>
      </c>
      <c r="E47" s="434">
        <v>11361</v>
      </c>
      <c r="F47" s="411">
        <v>11960</v>
      </c>
      <c r="G47" s="439">
        <v>12208</v>
      </c>
    </row>
    <row r="48" spans="1:7" s="118" customFormat="1" ht="18" customHeight="1">
      <c r="A48" s="137" t="s">
        <v>75</v>
      </c>
      <c r="B48" s="212" t="s">
        <v>36</v>
      </c>
      <c r="C48" s="213"/>
      <c r="D48" s="213"/>
      <c r="E48" s="434"/>
      <c r="F48" s="411"/>
      <c r="G48" s="439"/>
    </row>
    <row r="49" spans="1:7" ht="18" customHeight="1">
      <c r="A49" s="137" t="s">
        <v>86</v>
      </c>
      <c r="B49" s="212" t="s">
        <v>193</v>
      </c>
      <c r="C49" s="213"/>
      <c r="D49" s="213"/>
      <c r="E49" s="434"/>
      <c r="F49" s="411"/>
      <c r="G49" s="404">
        <v>522</v>
      </c>
    </row>
    <row r="50" spans="1:7" s="247" customFormat="1" ht="18" customHeight="1">
      <c r="A50" s="137"/>
      <c r="B50" s="214" t="s">
        <v>194</v>
      </c>
      <c r="C50" s="201">
        <f>C45+C46+C47+C48+C49</f>
        <v>55853</v>
      </c>
      <c r="D50" s="201">
        <f>D45+D46+D47+D48+D49</f>
        <v>57276</v>
      </c>
      <c r="E50" s="462">
        <f>E45+E46+E47+E48+E49</f>
        <v>59663</v>
      </c>
      <c r="F50" s="467">
        <f>F45+F46+F47+F48+F49</f>
        <v>60648</v>
      </c>
      <c r="G50" s="467">
        <f>G45+G46+G47+G48+G49</f>
        <v>64085</v>
      </c>
    </row>
    <row r="51" spans="1:7" s="118" customFormat="1" ht="18" customHeight="1">
      <c r="A51" s="78"/>
      <c r="B51" s="215" t="s">
        <v>195</v>
      </c>
      <c r="C51" s="33"/>
      <c r="D51" s="33"/>
      <c r="E51" s="398"/>
      <c r="F51" s="411"/>
      <c r="G51" s="439"/>
    </row>
    <row r="52" spans="1:7" s="118" customFormat="1" ht="18" customHeight="1">
      <c r="A52" s="137" t="s">
        <v>91</v>
      </c>
      <c r="B52" s="212" t="s">
        <v>196</v>
      </c>
      <c r="C52" s="213"/>
      <c r="D52" s="213"/>
      <c r="E52" s="434"/>
      <c r="F52" s="411"/>
      <c r="G52" s="439"/>
    </row>
    <row r="53" spans="1:7" s="118" customFormat="1" ht="18" customHeight="1">
      <c r="A53" s="137" t="s">
        <v>96</v>
      </c>
      <c r="B53" s="212" t="s">
        <v>40</v>
      </c>
      <c r="C53" s="213"/>
      <c r="D53" s="213"/>
      <c r="E53" s="434"/>
      <c r="F53" s="411"/>
      <c r="G53" s="439"/>
    </row>
    <row r="54" spans="1:7" ht="18" customHeight="1">
      <c r="A54" s="137" t="s">
        <v>197</v>
      </c>
      <c r="B54" s="212" t="s">
        <v>42</v>
      </c>
      <c r="C54" s="213"/>
      <c r="D54" s="213"/>
      <c r="E54" s="434"/>
      <c r="F54" s="411"/>
      <c r="G54" s="404"/>
    </row>
    <row r="55" spans="1:7" ht="18" customHeight="1">
      <c r="A55" s="137"/>
      <c r="B55" s="214" t="s">
        <v>198</v>
      </c>
      <c r="C55" s="201"/>
      <c r="D55" s="201"/>
      <c r="E55" s="462"/>
      <c r="F55" s="467"/>
      <c r="G55" s="404"/>
    </row>
    <row r="56" spans="1:7" ht="18" customHeight="1">
      <c r="A56" s="137"/>
      <c r="B56" s="214" t="s">
        <v>32</v>
      </c>
      <c r="C56" s="201">
        <f>C50+C55</f>
        <v>55853</v>
      </c>
      <c r="D56" s="201">
        <f>D50+D55</f>
        <v>57276</v>
      </c>
      <c r="E56" s="462">
        <f>E50+E55</f>
        <v>59663</v>
      </c>
      <c r="F56" s="467">
        <f>F50+F55</f>
        <v>60648</v>
      </c>
      <c r="G56" s="467">
        <f>G50+G55</f>
        <v>64085</v>
      </c>
    </row>
    <row r="57" spans="1:7" ht="18" customHeight="1">
      <c r="A57" s="137" t="s">
        <v>133</v>
      </c>
      <c r="B57" s="214" t="s">
        <v>44</v>
      </c>
      <c r="C57" s="201"/>
      <c r="D57" s="201"/>
      <c r="E57" s="462"/>
      <c r="F57" s="411"/>
      <c r="G57" s="404"/>
    </row>
    <row r="58" spans="1:7" s="118" customFormat="1" ht="18" customHeight="1">
      <c r="A58" s="137" t="s">
        <v>13</v>
      </c>
      <c r="B58" s="212" t="s">
        <v>199</v>
      </c>
      <c r="C58" s="213"/>
      <c r="D58" s="213"/>
      <c r="E58" s="434"/>
      <c r="F58" s="411"/>
      <c r="G58" s="439"/>
    </row>
    <row r="59" spans="1:7" s="118" customFormat="1" ht="18" customHeight="1">
      <c r="A59" s="248" t="s">
        <v>77</v>
      </c>
      <c r="B59" s="217" t="s">
        <v>209</v>
      </c>
      <c r="C59" s="218"/>
      <c r="D59" s="218"/>
      <c r="E59" s="435">
        <v>-595</v>
      </c>
      <c r="F59" s="411"/>
      <c r="G59" s="439"/>
    </row>
    <row r="60" spans="1:7" s="118" customFormat="1" ht="18" customHeight="1">
      <c r="A60" s="248"/>
      <c r="B60" s="249" t="s">
        <v>134</v>
      </c>
      <c r="C60" s="250">
        <f>C56+C58</f>
        <v>55853</v>
      </c>
      <c r="D60" s="250">
        <f>D56+D58</f>
        <v>57276</v>
      </c>
      <c r="E60" s="472">
        <f>E56+E58+E59</f>
        <v>59068</v>
      </c>
      <c r="F60" s="467">
        <f>F56+F58</f>
        <v>60648</v>
      </c>
      <c r="G60" s="467">
        <f>G56+G58</f>
        <v>64085</v>
      </c>
    </row>
    <row r="61" spans="1:7" ht="18" customHeight="1">
      <c r="A61" s="43"/>
      <c r="B61" s="251" t="s">
        <v>210</v>
      </c>
      <c r="C61" s="213">
        <v>55853</v>
      </c>
      <c r="D61" s="213">
        <v>57276</v>
      </c>
      <c r="E61" s="434">
        <v>59068</v>
      </c>
      <c r="F61" s="447">
        <v>60648</v>
      </c>
      <c r="G61" s="404">
        <v>64085</v>
      </c>
    </row>
    <row r="62" spans="1:7" ht="18" customHeight="1">
      <c r="A62" s="179"/>
      <c r="B62" s="251" t="s">
        <v>211</v>
      </c>
      <c r="C62" s="213"/>
      <c r="D62" s="213"/>
      <c r="E62" s="434"/>
      <c r="F62" s="447"/>
      <c r="G62" s="404"/>
    </row>
    <row r="63" spans="1:7" s="73" customFormat="1" ht="18.75" customHeight="1">
      <c r="A63" s="252"/>
      <c r="B63" s="253" t="s">
        <v>203</v>
      </c>
      <c r="C63" s="254">
        <v>16</v>
      </c>
      <c r="D63" s="254">
        <v>16</v>
      </c>
      <c r="E63" s="473">
        <v>16</v>
      </c>
      <c r="F63" s="448">
        <v>16</v>
      </c>
      <c r="G63" s="408">
        <v>16</v>
      </c>
    </row>
    <row r="64" spans="1:256" s="256" customFormat="1" ht="18" customHeight="1">
      <c r="A64" s="222"/>
      <c r="B64" s="222" t="s">
        <v>210</v>
      </c>
      <c r="C64" s="255">
        <v>16</v>
      </c>
      <c r="D64" s="255">
        <v>16</v>
      </c>
      <c r="E64" s="474">
        <v>16</v>
      </c>
      <c r="F64" s="477">
        <v>16</v>
      </c>
      <c r="G64" s="404">
        <v>16</v>
      </c>
      <c r="IM64" s="257"/>
      <c r="IN64" s="257"/>
      <c r="IO64" s="257"/>
      <c r="IP64" s="257"/>
      <c r="IQ64" s="257"/>
      <c r="IR64" s="257"/>
      <c r="IS64" s="257"/>
      <c r="IT64" s="257"/>
      <c r="IU64" s="257"/>
      <c r="IV64" s="257"/>
    </row>
    <row r="65" spans="1:256" s="235" customFormat="1" ht="15.75">
      <c r="A65" s="222"/>
      <c r="B65" s="222" t="s">
        <v>212</v>
      </c>
      <c r="C65" s="255"/>
      <c r="D65" s="255"/>
      <c r="E65" s="474"/>
      <c r="F65" s="477"/>
      <c r="G65" s="404"/>
      <c r="IM65" s="148"/>
      <c r="IN65" s="148"/>
      <c r="IO65" s="148"/>
      <c r="IP65" s="148"/>
      <c r="IQ65" s="148"/>
      <c r="IR65" s="148"/>
      <c r="IS65" s="148"/>
      <c r="IT65" s="148"/>
      <c r="IU65" s="148"/>
      <c r="IV65" s="148"/>
    </row>
    <row r="66" spans="1:7" ht="16.5">
      <c r="A66" s="43"/>
      <c r="B66" s="224" t="s">
        <v>213</v>
      </c>
      <c r="C66" s="47">
        <v>0</v>
      </c>
      <c r="D66" s="47">
        <v>0</v>
      </c>
      <c r="E66" s="475">
        <v>0</v>
      </c>
      <c r="F66" s="412">
        <v>0</v>
      </c>
      <c r="G66" s="404">
        <v>0</v>
      </c>
    </row>
    <row r="67" spans="1:2" ht="16.5">
      <c r="A67" s="145"/>
      <c r="B67" s="64"/>
    </row>
    <row r="68" spans="1:2" ht="16.5">
      <c r="A68" s="145"/>
      <c r="B68" s="64"/>
    </row>
    <row r="69" spans="1:2" ht="16.5">
      <c r="A69" s="145"/>
      <c r="B69" s="64"/>
    </row>
    <row r="70" spans="1:2" ht="16.5">
      <c r="A70" s="145"/>
      <c r="B70" s="64"/>
    </row>
    <row r="71" spans="1:2" ht="16.5">
      <c r="A71" s="145"/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  <row r="88" ht="16.5">
      <c r="B88" s="64"/>
    </row>
    <row r="89" ht="16.5">
      <c r="B89" s="64"/>
    </row>
  </sheetData>
  <sheetProtection selectLockedCells="1" selectUnlockedCells="1"/>
  <mergeCells count="4">
    <mergeCell ref="A4:G4"/>
    <mergeCell ref="A5:G5"/>
    <mergeCell ref="A38:G38"/>
    <mergeCell ref="A39:G39"/>
  </mergeCells>
  <printOptions horizontalCentered="1"/>
  <pageMargins left="0.22013888888888888" right="0.4201388888888889" top="0.9201388888888888" bottom="1.9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4.875" style="226" customWidth="1"/>
    <col min="2" max="2" width="36.75390625" style="63" customWidth="1"/>
    <col min="3" max="6" width="10.125" style="3" customWidth="1"/>
    <col min="7" max="7" width="10.125" style="0" customWidth="1"/>
  </cols>
  <sheetData>
    <row r="1" spans="2:7" ht="18.75">
      <c r="B1" s="227"/>
      <c r="C1" s="228"/>
      <c r="D1" s="229"/>
      <c r="F1" s="228"/>
      <c r="G1" s="228" t="s">
        <v>214</v>
      </c>
    </row>
    <row r="2" spans="2:7" ht="13.5" customHeight="1">
      <c r="B2" s="227"/>
      <c r="C2" s="228"/>
      <c r="D2" s="229"/>
      <c r="F2" s="228"/>
      <c r="G2" s="228" t="s">
        <v>1</v>
      </c>
    </row>
    <row r="3" spans="2:4" ht="18.75">
      <c r="B3" s="227"/>
      <c r="C3" s="230"/>
      <c r="D3" s="229"/>
    </row>
    <row r="4" spans="1:7" ht="18.75">
      <c r="A4" s="560" t="s">
        <v>215</v>
      </c>
      <c r="B4" s="560"/>
      <c r="C4" s="560"/>
      <c r="D4" s="560"/>
      <c r="E4" s="560"/>
      <c r="F4" s="560"/>
      <c r="G4" s="555"/>
    </row>
    <row r="5" spans="1:7" ht="18" customHeight="1">
      <c r="A5" s="561" t="s">
        <v>179</v>
      </c>
      <c r="B5" s="561"/>
      <c r="C5" s="561"/>
      <c r="D5" s="561"/>
      <c r="E5" s="561"/>
      <c r="F5" s="561"/>
      <c r="G5" s="555"/>
    </row>
    <row r="6" spans="2:3" ht="15.75">
      <c r="B6" s="231"/>
      <c r="C6" s="232"/>
    </row>
    <row r="7" spans="2:7" ht="20.25" customHeight="1">
      <c r="B7" s="204"/>
      <c r="C7" s="228"/>
      <c r="F7" s="228"/>
      <c r="G7" s="228" t="s">
        <v>3</v>
      </c>
    </row>
    <row r="8" spans="1:7" ht="54.75" customHeight="1">
      <c r="A8" s="233" t="s">
        <v>4</v>
      </c>
      <c r="B8" s="234" t="s">
        <v>5</v>
      </c>
      <c r="C8" s="15" t="s">
        <v>6</v>
      </c>
      <c r="D8" s="15" t="s">
        <v>7</v>
      </c>
      <c r="E8" s="16" t="s">
        <v>8</v>
      </c>
      <c r="F8" s="403" t="s">
        <v>9</v>
      </c>
      <c r="G8" s="403" t="s">
        <v>478</v>
      </c>
    </row>
    <row r="9" spans="1:7" ht="15.75">
      <c r="A9" s="48" t="s">
        <v>11</v>
      </c>
      <c r="B9" s="192" t="s">
        <v>14</v>
      </c>
      <c r="C9" s="193"/>
      <c r="D9" s="193"/>
      <c r="E9" s="457"/>
      <c r="F9" s="411"/>
      <c r="G9" s="405"/>
    </row>
    <row r="10" spans="1:7" ht="15.75">
      <c r="A10" s="43" t="s">
        <v>13</v>
      </c>
      <c r="B10" s="194" t="s">
        <v>49</v>
      </c>
      <c r="C10" s="195"/>
      <c r="D10" s="195"/>
      <c r="E10" s="458"/>
      <c r="F10" s="411"/>
      <c r="G10" s="405"/>
    </row>
    <row r="11" spans="1:7" ht="15.75">
      <c r="A11" s="43" t="s">
        <v>15</v>
      </c>
      <c r="B11" s="194" t="s">
        <v>181</v>
      </c>
      <c r="C11" s="195">
        <v>5196</v>
      </c>
      <c r="D11" s="195">
        <v>0</v>
      </c>
      <c r="E11" s="458"/>
      <c r="F11" s="411"/>
      <c r="G11" s="405"/>
    </row>
    <row r="12" spans="1:7" ht="18" customHeight="1">
      <c r="A12" s="43"/>
      <c r="B12" s="192" t="s">
        <v>182</v>
      </c>
      <c r="C12" s="193">
        <f>C10+C11</f>
        <v>5196</v>
      </c>
      <c r="D12" s="193">
        <f>D10+D11</f>
        <v>0</v>
      </c>
      <c r="E12" s="459">
        <f>E10+E11</f>
        <v>0</v>
      </c>
      <c r="F12" s="464">
        <f>F10+F11</f>
        <v>0</v>
      </c>
      <c r="G12" s="390">
        <v>0</v>
      </c>
    </row>
    <row r="13" spans="1:7" ht="18" customHeight="1">
      <c r="A13" s="48" t="s">
        <v>28</v>
      </c>
      <c r="B13" s="192" t="s">
        <v>183</v>
      </c>
      <c r="C13" s="193"/>
      <c r="D13" s="193"/>
      <c r="E13" s="457"/>
      <c r="F13" s="411"/>
      <c r="G13" s="405"/>
    </row>
    <row r="14" spans="1:7" s="29" customFormat="1" ht="18" customHeight="1">
      <c r="A14" s="43" t="s">
        <v>13</v>
      </c>
      <c r="B14" s="194" t="s">
        <v>184</v>
      </c>
      <c r="C14" s="195"/>
      <c r="D14" s="195"/>
      <c r="E14" s="458"/>
      <c r="F14" s="411"/>
      <c r="G14" s="406"/>
    </row>
    <row r="15" spans="1:7" s="29" customFormat="1" ht="18" customHeight="1">
      <c r="A15" s="43" t="s">
        <v>15</v>
      </c>
      <c r="B15" s="194" t="s">
        <v>185</v>
      </c>
      <c r="C15" s="195"/>
      <c r="D15" s="195"/>
      <c r="E15" s="458"/>
      <c r="F15" s="411"/>
      <c r="G15" s="406"/>
    </row>
    <row r="16" spans="1:7" s="29" customFormat="1" ht="18" customHeight="1">
      <c r="A16" s="43"/>
      <c r="B16" s="192" t="s">
        <v>59</v>
      </c>
      <c r="C16" s="193"/>
      <c r="D16" s="193"/>
      <c r="E16" s="457"/>
      <c r="F16" s="411"/>
      <c r="G16" s="406"/>
    </row>
    <row r="17" spans="1:7" s="29" customFormat="1" ht="18" customHeight="1">
      <c r="A17" s="48" t="s">
        <v>63</v>
      </c>
      <c r="B17" s="192" t="s">
        <v>18</v>
      </c>
      <c r="C17" s="193"/>
      <c r="D17" s="193"/>
      <c r="E17" s="457"/>
      <c r="F17" s="411"/>
      <c r="G17" s="406"/>
    </row>
    <row r="18" spans="1:7" s="29" customFormat="1" ht="18" customHeight="1">
      <c r="A18" s="48" t="s">
        <v>75</v>
      </c>
      <c r="B18" s="192" t="s">
        <v>20</v>
      </c>
      <c r="C18" s="193"/>
      <c r="D18" s="193"/>
      <c r="E18" s="457"/>
      <c r="F18" s="465"/>
      <c r="G18" s="406"/>
    </row>
    <row r="19" spans="1:7" s="29" customFormat="1" ht="18" customHeight="1">
      <c r="A19" s="43" t="s">
        <v>13</v>
      </c>
      <c r="B19" s="194" t="s">
        <v>78</v>
      </c>
      <c r="C19" s="195"/>
      <c r="D19" s="195"/>
      <c r="E19" s="458"/>
      <c r="F19" s="411"/>
      <c r="G19" s="406"/>
    </row>
    <row r="20" spans="1:7" s="29" customFormat="1" ht="18.75" customHeight="1">
      <c r="A20" s="43" t="s">
        <v>15</v>
      </c>
      <c r="B20" s="194" t="s">
        <v>79</v>
      </c>
      <c r="C20" s="195">
        <v>2300</v>
      </c>
      <c r="D20" s="195"/>
      <c r="E20" s="458"/>
      <c r="F20" s="411"/>
      <c r="G20" s="406"/>
    </row>
    <row r="21" spans="1:7" s="29" customFormat="1" ht="18" customHeight="1">
      <c r="A21" s="43" t="s">
        <v>17</v>
      </c>
      <c r="B21" s="194" t="s">
        <v>81</v>
      </c>
      <c r="C21" s="195">
        <v>1457</v>
      </c>
      <c r="D21" s="195"/>
      <c r="E21" s="458"/>
      <c r="F21" s="411"/>
      <c r="G21" s="406"/>
    </row>
    <row r="22" spans="1:7" s="29" customFormat="1" ht="18" customHeight="1">
      <c r="A22" s="43" t="s">
        <v>19</v>
      </c>
      <c r="B22" s="194" t="s">
        <v>80</v>
      </c>
      <c r="C22" s="195"/>
      <c r="D22" s="195"/>
      <c r="E22" s="458"/>
      <c r="F22" s="411"/>
      <c r="G22" s="406"/>
    </row>
    <row r="23" spans="1:7" s="29" customFormat="1" ht="18" customHeight="1">
      <c r="A23" s="43" t="s">
        <v>21</v>
      </c>
      <c r="B23" s="194" t="s">
        <v>82</v>
      </c>
      <c r="C23" s="195">
        <v>393</v>
      </c>
      <c r="D23" s="195"/>
      <c r="E23" s="458"/>
      <c r="F23" s="411"/>
      <c r="G23" s="406"/>
    </row>
    <row r="24" spans="1:7" s="29" customFormat="1" ht="18" customHeight="1">
      <c r="A24" s="43" t="s">
        <v>23</v>
      </c>
      <c r="B24" s="194" t="s">
        <v>84</v>
      </c>
      <c r="C24" s="195"/>
      <c r="D24" s="195"/>
      <c r="E24" s="458"/>
      <c r="F24" s="411"/>
      <c r="G24" s="406"/>
    </row>
    <row r="25" spans="1:7" s="29" customFormat="1" ht="18" customHeight="1">
      <c r="A25" s="43"/>
      <c r="B25" s="192" t="s">
        <v>85</v>
      </c>
      <c r="C25" s="193">
        <v>4150</v>
      </c>
      <c r="D25" s="193">
        <v>0</v>
      </c>
      <c r="E25" s="457"/>
      <c r="F25" s="466"/>
      <c r="G25" s="406"/>
    </row>
    <row r="26" spans="1:7" ht="18" customHeight="1">
      <c r="A26" s="48" t="s">
        <v>86</v>
      </c>
      <c r="B26" s="192" t="s">
        <v>22</v>
      </c>
      <c r="C26" s="193"/>
      <c r="D26" s="193"/>
      <c r="E26" s="457"/>
      <c r="F26" s="411"/>
      <c r="G26" s="405"/>
    </row>
    <row r="27" spans="1:7" ht="18" customHeight="1">
      <c r="A27" s="48" t="s">
        <v>91</v>
      </c>
      <c r="B27" s="192" t="s">
        <v>24</v>
      </c>
      <c r="C27" s="193"/>
      <c r="D27" s="193"/>
      <c r="E27" s="457"/>
      <c r="F27" s="465"/>
      <c r="G27" s="405"/>
    </row>
    <row r="28" spans="1:7" ht="18" customHeight="1">
      <c r="A28" s="48" t="s">
        <v>96</v>
      </c>
      <c r="B28" s="192" t="s">
        <v>26</v>
      </c>
      <c r="C28" s="193"/>
      <c r="D28" s="193"/>
      <c r="E28" s="457"/>
      <c r="F28" s="465"/>
      <c r="G28" s="478">
        <f>G21+G23+G24+G25+G26+G27</f>
        <v>0</v>
      </c>
    </row>
    <row r="29" spans="1:7" ht="18" customHeight="1">
      <c r="A29" s="48"/>
      <c r="B29" s="192" t="s">
        <v>187</v>
      </c>
      <c r="C29" s="193">
        <f>C12+C16+C17+C25+C26+C27+C28</f>
        <v>9346</v>
      </c>
      <c r="D29" s="193">
        <f>D12+D16+D17+D25+D26+D27+D28</f>
        <v>0</v>
      </c>
      <c r="E29" s="459">
        <f>E12+E16+E17+E25+E26+E27+E28</f>
        <v>0</v>
      </c>
      <c r="F29" s="464">
        <f>F12+F16+F17+F25+F26+F27+F28</f>
        <v>0</v>
      </c>
      <c r="G29" s="464">
        <f>G12+G16+G17+G25+G26+G27+G28</f>
        <v>0</v>
      </c>
    </row>
    <row r="30" spans="1:7" ht="18" customHeight="1">
      <c r="A30" s="48" t="s">
        <v>101</v>
      </c>
      <c r="B30" s="196" t="s">
        <v>102</v>
      </c>
      <c r="C30" s="197"/>
      <c r="D30" s="197"/>
      <c r="E30" s="460"/>
      <c r="F30" s="411"/>
      <c r="G30" s="405"/>
    </row>
    <row r="31" spans="1:7" ht="18" customHeight="1">
      <c r="A31" s="43" t="s">
        <v>13</v>
      </c>
      <c r="B31" s="198" t="s">
        <v>199</v>
      </c>
      <c r="C31" s="199">
        <v>105565</v>
      </c>
      <c r="D31" s="199"/>
      <c r="E31" s="461"/>
      <c r="F31" s="411"/>
      <c r="G31" s="405"/>
    </row>
    <row r="32" spans="1:7" ht="18" customHeight="1">
      <c r="A32" s="43"/>
      <c r="B32" s="200" t="s">
        <v>108</v>
      </c>
      <c r="C32" s="201">
        <f>C29+C31</f>
        <v>114911</v>
      </c>
      <c r="D32" s="201">
        <f>D29+D31</f>
        <v>0</v>
      </c>
      <c r="E32" s="462">
        <f>E29+E31</f>
        <v>0</v>
      </c>
      <c r="F32" s="467">
        <f>F29+F31</f>
        <v>0</v>
      </c>
      <c r="G32" s="467">
        <f>G29+G31</f>
        <v>0</v>
      </c>
    </row>
    <row r="33" spans="1:6" ht="14.25" customHeight="1">
      <c r="A33" s="145"/>
      <c r="B33" s="238"/>
      <c r="C33" s="239"/>
      <c r="D33" s="240"/>
      <c r="E33" s="240"/>
      <c r="F33" s="241"/>
    </row>
    <row r="34" spans="1:6" ht="18" customHeight="1">
      <c r="A34" s="145"/>
      <c r="B34" s="238"/>
      <c r="C34" s="239"/>
      <c r="D34" s="240"/>
      <c r="E34" s="240"/>
      <c r="F34" s="241"/>
    </row>
    <row r="35" spans="1:7" ht="18" customHeight="1">
      <c r="A35" s="145"/>
      <c r="B35" s="238"/>
      <c r="C35" s="242"/>
      <c r="D35" s="240"/>
      <c r="E35" s="240"/>
      <c r="F35" s="242"/>
      <c r="G35" s="242" t="s">
        <v>214</v>
      </c>
    </row>
    <row r="36" spans="1:7" ht="15.75">
      <c r="A36" s="145"/>
      <c r="B36" s="227"/>
      <c r="C36" s="228"/>
      <c r="D36" s="240"/>
      <c r="E36" s="240"/>
      <c r="F36" s="228"/>
      <c r="G36" s="228" t="s">
        <v>208</v>
      </c>
    </row>
    <row r="37" spans="1:5" ht="15.75">
      <c r="A37" s="145"/>
      <c r="B37" s="227"/>
      <c r="C37" s="228"/>
      <c r="D37" s="243"/>
      <c r="E37" s="258"/>
    </row>
    <row r="38" spans="1:5" ht="15.75">
      <c r="A38" s="145"/>
      <c r="B38" s="227"/>
      <c r="C38" s="230"/>
      <c r="D38" s="243"/>
      <c r="E38" s="243"/>
    </row>
    <row r="39" spans="1:7" ht="18.75">
      <c r="A39" s="560" t="s">
        <v>215</v>
      </c>
      <c r="B39" s="560"/>
      <c r="C39" s="560"/>
      <c r="D39" s="560"/>
      <c r="E39" s="560"/>
      <c r="F39" s="560"/>
      <c r="G39" s="555"/>
    </row>
    <row r="40" spans="1:7" ht="18.75">
      <c r="A40" s="561" t="s">
        <v>190</v>
      </c>
      <c r="B40" s="561"/>
      <c r="C40" s="561"/>
      <c r="D40" s="561"/>
      <c r="E40" s="561"/>
      <c r="F40" s="561"/>
      <c r="G40" s="555"/>
    </row>
    <row r="41" spans="1:6" ht="15.75">
      <c r="A41" s="145"/>
      <c r="B41" s="231"/>
      <c r="C41" s="232"/>
      <c r="D41" s="244"/>
      <c r="E41" s="244"/>
      <c r="F41" s="244"/>
    </row>
    <row r="42" spans="1:6" ht="12" customHeight="1">
      <c r="A42" s="145"/>
      <c r="B42" s="204"/>
      <c r="C42" s="245"/>
      <c r="D42" s="244"/>
      <c r="E42" s="244"/>
      <c r="F42" s="244"/>
    </row>
    <row r="43" spans="1:7" ht="18" customHeight="1">
      <c r="A43" s="145"/>
      <c r="B43" s="204"/>
      <c r="C43" s="228"/>
      <c r="D43" s="228"/>
      <c r="E43" s="228"/>
      <c r="F43" s="228"/>
      <c r="G43" s="228" t="s">
        <v>3</v>
      </c>
    </row>
    <row r="44" spans="1:7" ht="50.25" customHeight="1">
      <c r="A44" s="233" t="s">
        <v>4</v>
      </c>
      <c r="B44" s="234" t="s">
        <v>5</v>
      </c>
      <c r="C44" s="17" t="s">
        <v>6</v>
      </c>
      <c r="D44" s="17" t="s">
        <v>7</v>
      </c>
      <c r="E44" s="246" t="s">
        <v>8</v>
      </c>
      <c r="F44" s="17" t="s">
        <v>9</v>
      </c>
      <c r="G44" s="476" t="s">
        <v>478</v>
      </c>
    </row>
    <row r="45" spans="1:7" ht="15.75">
      <c r="A45" s="209"/>
      <c r="B45" s="210" t="s">
        <v>191</v>
      </c>
      <c r="C45" s="211"/>
      <c r="D45" s="211"/>
      <c r="E45" s="468"/>
      <c r="F45" s="469"/>
      <c r="G45" s="405"/>
    </row>
    <row r="46" spans="1:7" ht="15.75">
      <c r="A46" s="137" t="s">
        <v>11</v>
      </c>
      <c r="B46" s="212" t="s">
        <v>33</v>
      </c>
      <c r="C46" s="213">
        <v>63505</v>
      </c>
      <c r="D46" s="213"/>
      <c r="E46" s="434"/>
      <c r="F46" s="411"/>
      <c r="G46" s="405"/>
    </row>
    <row r="47" spans="1:7" ht="15.75">
      <c r="A47" s="137" t="s">
        <v>28</v>
      </c>
      <c r="B47" s="212" t="s">
        <v>192</v>
      </c>
      <c r="C47" s="213">
        <v>16795</v>
      </c>
      <c r="D47" s="213"/>
      <c r="E47" s="434"/>
      <c r="F47" s="411"/>
      <c r="G47" s="405"/>
    </row>
    <row r="48" spans="1:7" ht="18" customHeight="1">
      <c r="A48" s="137" t="s">
        <v>63</v>
      </c>
      <c r="B48" s="212" t="s">
        <v>35</v>
      </c>
      <c r="C48" s="213">
        <v>34611</v>
      </c>
      <c r="D48" s="213"/>
      <c r="E48" s="434"/>
      <c r="F48" s="411"/>
      <c r="G48" s="405"/>
    </row>
    <row r="49" spans="1:7" ht="18" customHeight="1">
      <c r="A49" s="137" t="s">
        <v>75</v>
      </c>
      <c r="B49" s="212" t="s">
        <v>36</v>
      </c>
      <c r="C49" s="213"/>
      <c r="D49" s="213"/>
      <c r="E49" s="434"/>
      <c r="F49" s="411"/>
      <c r="G49" s="405"/>
    </row>
    <row r="50" spans="1:7" ht="18" customHeight="1">
      <c r="A50" s="137" t="s">
        <v>86</v>
      </c>
      <c r="B50" s="212" t="s">
        <v>193</v>
      </c>
      <c r="C50" s="213"/>
      <c r="D50" s="213"/>
      <c r="E50" s="434"/>
      <c r="F50" s="411"/>
      <c r="G50" s="405"/>
    </row>
    <row r="51" spans="1:7" ht="18" customHeight="1">
      <c r="A51" s="137"/>
      <c r="B51" s="214" t="s">
        <v>194</v>
      </c>
      <c r="C51" s="201">
        <f>C46+C47+C48+C49+C50</f>
        <v>114911</v>
      </c>
      <c r="D51" s="201">
        <f>D46+D47+D48+D49+D50</f>
        <v>0</v>
      </c>
      <c r="E51" s="462">
        <f>E46+E47+E48+E49+E50</f>
        <v>0</v>
      </c>
      <c r="F51" s="467">
        <f>F46+F47+F48+F49+F50</f>
        <v>0</v>
      </c>
      <c r="G51" s="467">
        <f>G46+G47+G48+G49+G50</f>
        <v>0</v>
      </c>
    </row>
    <row r="52" spans="1:7" ht="18" customHeight="1">
      <c r="A52" s="78"/>
      <c r="B52" s="215" t="s">
        <v>195</v>
      </c>
      <c r="C52" s="33"/>
      <c r="D52" s="33"/>
      <c r="E52" s="398"/>
      <c r="F52" s="411"/>
      <c r="G52" s="405"/>
    </row>
    <row r="53" spans="1:7" ht="18" customHeight="1">
      <c r="A53" s="137" t="s">
        <v>91</v>
      </c>
      <c r="B53" s="212" t="s">
        <v>196</v>
      </c>
      <c r="C53" s="213"/>
      <c r="D53" s="213"/>
      <c r="E53" s="434"/>
      <c r="F53" s="411"/>
      <c r="G53" s="405"/>
    </row>
    <row r="54" spans="1:7" ht="18" customHeight="1">
      <c r="A54" s="137" t="s">
        <v>96</v>
      </c>
      <c r="B54" s="212" t="s">
        <v>40</v>
      </c>
      <c r="C54" s="213"/>
      <c r="D54" s="213"/>
      <c r="E54" s="434"/>
      <c r="F54" s="411"/>
      <c r="G54" s="405"/>
    </row>
    <row r="55" spans="1:7" ht="18" customHeight="1">
      <c r="A55" s="137" t="s">
        <v>197</v>
      </c>
      <c r="B55" s="212" t="s">
        <v>42</v>
      </c>
      <c r="C55" s="213"/>
      <c r="D55" s="213"/>
      <c r="E55" s="434"/>
      <c r="F55" s="411"/>
      <c r="G55" s="405"/>
    </row>
    <row r="56" spans="1:7" ht="18" customHeight="1">
      <c r="A56" s="137"/>
      <c r="B56" s="214" t="s">
        <v>198</v>
      </c>
      <c r="C56" s="201"/>
      <c r="D56" s="201"/>
      <c r="E56" s="462"/>
      <c r="F56" s="467"/>
      <c r="G56" s="405"/>
    </row>
    <row r="57" spans="1:7" ht="18" customHeight="1">
      <c r="A57" s="137"/>
      <c r="B57" s="214" t="s">
        <v>32</v>
      </c>
      <c r="C57" s="201">
        <f>C51+C56</f>
        <v>114911</v>
      </c>
      <c r="D57" s="201">
        <f>D51+D56</f>
        <v>0</v>
      </c>
      <c r="E57" s="462">
        <f>E51+E56</f>
        <v>0</v>
      </c>
      <c r="F57" s="467">
        <f>F51+F56</f>
        <v>0</v>
      </c>
      <c r="G57" s="467">
        <f>G51+G56</f>
        <v>0</v>
      </c>
    </row>
    <row r="58" spans="1:7" ht="18" customHeight="1">
      <c r="A58" s="137" t="s">
        <v>133</v>
      </c>
      <c r="B58" s="214" t="s">
        <v>44</v>
      </c>
      <c r="C58" s="201"/>
      <c r="D58" s="201"/>
      <c r="E58" s="462"/>
      <c r="F58" s="411"/>
      <c r="G58" s="405"/>
    </row>
    <row r="59" spans="1:7" ht="18" customHeight="1">
      <c r="A59" s="137" t="s">
        <v>13</v>
      </c>
      <c r="B59" s="212" t="s">
        <v>199</v>
      </c>
      <c r="C59" s="213"/>
      <c r="D59" s="213"/>
      <c r="E59" s="434"/>
      <c r="F59" s="411"/>
      <c r="G59" s="405"/>
    </row>
    <row r="60" spans="1:7" ht="18" customHeight="1">
      <c r="A60" s="248"/>
      <c r="B60" s="249" t="s">
        <v>134</v>
      </c>
      <c r="C60" s="250">
        <f>C57+C59</f>
        <v>114911</v>
      </c>
      <c r="D60" s="250">
        <f>D57+D59</f>
        <v>0</v>
      </c>
      <c r="E60" s="472">
        <f>E57+E59</f>
        <v>0</v>
      </c>
      <c r="F60" s="467">
        <f>F57+F59</f>
        <v>0</v>
      </c>
      <c r="G60" s="467">
        <f>G57+G59</f>
        <v>0</v>
      </c>
    </row>
    <row r="61" spans="1:7" ht="18" customHeight="1">
      <c r="A61" s="43"/>
      <c r="B61" s="251" t="s">
        <v>210</v>
      </c>
      <c r="C61" s="213">
        <v>114911</v>
      </c>
      <c r="D61" s="213"/>
      <c r="E61" s="434"/>
      <c r="F61" s="447"/>
      <c r="G61" s="405"/>
    </row>
    <row r="62" spans="1:7" ht="18" customHeight="1">
      <c r="A62" s="179"/>
      <c r="B62" s="251" t="s">
        <v>211</v>
      </c>
      <c r="C62" s="213"/>
      <c r="D62" s="213"/>
      <c r="E62" s="434"/>
      <c r="F62" s="447"/>
      <c r="G62" s="405"/>
    </row>
    <row r="63" spans="1:7" ht="18" customHeight="1">
      <c r="A63" s="259"/>
      <c r="B63" s="220" t="s">
        <v>203</v>
      </c>
      <c r="C63" s="221">
        <v>33</v>
      </c>
      <c r="D63" s="221"/>
      <c r="E63" s="436"/>
      <c r="F63" s="448"/>
      <c r="G63" s="405"/>
    </row>
    <row r="64" spans="1:7" ht="18" customHeight="1">
      <c r="A64" s="260"/>
      <c r="B64" s="260" t="s">
        <v>210</v>
      </c>
      <c r="C64" s="261">
        <v>33</v>
      </c>
      <c r="D64" s="261"/>
      <c r="E64" s="479"/>
      <c r="F64" s="477"/>
      <c r="G64" s="405"/>
    </row>
    <row r="65" spans="1:7" ht="18" customHeight="1">
      <c r="A65" s="222"/>
      <c r="B65" s="222" t="s">
        <v>212</v>
      </c>
      <c r="C65" s="255"/>
      <c r="D65" s="255"/>
      <c r="E65" s="474"/>
      <c r="F65" s="477"/>
      <c r="G65" s="405"/>
    </row>
    <row r="66" spans="1:7" s="225" customFormat="1" ht="18" customHeight="1">
      <c r="A66" s="262"/>
      <c r="B66" s="224" t="s">
        <v>213</v>
      </c>
      <c r="C66" s="224">
        <v>0</v>
      </c>
      <c r="D66" s="224"/>
      <c r="E66" s="480"/>
      <c r="F66" s="470"/>
      <c r="G66" s="470"/>
    </row>
    <row r="67" spans="1:2" ht="18" customHeight="1">
      <c r="A67" s="145"/>
      <c r="B67" s="64"/>
    </row>
    <row r="68" spans="1:2" ht="18" customHeight="1">
      <c r="A68" s="145"/>
      <c r="B68" s="64"/>
    </row>
    <row r="69" spans="1:6" s="148" customFormat="1" ht="18" customHeight="1">
      <c r="A69" s="145"/>
      <c r="B69" s="64"/>
      <c r="C69" s="3"/>
      <c r="D69" s="3"/>
      <c r="E69" s="3"/>
      <c r="F69" s="3"/>
    </row>
    <row r="70" spans="1:6" s="148" customFormat="1" ht="16.5" customHeight="1">
      <c r="A70" s="145"/>
      <c r="B70" s="64"/>
      <c r="C70" s="3"/>
      <c r="D70" s="3"/>
      <c r="E70" s="3"/>
      <c r="F70" s="3"/>
    </row>
    <row r="71" spans="1:2" ht="15.75">
      <c r="A71" s="145"/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  <row r="87" ht="15">
      <c r="B87" s="64"/>
    </row>
    <row r="88" ht="15">
      <c r="B88" s="64"/>
    </row>
    <row r="89" ht="15">
      <c r="B89" s="64"/>
    </row>
  </sheetData>
  <sheetProtection selectLockedCells="1" selectUnlockedCells="1"/>
  <mergeCells count="4">
    <mergeCell ref="A4:G4"/>
    <mergeCell ref="A5:G5"/>
    <mergeCell ref="A39:G39"/>
    <mergeCell ref="A40:G40"/>
  </mergeCells>
  <printOptions/>
  <pageMargins left="0.5784722222222223" right="0.4" top="0.4847222222222222" bottom="2.220138888888889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K62" sqref="K62"/>
    </sheetView>
  </sheetViews>
  <sheetFormatPr defaultColWidth="9.00390625" defaultRowHeight="12.75"/>
  <cols>
    <col min="1" max="1" width="5.75390625" style="226" customWidth="1"/>
    <col min="2" max="2" width="34.75390625" style="63" customWidth="1"/>
    <col min="3" max="6" width="10.125" style="3" customWidth="1"/>
    <col min="7" max="7" width="10.125" style="0" customWidth="1"/>
  </cols>
  <sheetData>
    <row r="1" spans="2:7" ht="18.75">
      <c r="B1" s="227"/>
      <c r="C1" s="228"/>
      <c r="D1" s="229"/>
      <c r="F1" s="228"/>
      <c r="G1" s="228" t="s">
        <v>216</v>
      </c>
    </row>
    <row r="2" spans="2:7" ht="11.25" customHeight="1">
      <c r="B2" s="227"/>
      <c r="C2" s="228"/>
      <c r="D2" s="229"/>
      <c r="F2" s="228"/>
      <c r="G2" s="228" t="s">
        <v>1</v>
      </c>
    </row>
    <row r="3" spans="2:4" ht="18.75">
      <c r="B3" s="227"/>
      <c r="C3" s="230"/>
      <c r="D3" s="229"/>
    </row>
    <row r="4" spans="1:7" ht="18.75">
      <c r="A4" s="560" t="s">
        <v>217</v>
      </c>
      <c r="B4" s="560"/>
      <c r="C4" s="560"/>
      <c r="D4" s="560"/>
      <c r="E4" s="560"/>
      <c r="F4" s="560"/>
      <c r="G4" s="555"/>
    </row>
    <row r="5" spans="1:7" ht="18" customHeight="1">
      <c r="A5" s="561" t="s">
        <v>179</v>
      </c>
      <c r="B5" s="561"/>
      <c r="C5" s="561"/>
      <c r="D5" s="561"/>
      <c r="E5" s="561"/>
      <c r="F5" s="561"/>
      <c r="G5" s="555"/>
    </row>
    <row r="6" spans="2:3" ht="27.75" customHeight="1">
      <c r="B6" s="231"/>
      <c r="C6" s="232"/>
    </row>
    <row r="7" spans="2:7" ht="18.75" customHeight="1">
      <c r="B7" s="204"/>
      <c r="C7" s="228"/>
      <c r="F7" s="228"/>
      <c r="G7" s="228" t="s">
        <v>3</v>
      </c>
    </row>
    <row r="8" spans="1:7" ht="48.75" customHeight="1">
      <c r="A8" s="233" t="s">
        <v>4</v>
      </c>
      <c r="B8" s="234" t="s">
        <v>5</v>
      </c>
      <c r="C8" s="15" t="s">
        <v>6</v>
      </c>
      <c r="D8" s="15" t="s">
        <v>7</v>
      </c>
      <c r="E8" s="16" t="s">
        <v>8</v>
      </c>
      <c r="F8" s="403" t="s">
        <v>9</v>
      </c>
      <c r="G8" s="403" t="s">
        <v>479</v>
      </c>
    </row>
    <row r="9" spans="1:7" ht="15.75">
      <c r="A9" s="48" t="s">
        <v>11</v>
      </c>
      <c r="B9" s="192" t="s">
        <v>14</v>
      </c>
      <c r="C9" s="193"/>
      <c r="D9" s="193"/>
      <c r="E9" s="457"/>
      <c r="F9" s="411"/>
      <c r="G9" s="404"/>
    </row>
    <row r="10" spans="1:7" ht="15.75">
      <c r="A10" s="43" t="s">
        <v>13</v>
      </c>
      <c r="B10" s="194" t="s">
        <v>49</v>
      </c>
      <c r="C10" s="195"/>
      <c r="D10" s="195"/>
      <c r="E10" s="458"/>
      <c r="F10" s="411"/>
      <c r="G10" s="404"/>
    </row>
    <row r="11" spans="1:7" ht="18" customHeight="1">
      <c r="A11" s="43" t="s">
        <v>15</v>
      </c>
      <c r="B11" s="194" t="s">
        <v>181</v>
      </c>
      <c r="C11" s="195">
        <v>1600</v>
      </c>
      <c r="D11" s="195">
        <v>7848</v>
      </c>
      <c r="E11" s="458">
        <v>14580</v>
      </c>
      <c r="F11" s="411">
        <v>13346</v>
      </c>
      <c r="G11" s="404">
        <v>13346</v>
      </c>
    </row>
    <row r="12" spans="1:7" ht="18" customHeight="1">
      <c r="A12" s="43"/>
      <c r="B12" s="192" t="s">
        <v>182</v>
      </c>
      <c r="C12" s="193">
        <f>C10+C11</f>
        <v>1600</v>
      </c>
      <c r="D12" s="193">
        <f>D10+D11</f>
        <v>7848</v>
      </c>
      <c r="E12" s="459">
        <f>E10+E11</f>
        <v>14580</v>
      </c>
      <c r="F12" s="464">
        <f>F10+F11</f>
        <v>13346</v>
      </c>
      <c r="G12" s="464">
        <f>G10+G11</f>
        <v>13346</v>
      </c>
    </row>
    <row r="13" spans="1:7" ht="18" customHeight="1">
      <c r="A13" s="48" t="s">
        <v>28</v>
      </c>
      <c r="B13" s="192" t="s">
        <v>183</v>
      </c>
      <c r="C13" s="193"/>
      <c r="D13" s="193"/>
      <c r="E13" s="457"/>
      <c r="F13" s="411"/>
      <c r="G13" s="404"/>
    </row>
    <row r="14" spans="1:7" ht="18" customHeight="1">
      <c r="A14" s="43" t="s">
        <v>13</v>
      </c>
      <c r="B14" s="194" t="s">
        <v>184</v>
      </c>
      <c r="C14" s="195"/>
      <c r="D14" s="195"/>
      <c r="E14" s="458"/>
      <c r="F14" s="411"/>
      <c r="G14" s="404"/>
    </row>
    <row r="15" spans="1:7" ht="18" customHeight="1">
      <c r="A15" s="43" t="s">
        <v>15</v>
      </c>
      <c r="B15" s="194" t="s">
        <v>185</v>
      </c>
      <c r="C15" s="195"/>
      <c r="D15" s="195"/>
      <c r="E15" s="458"/>
      <c r="F15" s="411"/>
      <c r="G15" s="404"/>
    </row>
    <row r="16" spans="1:7" ht="18" customHeight="1">
      <c r="A16" s="43"/>
      <c r="B16" s="192" t="s">
        <v>59</v>
      </c>
      <c r="C16" s="193"/>
      <c r="D16" s="193"/>
      <c r="E16" s="457"/>
      <c r="F16" s="411"/>
      <c r="G16" s="404"/>
    </row>
    <row r="17" spans="1:7" ht="18" customHeight="1">
      <c r="A17" s="48" t="s">
        <v>63</v>
      </c>
      <c r="B17" s="192" t="s">
        <v>18</v>
      </c>
      <c r="C17" s="193"/>
      <c r="D17" s="193"/>
      <c r="E17" s="457"/>
      <c r="F17" s="411"/>
      <c r="G17" s="404"/>
    </row>
    <row r="18" spans="1:7" ht="18" customHeight="1">
      <c r="A18" s="48" t="s">
        <v>75</v>
      </c>
      <c r="B18" s="192" t="s">
        <v>20</v>
      </c>
      <c r="C18" s="193"/>
      <c r="D18" s="193"/>
      <c r="E18" s="457"/>
      <c r="F18" s="465"/>
      <c r="G18" s="404"/>
    </row>
    <row r="19" spans="1:7" ht="18" customHeight="1">
      <c r="A19" s="43" t="s">
        <v>13</v>
      </c>
      <c r="B19" s="194" t="s">
        <v>78</v>
      </c>
      <c r="C19" s="195">
        <v>100</v>
      </c>
      <c r="D19" s="195">
        <v>100</v>
      </c>
      <c r="E19" s="458">
        <v>97</v>
      </c>
      <c r="F19" s="411">
        <v>100</v>
      </c>
      <c r="G19" s="404">
        <v>100</v>
      </c>
    </row>
    <row r="20" spans="1:7" ht="18" customHeight="1">
      <c r="A20" s="43" t="s">
        <v>15</v>
      </c>
      <c r="B20" s="194" t="s">
        <v>79</v>
      </c>
      <c r="C20" s="195"/>
      <c r="D20" s="195"/>
      <c r="E20" s="458"/>
      <c r="F20" s="411"/>
      <c r="G20" s="404"/>
    </row>
    <row r="21" spans="1:7" ht="18" customHeight="1">
      <c r="A21" s="43" t="s">
        <v>17</v>
      </c>
      <c r="B21" s="194" t="s">
        <v>81</v>
      </c>
      <c r="C21" s="195"/>
      <c r="D21" s="195"/>
      <c r="E21" s="458"/>
      <c r="F21" s="411"/>
      <c r="G21" s="404"/>
    </row>
    <row r="22" spans="1:7" ht="18" customHeight="1">
      <c r="A22" s="43" t="s">
        <v>19</v>
      </c>
      <c r="B22" s="194" t="s">
        <v>80</v>
      </c>
      <c r="C22" s="195"/>
      <c r="D22" s="195"/>
      <c r="E22" s="458"/>
      <c r="F22" s="411"/>
      <c r="G22" s="404"/>
    </row>
    <row r="23" spans="1:7" ht="18" customHeight="1">
      <c r="A23" s="43" t="s">
        <v>21</v>
      </c>
      <c r="B23" s="194" t="s">
        <v>82</v>
      </c>
      <c r="C23" s="195">
        <v>27</v>
      </c>
      <c r="D23" s="195">
        <v>27</v>
      </c>
      <c r="E23" s="458"/>
      <c r="F23" s="411"/>
      <c r="G23" s="404"/>
    </row>
    <row r="24" spans="1:7" ht="18" customHeight="1">
      <c r="A24" s="43" t="s">
        <v>38</v>
      </c>
      <c r="B24" s="194" t="s">
        <v>84</v>
      </c>
      <c r="C24" s="195"/>
      <c r="D24" s="195"/>
      <c r="E24" s="458">
        <v>7</v>
      </c>
      <c r="F24" s="411"/>
      <c r="G24" s="404"/>
    </row>
    <row r="25" spans="1:7" ht="18" customHeight="1">
      <c r="A25" s="43"/>
      <c r="B25" s="192" t="s">
        <v>85</v>
      </c>
      <c r="C25" s="193">
        <f>C19+C20+C21+C23+C24</f>
        <v>127</v>
      </c>
      <c r="D25" s="193">
        <f>D19+D20+D21+D23+D24</f>
        <v>127</v>
      </c>
      <c r="E25" s="459">
        <f>E19+E20+E21+E23+E24</f>
        <v>104</v>
      </c>
      <c r="F25" s="464">
        <f>F19+F20+F21+F23+F24</f>
        <v>100</v>
      </c>
      <c r="G25" s="464">
        <f>G19+G20+G21+G23+G24</f>
        <v>100</v>
      </c>
    </row>
    <row r="26" spans="1:7" ht="18" customHeight="1">
      <c r="A26" s="48" t="s">
        <v>86</v>
      </c>
      <c r="B26" s="192" t="s">
        <v>22</v>
      </c>
      <c r="C26" s="193"/>
      <c r="D26" s="193"/>
      <c r="E26" s="457"/>
      <c r="F26" s="411"/>
      <c r="G26" s="404"/>
    </row>
    <row r="27" spans="1:7" ht="18" customHeight="1">
      <c r="A27" s="48" t="s">
        <v>91</v>
      </c>
      <c r="B27" s="192" t="s">
        <v>24</v>
      </c>
      <c r="C27" s="193"/>
      <c r="D27" s="193"/>
      <c r="E27" s="457"/>
      <c r="F27" s="465"/>
      <c r="G27" s="404"/>
    </row>
    <row r="28" spans="1:7" ht="18" customHeight="1">
      <c r="A28" s="48" t="s">
        <v>96</v>
      </c>
      <c r="B28" s="192" t="s">
        <v>26</v>
      </c>
      <c r="C28" s="193"/>
      <c r="D28" s="193"/>
      <c r="E28" s="457"/>
      <c r="F28" s="465"/>
      <c r="G28" s="404"/>
    </row>
    <row r="29" spans="1:7" ht="18" customHeight="1">
      <c r="A29" s="48"/>
      <c r="B29" s="192" t="s">
        <v>187</v>
      </c>
      <c r="C29" s="193">
        <f>C28+C27+C26+C25+C17+C13+C12</f>
        <v>1727</v>
      </c>
      <c r="D29" s="193">
        <f>D28+D27+D26+D25+D17+D13+D12</f>
        <v>7975</v>
      </c>
      <c r="E29" s="459">
        <f>E28+E27+E26+E25+E17+E13+E12</f>
        <v>14684</v>
      </c>
      <c r="F29" s="464">
        <f>F28+F27+F26+F25+F17+F13+F12</f>
        <v>13446</v>
      </c>
      <c r="G29" s="464">
        <f>G28+G27+G26+G25+G17+G13+G12</f>
        <v>13446</v>
      </c>
    </row>
    <row r="30" spans="1:7" ht="17.25" customHeight="1">
      <c r="A30" s="48" t="s">
        <v>101</v>
      </c>
      <c r="B30" s="196" t="s">
        <v>102</v>
      </c>
      <c r="C30" s="197"/>
      <c r="D30" s="197"/>
      <c r="E30" s="460"/>
      <c r="F30" s="411"/>
      <c r="G30" s="404"/>
    </row>
    <row r="31" spans="1:7" ht="18" customHeight="1">
      <c r="A31" s="43" t="s">
        <v>13</v>
      </c>
      <c r="B31" s="198" t="s">
        <v>199</v>
      </c>
      <c r="C31" s="199">
        <v>8136</v>
      </c>
      <c r="D31" s="199">
        <v>8538</v>
      </c>
      <c r="E31" s="461">
        <v>6129</v>
      </c>
      <c r="F31" s="411">
        <v>14417</v>
      </c>
      <c r="G31" s="404">
        <v>6999</v>
      </c>
    </row>
    <row r="32" spans="1:7" ht="18" customHeight="1">
      <c r="A32" s="43" t="s">
        <v>15</v>
      </c>
      <c r="B32" s="198" t="s">
        <v>499</v>
      </c>
      <c r="C32" s="199"/>
      <c r="D32" s="199"/>
      <c r="E32" s="461"/>
      <c r="F32" s="411"/>
      <c r="G32" s="404">
        <v>7346</v>
      </c>
    </row>
    <row r="33" spans="1:7" ht="18" customHeight="1">
      <c r="A33" s="43"/>
      <c r="B33" s="200" t="s">
        <v>108</v>
      </c>
      <c r="C33" s="201">
        <f>C29+C31</f>
        <v>9863</v>
      </c>
      <c r="D33" s="201">
        <f>D29+D31</f>
        <v>16513</v>
      </c>
      <c r="E33" s="462">
        <f>E29+E31</f>
        <v>20813</v>
      </c>
      <c r="F33" s="467">
        <f>F29+F31</f>
        <v>27863</v>
      </c>
      <c r="G33" s="467">
        <f>G29+G31+G32</f>
        <v>27791</v>
      </c>
    </row>
    <row r="34" spans="1:6" ht="12" customHeight="1">
      <c r="A34" s="145"/>
      <c r="B34" s="238"/>
      <c r="C34" s="239"/>
      <c r="D34" s="240"/>
      <c r="E34" s="240"/>
      <c r="F34" s="241"/>
    </row>
    <row r="35" spans="1:7" ht="21.75" customHeight="1">
      <c r="A35" s="145"/>
      <c r="B35" s="238"/>
      <c r="C35" s="242"/>
      <c r="D35" s="240"/>
      <c r="E35" s="240"/>
      <c r="F35" s="242"/>
      <c r="G35" s="242" t="s">
        <v>216</v>
      </c>
    </row>
    <row r="36" spans="1:7" ht="15" customHeight="1">
      <c r="A36" s="145"/>
      <c r="B36" s="227"/>
      <c r="C36" s="228"/>
      <c r="D36" s="240"/>
      <c r="E36" s="240"/>
      <c r="F36" s="228"/>
      <c r="G36" s="228" t="s">
        <v>208</v>
      </c>
    </row>
    <row r="37" spans="1:5" ht="15.75">
      <c r="A37" s="145"/>
      <c r="B37" s="227"/>
      <c r="C37" s="228"/>
      <c r="D37" s="243"/>
      <c r="E37" s="258"/>
    </row>
    <row r="38" spans="1:5" ht="25.5" customHeight="1">
      <c r="A38" s="145"/>
      <c r="B38" s="227"/>
      <c r="C38" s="230"/>
      <c r="D38" s="243"/>
      <c r="E38" s="243"/>
    </row>
    <row r="39" spans="1:7" ht="18" customHeight="1">
      <c r="A39" s="560" t="s">
        <v>217</v>
      </c>
      <c r="B39" s="560"/>
      <c r="C39" s="560"/>
      <c r="D39" s="560"/>
      <c r="E39" s="560"/>
      <c r="F39" s="560"/>
      <c r="G39" s="555"/>
    </row>
    <row r="40" spans="1:7" ht="18" customHeight="1">
      <c r="A40" s="561" t="s">
        <v>190</v>
      </c>
      <c r="B40" s="561"/>
      <c r="C40" s="561"/>
      <c r="D40" s="561"/>
      <c r="E40" s="561"/>
      <c r="F40" s="561"/>
      <c r="G40" s="555"/>
    </row>
    <row r="41" spans="1:6" ht="18" customHeight="1">
      <c r="A41" s="145"/>
      <c r="B41" s="231"/>
      <c r="C41" s="232"/>
      <c r="D41" s="244"/>
      <c r="E41" s="244"/>
      <c r="F41" s="244"/>
    </row>
    <row r="42" spans="1:6" ht="18" customHeight="1">
      <c r="A42" s="145"/>
      <c r="B42" s="204"/>
      <c r="C42" s="245"/>
      <c r="D42" s="244"/>
      <c r="E42" s="244"/>
      <c r="F42" s="244"/>
    </row>
    <row r="43" spans="1:7" ht="18" customHeight="1">
      <c r="A43" s="145"/>
      <c r="B43" s="204"/>
      <c r="C43" s="228"/>
      <c r="D43" s="228"/>
      <c r="E43" s="228"/>
      <c r="F43" s="228"/>
      <c r="G43" s="228" t="s">
        <v>3</v>
      </c>
    </row>
    <row r="44" spans="1:7" ht="46.5" customHeight="1">
      <c r="A44" s="233" t="s">
        <v>4</v>
      </c>
      <c r="B44" s="234" t="s">
        <v>5</v>
      </c>
      <c r="C44" s="17" t="s">
        <v>6</v>
      </c>
      <c r="D44" s="17" t="s">
        <v>7</v>
      </c>
      <c r="E44" s="246" t="s">
        <v>8</v>
      </c>
      <c r="F44" s="403" t="s">
        <v>9</v>
      </c>
      <c r="G44" s="403" t="s">
        <v>479</v>
      </c>
    </row>
    <row r="45" spans="1:7" ht="18" customHeight="1">
      <c r="A45" s="209"/>
      <c r="B45" s="210" t="s">
        <v>191</v>
      </c>
      <c r="C45" s="211"/>
      <c r="D45" s="211"/>
      <c r="E45" s="468"/>
      <c r="F45" s="469"/>
      <c r="G45" s="521"/>
    </row>
    <row r="46" spans="1:7" ht="18" customHeight="1">
      <c r="A46" s="137" t="s">
        <v>11</v>
      </c>
      <c r="B46" s="212" t="s">
        <v>33</v>
      </c>
      <c r="C46" s="213">
        <v>3819</v>
      </c>
      <c r="D46" s="213">
        <v>4981</v>
      </c>
      <c r="E46" s="434">
        <v>5190</v>
      </c>
      <c r="F46" s="411">
        <v>9548</v>
      </c>
      <c r="G46" s="404">
        <v>9568</v>
      </c>
    </row>
    <row r="47" spans="1:7" ht="18" customHeight="1">
      <c r="A47" s="137" t="s">
        <v>28</v>
      </c>
      <c r="B47" s="212" t="s">
        <v>192</v>
      </c>
      <c r="C47" s="213">
        <v>1031</v>
      </c>
      <c r="D47" s="213">
        <v>1319</v>
      </c>
      <c r="E47" s="434">
        <v>1339</v>
      </c>
      <c r="F47" s="411">
        <v>2463</v>
      </c>
      <c r="G47" s="404">
        <v>2471</v>
      </c>
    </row>
    <row r="48" spans="1:7" ht="18" customHeight="1">
      <c r="A48" s="137" t="s">
        <v>63</v>
      </c>
      <c r="B48" s="212" t="s">
        <v>35</v>
      </c>
      <c r="C48" s="213">
        <v>5013</v>
      </c>
      <c r="D48" s="213">
        <v>9941</v>
      </c>
      <c r="E48" s="434">
        <v>7536</v>
      </c>
      <c r="F48" s="411">
        <v>15702</v>
      </c>
      <c r="G48" s="404">
        <v>15602</v>
      </c>
    </row>
    <row r="49" spans="1:7" ht="18" customHeight="1">
      <c r="A49" s="137" t="s">
        <v>75</v>
      </c>
      <c r="B49" s="212" t="s">
        <v>36</v>
      </c>
      <c r="C49" s="213"/>
      <c r="D49" s="213"/>
      <c r="E49" s="434"/>
      <c r="F49" s="411"/>
      <c r="G49" s="404"/>
    </row>
    <row r="50" spans="1:7" ht="18" customHeight="1">
      <c r="A50" s="137" t="s">
        <v>86</v>
      </c>
      <c r="B50" s="212" t="s">
        <v>193</v>
      </c>
      <c r="C50" s="213"/>
      <c r="D50" s="213"/>
      <c r="E50" s="434"/>
      <c r="F50" s="411"/>
      <c r="G50" s="404"/>
    </row>
    <row r="51" spans="1:7" ht="18" customHeight="1">
      <c r="A51" s="137"/>
      <c r="B51" s="214" t="s">
        <v>194</v>
      </c>
      <c r="C51" s="201">
        <f>C46+C47+C48+C49+C50</f>
        <v>9863</v>
      </c>
      <c r="D51" s="201">
        <f>D46+D47+D48+D49+D50</f>
        <v>16241</v>
      </c>
      <c r="E51" s="462">
        <f>E46+E47+E48+E49+E50</f>
        <v>14065</v>
      </c>
      <c r="F51" s="467">
        <f>F46+F47+F48+F49+F50</f>
        <v>27713</v>
      </c>
      <c r="G51" s="467">
        <f>G46+G47+G48+G49+G50</f>
        <v>27641</v>
      </c>
    </row>
    <row r="52" spans="1:7" ht="18" customHeight="1">
      <c r="A52" s="78"/>
      <c r="B52" s="215" t="s">
        <v>195</v>
      </c>
      <c r="C52" s="33"/>
      <c r="D52" s="33"/>
      <c r="E52" s="398"/>
      <c r="F52" s="411"/>
      <c r="G52" s="404"/>
    </row>
    <row r="53" spans="1:7" ht="18" customHeight="1">
      <c r="A53" s="137" t="s">
        <v>91</v>
      </c>
      <c r="B53" s="212" t="s">
        <v>196</v>
      </c>
      <c r="C53" s="213"/>
      <c r="D53" s="213">
        <v>272</v>
      </c>
      <c r="E53" s="434">
        <v>292</v>
      </c>
      <c r="F53" s="411">
        <v>150</v>
      </c>
      <c r="G53" s="404">
        <v>150</v>
      </c>
    </row>
    <row r="54" spans="1:7" ht="18" customHeight="1">
      <c r="A54" s="137" t="s">
        <v>96</v>
      </c>
      <c r="B54" s="212" t="s">
        <v>40</v>
      </c>
      <c r="C54" s="213"/>
      <c r="D54" s="213"/>
      <c r="E54" s="434"/>
      <c r="F54" s="411"/>
      <c r="G54" s="404"/>
    </row>
    <row r="55" spans="1:7" ht="18" customHeight="1">
      <c r="A55" s="137" t="s">
        <v>197</v>
      </c>
      <c r="B55" s="212" t="s">
        <v>42</v>
      </c>
      <c r="C55" s="213"/>
      <c r="D55" s="213"/>
      <c r="E55" s="434"/>
      <c r="F55" s="411"/>
      <c r="G55" s="404"/>
    </row>
    <row r="56" spans="1:7" ht="18" customHeight="1">
      <c r="A56" s="137"/>
      <c r="B56" s="214" t="s">
        <v>198</v>
      </c>
      <c r="C56" s="201"/>
      <c r="D56" s="201">
        <f>D53+D54+D55</f>
        <v>272</v>
      </c>
      <c r="E56" s="462">
        <v>292</v>
      </c>
      <c r="F56" s="467">
        <v>150</v>
      </c>
      <c r="G56" s="467">
        <v>150</v>
      </c>
    </row>
    <row r="57" spans="1:7" ht="18" customHeight="1">
      <c r="A57" s="137"/>
      <c r="B57" s="214" t="s">
        <v>32</v>
      </c>
      <c r="C57" s="201">
        <f>C51+C56</f>
        <v>9863</v>
      </c>
      <c r="D57" s="201">
        <f>D51+D56</f>
        <v>16513</v>
      </c>
      <c r="E57" s="462">
        <f>E51+E56</f>
        <v>14357</v>
      </c>
      <c r="F57" s="467">
        <f>F51+F56</f>
        <v>27863</v>
      </c>
      <c r="G57" s="467">
        <f>G51+G56</f>
        <v>27791</v>
      </c>
    </row>
    <row r="58" spans="1:7" s="263" customFormat="1" ht="18" customHeight="1">
      <c r="A58" s="137" t="s">
        <v>133</v>
      </c>
      <c r="B58" s="214" t="s">
        <v>44</v>
      </c>
      <c r="C58" s="201"/>
      <c r="D58" s="201"/>
      <c r="E58" s="462"/>
      <c r="F58" s="411"/>
      <c r="G58" s="477"/>
    </row>
    <row r="59" spans="1:7" ht="15.75">
      <c r="A59" s="137" t="s">
        <v>13</v>
      </c>
      <c r="B59" s="212" t="s">
        <v>199</v>
      </c>
      <c r="C59" s="213"/>
      <c r="D59" s="213"/>
      <c r="E59" s="434"/>
      <c r="F59" s="411"/>
      <c r="G59" s="404"/>
    </row>
    <row r="60" spans="1:7" ht="15.75">
      <c r="A60" s="248"/>
      <c r="B60" s="249" t="s">
        <v>134</v>
      </c>
      <c r="C60" s="250">
        <f>C57+C59</f>
        <v>9863</v>
      </c>
      <c r="D60" s="250">
        <f>D57+D59</f>
        <v>16513</v>
      </c>
      <c r="E60" s="472">
        <f>E57+E59</f>
        <v>14357</v>
      </c>
      <c r="F60" s="467">
        <f>F57+F59</f>
        <v>27863</v>
      </c>
      <c r="G60" s="467">
        <f>G57+G59</f>
        <v>27791</v>
      </c>
    </row>
    <row r="61" spans="1:7" ht="15.75">
      <c r="A61" s="43"/>
      <c r="B61" s="251" t="s">
        <v>210</v>
      </c>
      <c r="C61" s="213">
        <v>9863</v>
      </c>
      <c r="D61" s="213">
        <v>10265</v>
      </c>
      <c r="E61" s="434">
        <v>7658</v>
      </c>
      <c r="F61" s="447">
        <v>9418</v>
      </c>
      <c r="G61" s="404">
        <v>9346</v>
      </c>
    </row>
    <row r="62" spans="1:7" ht="15.75">
      <c r="A62" s="179"/>
      <c r="B62" s="523" t="s">
        <v>211</v>
      </c>
      <c r="C62" s="213"/>
      <c r="D62" s="213">
        <v>6248</v>
      </c>
      <c r="E62" s="434">
        <v>6699</v>
      </c>
      <c r="F62" s="447">
        <v>18445</v>
      </c>
      <c r="G62" s="404">
        <v>18445</v>
      </c>
    </row>
    <row r="63" spans="1:7" ht="15.75">
      <c r="A63" s="252"/>
      <c r="B63" s="253" t="s">
        <v>203</v>
      </c>
      <c r="C63" s="254">
        <v>2</v>
      </c>
      <c r="D63" s="254">
        <v>2</v>
      </c>
      <c r="E63" s="473"/>
      <c r="F63" s="448">
        <v>2</v>
      </c>
      <c r="G63" s="408">
        <v>2</v>
      </c>
    </row>
    <row r="64" spans="1:7" ht="15.75">
      <c r="A64" s="222"/>
      <c r="B64" s="222" t="s">
        <v>210</v>
      </c>
      <c r="C64" s="255">
        <v>2</v>
      </c>
      <c r="D64" s="255">
        <v>2</v>
      </c>
      <c r="E64" s="474"/>
      <c r="F64" s="477">
        <v>2</v>
      </c>
      <c r="G64" s="404">
        <v>2</v>
      </c>
    </row>
    <row r="65" spans="1:7" ht="15.75">
      <c r="A65" s="222"/>
      <c r="B65" s="524" t="s">
        <v>212</v>
      </c>
      <c r="C65" s="255"/>
      <c r="D65" s="255"/>
      <c r="E65" s="474"/>
      <c r="F65" s="477"/>
      <c r="G65" s="404"/>
    </row>
    <row r="66" spans="1:7" s="225" customFormat="1" ht="16.5" customHeight="1">
      <c r="A66" s="262"/>
      <c r="B66" s="224" t="s">
        <v>213</v>
      </c>
      <c r="C66" s="224">
        <v>0</v>
      </c>
      <c r="D66" s="224">
        <v>0</v>
      </c>
      <c r="E66" s="480">
        <v>0</v>
      </c>
      <c r="F66" s="470">
        <v>0</v>
      </c>
      <c r="G66" s="404">
        <v>0</v>
      </c>
    </row>
    <row r="67" spans="1:7" ht="15.75">
      <c r="A67" s="145"/>
      <c r="B67" s="64"/>
      <c r="G67" s="522"/>
    </row>
    <row r="68" spans="1:7" ht="15.75">
      <c r="A68" s="145"/>
      <c r="B68" s="64"/>
      <c r="G68" s="522"/>
    </row>
    <row r="69" spans="1:7" ht="15.75">
      <c r="A69" s="145"/>
      <c r="B69" s="64"/>
      <c r="G69" s="522"/>
    </row>
    <row r="70" spans="1:7" ht="15.75">
      <c r="A70" s="145"/>
      <c r="B70" s="64"/>
      <c r="G70" s="522"/>
    </row>
    <row r="71" spans="1:7" ht="15.75">
      <c r="A71" s="145"/>
      <c r="B71" s="64"/>
      <c r="G71" s="522"/>
    </row>
    <row r="72" spans="2:7" ht="15">
      <c r="B72" s="64"/>
      <c r="G72" s="522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  <row r="87" ht="15">
      <c r="B87" s="64"/>
    </row>
    <row r="88" ht="15">
      <c r="B88" s="64"/>
    </row>
    <row r="89" ht="15">
      <c r="B89" s="64"/>
    </row>
  </sheetData>
  <sheetProtection selectLockedCells="1" selectUnlockedCells="1"/>
  <mergeCells count="4">
    <mergeCell ref="A4:G4"/>
    <mergeCell ref="A5:G5"/>
    <mergeCell ref="A39:G39"/>
    <mergeCell ref="A40:G40"/>
  </mergeCells>
  <printOptions/>
  <pageMargins left="0.5131944444444444" right="0.3597222222222222" top="0.8201388888888889" bottom="1.96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78"/>
  <sheetViews>
    <sheetView zoomScalePageLayoutView="0" workbookViewId="0" topLeftCell="A67">
      <selection activeCell="I47" sqref="I47"/>
    </sheetView>
  </sheetViews>
  <sheetFormatPr defaultColWidth="9.00390625" defaultRowHeight="12.75"/>
  <cols>
    <col min="1" max="1" width="27.375" style="538" bestFit="1" customWidth="1"/>
    <col min="2" max="2" width="10.75390625" style="530" customWidth="1"/>
    <col min="3" max="3" width="11.625" style="392" customWidth="1"/>
    <col min="4" max="4" width="26.625" style="538" bestFit="1" customWidth="1"/>
    <col min="5" max="5" width="11.25390625" style="392" customWidth="1"/>
    <col min="6" max="6" width="11.125" style="3" customWidth="1"/>
  </cols>
  <sheetData>
    <row r="1" spans="1:6" s="3" customFormat="1" ht="12.75">
      <c r="A1" s="146"/>
      <c r="B1" s="52"/>
      <c r="D1" s="146"/>
      <c r="E1" s="98"/>
      <c r="F1" s="98" t="s">
        <v>218</v>
      </c>
    </row>
    <row r="2" spans="1:6" s="3" customFormat="1" ht="12.75">
      <c r="A2" s="146"/>
      <c r="B2" s="52"/>
      <c r="D2" s="146"/>
      <c r="E2" s="98"/>
      <c r="F2" s="98" t="s">
        <v>1</v>
      </c>
    </row>
    <row r="3" spans="1:5" s="3" customFormat="1" ht="12.75">
      <c r="A3" s="146"/>
      <c r="B3" s="52"/>
      <c r="D3" s="146"/>
      <c r="E3" s="98"/>
    </row>
    <row r="4" spans="1:4" s="3" customFormat="1" ht="12.75">
      <c r="A4" s="146"/>
      <c r="B4" s="52"/>
      <c r="D4" s="146"/>
    </row>
    <row r="5" spans="1:6" s="3" customFormat="1" ht="35.25" customHeight="1">
      <c r="A5" s="567" t="s">
        <v>219</v>
      </c>
      <c r="B5" s="567"/>
      <c r="C5" s="567"/>
      <c r="D5" s="567"/>
      <c r="E5" s="567"/>
      <c r="F5" s="568"/>
    </row>
    <row r="6" spans="1:4" s="3" customFormat="1" ht="12.75">
      <c r="A6" s="146"/>
      <c r="B6" s="52"/>
      <c r="D6" s="146"/>
    </row>
    <row r="7" spans="1:6" s="3" customFormat="1" ht="12.75">
      <c r="A7" s="146"/>
      <c r="B7" s="52"/>
      <c r="D7" s="146"/>
      <c r="E7" s="98"/>
      <c r="F7" s="98" t="s">
        <v>3</v>
      </c>
    </row>
    <row r="8" spans="1:6" ht="32.25" customHeight="1">
      <c r="A8" s="569" t="s">
        <v>10</v>
      </c>
      <c r="B8" s="569"/>
      <c r="C8" s="377" t="s">
        <v>480</v>
      </c>
      <c r="D8" s="569" t="s">
        <v>31</v>
      </c>
      <c r="E8" s="570"/>
      <c r="F8" s="541" t="s">
        <v>480</v>
      </c>
    </row>
    <row r="9" spans="1:6" ht="15.75" customHeight="1">
      <c r="A9" s="562" t="s">
        <v>220</v>
      </c>
      <c r="B9" s="562"/>
      <c r="C9" s="393"/>
      <c r="D9" s="562" t="s">
        <v>220</v>
      </c>
      <c r="E9" s="564"/>
      <c r="F9" s="404"/>
    </row>
    <row r="10" spans="1:9" ht="15.75">
      <c r="A10" s="534" t="s">
        <v>221</v>
      </c>
      <c r="B10" s="22">
        <f>B11+B12</f>
        <v>56650</v>
      </c>
      <c r="C10" s="22">
        <v>59217</v>
      </c>
      <c r="D10" s="534" t="s">
        <v>221</v>
      </c>
      <c r="E10" s="481">
        <v>55052</v>
      </c>
      <c r="F10" s="404">
        <v>57967</v>
      </c>
      <c r="G10" s="542"/>
      <c r="H10" s="542"/>
      <c r="I10" s="542"/>
    </row>
    <row r="11" spans="1:6" ht="15.75">
      <c r="A11" s="534" t="s">
        <v>222</v>
      </c>
      <c r="B11" s="22">
        <v>55051</v>
      </c>
      <c r="C11" s="22">
        <v>55051</v>
      </c>
      <c r="D11" s="534" t="s">
        <v>223</v>
      </c>
      <c r="E11" s="394"/>
      <c r="F11" s="404"/>
    </row>
    <row r="12" spans="1:6" ht="15.75">
      <c r="A12" s="534" t="s">
        <v>489</v>
      </c>
      <c r="B12" s="22">
        <v>1599</v>
      </c>
      <c r="C12" s="22">
        <v>4166</v>
      </c>
      <c r="D12" s="534" t="s">
        <v>224</v>
      </c>
      <c r="E12" s="394"/>
      <c r="F12" s="404"/>
    </row>
    <row r="13" spans="1:6" ht="15.75">
      <c r="A13" s="534" t="s">
        <v>225</v>
      </c>
      <c r="B13" s="22">
        <v>20002</v>
      </c>
      <c r="C13" s="22">
        <v>20002</v>
      </c>
      <c r="D13" s="534" t="s">
        <v>225</v>
      </c>
      <c r="E13" s="394">
        <f>E14+E15+E16</f>
        <v>29265</v>
      </c>
      <c r="F13" s="404">
        <f>F14+F15+F16</f>
        <v>28047</v>
      </c>
    </row>
    <row r="14" spans="1:8" ht="15.75">
      <c r="A14" s="534" t="s">
        <v>454</v>
      </c>
      <c r="B14" s="22">
        <v>1590</v>
      </c>
      <c r="C14" s="22">
        <v>1590</v>
      </c>
      <c r="D14" s="534" t="s">
        <v>454</v>
      </c>
      <c r="E14" s="394">
        <v>22232</v>
      </c>
      <c r="F14" s="404">
        <v>21014</v>
      </c>
      <c r="G14" s="542"/>
      <c r="H14" s="542"/>
    </row>
    <row r="15" spans="1:6" ht="15.75">
      <c r="A15" s="534" t="s">
        <v>226</v>
      </c>
      <c r="B15" s="22"/>
      <c r="C15" s="22"/>
      <c r="D15" s="534" t="s">
        <v>226</v>
      </c>
      <c r="E15" s="394">
        <v>5715</v>
      </c>
      <c r="F15" s="404">
        <v>5715</v>
      </c>
    </row>
    <row r="16" spans="1:6" ht="15.75">
      <c r="A16" s="534" t="s">
        <v>227</v>
      </c>
      <c r="B16" s="22">
        <v>127</v>
      </c>
      <c r="C16" s="22">
        <v>127</v>
      </c>
      <c r="D16" s="534" t="s">
        <v>228</v>
      </c>
      <c r="E16" s="394">
        <v>1318</v>
      </c>
      <c r="F16" s="404">
        <v>1318</v>
      </c>
    </row>
    <row r="17" spans="1:6" ht="15.75">
      <c r="A17" s="534" t="s">
        <v>229</v>
      </c>
      <c r="B17" s="22"/>
      <c r="C17" s="22"/>
      <c r="D17" s="534" t="s">
        <v>229</v>
      </c>
      <c r="E17" s="394"/>
      <c r="F17" s="404"/>
    </row>
    <row r="18" spans="1:6" ht="15.75">
      <c r="A18" s="534" t="s">
        <v>230</v>
      </c>
      <c r="B18" s="22">
        <v>8324</v>
      </c>
      <c r="C18" s="22">
        <v>8324</v>
      </c>
      <c r="D18" s="534"/>
      <c r="E18" s="273"/>
      <c r="F18" s="404"/>
    </row>
    <row r="19" spans="1:8" ht="15.75">
      <c r="A19" s="534" t="s">
        <v>231</v>
      </c>
      <c r="B19" s="22">
        <v>53696</v>
      </c>
      <c r="C19" s="22">
        <v>55066</v>
      </c>
      <c r="D19" s="534" t="s">
        <v>231</v>
      </c>
      <c r="E19" s="394">
        <v>64250</v>
      </c>
      <c r="F19" s="404">
        <v>65720</v>
      </c>
      <c r="G19" s="542"/>
      <c r="H19" s="542"/>
    </row>
    <row r="20" spans="1:6" ht="15.75">
      <c r="A20" s="534" t="s">
        <v>232</v>
      </c>
      <c r="B20" s="22">
        <v>21019</v>
      </c>
      <c r="C20" s="22">
        <v>21019</v>
      </c>
      <c r="D20" s="534"/>
      <c r="E20" s="273"/>
      <c r="F20" s="404"/>
    </row>
    <row r="21" spans="1:7" ht="15.75">
      <c r="A21" s="534" t="s">
        <v>233</v>
      </c>
      <c r="B21" s="391">
        <v>114794</v>
      </c>
      <c r="C21" s="391">
        <v>114794</v>
      </c>
      <c r="D21" s="534" t="s">
        <v>439</v>
      </c>
      <c r="E21" s="394">
        <v>130563</v>
      </c>
      <c r="F21" s="404">
        <v>131349</v>
      </c>
      <c r="G21" s="542"/>
    </row>
    <row r="22" spans="1:6" ht="15.75">
      <c r="A22" s="534" t="s">
        <v>234</v>
      </c>
      <c r="B22" s="22"/>
      <c r="C22" s="22"/>
      <c r="D22" s="534" t="s">
        <v>438</v>
      </c>
      <c r="E22" s="394"/>
      <c r="F22" s="404"/>
    </row>
    <row r="23" spans="1:6" ht="15.75">
      <c r="A23" s="534" t="s">
        <v>235</v>
      </c>
      <c r="B23" s="22">
        <f>B24+B25</f>
        <v>28251</v>
      </c>
      <c r="C23" s="22">
        <v>28251</v>
      </c>
      <c r="D23" s="534" t="s">
        <v>440</v>
      </c>
      <c r="E23" s="394">
        <f>E24+E25</f>
        <v>49766</v>
      </c>
      <c r="F23" s="404">
        <f>F24+F25</f>
        <v>49766</v>
      </c>
    </row>
    <row r="24" spans="1:6" ht="15.75">
      <c r="A24" s="534" t="s">
        <v>236</v>
      </c>
      <c r="B24" s="391">
        <v>26651</v>
      </c>
      <c r="C24" s="391">
        <v>26651</v>
      </c>
      <c r="D24" s="534" t="s">
        <v>237</v>
      </c>
      <c r="E24" s="394">
        <v>27206</v>
      </c>
      <c r="F24" s="404">
        <v>27206</v>
      </c>
    </row>
    <row r="25" spans="1:6" ht="15.75">
      <c r="A25" s="534" t="s">
        <v>456</v>
      </c>
      <c r="B25" s="22">
        <v>1600</v>
      </c>
      <c r="C25" s="22">
        <v>1600</v>
      </c>
      <c r="D25" s="534" t="s">
        <v>238</v>
      </c>
      <c r="E25" s="394">
        <v>22560</v>
      </c>
      <c r="F25" s="404">
        <v>22560</v>
      </c>
    </row>
    <row r="26" spans="1:6" ht="15.75">
      <c r="A26" s="534" t="s">
        <v>239</v>
      </c>
      <c r="B26" s="22">
        <v>12000</v>
      </c>
      <c r="C26" s="22">
        <v>12000</v>
      </c>
      <c r="D26" s="534" t="s">
        <v>441</v>
      </c>
      <c r="E26" s="394">
        <f>E27+E29+E28+E30</f>
        <v>14075</v>
      </c>
      <c r="F26" s="404">
        <f>F27+F29+F28+F30</f>
        <v>14075</v>
      </c>
    </row>
    <row r="27" spans="1:6" ht="15.75">
      <c r="A27" s="534"/>
      <c r="B27" s="22"/>
      <c r="C27" s="88"/>
      <c r="D27" s="534" t="s">
        <v>240</v>
      </c>
      <c r="E27" s="394">
        <v>5475</v>
      </c>
      <c r="F27" s="404">
        <v>5475</v>
      </c>
    </row>
    <row r="28" spans="1:6" ht="15.75">
      <c r="A28" s="534"/>
      <c r="B28" s="22"/>
      <c r="C28" s="88"/>
      <c r="D28" s="534" t="s">
        <v>241</v>
      </c>
      <c r="E28" s="394">
        <v>4660</v>
      </c>
      <c r="F28" s="404">
        <v>4660</v>
      </c>
    </row>
    <row r="29" spans="1:6" ht="15.75">
      <c r="A29" s="534"/>
      <c r="B29" s="22"/>
      <c r="C29" s="88"/>
      <c r="D29" s="534" t="s">
        <v>242</v>
      </c>
      <c r="E29" s="394">
        <v>1308</v>
      </c>
      <c r="F29" s="404">
        <v>1308</v>
      </c>
    </row>
    <row r="30" spans="1:6" ht="15.75">
      <c r="A30" s="534"/>
      <c r="B30" s="22"/>
      <c r="C30" s="88"/>
      <c r="D30" s="534" t="s">
        <v>243</v>
      </c>
      <c r="E30" s="394">
        <v>2632</v>
      </c>
      <c r="F30" s="404">
        <v>2632</v>
      </c>
    </row>
    <row r="31" spans="1:6" ht="15.75">
      <c r="A31" s="534" t="s">
        <v>244</v>
      </c>
      <c r="B31" s="22">
        <v>69800</v>
      </c>
      <c r="C31" s="22">
        <v>69800</v>
      </c>
      <c r="D31" s="534"/>
      <c r="E31" s="394"/>
      <c r="F31" s="404"/>
    </row>
    <row r="32" spans="1:7" ht="15.75">
      <c r="A32" s="534" t="s">
        <v>245</v>
      </c>
      <c r="B32" s="391">
        <v>4489</v>
      </c>
      <c r="C32" s="391">
        <v>4489</v>
      </c>
      <c r="D32" s="539" t="s">
        <v>442</v>
      </c>
      <c r="E32" s="394">
        <v>9418</v>
      </c>
      <c r="F32" s="404">
        <v>9318</v>
      </c>
      <c r="G32" s="542"/>
    </row>
    <row r="33" spans="1:6" ht="15.75">
      <c r="A33" s="534" t="s">
        <v>246</v>
      </c>
      <c r="B33" s="22"/>
      <c r="C33" s="22"/>
      <c r="D33" s="534" t="s">
        <v>443</v>
      </c>
      <c r="E33" s="394">
        <v>20671</v>
      </c>
      <c r="F33" s="404">
        <v>20671</v>
      </c>
    </row>
    <row r="34" spans="1:6" ht="15.75">
      <c r="A34" s="534" t="s">
        <v>247</v>
      </c>
      <c r="B34" s="22">
        <v>9070</v>
      </c>
      <c r="C34" s="22">
        <v>9070</v>
      </c>
      <c r="D34" s="534" t="s">
        <v>444</v>
      </c>
      <c r="E34" s="273">
        <v>200</v>
      </c>
      <c r="F34" s="404">
        <v>200</v>
      </c>
    </row>
    <row r="35" spans="1:6" ht="15.75">
      <c r="A35" s="534" t="s">
        <v>248</v>
      </c>
      <c r="B35" s="22"/>
      <c r="C35" s="22"/>
      <c r="D35" s="534" t="s">
        <v>445</v>
      </c>
      <c r="E35" s="394">
        <v>716</v>
      </c>
      <c r="F35" s="404">
        <v>716</v>
      </c>
    </row>
    <row r="36" spans="1:6" ht="15.75">
      <c r="A36" s="534"/>
      <c r="B36" s="22"/>
      <c r="C36" s="22"/>
      <c r="D36" s="534" t="s">
        <v>446</v>
      </c>
      <c r="E36" s="394">
        <v>4000</v>
      </c>
      <c r="F36" s="404">
        <v>4000</v>
      </c>
    </row>
    <row r="37" spans="1:6" ht="15.75">
      <c r="A37" s="534" t="s">
        <v>447</v>
      </c>
      <c r="B37" s="22"/>
      <c r="C37" s="22"/>
      <c r="D37" s="534" t="s">
        <v>447</v>
      </c>
      <c r="E37" s="394">
        <f>E38+E39+E40</f>
        <v>15961</v>
      </c>
      <c r="F37" s="404">
        <v>15961</v>
      </c>
    </row>
    <row r="38" spans="1:6" ht="15.75">
      <c r="A38" s="534" t="s">
        <v>249</v>
      </c>
      <c r="B38" s="22">
        <v>3800</v>
      </c>
      <c r="C38" s="22">
        <v>3800</v>
      </c>
      <c r="D38" s="534" t="s">
        <v>249</v>
      </c>
      <c r="E38" s="394">
        <v>9965</v>
      </c>
      <c r="F38" s="404">
        <v>9965</v>
      </c>
    </row>
    <row r="39" spans="1:6" ht="15.75">
      <c r="A39" s="534" t="s">
        <v>250</v>
      </c>
      <c r="B39" s="22"/>
      <c r="C39" s="22"/>
      <c r="D39" s="539" t="s">
        <v>250</v>
      </c>
      <c r="E39" s="481">
        <v>5596</v>
      </c>
      <c r="F39" s="404">
        <v>5596</v>
      </c>
    </row>
    <row r="40" spans="1:6" ht="15.75">
      <c r="A40" s="534" t="s">
        <v>251</v>
      </c>
      <c r="B40" s="22"/>
      <c r="C40" s="22"/>
      <c r="D40" s="534" t="s">
        <v>252</v>
      </c>
      <c r="E40" s="394">
        <v>400</v>
      </c>
      <c r="F40" s="404">
        <v>400</v>
      </c>
    </row>
    <row r="41" spans="1:6" ht="15.75">
      <c r="A41" s="534" t="s">
        <v>448</v>
      </c>
      <c r="B41" s="22"/>
      <c r="C41" s="22"/>
      <c r="D41" s="534" t="s">
        <v>449</v>
      </c>
      <c r="E41" s="394">
        <v>3343</v>
      </c>
      <c r="F41" s="404">
        <v>3343</v>
      </c>
    </row>
    <row r="42" spans="1:7" ht="15.75">
      <c r="A42" s="534" t="s">
        <v>450</v>
      </c>
      <c r="B42" s="22">
        <v>77096</v>
      </c>
      <c r="C42" s="22">
        <v>78684</v>
      </c>
      <c r="D42" s="534" t="s">
        <v>450</v>
      </c>
      <c r="E42" s="394">
        <v>105390</v>
      </c>
      <c r="F42" s="404">
        <v>107452</v>
      </c>
      <c r="G42" s="542"/>
    </row>
    <row r="43" spans="1:7" ht="15.75">
      <c r="A43" s="534" t="s">
        <v>458</v>
      </c>
      <c r="B43" s="22">
        <v>75</v>
      </c>
      <c r="C43" s="22">
        <v>75</v>
      </c>
      <c r="D43" s="534" t="s">
        <v>451</v>
      </c>
      <c r="E43" s="394">
        <v>20655</v>
      </c>
      <c r="F43" s="404">
        <v>20870</v>
      </c>
      <c r="G43" s="542"/>
    </row>
    <row r="44" spans="1:6" ht="15.75">
      <c r="A44" s="534" t="s">
        <v>490</v>
      </c>
      <c r="B44" s="22"/>
      <c r="C44" s="22">
        <v>1991</v>
      </c>
      <c r="D44" s="534" t="s">
        <v>492</v>
      </c>
      <c r="E44" s="394"/>
      <c r="F44" s="404">
        <v>335</v>
      </c>
    </row>
    <row r="45" spans="1:6" ht="15.75">
      <c r="A45" s="534" t="s">
        <v>493</v>
      </c>
      <c r="B45" s="22"/>
      <c r="C45" s="22">
        <v>270</v>
      </c>
      <c r="D45" s="534" t="s">
        <v>491</v>
      </c>
      <c r="E45" s="394"/>
      <c r="F45" s="404">
        <v>270</v>
      </c>
    </row>
    <row r="46" spans="1:6" ht="15.75">
      <c r="A46" s="534" t="s">
        <v>500</v>
      </c>
      <c r="B46" s="22"/>
      <c r="C46" s="22">
        <v>78</v>
      </c>
      <c r="D46" s="534" t="s">
        <v>496</v>
      </c>
      <c r="E46" s="394"/>
      <c r="F46" s="404">
        <v>2121</v>
      </c>
    </row>
    <row r="47" spans="1:6" ht="15.75">
      <c r="A47" s="535" t="s">
        <v>253</v>
      </c>
      <c r="B47" s="31">
        <f>B10+B13+B18+B19+B20+B21++B23+B26+B31+B32+B33+B34+B38+B42+B43+B44</f>
        <v>479066</v>
      </c>
      <c r="C47" s="31">
        <f>C10+C13+C18+C19+C20+C21++C23+C26+C31+C32+C33+C34+C38+C42+C43+C44+C45+C46</f>
        <v>486930</v>
      </c>
      <c r="D47" s="535" t="s">
        <v>253</v>
      </c>
      <c r="E47" s="413">
        <f>E10+E13+E21+E23+E26+E31+E32+E33+E34+E35+E19+E36+E37+E41+E42+E43+E44+E45</f>
        <v>523325</v>
      </c>
      <c r="F47" s="408">
        <f>F10+F13+F21+F23+F26+F31+F32+F33+F34+F35+F19+F36+F37+F41+F42+F43+F44+F45+F46</f>
        <v>532181</v>
      </c>
    </row>
    <row r="48" spans="1:5" ht="15.75">
      <c r="A48" s="536"/>
      <c r="B48" s="265"/>
      <c r="C48" s="265"/>
      <c r="D48" s="536"/>
      <c r="E48" s="265"/>
    </row>
    <row r="49" spans="1:5" ht="15.75">
      <c r="A49" s="536"/>
      <c r="B49" s="265"/>
      <c r="C49" s="265"/>
      <c r="D49" s="536"/>
      <c r="E49" s="265"/>
    </row>
    <row r="50" spans="1:6" ht="12.75">
      <c r="A50" s="146"/>
      <c r="B50" s="52"/>
      <c r="C50" s="3"/>
      <c r="D50" s="146"/>
      <c r="E50" s="98"/>
      <c r="F50" s="98" t="s">
        <v>218</v>
      </c>
    </row>
    <row r="51" spans="1:6" ht="12.75">
      <c r="A51" s="146"/>
      <c r="B51" s="52"/>
      <c r="C51" s="3"/>
      <c r="D51" s="146"/>
      <c r="E51" s="98"/>
      <c r="F51" s="98" t="s">
        <v>208</v>
      </c>
    </row>
    <row r="52" spans="1:5" ht="12.75">
      <c r="A52" s="146"/>
      <c r="B52" s="52"/>
      <c r="C52" s="3"/>
      <c r="D52" s="146"/>
      <c r="E52" s="98"/>
    </row>
    <row r="53" spans="1:5" ht="12.75">
      <c r="A53" s="146"/>
      <c r="B53" s="52"/>
      <c r="C53" s="3"/>
      <c r="D53" s="146"/>
      <c r="E53" s="98"/>
    </row>
    <row r="54" spans="1:5" ht="12.75">
      <c r="A54" s="146"/>
      <c r="B54" s="52"/>
      <c r="C54" s="3"/>
      <c r="D54" s="146"/>
      <c r="E54" s="3"/>
    </row>
    <row r="55" spans="1:6" ht="45" customHeight="1">
      <c r="A55" s="556" t="s">
        <v>255</v>
      </c>
      <c r="B55" s="556"/>
      <c r="C55" s="556"/>
      <c r="D55" s="556"/>
      <c r="E55" s="556"/>
      <c r="F55" s="555"/>
    </row>
    <row r="56" spans="1:5" ht="22.5" customHeight="1">
      <c r="A56" s="537"/>
      <c r="B56" s="529"/>
      <c r="C56" s="266"/>
      <c r="D56" s="537"/>
      <c r="E56" s="266"/>
    </row>
    <row r="57" spans="1:5" ht="12.75">
      <c r="A57" s="146"/>
      <c r="B57" s="52"/>
      <c r="C57" s="3"/>
      <c r="D57" s="146"/>
      <c r="E57" s="3"/>
    </row>
    <row r="58" spans="1:5" ht="12.75">
      <c r="A58" s="146"/>
      <c r="B58" s="52"/>
      <c r="C58" s="3"/>
      <c r="D58" s="146"/>
      <c r="E58" s="3"/>
    </row>
    <row r="59" spans="5:6" ht="12.75">
      <c r="E59" s="98"/>
      <c r="F59" s="98" t="s">
        <v>3</v>
      </c>
    </row>
    <row r="60" spans="1:6" ht="33.75" customHeight="1">
      <c r="A60" s="569" t="s">
        <v>10</v>
      </c>
      <c r="B60" s="569"/>
      <c r="C60" s="377" t="s">
        <v>480</v>
      </c>
      <c r="D60" s="569" t="s">
        <v>31</v>
      </c>
      <c r="E60" s="570"/>
      <c r="F60" s="377" t="s">
        <v>480</v>
      </c>
    </row>
    <row r="61" spans="1:6" ht="15.75">
      <c r="A61" s="562" t="s">
        <v>256</v>
      </c>
      <c r="B61" s="562"/>
      <c r="C61" s="30"/>
      <c r="D61" s="562" t="s">
        <v>256</v>
      </c>
      <c r="E61" s="564"/>
      <c r="F61" s="404"/>
    </row>
    <row r="62" spans="1:6" ht="15.75">
      <c r="A62" s="534" t="s">
        <v>457</v>
      </c>
      <c r="B62" s="22">
        <v>2500</v>
      </c>
      <c r="C62" s="22">
        <v>2500</v>
      </c>
      <c r="D62" s="534" t="s">
        <v>452</v>
      </c>
      <c r="E62" s="394">
        <v>2933</v>
      </c>
      <c r="F62" s="404">
        <v>2933</v>
      </c>
    </row>
    <row r="63" spans="1:6" ht="15.75">
      <c r="A63" s="534" t="s">
        <v>257</v>
      </c>
      <c r="B63" s="22"/>
      <c r="C63" s="22"/>
      <c r="D63" s="534" t="s">
        <v>257</v>
      </c>
      <c r="E63" s="394">
        <v>762</v>
      </c>
      <c r="F63" s="404">
        <v>762</v>
      </c>
    </row>
    <row r="64" spans="1:6" ht="15.75">
      <c r="A64" s="534" t="s">
        <v>472</v>
      </c>
      <c r="B64" s="22">
        <v>22601</v>
      </c>
      <c r="C64" s="22">
        <v>22601</v>
      </c>
      <c r="D64" s="534" t="s">
        <v>453</v>
      </c>
      <c r="E64" s="394">
        <v>516</v>
      </c>
      <c r="F64" s="404">
        <v>516</v>
      </c>
    </row>
    <row r="65" spans="1:6" s="386" customFormat="1" ht="15.75">
      <c r="A65" s="539" t="s">
        <v>258</v>
      </c>
      <c r="B65" s="391">
        <v>79634</v>
      </c>
      <c r="C65" s="391">
        <v>80485</v>
      </c>
      <c r="D65" s="539" t="s">
        <v>471</v>
      </c>
      <c r="E65" s="481">
        <v>50000</v>
      </c>
      <c r="F65" s="532">
        <v>50000</v>
      </c>
    </row>
    <row r="66" spans="1:7" s="386" customFormat="1" ht="15.75">
      <c r="A66" s="539" t="s">
        <v>455</v>
      </c>
      <c r="B66" s="391">
        <v>12472</v>
      </c>
      <c r="C66" s="391">
        <v>12472</v>
      </c>
      <c r="D66" s="539" t="s">
        <v>455</v>
      </c>
      <c r="E66" s="481">
        <v>18295</v>
      </c>
      <c r="F66" s="532">
        <v>18295</v>
      </c>
      <c r="G66" s="543"/>
    </row>
    <row r="67" spans="1:6" ht="15.75">
      <c r="A67" s="534" t="s">
        <v>459</v>
      </c>
      <c r="B67" s="22">
        <v>889</v>
      </c>
      <c r="C67" s="22">
        <v>889</v>
      </c>
      <c r="D67" s="534" t="s">
        <v>459</v>
      </c>
      <c r="E67" s="394">
        <v>1181</v>
      </c>
      <c r="F67" s="404">
        <v>1181</v>
      </c>
    </row>
    <row r="68" spans="1:6" ht="15.75">
      <c r="A68" s="534" t="s">
        <v>495</v>
      </c>
      <c r="B68" s="22"/>
      <c r="C68" s="22">
        <v>141</v>
      </c>
      <c r="D68" s="534" t="s">
        <v>474</v>
      </c>
      <c r="E68" s="394">
        <v>150</v>
      </c>
      <c r="F68" s="404">
        <v>150</v>
      </c>
    </row>
    <row r="69" spans="1:6" ht="15.75">
      <c r="A69" s="534"/>
      <c r="B69" s="22"/>
      <c r="C69" s="533"/>
      <c r="D69" s="534" t="s">
        <v>494</v>
      </c>
      <c r="E69" s="394"/>
      <c r="F69" s="404"/>
    </row>
    <row r="70" spans="1:6" ht="15.75">
      <c r="A70" s="534"/>
      <c r="B70" s="22"/>
      <c r="C70" s="533"/>
      <c r="D70" s="534"/>
      <c r="E70" s="394"/>
      <c r="F70" s="404"/>
    </row>
    <row r="71" spans="1:6" ht="15.75">
      <c r="A71" s="534"/>
      <c r="B71" s="22"/>
      <c r="C71" s="533"/>
      <c r="D71" s="534"/>
      <c r="E71" s="394"/>
      <c r="F71" s="404"/>
    </row>
    <row r="72" spans="1:6" ht="21.75" customHeight="1">
      <c r="A72" s="535" t="s">
        <v>253</v>
      </c>
      <c r="B72" s="31">
        <f>+B63+B64+B65+B62+B66+B67</f>
        <v>118096</v>
      </c>
      <c r="C72" s="31">
        <f>+C63+C64+C65+C62+C66+C67+C68</f>
        <v>119088</v>
      </c>
      <c r="D72" s="535" t="s">
        <v>253</v>
      </c>
      <c r="E72" s="413">
        <f>E63+E64+E66+E67+E68+E69+E70+E71+E62+E65</f>
        <v>73837</v>
      </c>
      <c r="F72" s="408">
        <f>F63+F64+F66+F67+F68+F69+F70+F71+F62+F65</f>
        <v>73837</v>
      </c>
    </row>
    <row r="73" spans="1:6" ht="15.75">
      <c r="A73" s="562" t="s">
        <v>259</v>
      </c>
      <c r="B73" s="562"/>
      <c r="C73" s="562"/>
      <c r="D73" s="562"/>
      <c r="E73" s="413">
        <v>0</v>
      </c>
      <c r="F73" s="408">
        <v>0</v>
      </c>
    </row>
    <row r="74" spans="1:6" ht="15.75">
      <c r="A74" s="563" t="s">
        <v>254</v>
      </c>
      <c r="B74" s="563"/>
      <c r="C74" s="563"/>
      <c r="D74" s="563"/>
      <c r="E74" s="394">
        <v>0</v>
      </c>
      <c r="F74" s="404">
        <v>0</v>
      </c>
    </row>
    <row r="75" spans="1:6" s="36" customFormat="1" ht="30.75" customHeight="1">
      <c r="A75" s="565" t="s">
        <v>260</v>
      </c>
      <c r="B75" s="565"/>
      <c r="C75" s="377" t="s">
        <v>480</v>
      </c>
      <c r="D75" s="565" t="s">
        <v>260</v>
      </c>
      <c r="E75" s="566"/>
      <c r="F75" s="377" t="s">
        <v>480</v>
      </c>
    </row>
    <row r="76" spans="1:6" s="226" customFormat="1" ht="15.75">
      <c r="A76" s="540" t="s">
        <v>261</v>
      </c>
      <c r="B76" s="317" t="s">
        <v>262</v>
      </c>
      <c r="C76" s="69"/>
      <c r="D76" s="540" t="s">
        <v>261</v>
      </c>
      <c r="E76" s="482" t="s">
        <v>261</v>
      </c>
      <c r="F76" s="531"/>
    </row>
    <row r="77" spans="1:6" ht="15.75">
      <c r="A77" s="562" t="s">
        <v>263</v>
      </c>
      <c r="B77" s="562"/>
      <c r="C77" s="562"/>
      <c r="D77" s="562"/>
      <c r="E77" s="413">
        <v>0</v>
      </c>
      <c r="F77" s="408">
        <v>0</v>
      </c>
    </row>
    <row r="78" spans="1:6" ht="15.75">
      <c r="A78" s="563" t="s">
        <v>254</v>
      </c>
      <c r="B78" s="563"/>
      <c r="C78" s="563"/>
      <c r="D78" s="563"/>
      <c r="E78" s="394">
        <v>0</v>
      </c>
      <c r="F78" s="404">
        <v>0</v>
      </c>
    </row>
  </sheetData>
  <sheetProtection selectLockedCells="1" selectUnlockedCells="1"/>
  <mergeCells count="16">
    <mergeCell ref="A5:F5"/>
    <mergeCell ref="A60:B60"/>
    <mergeCell ref="D60:E60"/>
    <mergeCell ref="A8:B8"/>
    <mergeCell ref="D8:E8"/>
    <mergeCell ref="A9:B9"/>
    <mergeCell ref="D9:E9"/>
    <mergeCell ref="A55:F55"/>
    <mergeCell ref="A77:D77"/>
    <mergeCell ref="A78:D78"/>
    <mergeCell ref="A61:B61"/>
    <mergeCell ref="D61:E61"/>
    <mergeCell ref="A75:B75"/>
    <mergeCell ref="D75:E75"/>
    <mergeCell ref="A73:D73"/>
    <mergeCell ref="A74:D74"/>
  </mergeCells>
  <printOptions/>
  <pageMargins left="0.32" right="0.17" top="0.27" bottom="0.67" header="0.23" footer="0.7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Jegyző</cp:lastModifiedBy>
  <cp:lastPrinted>2014-09-03T12:15:01Z</cp:lastPrinted>
  <dcterms:created xsi:type="dcterms:W3CDTF">2002-11-18T12:26:49Z</dcterms:created>
  <dcterms:modified xsi:type="dcterms:W3CDTF">2014-09-19T06:57:06Z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