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filterPrivacy="1" defaultThemeVersion="124226"/>
  <bookViews>
    <workbookView xWindow="285" yWindow="135" windowWidth="16140" windowHeight="9990"/>
  </bookViews>
  <sheets>
    <sheet name="7.melléklet" sheetId="1" r:id="rId1"/>
  </sheets>
  <definedNames>
    <definedName name="_xlnm.Print_Area" localSheetId="0">'7.melléklet'!$A$1:$E$177</definedName>
  </definedNames>
  <calcPr calcId="162913"/>
  <fileRecoveryPr autoRecover="0"/>
</workbook>
</file>

<file path=xl/calcChain.xml><?xml version="1.0" encoding="utf-8"?>
<calcChain xmlns="http://schemas.openxmlformats.org/spreadsheetml/2006/main">
  <c r="E11" i="1" l="1"/>
  <c r="G11" i="1" s="1"/>
  <c r="E177" i="1"/>
  <c r="H177" i="1" s="1"/>
  <c r="E175" i="1"/>
  <c r="G175" i="1" s="1"/>
  <c r="E169" i="1"/>
  <c r="G169" i="1" s="1"/>
  <c r="E159" i="1"/>
  <c r="H159" i="1" s="1"/>
  <c r="E130" i="1"/>
  <c r="E124" i="1"/>
  <c r="E87" i="1"/>
  <c r="E70" i="1"/>
  <c r="E62" i="1"/>
  <c r="E57" i="1"/>
  <c r="E50" i="1"/>
  <c r="E42" i="1"/>
  <c r="H50" i="1" l="1"/>
  <c r="E79" i="1"/>
  <c r="E77" i="1"/>
  <c r="E80" i="1" s="1"/>
  <c r="E146" i="1" l="1"/>
  <c r="E148" i="1" s="1"/>
  <c r="E117" i="1"/>
  <c r="E118" i="1" s="1"/>
  <c r="E108" i="1"/>
  <c r="E109" i="1" s="1"/>
  <c r="E92" i="1"/>
  <c r="E93" i="1" s="1"/>
  <c r="E33" i="1"/>
  <c r="E34" i="1" s="1"/>
  <c r="E21" i="1"/>
  <c r="E25" i="1" s="1"/>
  <c r="H34" i="1" l="1"/>
  <c r="H62" i="1"/>
  <c r="E132" i="1"/>
  <c r="E133" i="1" s="1"/>
  <c r="H124" i="1"/>
  <c r="H118" i="1"/>
  <c r="H93" i="1"/>
  <c r="H70" i="1"/>
  <c r="G57" i="1"/>
  <c r="G42" i="1"/>
  <c r="G87" i="1"/>
  <c r="H133" i="1" l="1"/>
  <c r="H80" i="1"/>
  <c r="G130" i="1"/>
  <c r="G180" i="1" s="1"/>
  <c r="H109" i="1"/>
  <c r="H148" i="1"/>
  <c r="H25" i="1"/>
  <c r="H180" i="1" l="1"/>
  <c r="I180" i="1" s="1"/>
</calcChain>
</file>

<file path=xl/sharedStrings.xml><?xml version="1.0" encoding="utf-8"?>
<sst xmlns="http://schemas.openxmlformats.org/spreadsheetml/2006/main" count="283" uniqueCount="123">
  <si>
    <t>Főkönyvi szám</t>
  </si>
  <si>
    <t>Főkönyvi szám név</t>
  </si>
  <si>
    <t>Teljesítés</t>
  </si>
  <si>
    <t>Helyi önkormányzatok működésének általános támogatása</t>
  </si>
  <si>
    <t>Települési önkormányzatok kulturális feladatainak támogatása</t>
  </si>
  <si>
    <t>093432</t>
  </si>
  <si>
    <t>Magánszemélyek kommunális adója</t>
  </si>
  <si>
    <t>Bevétel összesen:</t>
  </si>
  <si>
    <t>Közlekedési költségtérítés</t>
  </si>
  <si>
    <t>Választott tisztségviselők juttatásai</t>
  </si>
  <si>
    <t>Vásárolt élelmezés</t>
  </si>
  <si>
    <t>Karbantartási, kisjavítási szolgáltatások</t>
  </si>
  <si>
    <t>Működési célú előzetesen felszámított általános forgalmi adó</t>
  </si>
  <si>
    <t>Kiadás összesen:</t>
  </si>
  <si>
    <t>011130 - Önkormányzatok és önkormányzati hivatalok jogalkotó és általános igazgatási tevékenysége</t>
  </si>
  <si>
    <t>0916062</t>
  </si>
  <si>
    <t>Egyéb működési célú támogatások bevételei államháztartáson belülről-elkülönített állami pénzalapok</t>
  </si>
  <si>
    <t>051212</t>
  </si>
  <si>
    <t>05212</t>
  </si>
  <si>
    <t>Szociális hozzájárulási adó</t>
  </si>
  <si>
    <t>0532112</t>
  </si>
  <si>
    <t>Internet díj</t>
  </si>
  <si>
    <t>0532212</t>
  </si>
  <si>
    <t>Telefon, telefax, telex, mobíl díj</t>
  </si>
  <si>
    <t>0533112</t>
  </si>
  <si>
    <t>Villamos energia</t>
  </si>
  <si>
    <t>053342</t>
  </si>
  <si>
    <t>053372</t>
  </si>
  <si>
    <t>053512</t>
  </si>
  <si>
    <t>0535322</t>
  </si>
  <si>
    <t>ÁH-n kívüli NEM fedezeti ügyletek kamatkiadásai</t>
  </si>
  <si>
    <t>0535552</t>
  </si>
  <si>
    <t>Kötelező jellegű díjakat ( útdíj,műszaki vizsga díja )</t>
  </si>
  <si>
    <t>013320 - Köztemető-fenntartás és -működtetés</t>
  </si>
  <si>
    <t>0940212</t>
  </si>
  <si>
    <t>Tárgyi eszközök bérbeadásából származó bevétel</t>
  </si>
  <si>
    <t>018010 - Önkormányzatok elszámolásai a központi költségvetéssel</t>
  </si>
  <si>
    <t>091112</t>
  </si>
  <si>
    <t>091132</t>
  </si>
  <si>
    <t>091142</t>
  </si>
  <si>
    <t>051101142</t>
  </si>
  <si>
    <t>Közfoglalkoztatottak bére</t>
  </si>
  <si>
    <t>045160 - Közutak, hidak, alagutak üzemeltetése, fenntartása</t>
  </si>
  <si>
    <t>064010 - Közvilágítás</t>
  </si>
  <si>
    <t>066020 - Város-, községgazdálkodási egyéb szolgáltatások</t>
  </si>
  <si>
    <t>05110112</t>
  </si>
  <si>
    <t>Köztisztviselők,közalkalmazottak bére</t>
  </si>
  <si>
    <t>082044 - Könyvtári szolgáltatások</t>
  </si>
  <si>
    <t>0511092</t>
  </si>
  <si>
    <t>082091 - Közművelődés – közösségi és társadalmi részvétel fejlesztése</t>
  </si>
  <si>
    <t>053322</t>
  </si>
  <si>
    <t>107055 - Falugondnoki, tanyagondnoki szolgáltatás</t>
  </si>
  <si>
    <t>107060 - Egyéb szociális pénzbeli és természetbeni ellátások, támogatások</t>
  </si>
  <si>
    <t>900020 - Önkormányzatok funkcióira nem sorolható bevételei államháztartáson kívülről</t>
  </si>
  <si>
    <t>0935412</t>
  </si>
  <si>
    <t>Belföldi gépjárművek adójának  a helyi önkormányzatot megillető része</t>
  </si>
  <si>
    <t>0936162</t>
  </si>
  <si>
    <t>Egyéb közhatalmi bevétel</t>
  </si>
  <si>
    <t>0936172</t>
  </si>
  <si>
    <t>Késedelmi és önellenőrzési pótlék</t>
  </si>
  <si>
    <t>900060 - Forgatási és befektetési célú finanszírozási műveletek</t>
  </si>
  <si>
    <t>Egyéb működési célú támogatások Áh-n belülre - helyi önkorm. és költségvetési szerveik</t>
  </si>
  <si>
    <t>Cofog szerinti feladatellátás</t>
  </si>
  <si>
    <t>Kiküldetési kiadások</t>
  </si>
  <si>
    <t>Béren kívüli juttatások</t>
  </si>
  <si>
    <t>Ruházati költségtérítés</t>
  </si>
  <si>
    <t>0 511082</t>
  </si>
  <si>
    <t>104037 - Intézményen kívüli gyermekétkeztetés (szünidei)</t>
  </si>
  <si>
    <t>Egyszeri települési támogatás</t>
  </si>
  <si>
    <t>Gyermek nevelést elősegítő támogatás</t>
  </si>
  <si>
    <t>Bursa Hungarica ösztöndíj önrész</t>
  </si>
  <si>
    <t>Tanévkezdési támogatás</t>
  </si>
  <si>
    <t>Rendkívüli települési támogatás</t>
  </si>
  <si>
    <t>Köztemetés</t>
  </si>
  <si>
    <t>Ellátási díjak</t>
  </si>
  <si>
    <t>Bevétel összsen:</t>
  </si>
  <si>
    <t>Rövid lejáratú hitelek, kölcsönök törlesztése pénzügyi vállalkozásnak (K9113)</t>
  </si>
  <si>
    <t>Rövid lejáratú hitelek, kölcsönök felvétele pénzügyi vállalkozástól (B8113)</t>
  </si>
  <si>
    <t>0 98113</t>
  </si>
  <si>
    <t>0 59113</t>
  </si>
  <si>
    <t>Törvény szerinti illetmények, munkabérek</t>
  </si>
  <si>
    <t>0522</t>
  </si>
  <si>
    <t>Üzemeltetési anyagok beszerzése</t>
  </si>
  <si>
    <t>Közüzemi díjak</t>
  </si>
  <si>
    <t>053312</t>
  </si>
  <si>
    <t>053122</t>
  </si>
  <si>
    <t>Egyéb szolgáltatások</t>
  </si>
  <si>
    <t>041237 - Közfoglalkoztatási mintaprogram</t>
  </si>
  <si>
    <t>Bevételek</t>
  </si>
  <si>
    <t>Kiadások</t>
  </si>
  <si>
    <t>051107</t>
  </si>
  <si>
    <t>053413</t>
  </si>
  <si>
    <t>054882</t>
  </si>
  <si>
    <t>0935112</t>
  </si>
  <si>
    <t>Állandó jelleggel végzett iparűzési tevékenység után fizetendő adó</t>
  </si>
  <si>
    <t>Települési önkormányzatok szociális, gyermekjóléti és gyermekétkeztetési feladatainak tám.</t>
  </si>
  <si>
    <t>Eltérés</t>
  </si>
  <si>
    <t>018030 - Támogatási célú fianszírozási műveletek</t>
  </si>
  <si>
    <t>Kiadások összesen:</t>
  </si>
  <si>
    <t>0550602</t>
  </si>
  <si>
    <t>Egyéb működési célú támogatások Áh-n belülre - társulások és költségvetési szerveik (Marcali)</t>
  </si>
  <si>
    <t>Egyéb működési célú támogatások Áh-n belülre - társulások és költségvetési szerveik (Mesztegnyő)</t>
  </si>
  <si>
    <t>107051 - Szociális étkeztetés (állami normatíva: 11 főre igényelve 608.960 ft)</t>
  </si>
  <si>
    <t>094052</t>
  </si>
  <si>
    <t>094011</t>
  </si>
  <si>
    <t>Készletértékesítés ellenértéke</t>
  </si>
  <si>
    <t>0562</t>
  </si>
  <si>
    <t>Beruházási célú előzetesen felszámított általános forgalmi adó</t>
  </si>
  <si>
    <t>0567</t>
  </si>
  <si>
    <t>Közvilágítás bővítésének beruházása</t>
  </si>
  <si>
    <t>094022</t>
  </si>
  <si>
    <t>Szolgáltatások ellenértéke</t>
  </si>
  <si>
    <t>0940822</t>
  </si>
  <si>
    <t>Egyéb kapott (járó) kamatok és kamatjellegű bevételek</t>
  </si>
  <si>
    <t>Bevételek összesen:</t>
  </si>
  <si>
    <t>053552</t>
  </si>
  <si>
    <t>Egyéb dologi kiadások</t>
  </si>
  <si>
    <t>055132</t>
  </si>
  <si>
    <t>Tartalék</t>
  </si>
  <si>
    <t>Ft-ban</t>
  </si>
  <si>
    <t>az  1/2018. (II.14.) önkormányzati rendelethez</t>
  </si>
  <si>
    <t>7. melléklet</t>
  </si>
  <si>
    <t>2018.terv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</si>
</sst>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[$-1040E]#,##0\ \F\t"/>
    <numFmt numFmtId="165" formatCode="_-* #,##0\ _F_t_-;\-* #,##0\ _F_t_-;_-* &quot;-&quot;??\ _F_t_-;_-@_-"/>
  </numFmts>
  <fonts count="8" x14ac:knownFonts="1">
    <font>
      <sz val="10"/>
      <name val="Arial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color theme="0"/>
      <name val="Times New Roman"/>
      <family val="1"/>
      <charset val="238"/>
    </font>
    <font>
      <i/>
      <sz val="9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 readingOrder="1"/>
      <protection locked="0"/>
    </xf>
    <xf numFmtId="0" fontId="1" fillId="0" borderId="0" xfId="0" applyFont="1" applyAlignment="1">
      <alignment horizontal="center" vertical="center" readingOrder="1"/>
    </xf>
    <xf numFmtId="3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 readingOrder="1"/>
      <protection locked="0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 readingOrder="1"/>
      <protection locked="0"/>
    </xf>
    <xf numFmtId="164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 readingOrder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 readingOrder="1"/>
      <protection locked="0"/>
    </xf>
    <xf numFmtId="164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right" vertical="center" wrapText="1" readingOrder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164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vertical="center" wrapText="1" readingOrder="1"/>
      <protection locked="0"/>
    </xf>
    <xf numFmtId="164" fontId="2" fillId="0" borderId="3" xfId="0" applyNumberFormat="1" applyFont="1" applyBorder="1" applyAlignment="1" applyProtection="1">
      <alignment horizontal="right" vertical="center" wrapText="1" readingOrder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3" fillId="0" borderId="0" xfId="0" applyNumberFormat="1" applyFont="1" applyBorder="1" applyAlignment="1" applyProtection="1">
      <alignment horizontal="right" vertical="center" wrapText="1" readingOrder="1"/>
      <protection locked="0"/>
    </xf>
    <xf numFmtId="3" fontId="3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 readingOrder="1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 readingOrder="1"/>
      <protection locked="0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vertical="center" wrapText="1" readingOrder="1"/>
      <protection locked="0"/>
    </xf>
    <xf numFmtId="164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/>
    </xf>
    <xf numFmtId="0" fontId="3" fillId="2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vertical="center" wrapText="1" readingOrder="1"/>
      <protection locked="0"/>
    </xf>
    <xf numFmtId="0" fontId="2" fillId="0" borderId="2" xfId="0" applyFont="1" applyBorder="1" applyAlignment="1" applyProtection="1">
      <alignment vertical="center" wrapText="1" readingOrder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 wrapText="1" readingOrder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 readingOrder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2" xfId="0" applyFont="1" applyFill="1" applyBorder="1" applyAlignment="1" applyProtection="1">
      <alignment vertical="center" wrapText="1" readingOrder="1"/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3" xfId="0" applyFont="1" applyFill="1" applyBorder="1" applyAlignment="1" applyProtection="1">
      <alignment vertical="center" wrapText="1" readingOrder="1"/>
      <protection locked="0"/>
    </xf>
    <xf numFmtId="164" fontId="2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3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 applyProtection="1">
      <alignment vertical="center" readingOrder="1"/>
      <protection locked="0"/>
    </xf>
    <xf numFmtId="0" fontId="7" fillId="0" borderId="7" xfId="0" applyFont="1" applyFill="1" applyBorder="1" applyAlignment="1" applyProtection="1">
      <alignment horizontal="right" readingOrder="1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1" xfId="0" quotePrefix="1" applyFont="1" applyBorder="1" applyAlignment="1" applyProtection="1">
      <alignment vertical="center" wrapText="1" readingOrder="1"/>
      <protection locked="0"/>
    </xf>
    <xf numFmtId="0" fontId="2" fillId="0" borderId="4" xfId="0" applyFont="1" applyBorder="1" applyAlignment="1" applyProtection="1">
      <alignment vertical="center" wrapText="1" readingOrder="1"/>
      <protection locked="0"/>
    </xf>
    <xf numFmtId="0" fontId="3" fillId="0" borderId="0" xfId="0" quotePrefix="1" applyFont="1" applyFill="1" applyAlignment="1" applyProtection="1">
      <alignment vertical="center" wrapText="1" readingOrder="1"/>
      <protection locked="0"/>
    </xf>
    <xf numFmtId="0" fontId="1" fillId="0" borderId="0" xfId="0" applyFont="1" applyFill="1" applyAlignment="1">
      <alignment vertical="center"/>
    </xf>
    <xf numFmtId="0" fontId="3" fillId="2" borderId="1" xfId="0" applyFont="1" applyFill="1" applyBorder="1" applyAlignment="1" applyProtection="1">
      <alignment horizontal="left" vertical="center" wrapText="1" readingOrder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49" fontId="2" fillId="0" borderId="1" xfId="0" quotePrefix="1" applyNumberFormat="1" applyFont="1" applyFill="1" applyBorder="1" applyAlignment="1" applyProtection="1">
      <alignment vertical="center" wrapText="1" readingOrder="1"/>
      <protection locked="0"/>
    </xf>
    <xf numFmtId="49" fontId="1" fillId="0" borderId="4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 readingOrder="1"/>
      <protection locked="0"/>
    </xf>
    <xf numFmtId="0" fontId="2" fillId="0" borderId="2" xfId="0" applyFont="1" applyBorder="1" applyAlignment="1" applyProtection="1">
      <alignment vertical="center" wrapText="1" readingOrder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 readingOrder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 readingOrder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left" vertical="center" wrapText="1" readingOrder="1"/>
      <protection locked="0"/>
    </xf>
    <xf numFmtId="0" fontId="2" fillId="0" borderId="4" xfId="0" applyFont="1" applyBorder="1" applyAlignment="1" applyProtection="1">
      <alignment horizontal="left" vertical="center" wrapText="1" readingOrder="1"/>
      <protection locked="0"/>
    </xf>
    <xf numFmtId="0" fontId="3" fillId="0" borderId="0" xfId="0" applyFont="1" applyFill="1" applyAlignment="1" applyProtection="1">
      <alignment vertical="center" wrapText="1" readingOrder="1"/>
      <protection locked="0"/>
    </xf>
    <xf numFmtId="0" fontId="2" fillId="0" borderId="14" xfId="0" quotePrefix="1" applyFont="1" applyBorder="1" applyAlignment="1" applyProtection="1">
      <alignment horizontal="center" vertical="center" wrapText="1" readingOrder="1"/>
      <protection locked="0"/>
    </xf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0" fontId="2" fillId="0" borderId="17" xfId="0" applyFont="1" applyBorder="1" applyAlignment="1" applyProtection="1">
      <alignment horizontal="center" vertical="center" wrapText="1" readingOrder="1"/>
      <protection locked="0"/>
    </xf>
    <xf numFmtId="0" fontId="2" fillId="0" borderId="18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Fill="1" applyBorder="1" applyAlignment="1" applyProtection="1">
      <alignment vertical="center" wrapText="1" readingOrder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 readingOrder="1"/>
      <protection locked="0"/>
    </xf>
    <xf numFmtId="0" fontId="2" fillId="0" borderId="8" xfId="0" quotePrefix="1" applyFont="1" applyFill="1" applyBorder="1" applyAlignment="1" applyProtection="1">
      <alignment horizontal="left" vertical="center" wrapText="1" readingOrder="1"/>
      <protection locked="0"/>
    </xf>
    <xf numFmtId="0" fontId="2" fillId="0" borderId="4" xfId="0" applyFont="1" applyFill="1" applyBorder="1" applyAlignment="1" applyProtection="1">
      <alignment horizontal="left" vertical="center" wrapText="1" readingOrder="1"/>
      <protection locked="0"/>
    </xf>
    <xf numFmtId="0" fontId="3" fillId="0" borderId="8" xfId="0" applyFont="1" applyFill="1" applyBorder="1" applyAlignment="1" applyProtection="1">
      <alignment horizontal="left" vertical="center" wrapText="1" readingOrder="1"/>
      <protection locked="0"/>
    </xf>
    <xf numFmtId="0" fontId="3" fillId="0" borderId="6" xfId="0" applyFont="1" applyFill="1" applyBorder="1" applyAlignment="1" applyProtection="1">
      <alignment horizontal="left" vertical="center" wrapText="1" readingOrder="1"/>
      <protection locked="0"/>
    </xf>
    <xf numFmtId="0" fontId="3" fillId="0" borderId="4" xfId="0" applyFont="1" applyFill="1" applyBorder="1" applyAlignment="1" applyProtection="1">
      <alignment horizontal="left" vertical="center" wrapText="1" readingOrder="1"/>
      <protection locked="0"/>
    </xf>
    <xf numFmtId="0" fontId="2" fillId="0" borderId="2" xfId="0" applyFont="1" applyFill="1" applyBorder="1" applyAlignment="1" applyProtection="1">
      <alignment vertical="center" wrapText="1" readingOrder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 readingOrder="1"/>
      <protection locked="0"/>
    </xf>
    <xf numFmtId="0" fontId="2" fillId="0" borderId="2" xfId="0" quotePrefix="1" applyFont="1" applyBorder="1" applyAlignment="1" applyProtection="1">
      <alignment vertical="center" wrapText="1" readingOrder="1"/>
      <protection locked="0"/>
    </xf>
    <xf numFmtId="0" fontId="3" fillId="2" borderId="8" xfId="0" applyFont="1" applyFill="1" applyBorder="1" applyAlignment="1" applyProtection="1">
      <alignment horizontal="left" vertical="center" wrapText="1" readingOrder="1"/>
      <protection locked="0"/>
    </xf>
    <xf numFmtId="0" fontId="3" fillId="2" borderId="4" xfId="0" applyFont="1" applyFill="1" applyBorder="1" applyAlignment="1" applyProtection="1">
      <alignment horizontal="left" vertical="center" wrapText="1" readingOrder="1"/>
      <protection locked="0"/>
    </xf>
    <xf numFmtId="0" fontId="3" fillId="0" borderId="9" xfId="0" applyFont="1" applyBorder="1" applyAlignment="1" applyProtection="1">
      <alignment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0" fontId="3" fillId="0" borderId="11" xfId="0" applyFont="1" applyBorder="1" applyAlignment="1" applyProtection="1">
      <alignment vertical="center" wrapText="1" readingOrder="1"/>
      <protection locked="0"/>
    </xf>
    <xf numFmtId="0" fontId="2" fillId="0" borderId="12" xfId="0" applyFont="1" applyBorder="1" applyAlignment="1" applyProtection="1">
      <alignment vertical="center" wrapText="1" readingOrder="1"/>
      <protection locked="0"/>
    </xf>
    <xf numFmtId="0" fontId="2" fillId="0" borderId="13" xfId="0" applyFont="1" applyBorder="1" applyAlignment="1" applyProtection="1">
      <alignment vertical="center" wrapText="1" readingOrder="1"/>
      <protection locked="0"/>
    </xf>
    <xf numFmtId="0" fontId="2" fillId="0" borderId="1" xfId="0" applyFont="1" applyFill="1" applyBorder="1" applyAlignment="1" applyProtection="1">
      <alignment vertical="center" wrapText="1" readingOrder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1" fillId="0" borderId="0" xfId="0" applyFont="1" applyAlignment="1">
      <alignment vertical="center"/>
    </xf>
    <xf numFmtId="0" fontId="2" fillId="0" borderId="8" xfId="0" quotePrefix="1" applyFont="1" applyBorder="1" applyAlignment="1" applyProtection="1">
      <alignment vertical="center" wrapText="1" readingOrder="1"/>
      <protection locked="0"/>
    </xf>
    <xf numFmtId="0" fontId="3" fillId="0" borderId="7" xfId="0" applyFont="1" applyFill="1" applyBorder="1" applyAlignment="1" applyProtection="1">
      <alignment horizontal="center" vertical="center" readingOrder="1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showGridLines="0" tabSelected="1" zoomScale="140" zoomScaleNormal="140" workbookViewId="0">
      <pane ySplit="5" topLeftCell="A112" activePane="bottomLeft" state="frozenSplit"/>
      <selection pane="bottomLeft" activeCell="A118" sqref="A118:C118"/>
    </sheetView>
  </sheetViews>
  <sheetFormatPr defaultColWidth="9.140625" defaultRowHeight="12" x14ac:dyDescent="0.2"/>
  <cols>
    <col min="1" max="1" width="1.140625" style="1" customWidth="1"/>
    <col min="2" max="2" width="8.42578125" style="1" customWidth="1"/>
    <col min="3" max="3" width="70.85546875" style="1" customWidth="1"/>
    <col min="4" max="4" width="0.28515625" style="1" hidden="1" customWidth="1"/>
    <col min="5" max="5" width="15.5703125" style="4" customWidth="1"/>
    <col min="6" max="6" width="6.7109375" style="1" customWidth="1"/>
    <col min="7" max="7" width="17.5703125" style="60" customWidth="1"/>
    <col min="8" max="8" width="15.85546875" style="60" customWidth="1"/>
    <col min="9" max="9" width="13.5703125" style="60" customWidth="1"/>
    <col min="10" max="16384" width="9.140625" style="1"/>
  </cols>
  <sheetData>
    <row r="1" spans="1:9" x14ac:dyDescent="0.2">
      <c r="A1" s="88" t="s">
        <v>121</v>
      </c>
      <c r="B1" s="88"/>
      <c r="C1" s="88"/>
      <c r="D1" s="88"/>
      <c r="E1" s="88"/>
    </row>
    <row r="2" spans="1:9" x14ac:dyDescent="0.2">
      <c r="B2" s="2"/>
      <c r="C2" s="3" t="s">
        <v>120</v>
      </c>
    </row>
    <row r="3" spans="1:9" x14ac:dyDescent="0.2">
      <c r="A3" s="88" t="s">
        <v>62</v>
      </c>
      <c r="B3" s="88"/>
      <c r="C3" s="88"/>
      <c r="D3" s="88"/>
      <c r="E3" s="88"/>
    </row>
    <row r="4" spans="1:9" x14ac:dyDescent="0.2">
      <c r="B4" s="119"/>
      <c r="C4" s="120"/>
    </row>
    <row r="6" spans="1:9" s="36" customFormat="1" x14ac:dyDescent="0.2">
      <c r="A6" s="122" t="s">
        <v>14</v>
      </c>
      <c r="B6" s="122"/>
      <c r="C6" s="122"/>
      <c r="D6" s="66"/>
      <c r="E6" s="67" t="s">
        <v>119</v>
      </c>
      <c r="G6" s="61" t="s">
        <v>88</v>
      </c>
      <c r="H6" s="61" t="s">
        <v>89</v>
      </c>
      <c r="I6" s="61"/>
    </row>
    <row r="7" spans="1:9" ht="24" customHeight="1" x14ac:dyDescent="0.2">
      <c r="A7" s="73" t="s">
        <v>0</v>
      </c>
      <c r="B7" s="74"/>
      <c r="C7" s="5" t="s">
        <v>1</v>
      </c>
      <c r="D7" s="5" t="s">
        <v>2</v>
      </c>
      <c r="E7" s="6" t="s">
        <v>122</v>
      </c>
    </row>
    <row r="8" spans="1:9" s="21" customFormat="1" x14ac:dyDescent="0.2">
      <c r="A8" s="79" t="s">
        <v>15</v>
      </c>
      <c r="B8" s="74"/>
      <c r="C8" s="45" t="s">
        <v>16</v>
      </c>
      <c r="D8" s="8">
        <v>26731611</v>
      </c>
      <c r="E8" s="9">
        <v>1500000</v>
      </c>
      <c r="G8" s="61"/>
      <c r="H8" s="61"/>
      <c r="I8" s="61"/>
    </row>
    <row r="9" spans="1:9" s="21" customFormat="1" x14ac:dyDescent="0.2">
      <c r="A9" s="69" t="s">
        <v>110</v>
      </c>
      <c r="B9" s="74"/>
      <c r="C9" s="45" t="s">
        <v>111</v>
      </c>
      <c r="D9" s="8">
        <v>26731611</v>
      </c>
      <c r="E9" s="9">
        <v>500000</v>
      </c>
      <c r="G9" s="61"/>
      <c r="H9" s="61"/>
      <c r="I9" s="61"/>
    </row>
    <row r="10" spans="1:9" s="21" customFormat="1" x14ac:dyDescent="0.2">
      <c r="A10" s="69" t="s">
        <v>112</v>
      </c>
      <c r="B10" s="74"/>
      <c r="C10" s="45" t="s">
        <v>113</v>
      </c>
      <c r="D10" s="8">
        <v>26731611</v>
      </c>
      <c r="E10" s="9">
        <v>10000</v>
      </c>
      <c r="G10" s="61"/>
      <c r="H10" s="61"/>
      <c r="I10" s="61"/>
    </row>
    <row r="11" spans="1:9" s="21" customFormat="1" x14ac:dyDescent="0.2">
      <c r="A11" s="75" t="s">
        <v>7</v>
      </c>
      <c r="B11" s="76"/>
      <c r="C11" s="76"/>
      <c r="D11" s="10">
        <v>26776611</v>
      </c>
      <c r="E11" s="11">
        <f>SUM(E8:E10)</f>
        <v>2010000</v>
      </c>
      <c r="G11" s="62">
        <f>SUM(E11)</f>
        <v>2010000</v>
      </c>
      <c r="H11" s="61"/>
      <c r="I11" s="61"/>
    </row>
    <row r="12" spans="1:9" s="21" customFormat="1" x14ac:dyDescent="0.2">
      <c r="A12" s="69" t="s">
        <v>45</v>
      </c>
      <c r="B12" s="74"/>
      <c r="C12" s="45" t="s">
        <v>80</v>
      </c>
      <c r="D12" s="8">
        <v>17718373</v>
      </c>
      <c r="E12" s="9">
        <v>1096000</v>
      </c>
      <c r="G12" s="61"/>
      <c r="H12" s="61"/>
      <c r="I12" s="61"/>
    </row>
    <row r="13" spans="1:9" x14ac:dyDescent="0.2">
      <c r="A13" s="79" t="s">
        <v>17</v>
      </c>
      <c r="B13" s="74"/>
      <c r="C13" s="7" t="s">
        <v>9</v>
      </c>
      <c r="D13" s="8">
        <v>3502368</v>
      </c>
      <c r="E13" s="9">
        <v>6047000</v>
      </c>
    </row>
    <row r="14" spans="1:9" x14ac:dyDescent="0.2">
      <c r="A14" s="69" t="s">
        <v>81</v>
      </c>
      <c r="B14" s="74"/>
      <c r="C14" s="7" t="s">
        <v>19</v>
      </c>
      <c r="D14" s="8">
        <v>955113</v>
      </c>
      <c r="E14" s="9">
        <v>1427000</v>
      </c>
    </row>
    <row r="15" spans="1:9" ht="12" customHeight="1" x14ac:dyDescent="0.2">
      <c r="A15" s="121" t="s">
        <v>85</v>
      </c>
      <c r="B15" s="70"/>
      <c r="C15" s="7" t="s">
        <v>82</v>
      </c>
      <c r="D15" s="8">
        <v>15000</v>
      </c>
      <c r="E15" s="9">
        <v>280000</v>
      </c>
    </row>
    <row r="16" spans="1:9" x14ac:dyDescent="0.2">
      <c r="A16" s="79" t="s">
        <v>20</v>
      </c>
      <c r="B16" s="74"/>
      <c r="C16" s="7" t="s">
        <v>21</v>
      </c>
      <c r="D16" s="8">
        <v>145339</v>
      </c>
      <c r="E16" s="9">
        <v>140000</v>
      </c>
    </row>
    <row r="17" spans="1:9" x14ac:dyDescent="0.2">
      <c r="A17" s="79" t="s">
        <v>22</v>
      </c>
      <c r="B17" s="74"/>
      <c r="C17" s="7" t="s">
        <v>23</v>
      </c>
      <c r="D17" s="8">
        <v>250309</v>
      </c>
      <c r="E17" s="9">
        <v>230000</v>
      </c>
    </row>
    <row r="18" spans="1:9" x14ac:dyDescent="0.2">
      <c r="A18" s="69" t="s">
        <v>84</v>
      </c>
      <c r="B18" s="74"/>
      <c r="C18" s="7" t="s">
        <v>83</v>
      </c>
      <c r="D18" s="8">
        <v>234300</v>
      </c>
      <c r="E18" s="9">
        <v>790000</v>
      </c>
    </row>
    <row r="19" spans="1:9" x14ac:dyDescent="0.2">
      <c r="A19" s="79" t="s">
        <v>26</v>
      </c>
      <c r="B19" s="74"/>
      <c r="C19" s="7" t="s">
        <v>11</v>
      </c>
      <c r="D19" s="8">
        <v>15591</v>
      </c>
      <c r="E19" s="9">
        <v>80000</v>
      </c>
    </row>
    <row r="20" spans="1:9" x14ac:dyDescent="0.2">
      <c r="A20" s="79" t="s">
        <v>27</v>
      </c>
      <c r="B20" s="74"/>
      <c r="C20" s="7" t="s">
        <v>86</v>
      </c>
      <c r="D20" s="8">
        <v>590271</v>
      </c>
      <c r="E20" s="9">
        <v>550000</v>
      </c>
    </row>
    <row r="21" spans="1:9" x14ac:dyDescent="0.2">
      <c r="A21" s="79" t="s">
        <v>28</v>
      </c>
      <c r="B21" s="74"/>
      <c r="C21" s="7" t="s">
        <v>12</v>
      </c>
      <c r="D21" s="8">
        <v>619149</v>
      </c>
      <c r="E21" s="9">
        <f>SUM(E15:E20)*0.27</f>
        <v>558900</v>
      </c>
    </row>
    <row r="22" spans="1:9" x14ac:dyDescent="0.2">
      <c r="A22" s="79" t="s">
        <v>29</v>
      </c>
      <c r="B22" s="74"/>
      <c r="C22" s="7" t="s">
        <v>30</v>
      </c>
      <c r="D22" s="8">
        <v>86185</v>
      </c>
      <c r="E22" s="9">
        <v>80000</v>
      </c>
    </row>
    <row r="23" spans="1:9" s="48" customFormat="1" x14ac:dyDescent="0.2">
      <c r="A23" s="69" t="s">
        <v>115</v>
      </c>
      <c r="B23" s="74"/>
      <c r="C23" s="49" t="s">
        <v>116</v>
      </c>
      <c r="D23" s="8">
        <v>281738</v>
      </c>
      <c r="E23" s="9">
        <v>19263</v>
      </c>
      <c r="G23" s="60"/>
      <c r="H23" s="60"/>
      <c r="I23" s="60"/>
    </row>
    <row r="24" spans="1:9" x14ac:dyDescent="0.2">
      <c r="A24" s="69" t="s">
        <v>117</v>
      </c>
      <c r="B24" s="74"/>
      <c r="C24" s="7" t="s">
        <v>118</v>
      </c>
      <c r="D24" s="8">
        <v>281738</v>
      </c>
      <c r="E24" s="9">
        <v>50000</v>
      </c>
    </row>
    <row r="25" spans="1:9" x14ac:dyDescent="0.2">
      <c r="A25" s="82" t="s">
        <v>13</v>
      </c>
      <c r="B25" s="83"/>
      <c r="C25" s="83"/>
      <c r="D25" s="15">
        <v>8819130</v>
      </c>
      <c r="E25" s="16">
        <f>SUM(E12:E24)</f>
        <v>11348163</v>
      </c>
      <c r="H25" s="63">
        <f>SUM(E25)</f>
        <v>11348163</v>
      </c>
    </row>
    <row r="26" spans="1:9" s="47" customFormat="1" x14ac:dyDescent="0.2">
      <c r="A26" s="28"/>
      <c r="B26" s="29"/>
      <c r="C26" s="29"/>
      <c r="D26" s="30"/>
      <c r="E26" s="31"/>
      <c r="G26" s="60"/>
      <c r="H26" s="60"/>
      <c r="I26" s="60"/>
    </row>
    <row r="27" spans="1:9" s="21" customFormat="1" x14ac:dyDescent="0.2">
      <c r="A27" s="85"/>
      <c r="B27" s="86"/>
      <c r="C27" s="86"/>
      <c r="D27" s="23"/>
      <c r="E27" s="24"/>
      <c r="G27" s="61"/>
      <c r="H27" s="61"/>
      <c r="I27" s="61"/>
    </row>
    <row r="28" spans="1:9" s="36" customFormat="1" x14ac:dyDescent="0.2">
      <c r="A28" s="91" t="s">
        <v>33</v>
      </c>
      <c r="B28" s="72"/>
      <c r="C28" s="72"/>
      <c r="D28" s="72"/>
      <c r="E28" s="37"/>
      <c r="G28" s="61"/>
      <c r="H28" s="61"/>
      <c r="I28" s="61"/>
    </row>
    <row r="29" spans="1:9" ht="22.5" customHeight="1" x14ac:dyDescent="0.2">
      <c r="A29" s="73" t="s">
        <v>0</v>
      </c>
      <c r="B29" s="74"/>
      <c r="C29" s="5" t="s">
        <v>1</v>
      </c>
      <c r="D29" s="5" t="s">
        <v>2</v>
      </c>
      <c r="E29" s="6" t="s">
        <v>122</v>
      </c>
    </row>
    <row r="30" spans="1:9" ht="12" customHeight="1" x14ac:dyDescent="0.2">
      <c r="A30" s="69" t="s">
        <v>85</v>
      </c>
      <c r="B30" s="74"/>
      <c r="C30" s="45" t="s">
        <v>82</v>
      </c>
      <c r="D30" s="8">
        <v>125465</v>
      </c>
      <c r="E30" s="9">
        <v>50000</v>
      </c>
    </row>
    <row r="31" spans="1:9" ht="12" customHeight="1" x14ac:dyDescent="0.2">
      <c r="A31" s="69" t="s">
        <v>84</v>
      </c>
      <c r="B31" s="74"/>
      <c r="C31" s="45" t="s">
        <v>83</v>
      </c>
      <c r="D31" s="8">
        <v>2656</v>
      </c>
      <c r="E31" s="9">
        <v>25000</v>
      </c>
    </row>
    <row r="32" spans="1:9" ht="12" customHeight="1" x14ac:dyDescent="0.2">
      <c r="A32" s="79" t="s">
        <v>27</v>
      </c>
      <c r="B32" s="74"/>
      <c r="C32" s="45" t="s">
        <v>86</v>
      </c>
      <c r="D32" s="8">
        <v>63444</v>
      </c>
      <c r="E32" s="9">
        <v>50000</v>
      </c>
    </row>
    <row r="33" spans="1:9" x14ac:dyDescent="0.2">
      <c r="A33" s="80" t="s">
        <v>28</v>
      </c>
      <c r="B33" s="81"/>
      <c r="C33" s="12" t="s">
        <v>12</v>
      </c>
      <c r="D33" s="13">
        <v>56388</v>
      </c>
      <c r="E33" s="14">
        <f>SUM(E30:E32)*0.27</f>
        <v>33750</v>
      </c>
    </row>
    <row r="34" spans="1:9" x14ac:dyDescent="0.2">
      <c r="A34" s="82" t="s">
        <v>13</v>
      </c>
      <c r="B34" s="83"/>
      <c r="C34" s="83"/>
      <c r="D34" s="15">
        <v>265233</v>
      </c>
      <c r="E34" s="16">
        <f>SUM(E30:E33)</f>
        <v>158750</v>
      </c>
      <c r="H34" s="63">
        <f>SUM(E34)</f>
        <v>158750</v>
      </c>
    </row>
    <row r="35" spans="1:9" s="47" customFormat="1" x14ac:dyDescent="0.2">
      <c r="A35" s="28"/>
      <c r="B35" s="29"/>
      <c r="C35" s="29"/>
      <c r="D35" s="30"/>
      <c r="E35" s="31"/>
      <c r="G35" s="60"/>
      <c r="H35" s="63"/>
      <c r="I35" s="60"/>
    </row>
    <row r="36" spans="1:9" s="21" customFormat="1" x14ac:dyDescent="0.2">
      <c r="A36" s="87"/>
      <c r="B36" s="86"/>
      <c r="C36" s="86"/>
      <c r="D36" s="19"/>
      <c r="E36" s="20"/>
      <c r="G36" s="61"/>
      <c r="H36" s="61"/>
      <c r="I36" s="61"/>
    </row>
    <row r="37" spans="1:9" s="36" customFormat="1" x14ac:dyDescent="0.2">
      <c r="A37" s="71" t="s">
        <v>36</v>
      </c>
      <c r="B37" s="72"/>
      <c r="C37" s="72"/>
      <c r="D37" s="72"/>
      <c r="E37" s="37"/>
      <c r="G37" s="61"/>
      <c r="H37" s="61"/>
      <c r="I37" s="61"/>
    </row>
    <row r="38" spans="1:9" ht="24" customHeight="1" x14ac:dyDescent="0.2">
      <c r="A38" s="73" t="s">
        <v>0</v>
      </c>
      <c r="B38" s="74"/>
      <c r="C38" s="5" t="s">
        <v>1</v>
      </c>
      <c r="D38" s="5" t="s">
        <v>2</v>
      </c>
      <c r="E38" s="6" t="s">
        <v>122</v>
      </c>
    </row>
    <row r="39" spans="1:9" s="43" customFormat="1" x14ac:dyDescent="0.2">
      <c r="A39" s="117" t="s">
        <v>37</v>
      </c>
      <c r="B39" s="118"/>
      <c r="C39" s="51" t="s">
        <v>3</v>
      </c>
      <c r="D39" s="52">
        <v>6477249</v>
      </c>
      <c r="E39" s="50">
        <v>10773452</v>
      </c>
      <c r="G39" s="61"/>
      <c r="H39" s="61"/>
      <c r="I39" s="61"/>
    </row>
    <row r="40" spans="1:9" s="43" customFormat="1" x14ac:dyDescent="0.2">
      <c r="A40" s="117" t="s">
        <v>38</v>
      </c>
      <c r="B40" s="118"/>
      <c r="C40" s="51" t="s">
        <v>95</v>
      </c>
      <c r="D40" s="52">
        <v>8240847</v>
      </c>
      <c r="E40" s="50">
        <v>8713680</v>
      </c>
      <c r="G40" s="61"/>
      <c r="H40" s="61"/>
      <c r="I40" s="61"/>
    </row>
    <row r="41" spans="1:9" s="43" customFormat="1" x14ac:dyDescent="0.2">
      <c r="A41" s="117" t="s">
        <v>39</v>
      </c>
      <c r="B41" s="118"/>
      <c r="C41" s="51" t="s">
        <v>4</v>
      </c>
      <c r="D41" s="52">
        <v>1200000</v>
      </c>
      <c r="E41" s="50">
        <v>1800000</v>
      </c>
      <c r="G41" s="61"/>
      <c r="H41" s="61"/>
      <c r="I41" s="61"/>
    </row>
    <row r="42" spans="1:9" x14ac:dyDescent="0.2">
      <c r="A42" s="75" t="s">
        <v>114</v>
      </c>
      <c r="B42" s="76"/>
      <c r="C42" s="76"/>
      <c r="D42" s="10">
        <v>20696325</v>
      </c>
      <c r="E42" s="11">
        <f>SUM(E39:E41)</f>
        <v>21287132</v>
      </c>
      <c r="G42" s="63">
        <f>SUM(E42)</f>
        <v>21287132</v>
      </c>
    </row>
    <row r="43" spans="1:9" s="47" customFormat="1" x14ac:dyDescent="0.2">
      <c r="A43" s="28"/>
      <c r="B43" s="29"/>
      <c r="C43" s="29"/>
      <c r="D43" s="30"/>
      <c r="E43" s="31"/>
      <c r="G43" s="63"/>
      <c r="H43" s="60"/>
      <c r="I43" s="60"/>
    </row>
    <row r="44" spans="1:9" s="47" customFormat="1" x14ac:dyDescent="0.2">
      <c r="A44" s="28"/>
      <c r="B44" s="29"/>
      <c r="C44" s="29"/>
      <c r="D44" s="30"/>
      <c r="E44" s="31"/>
      <c r="G44" s="63"/>
      <c r="H44" s="60"/>
      <c r="I44" s="60"/>
    </row>
    <row r="45" spans="1:9" s="43" customFormat="1" ht="12" customHeight="1" x14ac:dyDescent="0.2">
      <c r="A45" s="71" t="s">
        <v>97</v>
      </c>
      <c r="B45" s="72"/>
      <c r="C45" s="72"/>
      <c r="D45" s="72"/>
      <c r="E45" s="37"/>
      <c r="G45" s="61"/>
      <c r="H45" s="61"/>
      <c r="I45" s="61"/>
    </row>
    <row r="46" spans="1:9" s="47" customFormat="1" ht="24" customHeight="1" x14ac:dyDescent="0.2">
      <c r="A46" s="73" t="s">
        <v>0</v>
      </c>
      <c r="B46" s="74"/>
      <c r="C46" s="44" t="s">
        <v>1</v>
      </c>
      <c r="D46" s="44" t="s">
        <v>2</v>
      </c>
      <c r="E46" s="6" t="s">
        <v>122</v>
      </c>
      <c r="G46" s="60"/>
      <c r="H46" s="60"/>
      <c r="I46" s="60"/>
    </row>
    <row r="47" spans="1:9" s="43" customFormat="1" x14ac:dyDescent="0.2">
      <c r="A47" s="77" t="s">
        <v>99</v>
      </c>
      <c r="B47" s="78"/>
      <c r="C47" s="51" t="s">
        <v>61</v>
      </c>
      <c r="D47" s="52"/>
      <c r="E47" s="50">
        <v>3262787</v>
      </c>
      <c r="G47" s="61"/>
      <c r="H47" s="61"/>
      <c r="I47" s="61"/>
    </row>
    <row r="48" spans="1:9" s="43" customFormat="1" ht="12" customHeight="1" x14ac:dyDescent="0.2">
      <c r="A48" s="77" t="s">
        <v>99</v>
      </c>
      <c r="B48" s="78"/>
      <c r="C48" s="51" t="s">
        <v>100</v>
      </c>
      <c r="D48" s="52"/>
      <c r="E48" s="50">
        <v>678777</v>
      </c>
      <c r="G48" s="61"/>
      <c r="H48" s="61"/>
      <c r="I48" s="61"/>
    </row>
    <row r="49" spans="1:9" s="43" customFormat="1" ht="12" customHeight="1" x14ac:dyDescent="0.2">
      <c r="A49" s="77" t="s">
        <v>99</v>
      </c>
      <c r="B49" s="78"/>
      <c r="C49" s="51" t="s">
        <v>101</v>
      </c>
      <c r="D49" s="52"/>
      <c r="E49" s="50">
        <v>333235</v>
      </c>
      <c r="G49" s="61"/>
      <c r="H49" s="61"/>
      <c r="I49" s="61"/>
    </row>
    <row r="50" spans="1:9" s="47" customFormat="1" x14ac:dyDescent="0.2">
      <c r="A50" s="75" t="s">
        <v>98</v>
      </c>
      <c r="B50" s="76"/>
      <c r="C50" s="76"/>
      <c r="D50" s="10">
        <v>20696325</v>
      </c>
      <c r="E50" s="11">
        <f>SUM(E47:E49)</f>
        <v>4274799</v>
      </c>
      <c r="G50" s="60"/>
      <c r="H50" s="63">
        <f>SUM(E50)</f>
        <v>4274799</v>
      </c>
      <c r="I50" s="60"/>
    </row>
    <row r="51" spans="1:9" s="21" customFormat="1" x14ac:dyDescent="0.2">
      <c r="A51" s="87"/>
      <c r="B51" s="86"/>
      <c r="C51" s="86"/>
      <c r="D51" s="19"/>
      <c r="E51" s="20"/>
      <c r="G51" s="61"/>
      <c r="H51" s="61"/>
      <c r="I51" s="61"/>
    </row>
    <row r="52" spans="1:9" s="21" customFormat="1" x14ac:dyDescent="0.2">
      <c r="A52" s="22"/>
      <c r="B52" s="18"/>
      <c r="C52" s="18"/>
      <c r="D52" s="23"/>
      <c r="E52" s="24"/>
      <c r="G52" s="61"/>
      <c r="H52" s="61"/>
      <c r="I52" s="61"/>
    </row>
    <row r="53" spans="1:9" s="21" customFormat="1" x14ac:dyDescent="0.2">
      <c r="A53" s="91" t="s">
        <v>87</v>
      </c>
      <c r="B53" s="72"/>
      <c r="C53" s="72"/>
      <c r="D53" s="72"/>
      <c r="E53" s="37"/>
      <c r="G53" s="61"/>
      <c r="H53" s="61"/>
      <c r="I53" s="61"/>
    </row>
    <row r="54" spans="1:9" s="21" customFormat="1" ht="25.5" customHeight="1" x14ac:dyDescent="0.2">
      <c r="A54" s="73" t="s">
        <v>0</v>
      </c>
      <c r="B54" s="74"/>
      <c r="C54" s="5" t="s">
        <v>1</v>
      </c>
      <c r="D54" s="5" t="s">
        <v>2</v>
      </c>
      <c r="E54" s="6" t="s">
        <v>122</v>
      </c>
      <c r="G54" s="61"/>
      <c r="H54" s="61"/>
      <c r="I54" s="61"/>
    </row>
    <row r="55" spans="1:9" s="21" customFormat="1" ht="16.5" customHeight="1" x14ac:dyDescent="0.2">
      <c r="A55" s="79" t="s">
        <v>15</v>
      </c>
      <c r="B55" s="74"/>
      <c r="C55" s="45" t="s">
        <v>16</v>
      </c>
      <c r="D55" s="8">
        <v>26731611</v>
      </c>
      <c r="E55" s="9">
        <v>27162500</v>
      </c>
      <c r="G55" s="61"/>
      <c r="H55" s="61"/>
      <c r="I55" s="61"/>
    </row>
    <row r="56" spans="1:9" s="21" customFormat="1" x14ac:dyDescent="0.2">
      <c r="A56" s="69" t="s">
        <v>104</v>
      </c>
      <c r="B56" s="74"/>
      <c r="C56" s="7" t="s">
        <v>105</v>
      </c>
      <c r="D56" s="8">
        <v>26731611</v>
      </c>
      <c r="E56" s="9">
        <v>500000</v>
      </c>
      <c r="G56" s="61"/>
      <c r="H56" s="61"/>
      <c r="I56" s="61"/>
    </row>
    <row r="57" spans="1:9" s="21" customFormat="1" x14ac:dyDescent="0.2">
      <c r="A57" s="75" t="s">
        <v>7</v>
      </c>
      <c r="B57" s="76"/>
      <c r="C57" s="76"/>
      <c r="D57" s="10">
        <v>26776611</v>
      </c>
      <c r="E57" s="11">
        <f>SUM(E55:E56)</f>
        <v>27662500</v>
      </c>
      <c r="G57" s="62">
        <f>SUM(E57)</f>
        <v>27662500</v>
      </c>
      <c r="H57" s="61"/>
      <c r="I57" s="61"/>
    </row>
    <row r="58" spans="1:9" s="21" customFormat="1" x14ac:dyDescent="0.2">
      <c r="A58" s="79" t="s">
        <v>40</v>
      </c>
      <c r="B58" s="74"/>
      <c r="C58" s="7" t="s">
        <v>41</v>
      </c>
      <c r="D58" s="8">
        <v>17718373</v>
      </c>
      <c r="E58" s="9">
        <v>22200000</v>
      </c>
      <c r="G58" s="61"/>
      <c r="H58" s="61"/>
      <c r="I58" s="61"/>
    </row>
    <row r="59" spans="1:9" s="21" customFormat="1" x14ac:dyDescent="0.2">
      <c r="A59" s="79" t="s">
        <v>18</v>
      </c>
      <c r="B59" s="74"/>
      <c r="C59" s="7" t="s">
        <v>19</v>
      </c>
      <c r="D59" s="8">
        <v>2404250</v>
      </c>
      <c r="E59" s="14">
        <v>4376000</v>
      </c>
      <c r="G59" s="61"/>
      <c r="H59" s="61"/>
      <c r="I59" s="61"/>
    </row>
    <row r="60" spans="1:9" s="21" customFormat="1" ht="12" customHeight="1" x14ac:dyDescent="0.2">
      <c r="A60" s="69" t="s">
        <v>85</v>
      </c>
      <c r="B60" s="74"/>
      <c r="C60" s="45" t="s">
        <v>82</v>
      </c>
      <c r="D60" s="40"/>
      <c r="E60" s="27">
        <v>450000</v>
      </c>
      <c r="G60" s="61"/>
      <c r="H60" s="61"/>
      <c r="I60" s="61"/>
    </row>
    <row r="61" spans="1:9" s="21" customFormat="1" ht="12" customHeight="1" x14ac:dyDescent="0.2">
      <c r="A61" s="115" t="s">
        <v>28</v>
      </c>
      <c r="B61" s="116"/>
      <c r="C61" s="39" t="s">
        <v>12</v>
      </c>
      <c r="D61" s="40"/>
      <c r="E61" s="27">
        <v>110000</v>
      </c>
      <c r="G61" s="61"/>
      <c r="H61" s="61"/>
      <c r="I61" s="61"/>
    </row>
    <row r="62" spans="1:9" s="21" customFormat="1" x14ac:dyDescent="0.2">
      <c r="A62" s="82" t="s">
        <v>13</v>
      </c>
      <c r="B62" s="83"/>
      <c r="C62" s="83"/>
      <c r="D62" s="15">
        <v>24361605</v>
      </c>
      <c r="E62" s="16">
        <f>SUM(E58:E61)</f>
        <v>27136000</v>
      </c>
      <c r="G62" s="61"/>
      <c r="H62" s="62">
        <f>SUM(E62)</f>
        <v>27136000</v>
      </c>
      <c r="I62" s="61"/>
    </row>
    <row r="63" spans="1:9" s="21" customFormat="1" x14ac:dyDescent="0.2">
      <c r="A63" s="41"/>
      <c r="B63" s="42"/>
      <c r="C63" s="42"/>
      <c r="D63" s="23"/>
      <c r="E63" s="24"/>
      <c r="G63" s="61"/>
      <c r="H63" s="61"/>
      <c r="I63" s="61"/>
    </row>
    <row r="64" spans="1:9" s="21" customFormat="1" x14ac:dyDescent="0.2">
      <c r="A64" s="41"/>
      <c r="B64" s="42"/>
      <c r="C64" s="42"/>
      <c r="D64" s="23"/>
      <c r="E64" s="24"/>
      <c r="G64" s="61"/>
      <c r="H64" s="61"/>
      <c r="I64" s="61"/>
    </row>
    <row r="65" spans="1:9" s="21" customFormat="1" x14ac:dyDescent="0.2">
      <c r="A65" s="85"/>
      <c r="B65" s="85"/>
      <c r="C65" s="85"/>
      <c r="D65" s="23"/>
      <c r="E65" s="24"/>
      <c r="G65" s="61"/>
      <c r="H65" s="61"/>
      <c r="I65" s="61"/>
    </row>
    <row r="66" spans="1:9" s="36" customFormat="1" x14ac:dyDescent="0.2">
      <c r="A66" s="84" t="s">
        <v>42</v>
      </c>
      <c r="B66" s="84"/>
      <c r="C66" s="84"/>
      <c r="D66" s="84"/>
      <c r="E66" s="37"/>
      <c r="G66" s="61"/>
      <c r="H66" s="61"/>
      <c r="I66" s="61"/>
    </row>
    <row r="67" spans="1:9" ht="24" customHeight="1" x14ac:dyDescent="0.2">
      <c r="A67" s="110" t="s">
        <v>0</v>
      </c>
      <c r="B67" s="111"/>
      <c r="C67" s="5" t="s">
        <v>1</v>
      </c>
      <c r="D67" s="5" t="s">
        <v>2</v>
      </c>
      <c r="E67" s="6" t="s">
        <v>122</v>
      </c>
    </row>
    <row r="68" spans="1:9" ht="12" customHeight="1" x14ac:dyDescent="0.2">
      <c r="A68" s="79" t="s">
        <v>27</v>
      </c>
      <c r="B68" s="74"/>
      <c r="C68" s="45" t="s">
        <v>86</v>
      </c>
      <c r="D68" s="8">
        <v>70000</v>
      </c>
      <c r="E68" s="9">
        <v>100000</v>
      </c>
    </row>
    <row r="69" spans="1:9" x14ac:dyDescent="0.2">
      <c r="A69" s="115" t="s">
        <v>28</v>
      </c>
      <c r="B69" s="116"/>
      <c r="C69" s="12" t="s">
        <v>12</v>
      </c>
      <c r="D69" s="13">
        <v>18900</v>
      </c>
      <c r="E69" s="14">
        <v>27000</v>
      </c>
    </row>
    <row r="70" spans="1:9" x14ac:dyDescent="0.2">
      <c r="A70" s="112" t="s">
        <v>13</v>
      </c>
      <c r="B70" s="113"/>
      <c r="C70" s="114"/>
      <c r="D70" s="15">
        <v>88900</v>
      </c>
      <c r="E70" s="16">
        <f>SUM(E68:E69)</f>
        <v>127000</v>
      </c>
      <c r="H70" s="63">
        <f>SUM(E70)</f>
        <v>127000</v>
      </c>
    </row>
    <row r="71" spans="1:9" s="21" customFormat="1" ht="6" customHeight="1" x14ac:dyDescent="0.2">
      <c r="A71" s="17"/>
      <c r="B71" s="17"/>
      <c r="C71" s="17"/>
      <c r="D71" s="19"/>
      <c r="E71" s="20"/>
      <c r="G71" s="61"/>
      <c r="H71" s="61"/>
      <c r="I71" s="61"/>
    </row>
    <row r="72" spans="1:9" s="21" customFormat="1" x14ac:dyDescent="0.2">
      <c r="A72" s="85"/>
      <c r="B72" s="86"/>
      <c r="C72" s="86"/>
      <c r="D72" s="23"/>
      <c r="E72" s="24"/>
      <c r="G72" s="61"/>
      <c r="H72" s="61"/>
      <c r="I72" s="61"/>
    </row>
    <row r="73" spans="1:9" s="36" customFormat="1" x14ac:dyDescent="0.2">
      <c r="A73" s="91" t="s">
        <v>43</v>
      </c>
      <c r="B73" s="72"/>
      <c r="C73" s="72"/>
      <c r="D73" s="72"/>
      <c r="E73" s="37"/>
      <c r="G73" s="61"/>
      <c r="H73" s="61"/>
      <c r="I73" s="61"/>
    </row>
    <row r="74" spans="1:9" ht="22.5" customHeight="1" x14ac:dyDescent="0.2">
      <c r="A74" s="73" t="s">
        <v>0</v>
      </c>
      <c r="B74" s="74"/>
      <c r="C74" s="5" t="s">
        <v>1</v>
      </c>
      <c r="D74" s="5" t="s">
        <v>2</v>
      </c>
      <c r="E74" s="6" t="s">
        <v>122</v>
      </c>
    </row>
    <row r="75" spans="1:9" x14ac:dyDescent="0.2">
      <c r="A75" s="79" t="s">
        <v>24</v>
      </c>
      <c r="B75" s="74"/>
      <c r="C75" s="7" t="s">
        <v>25</v>
      </c>
      <c r="D75" s="8">
        <v>785144</v>
      </c>
      <c r="E75" s="9">
        <v>1000000</v>
      </c>
    </row>
    <row r="76" spans="1:9" s="47" customFormat="1" x14ac:dyDescent="0.2">
      <c r="A76" s="79" t="s">
        <v>26</v>
      </c>
      <c r="B76" s="74"/>
      <c r="C76" s="45" t="s">
        <v>11</v>
      </c>
      <c r="D76" s="8">
        <v>255101</v>
      </c>
      <c r="E76" s="9">
        <v>250000</v>
      </c>
      <c r="G76" s="60"/>
      <c r="H76" s="60"/>
      <c r="I76" s="60"/>
    </row>
    <row r="77" spans="1:9" s="47" customFormat="1" x14ac:dyDescent="0.2">
      <c r="A77" s="80" t="s">
        <v>28</v>
      </c>
      <c r="B77" s="81"/>
      <c r="C77" s="46" t="s">
        <v>12</v>
      </c>
      <c r="D77" s="13">
        <v>280867</v>
      </c>
      <c r="E77" s="14">
        <f>(E73+E76)*0.27</f>
        <v>67500</v>
      </c>
      <c r="G77" s="60"/>
      <c r="H77" s="60"/>
      <c r="I77" s="60"/>
    </row>
    <row r="78" spans="1:9" x14ac:dyDescent="0.2">
      <c r="A78" s="69" t="s">
        <v>106</v>
      </c>
      <c r="B78" s="74"/>
      <c r="C78" s="7" t="s">
        <v>109</v>
      </c>
      <c r="D78" s="8">
        <v>255101</v>
      </c>
      <c r="E78" s="9">
        <v>728000</v>
      </c>
    </row>
    <row r="79" spans="1:9" x14ac:dyDescent="0.2">
      <c r="A79" s="109" t="s">
        <v>108</v>
      </c>
      <c r="B79" s="81"/>
      <c r="C79" s="12" t="s">
        <v>107</v>
      </c>
      <c r="D79" s="13">
        <v>280867</v>
      </c>
      <c r="E79" s="14">
        <f>(E78)*0.27</f>
        <v>196560</v>
      </c>
    </row>
    <row r="80" spans="1:9" x14ac:dyDescent="0.2">
      <c r="A80" s="82" t="s">
        <v>13</v>
      </c>
      <c r="B80" s="83"/>
      <c r="C80" s="83"/>
      <c r="D80" s="15">
        <v>1321112</v>
      </c>
      <c r="E80" s="16">
        <f>SUM(E75:E79)</f>
        <v>2242060</v>
      </c>
      <c r="H80" s="63">
        <f>SUM(E80)</f>
        <v>2242060</v>
      </c>
    </row>
    <row r="81" spans="1:9" s="21" customFormat="1" ht="5.25" customHeight="1" x14ac:dyDescent="0.2">
      <c r="A81" s="87"/>
      <c r="B81" s="86"/>
      <c r="C81" s="86"/>
      <c r="D81" s="19"/>
      <c r="E81" s="20"/>
      <c r="G81" s="61"/>
      <c r="H81" s="61"/>
      <c r="I81" s="61"/>
    </row>
    <row r="82" spans="1:9" s="21" customFormat="1" ht="12.75" customHeight="1" x14ac:dyDescent="0.2">
      <c r="A82" s="85"/>
      <c r="B82" s="86"/>
      <c r="C82" s="86"/>
      <c r="D82" s="23"/>
      <c r="E82" s="24"/>
      <c r="G82" s="61"/>
      <c r="H82" s="61"/>
      <c r="I82" s="61"/>
    </row>
    <row r="83" spans="1:9" s="36" customFormat="1" x14ac:dyDescent="0.2">
      <c r="A83" s="91" t="s">
        <v>44</v>
      </c>
      <c r="B83" s="72"/>
      <c r="C83" s="72"/>
      <c r="D83" s="72"/>
      <c r="E83" s="37"/>
      <c r="G83" s="61"/>
      <c r="H83" s="61"/>
      <c r="I83" s="61"/>
    </row>
    <row r="84" spans="1:9" ht="26.25" customHeight="1" x14ac:dyDescent="0.2">
      <c r="A84" s="73" t="s">
        <v>0</v>
      </c>
      <c r="B84" s="74"/>
      <c r="C84" s="5" t="s">
        <v>1</v>
      </c>
      <c r="D84" s="5" t="s">
        <v>2</v>
      </c>
      <c r="E84" s="6" t="s">
        <v>122</v>
      </c>
    </row>
    <row r="85" spans="1:9" s="21" customFormat="1" x14ac:dyDescent="0.2">
      <c r="A85" s="79" t="s">
        <v>15</v>
      </c>
      <c r="B85" s="74"/>
      <c r="C85" s="45" t="s">
        <v>16</v>
      </c>
      <c r="D85" s="8">
        <v>26731611</v>
      </c>
      <c r="E85" s="9">
        <v>3000000</v>
      </c>
      <c r="G85" s="61"/>
      <c r="H85" s="61"/>
      <c r="I85" s="61"/>
    </row>
    <row r="86" spans="1:9" x14ac:dyDescent="0.2">
      <c r="A86" s="79" t="s">
        <v>34</v>
      </c>
      <c r="B86" s="74"/>
      <c r="C86" s="7" t="s">
        <v>35</v>
      </c>
      <c r="D86" s="8">
        <v>9000</v>
      </c>
      <c r="E86" s="9">
        <v>100000</v>
      </c>
    </row>
    <row r="87" spans="1:9" x14ac:dyDescent="0.2">
      <c r="A87" s="75" t="s">
        <v>7</v>
      </c>
      <c r="B87" s="76"/>
      <c r="C87" s="76"/>
      <c r="D87" s="10">
        <v>1240000</v>
      </c>
      <c r="E87" s="11">
        <f>SUM(E85:E86)</f>
        <v>3100000</v>
      </c>
      <c r="G87" s="63">
        <f>SUM(E87)</f>
        <v>3100000</v>
      </c>
    </row>
    <row r="88" spans="1:9" ht="12" customHeight="1" x14ac:dyDescent="0.2">
      <c r="A88" s="69" t="s">
        <v>85</v>
      </c>
      <c r="B88" s="74"/>
      <c r="C88" s="45" t="s">
        <v>82</v>
      </c>
      <c r="D88" s="8">
        <v>447462</v>
      </c>
      <c r="E88" s="9">
        <v>450000</v>
      </c>
    </row>
    <row r="89" spans="1:9" ht="12" customHeight="1" x14ac:dyDescent="0.2">
      <c r="A89" s="69" t="s">
        <v>84</v>
      </c>
      <c r="B89" s="74"/>
      <c r="C89" s="45" t="s">
        <v>83</v>
      </c>
      <c r="D89" s="8">
        <v>32448</v>
      </c>
      <c r="E89" s="9">
        <v>95000</v>
      </c>
    </row>
    <row r="90" spans="1:9" x14ac:dyDescent="0.2">
      <c r="A90" s="79" t="s">
        <v>26</v>
      </c>
      <c r="B90" s="74"/>
      <c r="C90" s="7" t="s">
        <v>11</v>
      </c>
      <c r="D90" s="8">
        <v>2205</v>
      </c>
      <c r="E90" s="9">
        <v>50000</v>
      </c>
    </row>
    <row r="91" spans="1:9" ht="12" customHeight="1" x14ac:dyDescent="0.2">
      <c r="A91" s="79" t="s">
        <v>27</v>
      </c>
      <c r="B91" s="74"/>
      <c r="C91" s="45" t="s">
        <v>86</v>
      </c>
      <c r="D91" s="8">
        <v>212244</v>
      </c>
      <c r="E91" s="9">
        <v>500000</v>
      </c>
    </row>
    <row r="92" spans="1:9" x14ac:dyDescent="0.2">
      <c r="A92" s="80" t="s">
        <v>28</v>
      </c>
      <c r="B92" s="81"/>
      <c r="C92" s="12" t="s">
        <v>12</v>
      </c>
      <c r="D92" s="13">
        <v>579092</v>
      </c>
      <c r="E92" s="14">
        <f>SUM(E88:E91)*0.27</f>
        <v>295650</v>
      </c>
    </row>
    <row r="93" spans="1:9" x14ac:dyDescent="0.2">
      <c r="A93" s="82" t="s">
        <v>13</v>
      </c>
      <c r="B93" s="83"/>
      <c r="C93" s="83"/>
      <c r="D93" s="15">
        <v>3399098</v>
      </c>
      <c r="E93" s="16">
        <f>SUM(E88:E92)</f>
        <v>1390650</v>
      </c>
      <c r="H93" s="63">
        <f>SUM(E93)</f>
        <v>1390650</v>
      </c>
    </row>
    <row r="94" spans="1:9" s="47" customFormat="1" ht="4.5" customHeight="1" x14ac:dyDescent="0.2">
      <c r="A94" s="28"/>
      <c r="B94" s="29"/>
      <c r="C94" s="29"/>
      <c r="D94" s="30"/>
      <c r="E94" s="31"/>
      <c r="G94" s="60"/>
      <c r="H94" s="63"/>
      <c r="I94" s="60"/>
    </row>
    <row r="95" spans="1:9" s="21" customFormat="1" x14ac:dyDescent="0.2">
      <c r="A95" s="85"/>
      <c r="B95" s="86"/>
      <c r="C95" s="86"/>
      <c r="D95" s="23"/>
      <c r="E95" s="24"/>
      <c r="G95" s="61"/>
      <c r="H95" s="61"/>
      <c r="I95" s="61"/>
    </row>
    <row r="96" spans="1:9" s="36" customFormat="1" x14ac:dyDescent="0.2">
      <c r="A96" s="91" t="s">
        <v>47</v>
      </c>
      <c r="B96" s="72"/>
      <c r="C96" s="72"/>
      <c r="D96" s="72"/>
      <c r="E96" s="37"/>
      <c r="G96" s="61"/>
      <c r="H96" s="61"/>
      <c r="I96" s="61"/>
    </row>
    <row r="97" spans="1:9" ht="25.5" customHeight="1" x14ac:dyDescent="0.2">
      <c r="A97" s="73" t="s">
        <v>0</v>
      </c>
      <c r="B97" s="74"/>
      <c r="C97" s="5" t="s">
        <v>1</v>
      </c>
      <c r="D97" s="5" t="s">
        <v>2</v>
      </c>
      <c r="E97" s="6" t="s">
        <v>122</v>
      </c>
    </row>
    <row r="98" spans="1:9" x14ac:dyDescent="0.2">
      <c r="A98" s="79" t="s">
        <v>45</v>
      </c>
      <c r="B98" s="74"/>
      <c r="C98" s="7" t="s">
        <v>46</v>
      </c>
      <c r="D98" s="8">
        <v>2111200</v>
      </c>
      <c r="E98" s="9">
        <v>2315000</v>
      </c>
    </row>
    <row r="99" spans="1:9" x14ac:dyDescent="0.2">
      <c r="A99" s="69" t="s">
        <v>90</v>
      </c>
      <c r="B99" s="74"/>
      <c r="C99" s="7" t="s">
        <v>64</v>
      </c>
      <c r="D99" s="8">
        <v>80000</v>
      </c>
      <c r="E99" s="9">
        <v>100000</v>
      </c>
    </row>
    <row r="100" spans="1:9" x14ac:dyDescent="0.2">
      <c r="A100" s="79" t="s">
        <v>48</v>
      </c>
      <c r="B100" s="74"/>
      <c r="C100" s="7" t="s">
        <v>8</v>
      </c>
      <c r="D100" s="8">
        <v>11880</v>
      </c>
      <c r="E100" s="9">
        <v>50000</v>
      </c>
    </row>
    <row r="101" spans="1:9" x14ac:dyDescent="0.2">
      <c r="A101" s="89" t="s">
        <v>66</v>
      </c>
      <c r="B101" s="90"/>
      <c r="C101" s="7" t="s">
        <v>65</v>
      </c>
      <c r="D101" s="8"/>
      <c r="E101" s="9">
        <v>50000</v>
      </c>
    </row>
    <row r="102" spans="1:9" x14ac:dyDescent="0.2">
      <c r="A102" s="79" t="s">
        <v>18</v>
      </c>
      <c r="B102" s="74"/>
      <c r="C102" s="7" t="s">
        <v>19</v>
      </c>
      <c r="D102" s="8">
        <v>570032</v>
      </c>
      <c r="E102" s="9">
        <v>480000</v>
      </c>
    </row>
    <row r="103" spans="1:9" x14ac:dyDescent="0.2">
      <c r="A103" s="69" t="s">
        <v>91</v>
      </c>
      <c r="B103" s="74"/>
      <c r="C103" s="7" t="s">
        <v>63</v>
      </c>
      <c r="D103" s="8"/>
      <c r="E103" s="9">
        <v>35000</v>
      </c>
    </row>
    <row r="104" spans="1:9" ht="12" customHeight="1" x14ac:dyDescent="0.2">
      <c r="A104" s="69" t="s">
        <v>85</v>
      </c>
      <c r="B104" s="74"/>
      <c r="C104" s="45" t="s">
        <v>82</v>
      </c>
      <c r="D104" s="8">
        <v>93000</v>
      </c>
      <c r="E104" s="9">
        <v>100000</v>
      </c>
    </row>
    <row r="105" spans="1:9" x14ac:dyDescent="0.2">
      <c r="A105" s="79" t="s">
        <v>20</v>
      </c>
      <c r="B105" s="74"/>
      <c r="C105" s="7" t="s">
        <v>21</v>
      </c>
      <c r="D105" s="8">
        <v>107357</v>
      </c>
      <c r="E105" s="9">
        <v>155000</v>
      </c>
    </row>
    <row r="106" spans="1:9" x14ac:dyDescent="0.2">
      <c r="A106" s="79" t="s">
        <v>22</v>
      </c>
      <c r="B106" s="74"/>
      <c r="C106" s="7" t="s">
        <v>23</v>
      </c>
      <c r="D106" s="8">
        <v>121605</v>
      </c>
      <c r="E106" s="9">
        <v>140000</v>
      </c>
    </row>
    <row r="107" spans="1:9" x14ac:dyDescent="0.2">
      <c r="A107" s="69" t="s">
        <v>84</v>
      </c>
      <c r="B107" s="74"/>
      <c r="C107" s="7" t="s">
        <v>83</v>
      </c>
      <c r="D107" s="8">
        <v>15643</v>
      </c>
      <c r="E107" s="9">
        <v>350000</v>
      </c>
    </row>
    <row r="108" spans="1:9" x14ac:dyDescent="0.2">
      <c r="A108" s="80" t="s">
        <v>28</v>
      </c>
      <c r="B108" s="81"/>
      <c r="C108" s="12" t="s">
        <v>12</v>
      </c>
      <c r="D108" s="13">
        <v>100637</v>
      </c>
      <c r="E108" s="14">
        <f>SUM(E104:E107)*0.27</f>
        <v>201150</v>
      </c>
    </row>
    <row r="109" spans="1:9" x14ac:dyDescent="0.2">
      <c r="A109" s="82" t="s">
        <v>13</v>
      </c>
      <c r="B109" s="83"/>
      <c r="C109" s="83"/>
      <c r="D109" s="15">
        <v>4144656</v>
      </c>
      <c r="E109" s="16">
        <f>SUM(E98:E108)</f>
        <v>3976150</v>
      </c>
      <c r="H109" s="63">
        <f>SUM(E109)</f>
        <v>3976150</v>
      </c>
    </row>
    <row r="110" spans="1:9" s="21" customFormat="1" ht="6.75" customHeight="1" x14ac:dyDescent="0.2">
      <c r="A110" s="87"/>
      <c r="B110" s="86"/>
      <c r="C110" s="86"/>
      <c r="D110" s="19"/>
      <c r="E110" s="20"/>
      <c r="G110" s="61"/>
      <c r="H110" s="61"/>
      <c r="I110" s="61"/>
    </row>
    <row r="111" spans="1:9" s="21" customFormat="1" x14ac:dyDescent="0.2">
      <c r="A111" s="85"/>
      <c r="B111" s="86"/>
      <c r="C111" s="86"/>
      <c r="D111" s="23"/>
      <c r="E111" s="24"/>
      <c r="G111" s="61"/>
      <c r="H111" s="61"/>
      <c r="I111" s="61"/>
    </row>
    <row r="112" spans="1:9" s="36" customFormat="1" x14ac:dyDescent="0.2">
      <c r="A112" s="91" t="s">
        <v>49</v>
      </c>
      <c r="B112" s="72"/>
      <c r="C112" s="72"/>
      <c r="D112" s="72"/>
      <c r="E112" s="37"/>
      <c r="G112" s="61"/>
      <c r="H112" s="61"/>
      <c r="I112" s="61"/>
    </row>
    <row r="113" spans="1:9" ht="24" customHeight="1" x14ac:dyDescent="0.2">
      <c r="A113" s="73" t="s">
        <v>0</v>
      </c>
      <c r="B113" s="74"/>
      <c r="C113" s="5" t="s">
        <v>1</v>
      </c>
      <c r="D113" s="5" t="s">
        <v>2</v>
      </c>
      <c r="E113" s="6" t="s">
        <v>122</v>
      </c>
    </row>
    <row r="114" spans="1:9" ht="12" customHeight="1" x14ac:dyDescent="0.2">
      <c r="A114" s="69" t="s">
        <v>85</v>
      </c>
      <c r="B114" s="74"/>
      <c r="C114" s="45" t="s">
        <v>82</v>
      </c>
      <c r="D114" s="8">
        <v>10534</v>
      </c>
      <c r="E114" s="9">
        <v>130000</v>
      </c>
    </row>
    <row r="115" spans="1:9" ht="12" customHeight="1" x14ac:dyDescent="0.2">
      <c r="A115" s="69" t="s">
        <v>84</v>
      </c>
      <c r="B115" s="74"/>
      <c r="C115" s="45" t="s">
        <v>83</v>
      </c>
      <c r="D115" s="8">
        <v>151387</v>
      </c>
      <c r="E115" s="9">
        <v>200000</v>
      </c>
    </row>
    <row r="116" spans="1:9" x14ac:dyDescent="0.2">
      <c r="A116" s="80" t="s">
        <v>50</v>
      </c>
      <c r="B116" s="81"/>
      <c r="C116" s="12" t="s">
        <v>10</v>
      </c>
      <c r="D116" s="13">
        <v>7394</v>
      </c>
      <c r="E116" s="14">
        <v>15000</v>
      </c>
    </row>
    <row r="117" spans="1:9" x14ac:dyDescent="0.2">
      <c r="A117" s="108" t="s">
        <v>28</v>
      </c>
      <c r="B117" s="83"/>
      <c r="C117" s="25" t="s">
        <v>12</v>
      </c>
      <c r="D117" s="26">
        <v>52985</v>
      </c>
      <c r="E117" s="27">
        <f>SUM(E114:E116)*0.27</f>
        <v>93150</v>
      </c>
    </row>
    <row r="118" spans="1:9" x14ac:dyDescent="0.2">
      <c r="A118" s="82" t="s">
        <v>13</v>
      </c>
      <c r="B118" s="83"/>
      <c r="C118" s="83"/>
      <c r="D118" s="15">
        <v>249204</v>
      </c>
      <c r="E118" s="16">
        <f>SUM(E114:E117)</f>
        <v>438150</v>
      </c>
      <c r="H118" s="63">
        <f>SUM(E118)</f>
        <v>438150</v>
      </c>
    </row>
    <row r="119" spans="1:9" s="21" customFormat="1" ht="15" customHeight="1" x14ac:dyDescent="0.2">
      <c r="A119" s="87"/>
      <c r="B119" s="86"/>
      <c r="C119" s="86"/>
      <c r="D119" s="19"/>
      <c r="E119" s="20"/>
      <c r="G119" s="61"/>
      <c r="H119" s="61"/>
      <c r="I119" s="61"/>
    </row>
    <row r="120" spans="1:9" s="36" customFormat="1" ht="12" customHeight="1" x14ac:dyDescent="0.2">
      <c r="A120" s="84" t="s">
        <v>67</v>
      </c>
      <c r="B120" s="84"/>
      <c r="C120" s="84"/>
      <c r="D120" s="84"/>
      <c r="E120" s="37"/>
      <c r="G120" s="61"/>
      <c r="H120" s="61"/>
      <c r="I120" s="61"/>
    </row>
    <row r="121" spans="1:9" ht="23.25" customHeight="1" x14ac:dyDescent="0.2">
      <c r="A121" s="73" t="s">
        <v>0</v>
      </c>
      <c r="B121" s="74"/>
      <c r="C121" s="5" t="s">
        <v>1</v>
      </c>
      <c r="D121" s="5" t="s">
        <v>2</v>
      </c>
      <c r="E121" s="6" t="s">
        <v>122</v>
      </c>
    </row>
    <row r="122" spans="1:9" x14ac:dyDescent="0.2">
      <c r="A122" s="80" t="s">
        <v>50</v>
      </c>
      <c r="B122" s="81"/>
      <c r="C122" s="12" t="s">
        <v>10</v>
      </c>
      <c r="D122" s="13">
        <v>7394</v>
      </c>
      <c r="E122" s="14">
        <v>650000</v>
      </c>
    </row>
    <row r="123" spans="1:9" x14ac:dyDescent="0.2">
      <c r="A123" s="108" t="s">
        <v>28</v>
      </c>
      <c r="B123" s="83"/>
      <c r="C123" s="25" t="s">
        <v>12</v>
      </c>
      <c r="D123" s="26">
        <v>52985</v>
      </c>
      <c r="E123" s="27">
        <v>180000</v>
      </c>
    </row>
    <row r="124" spans="1:9" x14ac:dyDescent="0.2">
      <c r="A124" s="82" t="s">
        <v>13</v>
      </c>
      <c r="B124" s="83"/>
      <c r="C124" s="83"/>
      <c r="D124" s="15">
        <v>0</v>
      </c>
      <c r="E124" s="16">
        <f>SUM(E122:E123)</f>
        <v>830000</v>
      </c>
      <c r="H124" s="63">
        <f>SUM(E124)</f>
        <v>830000</v>
      </c>
    </row>
    <row r="125" spans="1:9" x14ac:dyDescent="0.2">
      <c r="A125" s="28"/>
      <c r="B125" s="29"/>
      <c r="C125" s="29"/>
      <c r="D125" s="30"/>
      <c r="E125" s="31"/>
    </row>
    <row r="126" spans="1:9" s="21" customFormat="1" x14ac:dyDescent="0.2">
      <c r="A126" s="17"/>
      <c r="B126" s="18"/>
      <c r="C126" s="18"/>
      <c r="D126" s="19"/>
      <c r="E126" s="20"/>
      <c r="G126" s="61"/>
      <c r="H126" s="61"/>
      <c r="I126" s="61"/>
    </row>
    <row r="127" spans="1:9" s="21" customFormat="1" ht="12" customHeight="1" x14ac:dyDescent="0.2">
      <c r="A127" s="84" t="s">
        <v>102</v>
      </c>
      <c r="B127" s="84"/>
      <c r="C127" s="84"/>
      <c r="D127" s="84"/>
      <c r="E127" s="37"/>
      <c r="G127" s="61"/>
      <c r="H127" s="61"/>
      <c r="I127" s="61"/>
    </row>
    <row r="128" spans="1:9" s="21" customFormat="1" ht="24" customHeight="1" x14ac:dyDescent="0.2">
      <c r="A128" s="73" t="s">
        <v>0</v>
      </c>
      <c r="B128" s="74"/>
      <c r="C128" s="44" t="s">
        <v>1</v>
      </c>
      <c r="D128" s="44" t="s">
        <v>2</v>
      </c>
      <c r="E128" s="6" t="s">
        <v>122</v>
      </c>
      <c r="G128" s="61"/>
      <c r="H128" s="61"/>
      <c r="I128" s="61"/>
    </row>
    <row r="129" spans="1:9" s="21" customFormat="1" x14ac:dyDescent="0.2">
      <c r="A129" s="101" t="s">
        <v>103</v>
      </c>
      <c r="B129" s="102"/>
      <c r="C129" s="32" t="s">
        <v>74</v>
      </c>
      <c r="D129" s="32"/>
      <c r="E129" s="33">
        <v>1829440</v>
      </c>
      <c r="G129" s="61"/>
      <c r="H129" s="61"/>
      <c r="I129" s="61"/>
    </row>
    <row r="130" spans="1:9" s="21" customFormat="1" x14ac:dyDescent="0.2">
      <c r="A130" s="103" t="s">
        <v>75</v>
      </c>
      <c r="B130" s="104"/>
      <c r="C130" s="105"/>
      <c r="D130" s="34"/>
      <c r="E130" s="35">
        <f>SUM(E129)</f>
        <v>1829440</v>
      </c>
      <c r="G130" s="62">
        <f>SUM(E130)</f>
        <v>1829440</v>
      </c>
      <c r="H130" s="61"/>
      <c r="I130" s="61"/>
    </row>
    <row r="131" spans="1:9" s="21" customFormat="1" x14ac:dyDescent="0.2">
      <c r="A131" s="106" t="s">
        <v>50</v>
      </c>
      <c r="B131" s="107"/>
      <c r="C131" s="53" t="s">
        <v>10</v>
      </c>
      <c r="D131" s="54">
        <v>7394</v>
      </c>
      <c r="E131" s="33">
        <v>1920000</v>
      </c>
      <c r="G131" s="61"/>
      <c r="H131" s="61"/>
      <c r="I131" s="61"/>
    </row>
    <row r="132" spans="1:9" s="21" customFormat="1" x14ac:dyDescent="0.2">
      <c r="A132" s="100" t="s">
        <v>28</v>
      </c>
      <c r="B132" s="99"/>
      <c r="C132" s="55" t="s">
        <v>12</v>
      </c>
      <c r="D132" s="56">
        <v>52985</v>
      </c>
      <c r="E132" s="57">
        <f>E131*0.27</f>
        <v>518400.00000000006</v>
      </c>
      <c r="G132" s="61"/>
      <c r="H132" s="61"/>
      <c r="I132" s="61"/>
    </row>
    <row r="133" spans="1:9" s="21" customFormat="1" x14ac:dyDescent="0.2">
      <c r="A133" s="98" t="s">
        <v>13</v>
      </c>
      <c r="B133" s="99"/>
      <c r="C133" s="99"/>
      <c r="D133" s="58">
        <v>0</v>
      </c>
      <c r="E133" s="59">
        <f>SUM(E131:E132)</f>
        <v>2438400</v>
      </c>
      <c r="G133" s="61"/>
      <c r="H133" s="62">
        <f>SUM(E133)</f>
        <v>2438400</v>
      </c>
      <c r="I133" s="61"/>
    </row>
    <row r="134" spans="1:9" s="21" customFormat="1" x14ac:dyDescent="0.2">
      <c r="A134" s="17"/>
      <c r="B134" s="18"/>
      <c r="C134" s="18"/>
      <c r="D134" s="19"/>
      <c r="E134" s="20"/>
      <c r="G134" s="61"/>
      <c r="H134" s="61"/>
      <c r="I134" s="61"/>
    </row>
    <row r="135" spans="1:9" s="21" customFormat="1" x14ac:dyDescent="0.2">
      <c r="A135" s="85"/>
      <c r="B135" s="86"/>
      <c r="C135" s="86"/>
      <c r="D135" s="23"/>
      <c r="E135" s="24"/>
      <c r="G135" s="61"/>
      <c r="H135" s="61"/>
      <c r="I135" s="61"/>
    </row>
    <row r="136" spans="1:9" s="36" customFormat="1" ht="12" customHeight="1" x14ac:dyDescent="0.2">
      <c r="A136" s="84" t="s">
        <v>51</v>
      </c>
      <c r="B136" s="84"/>
      <c r="C136" s="84"/>
      <c r="D136" s="84"/>
      <c r="E136" s="37"/>
      <c r="G136" s="61"/>
      <c r="H136" s="61"/>
      <c r="I136" s="61"/>
    </row>
    <row r="137" spans="1:9" ht="23.25" customHeight="1" x14ac:dyDescent="0.2">
      <c r="A137" s="73" t="s">
        <v>0</v>
      </c>
      <c r="B137" s="74"/>
      <c r="C137" s="5" t="s">
        <v>1</v>
      </c>
      <c r="D137" s="5" t="s">
        <v>2</v>
      </c>
      <c r="E137" s="6" t="s">
        <v>122</v>
      </c>
    </row>
    <row r="138" spans="1:9" x14ac:dyDescent="0.2">
      <c r="A138" s="79" t="s">
        <v>45</v>
      </c>
      <c r="B138" s="74"/>
      <c r="C138" s="7" t="s">
        <v>46</v>
      </c>
      <c r="D138" s="8">
        <v>1587255</v>
      </c>
      <c r="E138" s="9">
        <v>2227000</v>
      </c>
    </row>
    <row r="139" spans="1:9" x14ac:dyDescent="0.2">
      <c r="A139" s="69" t="s">
        <v>90</v>
      </c>
      <c r="B139" s="74"/>
      <c r="C139" s="7" t="s">
        <v>64</v>
      </c>
      <c r="D139" s="8">
        <v>80000</v>
      </c>
      <c r="E139" s="9">
        <v>100000</v>
      </c>
    </row>
    <row r="140" spans="1:9" x14ac:dyDescent="0.2">
      <c r="A140" s="89" t="s">
        <v>66</v>
      </c>
      <c r="B140" s="90"/>
      <c r="C140" s="7" t="s">
        <v>65</v>
      </c>
      <c r="D140" s="8"/>
      <c r="E140" s="9">
        <v>50000</v>
      </c>
    </row>
    <row r="141" spans="1:9" x14ac:dyDescent="0.2">
      <c r="A141" s="79" t="s">
        <v>18</v>
      </c>
      <c r="B141" s="74"/>
      <c r="C141" s="7" t="s">
        <v>19</v>
      </c>
      <c r="D141" s="8">
        <v>393164</v>
      </c>
      <c r="E141" s="9">
        <v>464000</v>
      </c>
    </row>
    <row r="142" spans="1:9" ht="12" customHeight="1" x14ac:dyDescent="0.2">
      <c r="A142" s="69" t="s">
        <v>85</v>
      </c>
      <c r="B142" s="74"/>
      <c r="C142" s="45" t="s">
        <v>82</v>
      </c>
      <c r="D142" s="8">
        <v>339207</v>
      </c>
      <c r="E142" s="9">
        <v>450000</v>
      </c>
    </row>
    <row r="143" spans="1:9" x14ac:dyDescent="0.2">
      <c r="A143" s="79" t="s">
        <v>22</v>
      </c>
      <c r="B143" s="74"/>
      <c r="C143" s="7" t="s">
        <v>23</v>
      </c>
      <c r="D143" s="8">
        <v>25302</v>
      </c>
      <c r="E143" s="9">
        <v>35000</v>
      </c>
    </row>
    <row r="144" spans="1:9" x14ac:dyDescent="0.2">
      <c r="A144" s="79" t="s">
        <v>26</v>
      </c>
      <c r="B144" s="74"/>
      <c r="C144" s="7" t="s">
        <v>11</v>
      </c>
      <c r="D144" s="8">
        <v>3150</v>
      </c>
      <c r="E144" s="9">
        <v>50000</v>
      </c>
    </row>
    <row r="145" spans="1:9" ht="12" customHeight="1" x14ac:dyDescent="0.2">
      <c r="A145" s="79" t="s">
        <v>27</v>
      </c>
      <c r="B145" s="74"/>
      <c r="C145" s="45" t="s">
        <v>86</v>
      </c>
      <c r="D145" s="8">
        <v>139777</v>
      </c>
      <c r="E145" s="9">
        <v>550000</v>
      </c>
    </row>
    <row r="146" spans="1:9" x14ac:dyDescent="0.2">
      <c r="A146" s="79" t="s">
        <v>28</v>
      </c>
      <c r="B146" s="74"/>
      <c r="C146" s="7" t="s">
        <v>12</v>
      </c>
      <c r="D146" s="8">
        <v>159382</v>
      </c>
      <c r="E146" s="9">
        <f>SUM(E142:E145)*0.27</f>
        <v>292950</v>
      </c>
    </row>
    <row r="147" spans="1:9" x14ac:dyDescent="0.2">
      <c r="A147" s="79" t="s">
        <v>31</v>
      </c>
      <c r="B147" s="74"/>
      <c r="C147" s="7" t="s">
        <v>32</v>
      </c>
      <c r="D147" s="8">
        <v>150749</v>
      </c>
      <c r="E147" s="9">
        <v>50000</v>
      </c>
    </row>
    <row r="148" spans="1:9" x14ac:dyDescent="0.2">
      <c r="A148" s="82" t="s">
        <v>13</v>
      </c>
      <c r="B148" s="83"/>
      <c r="C148" s="83"/>
      <c r="D148" s="15">
        <v>13282777</v>
      </c>
      <c r="E148" s="16">
        <f>SUM(E138:E147)</f>
        <v>4268950</v>
      </c>
      <c r="H148" s="63">
        <f>SUM(E148)</f>
        <v>4268950</v>
      </c>
    </row>
    <row r="149" spans="1:9" s="21" customFormat="1" x14ac:dyDescent="0.2">
      <c r="A149" s="87"/>
      <c r="B149" s="86"/>
      <c r="C149" s="86"/>
      <c r="D149" s="19"/>
      <c r="E149" s="20"/>
      <c r="G149" s="61"/>
      <c r="H149" s="61"/>
      <c r="I149" s="61"/>
    </row>
    <row r="150" spans="1:9" s="21" customFormat="1" x14ac:dyDescent="0.2">
      <c r="A150" s="85"/>
      <c r="B150" s="86"/>
      <c r="C150" s="86"/>
      <c r="D150" s="23"/>
      <c r="E150" s="24"/>
      <c r="G150" s="61"/>
      <c r="H150" s="61"/>
      <c r="I150" s="61"/>
    </row>
    <row r="151" spans="1:9" s="36" customFormat="1" ht="12" customHeight="1" x14ac:dyDescent="0.2">
      <c r="A151" s="84" t="s">
        <v>52</v>
      </c>
      <c r="B151" s="84"/>
      <c r="C151" s="84"/>
      <c r="D151" s="84"/>
      <c r="E151" s="37"/>
      <c r="G151" s="61"/>
      <c r="H151" s="61"/>
      <c r="I151" s="61"/>
    </row>
    <row r="152" spans="1:9" ht="24" customHeight="1" x14ac:dyDescent="0.2">
      <c r="A152" s="73" t="s">
        <v>0</v>
      </c>
      <c r="B152" s="74"/>
      <c r="C152" s="5" t="s">
        <v>1</v>
      </c>
      <c r="D152" s="5" t="s">
        <v>2</v>
      </c>
      <c r="E152" s="6" t="s">
        <v>122</v>
      </c>
    </row>
    <row r="153" spans="1:9" x14ac:dyDescent="0.2">
      <c r="A153" s="92" t="s">
        <v>92</v>
      </c>
      <c r="B153" s="93"/>
      <c r="C153" s="7" t="s">
        <v>68</v>
      </c>
      <c r="D153" s="8"/>
      <c r="E153" s="9">
        <v>600000</v>
      </c>
    </row>
    <row r="154" spans="1:9" x14ac:dyDescent="0.2">
      <c r="A154" s="94"/>
      <c r="B154" s="95"/>
      <c r="C154" s="7" t="s">
        <v>69</v>
      </c>
      <c r="D154" s="8"/>
      <c r="E154" s="9">
        <v>60000</v>
      </c>
    </row>
    <row r="155" spans="1:9" x14ac:dyDescent="0.2">
      <c r="A155" s="94"/>
      <c r="B155" s="95"/>
      <c r="C155" s="7" t="s">
        <v>70</v>
      </c>
      <c r="D155" s="8"/>
      <c r="E155" s="9">
        <v>150000</v>
      </c>
    </row>
    <row r="156" spans="1:9" x14ac:dyDescent="0.2">
      <c r="A156" s="94"/>
      <c r="B156" s="95"/>
      <c r="C156" s="7" t="s">
        <v>71</v>
      </c>
      <c r="D156" s="8"/>
      <c r="E156" s="9">
        <v>150000</v>
      </c>
    </row>
    <row r="157" spans="1:9" x14ac:dyDescent="0.2">
      <c r="A157" s="94"/>
      <c r="B157" s="95"/>
      <c r="C157" s="7" t="s">
        <v>72</v>
      </c>
      <c r="D157" s="8"/>
      <c r="E157" s="9">
        <v>400000</v>
      </c>
    </row>
    <row r="158" spans="1:9" x14ac:dyDescent="0.2">
      <c r="A158" s="96"/>
      <c r="B158" s="97"/>
      <c r="C158" s="7" t="s">
        <v>73</v>
      </c>
      <c r="D158" s="8"/>
      <c r="E158" s="9">
        <v>250000</v>
      </c>
    </row>
    <row r="159" spans="1:9" x14ac:dyDescent="0.2">
      <c r="A159" s="82" t="s">
        <v>13</v>
      </c>
      <c r="B159" s="83"/>
      <c r="C159" s="83"/>
      <c r="D159" s="15">
        <v>761902</v>
      </c>
      <c r="E159" s="16">
        <f>SUM(E153:E158)</f>
        <v>1610000</v>
      </c>
      <c r="H159" s="63">
        <f>SUM(E159)</f>
        <v>1610000</v>
      </c>
    </row>
    <row r="160" spans="1:9" s="21" customFormat="1" x14ac:dyDescent="0.2">
      <c r="A160" s="87"/>
      <c r="B160" s="86"/>
      <c r="C160" s="86"/>
      <c r="D160" s="19"/>
      <c r="E160" s="20"/>
      <c r="G160" s="61"/>
      <c r="H160" s="61"/>
      <c r="I160" s="61"/>
    </row>
    <row r="161" spans="1:9" s="21" customFormat="1" x14ac:dyDescent="0.2">
      <c r="A161" s="85"/>
      <c r="B161" s="86"/>
      <c r="C161" s="86"/>
      <c r="D161" s="23"/>
      <c r="E161" s="24"/>
      <c r="G161" s="61"/>
      <c r="H161" s="61"/>
      <c r="I161" s="61"/>
    </row>
    <row r="162" spans="1:9" s="36" customFormat="1" ht="12" customHeight="1" x14ac:dyDescent="0.2">
      <c r="A162" s="84" t="s">
        <v>53</v>
      </c>
      <c r="B162" s="84"/>
      <c r="C162" s="84"/>
      <c r="D162" s="84"/>
      <c r="E162" s="37"/>
      <c r="G162" s="61"/>
      <c r="H162" s="61"/>
      <c r="I162" s="61"/>
    </row>
    <row r="163" spans="1:9" ht="24" customHeight="1" x14ac:dyDescent="0.2">
      <c r="A163" s="73" t="s">
        <v>0</v>
      </c>
      <c r="B163" s="74"/>
      <c r="C163" s="5" t="s">
        <v>1</v>
      </c>
      <c r="D163" s="5" t="s">
        <v>2</v>
      </c>
      <c r="E163" s="6" t="s">
        <v>122</v>
      </c>
    </row>
    <row r="164" spans="1:9" x14ac:dyDescent="0.2">
      <c r="A164" s="79" t="s">
        <v>5</v>
      </c>
      <c r="B164" s="74"/>
      <c r="C164" s="7" t="s">
        <v>6</v>
      </c>
      <c r="D164" s="8">
        <v>1181303</v>
      </c>
      <c r="E164" s="9">
        <v>1550000</v>
      </c>
    </row>
    <row r="165" spans="1:9" s="47" customFormat="1" ht="12" customHeight="1" x14ac:dyDescent="0.2">
      <c r="A165" s="69" t="s">
        <v>93</v>
      </c>
      <c r="B165" s="70"/>
      <c r="C165" s="45" t="s">
        <v>94</v>
      </c>
      <c r="D165" s="8">
        <v>752227</v>
      </c>
      <c r="E165" s="9">
        <v>1600000</v>
      </c>
      <c r="G165" s="60"/>
      <c r="H165" s="60"/>
      <c r="I165" s="60"/>
    </row>
    <row r="166" spans="1:9" x14ac:dyDescent="0.2">
      <c r="A166" s="79" t="s">
        <v>54</v>
      </c>
      <c r="B166" s="74"/>
      <c r="C166" s="7" t="s">
        <v>55</v>
      </c>
      <c r="D166" s="8">
        <v>752227</v>
      </c>
      <c r="E166" s="9">
        <v>850000</v>
      </c>
    </row>
    <row r="167" spans="1:9" x14ac:dyDescent="0.2">
      <c r="A167" s="79" t="s">
        <v>56</v>
      </c>
      <c r="B167" s="74"/>
      <c r="C167" s="7" t="s">
        <v>57</v>
      </c>
      <c r="D167" s="8">
        <v>14000</v>
      </c>
      <c r="E167" s="9">
        <v>150000</v>
      </c>
    </row>
    <row r="168" spans="1:9" x14ac:dyDescent="0.2">
      <c r="A168" s="79" t="s">
        <v>58</v>
      </c>
      <c r="B168" s="74"/>
      <c r="C168" s="7" t="s">
        <v>59</v>
      </c>
      <c r="D168" s="8">
        <v>162643</v>
      </c>
      <c r="E168" s="9">
        <v>200000</v>
      </c>
    </row>
    <row r="169" spans="1:9" x14ac:dyDescent="0.2">
      <c r="A169" s="75" t="s">
        <v>7</v>
      </c>
      <c r="B169" s="76"/>
      <c r="C169" s="76"/>
      <c r="D169" s="10">
        <v>2121693</v>
      </c>
      <c r="E169" s="11">
        <f>SUM(E164:E168)</f>
        <v>4350000</v>
      </c>
      <c r="G169" s="63">
        <f>SUM(E169)</f>
        <v>4350000</v>
      </c>
    </row>
    <row r="170" spans="1:9" s="21" customFormat="1" x14ac:dyDescent="0.2">
      <c r="A170" s="87"/>
      <c r="B170" s="86"/>
      <c r="C170" s="86"/>
      <c r="D170" s="19"/>
      <c r="E170" s="20"/>
      <c r="G170" s="61"/>
      <c r="H170" s="61"/>
      <c r="I170" s="61"/>
    </row>
    <row r="171" spans="1:9" s="21" customFormat="1" x14ac:dyDescent="0.2">
      <c r="A171" s="85"/>
      <c r="B171" s="86"/>
      <c r="C171" s="86"/>
      <c r="D171" s="23"/>
      <c r="E171" s="24"/>
      <c r="G171" s="61"/>
      <c r="H171" s="61"/>
      <c r="I171" s="61"/>
    </row>
    <row r="172" spans="1:9" s="36" customFormat="1" ht="12" customHeight="1" x14ac:dyDescent="0.2">
      <c r="A172" s="84" t="s">
        <v>60</v>
      </c>
      <c r="B172" s="84"/>
      <c r="C172" s="84"/>
      <c r="D172" s="84"/>
      <c r="E172" s="37"/>
      <c r="G172" s="61"/>
      <c r="H172" s="61"/>
      <c r="I172" s="61"/>
    </row>
    <row r="173" spans="1:9" ht="23.25" customHeight="1" x14ac:dyDescent="0.2">
      <c r="A173" s="73" t="s">
        <v>0</v>
      </c>
      <c r="B173" s="74"/>
      <c r="C173" s="5" t="s">
        <v>1</v>
      </c>
      <c r="D173" s="5" t="s">
        <v>2</v>
      </c>
      <c r="E173" s="6" t="s">
        <v>122</v>
      </c>
    </row>
    <row r="174" spans="1:9" x14ac:dyDescent="0.2">
      <c r="A174" s="79" t="s">
        <v>78</v>
      </c>
      <c r="B174" s="74"/>
      <c r="C174" s="38" t="s">
        <v>77</v>
      </c>
      <c r="D174" s="8">
        <v>4000000</v>
      </c>
      <c r="E174" s="9">
        <v>2000000</v>
      </c>
    </row>
    <row r="175" spans="1:9" x14ac:dyDescent="0.2">
      <c r="A175" s="75" t="s">
        <v>7</v>
      </c>
      <c r="B175" s="76"/>
      <c r="C175" s="76"/>
      <c r="D175" s="10">
        <v>11999999</v>
      </c>
      <c r="E175" s="11">
        <f>SUM(E174)</f>
        <v>2000000</v>
      </c>
      <c r="G175" s="63">
        <f>SUM(E175)</f>
        <v>2000000</v>
      </c>
    </row>
    <row r="176" spans="1:9" x14ac:dyDescent="0.2">
      <c r="A176" s="79" t="s">
        <v>79</v>
      </c>
      <c r="B176" s="74"/>
      <c r="C176" s="38" t="s">
        <v>76</v>
      </c>
      <c r="D176" s="8">
        <v>4000000</v>
      </c>
      <c r="E176" s="9">
        <v>2000000</v>
      </c>
    </row>
    <row r="177" spans="1:9" x14ac:dyDescent="0.2">
      <c r="A177" s="82" t="s">
        <v>13</v>
      </c>
      <c r="B177" s="83"/>
      <c r="C177" s="83"/>
      <c r="D177" s="15">
        <v>13999999</v>
      </c>
      <c r="E177" s="16">
        <f>SUM(E176)</f>
        <v>2000000</v>
      </c>
      <c r="H177" s="63">
        <f>SUM(E177)</f>
        <v>2000000</v>
      </c>
    </row>
    <row r="178" spans="1:9" s="21" customFormat="1" x14ac:dyDescent="0.2">
      <c r="A178" s="87"/>
      <c r="B178" s="86"/>
      <c r="C178" s="86"/>
      <c r="D178" s="19"/>
      <c r="E178" s="20"/>
      <c r="G178" s="61" t="s">
        <v>88</v>
      </c>
      <c r="H178" s="61" t="s">
        <v>89</v>
      </c>
      <c r="I178" s="61"/>
    </row>
    <row r="179" spans="1:9" s="21" customFormat="1" x14ac:dyDescent="0.2">
      <c r="A179" s="85"/>
      <c r="B179" s="86"/>
      <c r="C179" s="86"/>
      <c r="D179" s="23"/>
      <c r="E179" s="24"/>
      <c r="G179" s="68"/>
      <c r="H179" s="68"/>
      <c r="I179" s="61" t="s">
        <v>96</v>
      </c>
    </row>
    <row r="180" spans="1:9" s="21" customFormat="1" x14ac:dyDescent="0.2">
      <c r="A180" s="85"/>
      <c r="B180" s="86"/>
      <c r="C180" s="86"/>
      <c r="D180" s="23"/>
      <c r="E180" s="24"/>
      <c r="G180" s="64">
        <f>SUM(G7:G177)</f>
        <v>62239072</v>
      </c>
      <c r="H180" s="64">
        <f>SUM(H7:H177)</f>
        <v>62239072</v>
      </c>
      <c r="I180" s="65">
        <f>G180-H180</f>
        <v>0</v>
      </c>
    </row>
  </sheetData>
  <mergeCells count="162">
    <mergeCell ref="A24:B24"/>
    <mergeCell ref="A22:B22"/>
    <mergeCell ref="A21:B21"/>
    <mergeCell ref="A23:B23"/>
    <mergeCell ref="A7:B7"/>
    <mergeCell ref="B4:C4"/>
    <mergeCell ref="A15:B15"/>
    <mergeCell ref="A14:B14"/>
    <mergeCell ref="A13:B13"/>
    <mergeCell ref="A17:B17"/>
    <mergeCell ref="A16:B16"/>
    <mergeCell ref="A20:B20"/>
    <mergeCell ref="A19:B19"/>
    <mergeCell ref="A18:B18"/>
    <mergeCell ref="A8:B8"/>
    <mergeCell ref="A10:B10"/>
    <mergeCell ref="A11:C11"/>
    <mergeCell ref="A9:B9"/>
    <mergeCell ref="A12:B12"/>
    <mergeCell ref="A6:C6"/>
    <mergeCell ref="A27:C27"/>
    <mergeCell ref="A25:C25"/>
    <mergeCell ref="A31:B31"/>
    <mergeCell ref="A30:B30"/>
    <mergeCell ref="A28:D28"/>
    <mergeCell ref="A29:B29"/>
    <mergeCell ref="A36:C36"/>
    <mergeCell ref="A34:C34"/>
    <mergeCell ref="A33:B33"/>
    <mergeCell ref="A32:B32"/>
    <mergeCell ref="A39:B39"/>
    <mergeCell ref="A37:D37"/>
    <mergeCell ref="A38:B38"/>
    <mergeCell ref="A56:B56"/>
    <mergeCell ref="A57:C57"/>
    <mergeCell ref="A42:C42"/>
    <mergeCell ref="A41:B41"/>
    <mergeCell ref="A40:B40"/>
    <mergeCell ref="A51:C51"/>
    <mergeCell ref="A72:C72"/>
    <mergeCell ref="A65:C65"/>
    <mergeCell ref="A66:D66"/>
    <mergeCell ref="A67:B67"/>
    <mergeCell ref="A70:C70"/>
    <mergeCell ref="A69:B69"/>
    <mergeCell ref="A68:B68"/>
    <mergeCell ref="A60:B60"/>
    <mergeCell ref="A61:B61"/>
    <mergeCell ref="A82:C82"/>
    <mergeCell ref="A81:C81"/>
    <mergeCell ref="A80:C80"/>
    <mergeCell ref="A79:B79"/>
    <mergeCell ref="A78:B78"/>
    <mergeCell ref="A75:B75"/>
    <mergeCell ref="A73:D73"/>
    <mergeCell ref="A87:C87"/>
    <mergeCell ref="A86:B86"/>
    <mergeCell ref="A83:D83"/>
    <mergeCell ref="A84:B84"/>
    <mergeCell ref="A74:B74"/>
    <mergeCell ref="A85:B85"/>
    <mergeCell ref="A102:B102"/>
    <mergeCell ref="A100:B100"/>
    <mergeCell ref="A99:B99"/>
    <mergeCell ref="A98:B98"/>
    <mergeCell ref="A96:D96"/>
    <mergeCell ref="A97:B97"/>
    <mergeCell ref="A95:C95"/>
    <mergeCell ref="A88:B88"/>
    <mergeCell ref="A90:B90"/>
    <mergeCell ref="A89:B89"/>
    <mergeCell ref="A93:C93"/>
    <mergeCell ref="A92:B92"/>
    <mergeCell ref="A91:B91"/>
    <mergeCell ref="A111:C111"/>
    <mergeCell ref="A119:C119"/>
    <mergeCell ref="A118:C118"/>
    <mergeCell ref="A117:B117"/>
    <mergeCell ref="A116:B116"/>
    <mergeCell ref="A106:B106"/>
    <mergeCell ref="A105:B105"/>
    <mergeCell ref="A104:B104"/>
    <mergeCell ref="A110:C110"/>
    <mergeCell ref="A109:C109"/>
    <mergeCell ref="A108:B108"/>
    <mergeCell ref="A107:B107"/>
    <mergeCell ref="A124:C124"/>
    <mergeCell ref="A123:B123"/>
    <mergeCell ref="A120:D120"/>
    <mergeCell ref="A121:B121"/>
    <mergeCell ref="A122:B122"/>
    <mergeCell ref="A115:B115"/>
    <mergeCell ref="A114:B114"/>
    <mergeCell ref="A112:D112"/>
    <mergeCell ref="A113:B113"/>
    <mergeCell ref="A129:B129"/>
    <mergeCell ref="A130:C130"/>
    <mergeCell ref="A141:B141"/>
    <mergeCell ref="A139:B139"/>
    <mergeCell ref="A140:B140"/>
    <mergeCell ref="A135:C135"/>
    <mergeCell ref="A138:B138"/>
    <mergeCell ref="A136:D136"/>
    <mergeCell ref="A137:B137"/>
    <mergeCell ref="A131:B131"/>
    <mergeCell ref="A151:D151"/>
    <mergeCell ref="A152:B152"/>
    <mergeCell ref="A150:C150"/>
    <mergeCell ref="A149:C149"/>
    <mergeCell ref="A148:C148"/>
    <mergeCell ref="A147:B147"/>
    <mergeCell ref="A146:B146"/>
    <mergeCell ref="A133:C133"/>
    <mergeCell ref="A132:B132"/>
    <mergeCell ref="A180:C180"/>
    <mergeCell ref="A1:E1"/>
    <mergeCell ref="A3:E3"/>
    <mergeCell ref="A49:B49"/>
    <mergeCell ref="A47:B47"/>
    <mergeCell ref="A62:C62"/>
    <mergeCell ref="A58:B58"/>
    <mergeCell ref="A59:B59"/>
    <mergeCell ref="A103:B103"/>
    <mergeCell ref="A101:B101"/>
    <mergeCell ref="A53:D53"/>
    <mergeCell ref="A54:B54"/>
    <mergeCell ref="A153:B158"/>
    <mergeCell ref="A127:D127"/>
    <mergeCell ref="A128:B128"/>
    <mergeCell ref="A175:C175"/>
    <mergeCell ref="A174:B174"/>
    <mergeCell ref="A172:D172"/>
    <mergeCell ref="A173:B173"/>
    <mergeCell ref="A171:C171"/>
    <mergeCell ref="A170:C170"/>
    <mergeCell ref="A179:C179"/>
    <mergeCell ref="A178:C178"/>
    <mergeCell ref="A159:C159"/>
    <mergeCell ref="G179:H179"/>
    <mergeCell ref="A165:B165"/>
    <mergeCell ref="A45:D45"/>
    <mergeCell ref="A46:B46"/>
    <mergeCell ref="A50:C50"/>
    <mergeCell ref="A48:B48"/>
    <mergeCell ref="A55:B55"/>
    <mergeCell ref="A76:B76"/>
    <mergeCell ref="A77:B77"/>
    <mergeCell ref="A177:C177"/>
    <mergeCell ref="A176:B176"/>
    <mergeCell ref="A166:B166"/>
    <mergeCell ref="A164:B164"/>
    <mergeCell ref="A162:D162"/>
    <mergeCell ref="A163:B163"/>
    <mergeCell ref="A161:C161"/>
    <mergeCell ref="A169:C169"/>
    <mergeCell ref="A168:B168"/>
    <mergeCell ref="A167:B167"/>
    <mergeCell ref="A145:B145"/>
    <mergeCell ref="A144:B144"/>
    <mergeCell ref="A143:B143"/>
    <mergeCell ref="A142:B142"/>
    <mergeCell ref="A160:C160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7.melléklet</vt:lpstr>
      <vt:lpstr>'7.melléklet'!Nyomtatási_terület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2017-02-08T17:27:14Z</dcterms:created>
  <dcterms:modified xsi:type="dcterms:W3CDTF">2018-02-12T08:09:10Z</dcterms:modified>
</cp:coreProperties>
</file>