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U57" i="1"/>
  <c r="T57"/>
  <c r="S57"/>
  <c r="O57"/>
  <c r="K57"/>
  <c r="U56"/>
  <c r="T56"/>
  <c r="W56" s="1"/>
  <c r="S56"/>
  <c r="O56"/>
  <c r="K56"/>
  <c r="U54"/>
  <c r="P54"/>
  <c r="T54" s="1"/>
  <c r="W54" s="1"/>
  <c r="O54"/>
  <c r="K54"/>
  <c r="N53"/>
  <c r="M53"/>
  <c r="U52"/>
  <c r="T52"/>
  <c r="W52" s="1"/>
  <c r="S52"/>
  <c r="O52"/>
  <c r="K52"/>
  <c r="U51"/>
  <c r="T51"/>
  <c r="W51" s="1"/>
  <c r="S51"/>
  <c r="O51"/>
  <c r="K51"/>
  <c r="U50"/>
  <c r="T50"/>
  <c r="W50" s="1"/>
  <c r="S50"/>
  <c r="O50"/>
  <c r="K50"/>
  <c r="U49"/>
  <c r="T49"/>
  <c r="W49" s="1"/>
  <c r="S49"/>
  <c r="S54" s="1"/>
  <c r="O49"/>
  <c r="K49"/>
  <c r="U48"/>
  <c r="T48"/>
  <c r="W48" s="1"/>
  <c r="S48"/>
  <c r="O48"/>
  <c r="K48"/>
  <c r="U47"/>
  <c r="T47"/>
  <c r="W47" s="1"/>
  <c r="S47"/>
  <c r="O47"/>
  <c r="K47"/>
  <c r="U46"/>
  <c r="T46"/>
  <c r="W46" s="1"/>
  <c r="S46"/>
  <c r="O46"/>
  <c r="K46"/>
  <c r="U45"/>
  <c r="T45"/>
  <c r="W45" s="1"/>
  <c r="S45"/>
  <c r="O45"/>
  <c r="K45"/>
  <c r="U44"/>
  <c r="T44"/>
  <c r="W44" s="1"/>
  <c r="S44"/>
  <c r="O44"/>
  <c r="K44"/>
  <c r="U43"/>
  <c r="T43"/>
  <c r="W43" s="1"/>
  <c r="S43"/>
  <c r="O43"/>
  <c r="K43"/>
  <c r="V42"/>
  <c r="R42"/>
  <c r="Q42"/>
  <c r="U42" s="1"/>
  <c r="P42"/>
  <c r="T42" s="1"/>
  <c r="O42"/>
  <c r="K42"/>
  <c r="V41"/>
  <c r="R41"/>
  <c r="Q41"/>
  <c r="U41" s="1"/>
  <c r="P41"/>
  <c r="O41"/>
  <c r="K41"/>
  <c r="V40"/>
  <c r="V53" s="1"/>
  <c r="R40"/>
  <c r="R53" s="1"/>
  <c r="U39"/>
  <c r="T39"/>
  <c r="W39" s="1"/>
  <c r="S39"/>
  <c r="O39"/>
  <c r="K39"/>
  <c r="U38"/>
  <c r="T38"/>
  <c r="W38" s="1"/>
  <c r="S38"/>
  <c r="O38"/>
  <c r="K38"/>
  <c r="U37"/>
  <c r="T37"/>
  <c r="W37" s="1"/>
  <c r="S37"/>
  <c r="O37"/>
  <c r="K37"/>
  <c r="U36"/>
  <c r="T36"/>
  <c r="W36" s="1"/>
  <c r="S36"/>
  <c r="O36"/>
  <c r="K36"/>
  <c r="U35"/>
  <c r="T35"/>
  <c r="W35" s="1"/>
  <c r="S35"/>
  <c r="O35"/>
  <c r="K35"/>
  <c r="U34"/>
  <c r="T34"/>
  <c r="W34" s="1"/>
  <c r="S34"/>
  <c r="O34"/>
  <c r="K34"/>
  <c r="U33"/>
  <c r="T33"/>
  <c r="W33" s="1"/>
  <c r="S33"/>
  <c r="O33"/>
  <c r="K33"/>
  <c r="U32"/>
  <c r="T32"/>
  <c r="W32" s="1"/>
  <c r="S32"/>
  <c r="O32"/>
  <c r="K32"/>
  <c r="U31"/>
  <c r="T31"/>
  <c r="W31" s="1"/>
  <c r="S31"/>
  <c r="O31"/>
  <c r="K31"/>
  <c r="U30"/>
  <c r="T30"/>
  <c r="W30" s="1"/>
  <c r="S30"/>
  <c r="O30"/>
  <c r="K30"/>
  <c r="U29"/>
  <c r="S29"/>
  <c r="P29"/>
  <c r="T29" s="1"/>
  <c r="W29" s="1"/>
  <c r="O29"/>
  <c r="K29"/>
  <c r="V28"/>
  <c r="R28"/>
  <c r="Q28"/>
  <c r="U28" s="1"/>
  <c r="P28"/>
  <c r="O28"/>
  <c r="L28"/>
  <c r="K28"/>
  <c r="H28"/>
  <c r="T28" s="1"/>
  <c r="W28" s="1"/>
  <c r="U27"/>
  <c r="T27"/>
  <c r="W27" s="1"/>
  <c r="S27"/>
  <c r="O27"/>
  <c r="K27"/>
  <c r="U26"/>
  <c r="T26"/>
  <c r="W26" s="1"/>
  <c r="S26"/>
  <c r="O26"/>
  <c r="K26"/>
  <c r="U25"/>
  <c r="T25"/>
  <c r="W25" s="1"/>
  <c r="S25"/>
  <c r="O25"/>
  <c r="K25"/>
  <c r="U24"/>
  <c r="T24"/>
  <c r="W24" s="1"/>
  <c r="S24"/>
  <c r="O24"/>
  <c r="K24"/>
  <c r="U23"/>
  <c r="T23"/>
  <c r="W23" s="1"/>
  <c r="S23"/>
  <c r="O23"/>
  <c r="K23"/>
  <c r="U22"/>
  <c r="T22"/>
  <c r="W22" s="1"/>
  <c r="S22"/>
  <c r="O22"/>
  <c r="K22"/>
  <c r="U21"/>
  <c r="T21"/>
  <c r="W21" s="1"/>
  <c r="S21"/>
  <c r="O21"/>
  <c r="K21"/>
  <c r="U20"/>
  <c r="P20"/>
  <c r="T20" s="1"/>
  <c r="W20" s="1"/>
  <c r="O20"/>
  <c r="K20"/>
  <c r="U19"/>
  <c r="T19"/>
  <c r="W19" s="1"/>
  <c r="S19"/>
  <c r="O19"/>
  <c r="K19"/>
  <c r="U18"/>
  <c r="S18"/>
  <c r="P18"/>
  <c r="T18" s="1"/>
  <c r="W18" s="1"/>
  <c r="O18"/>
  <c r="K18"/>
  <c r="U17"/>
  <c r="T17"/>
  <c r="W17" s="1"/>
  <c r="S17"/>
  <c r="O17"/>
  <c r="K17"/>
  <c r="U16"/>
  <c r="T16"/>
  <c r="W16" s="1"/>
  <c r="S16"/>
  <c r="O16"/>
  <c r="K16"/>
  <c r="U15"/>
  <c r="T15"/>
  <c r="W15" s="1"/>
  <c r="S15"/>
  <c r="O15"/>
  <c r="K15"/>
  <c r="U14"/>
  <c r="T14"/>
  <c r="W14" s="1"/>
  <c r="S14"/>
  <c r="O14"/>
  <c r="K14"/>
  <c r="U13"/>
  <c r="T13"/>
  <c r="W13" s="1"/>
  <c r="S13"/>
  <c r="O13"/>
  <c r="K13"/>
  <c r="U12"/>
  <c r="P12"/>
  <c r="T12" s="1"/>
  <c r="W12" s="1"/>
  <c r="O12"/>
  <c r="K12"/>
  <c r="U11"/>
  <c r="T11"/>
  <c r="W11" s="1"/>
  <c r="S11"/>
  <c r="O11"/>
  <c r="K11"/>
  <c r="U10"/>
  <c r="T10"/>
  <c r="W10" s="1"/>
  <c r="S10"/>
  <c r="O10"/>
  <c r="K10"/>
  <c r="U9"/>
  <c r="S9"/>
  <c r="P9"/>
  <c r="T9" s="1"/>
  <c r="W9" s="1"/>
  <c r="O9"/>
  <c r="K9"/>
  <c r="U8"/>
  <c r="P8"/>
  <c r="T8" s="1"/>
  <c r="W8" s="1"/>
  <c r="O8"/>
  <c r="K8"/>
  <c r="K6" s="1"/>
  <c r="U7"/>
  <c r="S7"/>
  <c r="P7"/>
  <c r="T7" s="1"/>
  <c r="O7"/>
  <c r="K7"/>
  <c r="V6"/>
  <c r="U6"/>
  <c r="R6"/>
  <c r="Q6"/>
  <c r="Q40" s="1"/>
  <c r="L6"/>
  <c r="L40" s="1"/>
  <c r="H6"/>
  <c r="H40" s="1"/>
  <c r="H53" l="1"/>
  <c r="T40"/>
  <c r="K40"/>
  <c r="Q53"/>
  <c r="Q55" s="1"/>
  <c r="U55" s="1"/>
  <c r="U40"/>
  <c r="W7"/>
  <c r="T6"/>
  <c r="W6" s="1"/>
  <c r="L53"/>
  <c r="O40"/>
  <c r="T41"/>
  <c r="W41" s="1"/>
  <c r="W42"/>
  <c r="U53"/>
  <c r="P6"/>
  <c r="P40" s="1"/>
  <c r="S8"/>
  <c r="S6" s="1"/>
  <c r="S12"/>
  <c r="S20"/>
  <c r="S42"/>
  <c r="S41" s="1"/>
  <c r="S28"/>
  <c r="L55" l="1"/>
  <c r="O55" s="1"/>
  <c r="O53"/>
  <c r="T53"/>
  <c r="W53" s="1"/>
  <c r="W40"/>
  <c r="P53"/>
  <c r="P55" s="1"/>
  <c r="S40"/>
  <c r="S53" s="1"/>
  <c r="S55" s="1"/>
  <c r="H55"/>
  <c r="K53"/>
  <c r="T55" l="1"/>
  <c r="W55" s="1"/>
  <c r="K55"/>
</calcChain>
</file>

<file path=xl/sharedStrings.xml><?xml version="1.0" encoding="utf-8"?>
<sst xmlns="http://schemas.openxmlformats.org/spreadsheetml/2006/main" count="126" uniqueCount="103">
  <si>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</si>
  <si>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</si>
  <si>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</si>
  <si>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</si>
  <si>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</si>
  <si>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</si>
  <si>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</si>
  <si>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Harkányi Közös Önkormányzati Hivatal</t>
  </si>
  <si>
    <t>Harkányi Kultúrális- és Sportközpont</t>
  </si>
  <si>
    <t>Önkormányzat</t>
  </si>
  <si>
    <t>Összesen</t>
  </si>
  <si>
    <t>Kötelező feladatok</t>
  </si>
  <si>
    <t>Önként vállalt feladatok</t>
  </si>
  <si>
    <t>Államigazgatási feladatok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</si>
  <si>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</si>
  <si>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</si>
  <si>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</si>
  <si>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</si>
  <si>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</si>
  <si>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</si>
  <si>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</si>
  <si>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</si>
  <si>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</si>
  <si>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</si>
  <si>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</si>
  <si>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</si>
  <si>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</si>
  <si>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</si>
  <si>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</si>
  <si>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</si>
  <si>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</si>
  <si>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</si>
  <si>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</si>
  <si>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</si>
  <si>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</si>
  <si>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</si>
  <si>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</si>
  <si>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</si>
  <si>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</si>
  <si>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</si>
  <si>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</si>
  <si>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</si>
  <si>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</si>
  <si>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</si>
  <si>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</si>
  <si>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</si>
  <si>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</si>
  <si>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</si>
  <si>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</si>
  <si>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</si>
  <si>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</si>
  <si>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</si>
  <si>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</si>
  <si>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</si>
  <si>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</si>
  <si>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</si>
  <si>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</si>
  <si>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</si>
  <si>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</si>
  <si>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</si>
  <si>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</si>
  <si>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</si>
  <si>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</si>
  <si>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</si>
  <si>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</si>
  <si>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</si>
  <si>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</si>
  <si>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</si>
  <si>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</si>
  <si>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</si>
  <si>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</si>
  <si>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</si>
  <si>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</si>
  <si>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</si>
  <si>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</si>
  <si>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</si>
  <si>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</si>
  <si>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</si>
  <si>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</si>
  <si>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</si>
  <si>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</si>
  <si>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</si>
  <si>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</si>
  <si>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</si>
  <si>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</si>
  <si>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</si>
  <si>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</si>
  <si>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</si>
  <si>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Belföldi értékpapírok kiadásai</t>
  </si>
  <si>
    <t>K912</t>
  </si>
  <si>
    <t>Központi, irányító szervi támogatás folyósítása</t>
  </si>
  <si>
    <t>K915</t>
  </si>
  <si>
    <t>Állami támogatás megelőlegezés visszafizetése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</si>
  <si>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</si>
  <si>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</si>
  <si>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</si>
  <si>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</si>
  <si>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</si>
  <si>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</si>
  <si>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</si>
  <si>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</si>
  <si>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</si>
  <si>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Közfoglalkoztaottak létszámelőirányzata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</si>
</sst>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2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/>
    <xf numFmtId="3" fontId="10" fillId="0" borderId="0" applyFont="0" applyFill="0" applyBorder="0" applyAlignment="0">
      <protection locked="0"/>
    </xf>
  </cellStyleXfs>
  <cellXfs count="120">
    <xf numFmtId="0" fontId="0" fillId="0" borderId="0" xfId="0"/>
    <xf numFmtId="0" fontId="0" fillId="0" borderId="0" xfId="0" applyFont="1"/>
    <xf numFmtId="164" fontId="2" fillId="0" borderId="1" xfId="1" applyNumberFormat="1" applyFont="1" applyBorder="1" applyAlignment="1" applyProtection="1">
      <alignment horizontal="right" vertical="center"/>
      <protection hidden="1"/>
    </xf>
    <xf numFmtId="0" fontId="4" fillId="0" borderId="2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horizontal="center" vertical="center"/>
    </xf>
    <xf numFmtId="0" fontId="4" fillId="0" borderId="9" xfId="2" applyFont="1" applyBorder="1" applyAlignment="1" applyProtection="1">
      <alignment horizontal="center" vertical="center"/>
    </xf>
    <xf numFmtId="0" fontId="4" fillId="0" borderId="10" xfId="2" applyFont="1" applyBorder="1" applyAlignment="1" applyProtection="1">
      <alignment horizontal="center" vertical="center"/>
    </xf>
    <xf numFmtId="0" fontId="5" fillId="2" borderId="11" xfId="2" applyFont="1" applyFill="1" applyBorder="1" applyAlignment="1" applyProtection="1">
      <alignment horizontal="center" vertical="center" textRotation="90"/>
    </xf>
    <xf numFmtId="0" fontId="5" fillId="2" borderId="12" xfId="2" applyFont="1" applyFill="1" applyBorder="1" applyAlignment="1" applyProtection="1">
      <alignment horizontal="center" vertical="center" textRotation="90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164" fontId="5" fillId="2" borderId="6" xfId="1" applyNumberFormat="1" applyFont="1" applyFill="1" applyBorder="1" applyAlignment="1" applyProtection="1">
      <alignment horizontal="center" vertical="center" wrapText="1"/>
      <protection hidden="1"/>
    </xf>
    <xf numFmtId="164" fontId="5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5" fillId="2" borderId="15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6" xfId="2" applyFont="1" applyFill="1" applyBorder="1" applyAlignment="1" applyProtection="1">
      <alignment horizontal="center" vertical="center" textRotation="90"/>
    </xf>
    <xf numFmtId="0" fontId="5" fillId="2" borderId="17" xfId="2" applyFont="1" applyFill="1" applyBorder="1" applyAlignment="1" applyProtection="1">
      <alignment horizontal="center" vertical="center" textRotation="90"/>
    </xf>
    <xf numFmtId="0" fontId="5" fillId="2" borderId="18" xfId="2" applyFont="1" applyFill="1" applyBorder="1" applyAlignment="1" applyProtection="1">
      <alignment horizontal="center" vertical="center" wrapText="1"/>
    </xf>
    <xf numFmtId="0" fontId="5" fillId="2" borderId="19" xfId="2" applyFont="1" applyFill="1" applyBorder="1" applyAlignment="1" applyProtection="1">
      <alignment horizontal="center" vertical="center" wrapText="1"/>
    </xf>
    <xf numFmtId="0" fontId="5" fillId="2" borderId="17" xfId="2" applyFont="1" applyFill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164" fontId="5" fillId="2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21" xfId="2" applyFont="1" applyFill="1" applyBorder="1" applyAlignment="1" applyProtection="1">
      <alignment horizontal="center" vertical="center" textRotation="90"/>
    </xf>
    <xf numFmtId="0" fontId="5" fillId="2" borderId="22" xfId="2" applyFont="1" applyFill="1" applyBorder="1" applyAlignment="1" applyProtection="1">
      <alignment horizontal="center" vertical="center" textRotation="90"/>
    </xf>
    <xf numFmtId="0" fontId="5" fillId="2" borderId="23" xfId="2" applyFont="1" applyFill="1" applyBorder="1" applyAlignment="1" applyProtection="1">
      <alignment horizontal="center" vertical="center" wrapText="1"/>
    </xf>
    <xf numFmtId="0" fontId="5" fillId="2" borderId="24" xfId="2" applyFont="1" applyFill="1" applyBorder="1" applyAlignment="1" applyProtection="1">
      <alignment horizontal="center" vertical="center" wrapText="1"/>
    </xf>
    <xf numFmtId="0" fontId="5" fillId="2" borderId="22" xfId="2" applyFont="1" applyFill="1" applyBorder="1" applyAlignment="1" applyProtection="1">
      <alignment horizontal="center" vertical="center" wrapText="1"/>
    </xf>
    <xf numFmtId="0" fontId="5" fillId="2" borderId="25" xfId="3" applyFont="1" applyFill="1" applyBorder="1" applyAlignment="1" applyProtection="1">
      <alignment horizontal="center" vertical="center" wrapText="1"/>
      <protection hidden="1"/>
    </xf>
    <xf numFmtId="0" fontId="8" fillId="0" borderId="26" xfId="4" applyFont="1" applyBorder="1" applyAlignment="1">
      <alignment horizontal="center" vertical="center" wrapText="1"/>
    </xf>
    <xf numFmtId="0" fontId="4" fillId="0" borderId="27" xfId="2" applyFont="1" applyFill="1" applyBorder="1" applyAlignment="1" applyProtection="1">
      <alignment vertical="center" textRotation="90"/>
      <protection hidden="1"/>
    </xf>
    <xf numFmtId="0" fontId="4" fillId="3" borderId="25" xfId="2" applyFont="1" applyFill="1" applyBorder="1" applyAlignment="1" applyProtection="1">
      <alignment horizontal="center" vertical="center"/>
    </xf>
    <xf numFmtId="0" fontId="9" fillId="3" borderId="6" xfId="2" applyFont="1" applyFill="1" applyBorder="1" applyAlignment="1" applyProtection="1">
      <alignment horizontal="left" vertical="center"/>
    </xf>
    <xf numFmtId="0" fontId="9" fillId="3" borderId="7" xfId="2" applyFont="1" applyFill="1" applyBorder="1" applyAlignment="1" applyProtection="1">
      <alignment horizontal="left" vertical="center"/>
    </xf>
    <xf numFmtId="0" fontId="9" fillId="3" borderId="8" xfId="2" applyFont="1" applyFill="1" applyBorder="1" applyAlignment="1" applyProtection="1">
      <alignment horizontal="left" vertical="center"/>
    </xf>
    <xf numFmtId="3" fontId="9" fillId="3" borderId="25" xfId="1" applyNumberFormat="1" applyFont="1" applyFill="1" applyBorder="1" applyAlignment="1" applyProtection="1">
      <alignment horizontal="right" vertical="center" wrapText="1"/>
    </xf>
    <xf numFmtId="0" fontId="9" fillId="0" borderId="27" xfId="2" applyFont="1" applyFill="1" applyBorder="1" applyAlignment="1" applyProtection="1">
      <alignment vertical="center"/>
    </xf>
    <xf numFmtId="0" fontId="5" fillId="0" borderId="25" xfId="3" applyFont="1" applyFill="1" applyBorder="1" applyAlignment="1" applyProtection="1">
      <alignment horizontal="left" vertical="center"/>
      <protection hidden="1"/>
    </xf>
    <xf numFmtId="0" fontId="5" fillId="4" borderId="25" xfId="2" applyFont="1" applyFill="1" applyBorder="1" applyAlignment="1" applyProtection="1">
      <alignment horizontal="center" vertical="center"/>
    </xf>
    <xf numFmtId="0" fontId="5" fillId="4" borderId="25" xfId="3" applyFont="1" applyFill="1" applyBorder="1" applyAlignment="1" applyProtection="1">
      <alignment vertical="center"/>
      <protection hidden="1"/>
    </xf>
    <xf numFmtId="0" fontId="5" fillId="4" borderId="25" xfId="3" applyFont="1" applyFill="1" applyBorder="1" applyAlignment="1" applyProtection="1">
      <alignment horizontal="center" vertical="center"/>
      <protection hidden="1"/>
    </xf>
    <xf numFmtId="0" fontId="5" fillId="4" borderId="25" xfId="3" applyFont="1" applyFill="1" applyBorder="1" applyAlignment="1" applyProtection="1">
      <alignment horizontal="left" vertical="center"/>
      <protection hidden="1"/>
    </xf>
    <xf numFmtId="3" fontId="5" fillId="4" borderId="25" xfId="3" applyNumberFormat="1" applyFont="1" applyFill="1" applyBorder="1" applyAlignment="1" applyProtection="1">
      <alignment horizontal="right" vertical="center"/>
      <protection hidden="1"/>
    </xf>
    <xf numFmtId="3" fontId="9" fillId="4" borderId="25" xfId="1" applyNumberFormat="1" applyFont="1" applyFill="1" applyBorder="1" applyAlignment="1" applyProtection="1">
      <alignment horizontal="right" vertical="center" wrapText="1"/>
    </xf>
    <xf numFmtId="3" fontId="5" fillId="5" borderId="25" xfId="1" applyNumberFormat="1" applyFont="1" applyFill="1" applyBorder="1" applyAlignment="1" applyProtection="1">
      <alignment horizontal="right" vertical="center" wrapText="1"/>
    </xf>
    <xf numFmtId="3" fontId="9" fillId="5" borderId="25" xfId="1" applyNumberFormat="1" applyFont="1" applyFill="1" applyBorder="1" applyAlignment="1" applyProtection="1">
      <alignment horizontal="right" vertical="center" wrapText="1"/>
    </xf>
    <xf numFmtId="0" fontId="4" fillId="0" borderId="27" xfId="2" applyFont="1" applyFill="1" applyBorder="1" applyAlignment="1" applyProtection="1">
      <alignment vertical="center"/>
      <protection hidden="1"/>
    </xf>
    <xf numFmtId="0" fontId="5" fillId="4" borderId="6" xfId="3" applyFont="1" applyFill="1" applyBorder="1" applyAlignment="1" applyProtection="1">
      <alignment horizontal="left" vertical="center"/>
      <protection hidden="1"/>
    </xf>
    <xf numFmtId="0" fontId="5" fillId="4" borderId="7" xfId="3" applyFont="1" applyFill="1" applyBorder="1" applyAlignment="1" applyProtection="1">
      <alignment horizontal="left" vertical="center"/>
      <protection hidden="1"/>
    </xf>
    <xf numFmtId="0" fontId="5" fillId="4" borderId="8" xfId="3" applyFont="1" applyFill="1" applyBorder="1" applyAlignment="1" applyProtection="1">
      <alignment horizontal="left" vertical="center"/>
      <protection hidden="1"/>
    </xf>
    <xf numFmtId="0" fontId="0" fillId="0" borderId="0" xfId="0" applyFill="1"/>
    <xf numFmtId="0" fontId="5" fillId="0" borderId="25" xfId="3" applyFont="1" applyFill="1" applyBorder="1" applyAlignment="1" applyProtection="1">
      <alignment vertical="center"/>
      <protection hidden="1"/>
    </xf>
    <xf numFmtId="0" fontId="5" fillId="0" borderId="25" xfId="3" applyFont="1" applyFill="1" applyBorder="1" applyAlignment="1" applyProtection="1">
      <alignment horizontal="center" vertical="center"/>
      <protection hidden="1"/>
    </xf>
    <xf numFmtId="0" fontId="5" fillId="0" borderId="25" xfId="2" applyFont="1" applyFill="1" applyBorder="1" applyAlignment="1" applyProtection="1">
      <alignment vertical="center"/>
    </xf>
    <xf numFmtId="0" fontId="2" fillId="0" borderId="6" xfId="2" applyFont="1" applyFill="1" applyBorder="1" applyAlignment="1" applyProtection="1">
      <alignment horizontal="left" vertical="center"/>
      <protection hidden="1"/>
    </xf>
    <xf numFmtId="0" fontId="2" fillId="0" borderId="8" xfId="2" applyFont="1" applyFill="1" applyBorder="1" applyAlignment="1" applyProtection="1">
      <alignment horizontal="left" vertical="center"/>
      <protection hidden="1"/>
    </xf>
    <xf numFmtId="3" fontId="5" fillId="0" borderId="25" xfId="3" applyNumberFormat="1" applyFont="1" applyFill="1" applyBorder="1" applyAlignment="1" applyProtection="1">
      <alignment horizontal="right" vertical="center"/>
      <protection hidden="1"/>
    </xf>
    <xf numFmtId="3" fontId="9" fillId="0" borderId="25" xfId="1" applyNumberFormat="1" applyFont="1" applyFill="1" applyBorder="1" applyAlignment="1" applyProtection="1">
      <alignment horizontal="right" vertical="center" wrapText="1"/>
    </xf>
    <xf numFmtId="3" fontId="5" fillId="0" borderId="25" xfId="1" applyNumberFormat="1" applyFont="1" applyFill="1" applyBorder="1" applyAlignment="1" applyProtection="1">
      <alignment horizontal="right" vertical="center" wrapText="1"/>
    </xf>
    <xf numFmtId="3" fontId="0" fillId="0" borderId="0" xfId="0" applyNumberFormat="1" applyFill="1"/>
    <xf numFmtId="3" fontId="2" fillId="4" borderId="25" xfId="5" applyNumberFormat="1" applyFont="1" applyFill="1" applyBorder="1" applyAlignment="1" applyProtection="1">
      <alignment horizontal="right" vertical="center"/>
    </xf>
    <xf numFmtId="0" fontId="5" fillId="0" borderId="25" xfId="2" applyFont="1" applyFill="1" applyBorder="1" applyAlignment="1" applyProtection="1">
      <alignment horizontal="center" vertical="center"/>
    </xf>
    <xf numFmtId="0" fontId="4" fillId="0" borderId="25" xfId="2" applyFont="1" applyFill="1" applyBorder="1" applyAlignment="1" applyProtection="1">
      <alignment vertical="center"/>
      <protection hidden="1"/>
    </xf>
    <xf numFmtId="0" fontId="5" fillId="0" borderId="25" xfId="2" applyFont="1" applyFill="1" applyBorder="1" applyAlignment="1" applyProtection="1">
      <alignment vertical="center"/>
      <protection hidden="1"/>
    </xf>
    <xf numFmtId="0" fontId="5" fillId="0" borderId="25" xfId="2" applyFont="1" applyFill="1" applyBorder="1" applyAlignment="1">
      <alignment horizontal="center" vertical="center"/>
    </xf>
    <xf numFmtId="3" fontId="5" fillId="0" borderId="25" xfId="2" applyNumberFormat="1" applyFont="1" applyFill="1" applyBorder="1" applyAlignment="1" applyProtection="1">
      <alignment horizontal="right" vertical="center"/>
      <protection hidden="1"/>
    </xf>
    <xf numFmtId="0" fontId="5" fillId="0" borderId="25" xfId="2" applyFont="1" applyFill="1" applyBorder="1" applyAlignment="1" applyProtection="1">
      <alignment horizontal="center" vertical="center"/>
      <protection hidden="1"/>
    </xf>
    <xf numFmtId="0" fontId="2" fillId="0" borderId="25" xfId="3" applyFont="1" applyFill="1" applyBorder="1" applyAlignment="1" applyProtection="1">
      <alignment vertical="center"/>
      <protection hidden="1"/>
    </xf>
    <xf numFmtId="0" fontId="9" fillId="3" borderId="6" xfId="2" applyFont="1" applyFill="1" applyBorder="1" applyAlignment="1" applyProtection="1">
      <alignment horizontal="left" vertical="center"/>
      <protection hidden="1"/>
    </xf>
    <xf numFmtId="0" fontId="9" fillId="3" borderId="7" xfId="2" applyFont="1" applyFill="1" applyBorder="1" applyAlignment="1" applyProtection="1">
      <alignment horizontal="left" vertical="center"/>
      <protection hidden="1"/>
    </xf>
    <xf numFmtId="0" fontId="9" fillId="3" borderId="8" xfId="2" applyFont="1" applyFill="1" applyBorder="1" applyAlignment="1" applyProtection="1">
      <alignment horizontal="left" vertical="center"/>
      <protection hidden="1"/>
    </xf>
    <xf numFmtId="3" fontId="9" fillId="3" borderId="25" xfId="3" applyNumberFormat="1" applyFont="1" applyFill="1" applyBorder="1" applyAlignment="1" applyProtection="1">
      <alignment horizontal="right" vertical="center"/>
      <protection hidden="1"/>
    </xf>
    <xf numFmtId="3" fontId="9" fillId="6" borderId="25" xfId="1" applyNumberFormat="1" applyFont="1" applyFill="1" applyBorder="1" applyAlignment="1" applyProtection="1">
      <alignment horizontal="right" vertical="center" wrapText="1"/>
    </xf>
    <xf numFmtId="3" fontId="5" fillId="6" borderId="25" xfId="1" applyNumberFormat="1" applyFont="1" applyFill="1" applyBorder="1" applyAlignment="1" applyProtection="1">
      <alignment horizontal="right" vertical="center" wrapText="1"/>
    </xf>
    <xf numFmtId="3" fontId="5" fillId="5" borderId="25" xfId="3" applyNumberFormat="1" applyFont="1" applyFill="1" applyBorder="1" applyAlignment="1" applyProtection="1">
      <alignment horizontal="right" vertical="center"/>
      <protection hidden="1"/>
    </xf>
    <xf numFmtId="3" fontId="5" fillId="4" borderId="25" xfId="5" applyNumberFormat="1" applyFont="1" applyFill="1" applyBorder="1" applyAlignment="1" applyProtection="1">
      <alignment horizontal="right" vertical="center"/>
    </xf>
    <xf numFmtId="3" fontId="5" fillId="5" borderId="25" xfId="5" applyNumberFormat="1" applyFont="1" applyFill="1" applyBorder="1" applyAlignment="1" applyProtection="1">
      <alignment horizontal="right" vertical="center"/>
    </xf>
    <xf numFmtId="0" fontId="4" fillId="7" borderId="20" xfId="3" applyFont="1" applyFill="1" applyBorder="1" applyAlignment="1" applyProtection="1">
      <alignment horizontal="left" vertical="center"/>
      <protection hidden="1"/>
    </xf>
    <xf numFmtId="0" fontId="4" fillId="7" borderId="7" xfId="3" applyFont="1" applyFill="1" applyBorder="1" applyAlignment="1" applyProtection="1">
      <alignment horizontal="left" vertical="center"/>
      <protection hidden="1"/>
    </xf>
    <xf numFmtId="0" fontId="4" fillId="7" borderId="8" xfId="3" applyFont="1" applyFill="1" applyBorder="1" applyAlignment="1" applyProtection="1">
      <alignment horizontal="left" vertical="center"/>
      <protection hidden="1"/>
    </xf>
    <xf numFmtId="3" fontId="4" fillId="7" borderId="25" xfId="3" applyNumberFormat="1" applyFont="1" applyFill="1" applyBorder="1" applyAlignment="1" applyProtection="1">
      <alignment horizontal="right" vertical="center"/>
      <protection hidden="1"/>
    </xf>
    <xf numFmtId="3" fontId="9" fillId="8" borderId="25" xfId="1" applyNumberFormat="1" applyFont="1" applyFill="1" applyBorder="1" applyAlignment="1" applyProtection="1">
      <alignment horizontal="right" vertical="center" wrapText="1"/>
    </xf>
    <xf numFmtId="3" fontId="4" fillId="8" borderId="25" xfId="3" applyNumberFormat="1" applyFont="1" applyFill="1" applyBorder="1" applyAlignment="1" applyProtection="1">
      <alignment horizontal="right" vertical="center"/>
      <protection hidden="1"/>
    </xf>
    <xf numFmtId="3" fontId="5" fillId="8" borderId="25" xfId="1" applyNumberFormat="1" applyFont="1" applyFill="1" applyBorder="1" applyAlignment="1" applyProtection="1">
      <alignment horizontal="right" vertical="center" wrapText="1"/>
    </xf>
    <xf numFmtId="0" fontId="4" fillId="3" borderId="25" xfId="3" applyFont="1" applyFill="1" applyBorder="1" applyAlignment="1" applyProtection="1">
      <alignment horizontal="center" vertical="center"/>
      <protection hidden="1"/>
    </xf>
    <xf numFmtId="3" fontId="4" fillId="6" borderId="25" xfId="1" applyNumberFormat="1" applyFont="1" applyFill="1" applyBorder="1" applyAlignment="1" applyProtection="1">
      <alignment horizontal="right" vertical="center"/>
      <protection hidden="1"/>
    </xf>
    <xf numFmtId="0" fontId="5" fillId="5" borderId="25" xfId="2" applyFont="1" applyFill="1" applyBorder="1" applyAlignment="1">
      <alignment vertical="center"/>
    </xf>
    <xf numFmtId="0" fontId="5" fillId="5" borderId="25" xfId="3" applyFont="1" applyFill="1" applyBorder="1" applyAlignment="1" applyProtection="1">
      <alignment horizontal="left" vertical="center"/>
      <protection hidden="1"/>
    </xf>
    <xf numFmtId="3" fontId="5" fillId="5" borderId="25" xfId="2" applyNumberFormat="1" applyFont="1" applyFill="1" applyBorder="1" applyAlignment="1">
      <alignment horizontal="right" vertical="center"/>
    </xf>
    <xf numFmtId="3" fontId="5" fillId="0" borderId="25" xfId="2" applyNumberFormat="1" applyFont="1" applyFill="1" applyBorder="1" applyAlignment="1">
      <alignment horizontal="right" vertical="center"/>
    </xf>
    <xf numFmtId="0" fontId="4" fillId="0" borderId="25" xfId="2" applyFont="1" applyFill="1" applyBorder="1" applyAlignment="1" applyProtection="1">
      <alignment horizontal="center" vertical="center"/>
      <protection hidden="1"/>
    </xf>
    <xf numFmtId="0" fontId="5" fillId="0" borderId="25" xfId="2" applyFont="1" applyFill="1" applyBorder="1" applyAlignment="1">
      <alignment vertical="center"/>
    </xf>
    <xf numFmtId="0" fontId="5" fillId="4" borderId="25" xfId="2" applyFont="1" applyFill="1" applyBorder="1" applyAlignment="1" applyProtection="1">
      <alignment horizontal="center" vertical="center"/>
      <protection hidden="1"/>
    </xf>
    <xf numFmtId="0" fontId="4" fillId="8" borderId="20" xfId="2" applyFont="1" applyFill="1" applyBorder="1" applyAlignment="1" applyProtection="1">
      <alignment horizontal="left" vertical="center"/>
    </xf>
    <xf numFmtId="0" fontId="4" fillId="8" borderId="7" xfId="2" applyFont="1" applyFill="1" applyBorder="1" applyAlignment="1" applyProtection="1">
      <alignment horizontal="left" vertical="center"/>
    </xf>
    <xf numFmtId="0" fontId="4" fillId="8" borderId="8" xfId="2" applyFont="1" applyFill="1" applyBorder="1" applyAlignment="1" applyProtection="1">
      <alignment horizontal="left" vertical="center"/>
    </xf>
    <xf numFmtId="3" fontId="4" fillId="7" borderId="25" xfId="5" applyNumberFormat="1" applyFont="1" applyFill="1" applyBorder="1" applyAlignment="1" applyProtection="1">
      <alignment horizontal="right" vertical="center"/>
    </xf>
    <xf numFmtId="3" fontId="4" fillId="8" borderId="25" xfId="5" applyNumberFormat="1" applyFont="1" applyFill="1" applyBorder="1" applyAlignment="1" applyProtection="1">
      <alignment horizontal="right" vertical="center"/>
    </xf>
    <xf numFmtId="0" fontId="4" fillId="7" borderId="20" xfId="2" applyFont="1" applyFill="1" applyBorder="1" applyAlignment="1" applyProtection="1">
      <alignment horizontal="left" vertical="center"/>
    </xf>
    <xf numFmtId="0" fontId="4" fillId="7" borderId="7" xfId="2" applyFont="1" applyFill="1" applyBorder="1" applyAlignment="1" applyProtection="1">
      <alignment horizontal="left" vertical="center"/>
    </xf>
    <xf numFmtId="0" fontId="4" fillId="7" borderId="8" xfId="2" applyFont="1" applyFill="1" applyBorder="1" applyAlignment="1" applyProtection="1">
      <alignment horizontal="left" vertical="center"/>
    </xf>
    <xf numFmtId="0" fontId="4" fillId="7" borderId="28" xfId="2" applyFont="1" applyFill="1" applyBorder="1" applyAlignment="1" applyProtection="1">
      <alignment horizontal="left" vertical="center"/>
    </xf>
    <xf numFmtId="0" fontId="4" fillId="7" borderId="29" xfId="2" applyFont="1" applyFill="1" applyBorder="1" applyAlignment="1" applyProtection="1">
      <alignment horizontal="left" vertical="center"/>
    </xf>
    <xf numFmtId="0" fontId="4" fillId="7" borderId="30" xfId="2" applyFont="1" applyFill="1" applyBorder="1" applyAlignment="1" applyProtection="1">
      <alignment horizontal="left" vertical="center"/>
    </xf>
    <xf numFmtId="3" fontId="4" fillId="7" borderId="31" xfId="5" applyNumberFormat="1" applyFont="1" applyFill="1" applyBorder="1" applyAlignment="1" applyProtection="1">
      <alignment horizontal="right" vertical="center"/>
    </xf>
    <xf numFmtId="3" fontId="4" fillId="8" borderId="31" xfId="5" applyNumberFormat="1" applyFont="1" applyFill="1" applyBorder="1" applyAlignment="1" applyProtection="1">
      <alignment horizontal="right" vertical="center"/>
    </xf>
    <xf numFmtId="0" fontId="4" fillId="0" borderId="2" xfId="2" applyFont="1" applyFill="1" applyBorder="1" applyAlignment="1" applyProtection="1">
      <alignment horizontal="left" vertical="center"/>
    </xf>
    <xf numFmtId="0" fontId="4" fillId="0" borderId="3" xfId="2" applyFont="1" applyFill="1" applyBorder="1" applyAlignment="1" applyProtection="1">
      <alignment horizontal="left" vertical="center"/>
    </xf>
    <xf numFmtId="0" fontId="4" fillId="0" borderId="4" xfId="2" applyFont="1" applyFill="1" applyBorder="1" applyAlignment="1" applyProtection="1">
      <alignment horizontal="left" vertical="center"/>
    </xf>
    <xf numFmtId="165" fontId="5" fillId="0" borderId="25" xfId="3" applyNumberFormat="1" applyFont="1" applyFill="1" applyBorder="1" applyAlignment="1" applyProtection="1">
      <alignment horizontal="right" vertical="center"/>
      <protection hidden="1"/>
    </xf>
    <xf numFmtId="0" fontId="4" fillId="0" borderId="6" xfId="2" applyFont="1" applyFill="1" applyBorder="1" applyAlignment="1" applyProtection="1">
      <alignment horizontal="left" vertical="center"/>
      <protection hidden="1"/>
    </xf>
    <xf numFmtId="0" fontId="4" fillId="0" borderId="7" xfId="2" applyFont="1" applyFill="1" applyBorder="1" applyAlignment="1" applyProtection="1">
      <alignment horizontal="left" vertical="center"/>
      <protection hidden="1"/>
    </xf>
    <xf numFmtId="0" fontId="4" fillId="0" borderId="8" xfId="2" applyFont="1" applyFill="1" applyBorder="1" applyAlignment="1" applyProtection="1">
      <alignment horizontal="left" vertical="center"/>
      <protection hidden="1"/>
    </xf>
    <xf numFmtId="3" fontId="0" fillId="0" borderId="0" xfId="0" applyNumberFormat="1"/>
  </cellXfs>
  <cellStyles count="6">
    <cellStyle name="Comma0" xfId="5"/>
    <cellStyle name="Ezres 2" xfId="1"/>
    <cellStyle name="Normál" xfId="0" builtinId="0"/>
    <cellStyle name="Normál 2_2014szerkesztett ktgvetés 2" xfId="2"/>
    <cellStyle name="Normál_2014szerkesztett ktgvetés" xfId="4"/>
    <cellStyle name="Normál_KVFORMÁTUM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60"/>
  <sheetViews>
    <sheetView tabSelected="1" topLeftCell="H1" workbookViewId="0">
      <selection sqref="A1:X60"/>
    </sheetView>
  </sheetViews>
  <sheetFormatPr defaultRowHeight="15"/>
  <cols>
    <col min="8" max="8" width="12.5703125" customWidth="1"/>
    <col min="11" max="11" width="11" customWidth="1"/>
    <col min="12" max="12" width="13.28515625" customWidth="1"/>
    <col min="15" max="15" width="12.85546875" customWidth="1"/>
    <col min="16" max="16" width="12.140625" customWidth="1"/>
    <col min="17" max="17" width="11.28515625" customWidth="1"/>
    <col min="19" max="19" width="11.5703125" customWidth="1"/>
    <col min="20" max="20" width="11.7109375" customWidth="1"/>
    <col min="21" max="21" width="12.5703125" customWidth="1"/>
    <col min="23" max="23" width="11.42578125" customWidth="1"/>
  </cols>
  <sheetData>
    <row r="1" spans="1:24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4">
      <c r="A2" s="2"/>
      <c r="B2" s="3"/>
      <c r="C2" s="4"/>
      <c r="D2" s="4"/>
      <c r="E2" s="4"/>
      <c r="F2" s="5"/>
      <c r="G2" s="6"/>
      <c r="H2" s="7"/>
      <c r="I2" s="8"/>
      <c r="J2" s="8"/>
      <c r="K2" s="9"/>
      <c r="L2" s="10"/>
      <c r="M2" s="4"/>
      <c r="N2" s="4"/>
      <c r="O2" s="11"/>
      <c r="P2" s="10"/>
      <c r="Q2" s="4"/>
      <c r="R2" s="4"/>
      <c r="S2" s="11"/>
      <c r="T2" s="10"/>
      <c r="U2" s="4"/>
      <c r="V2" s="4"/>
      <c r="W2" s="11"/>
    </row>
    <row r="3" spans="1:24" ht="15.75" thickBot="1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  <c r="F3" s="15"/>
      <c r="G3" s="16" t="s">
        <v>5</v>
      </c>
      <c r="H3" s="17" t="s">
        <v>6</v>
      </c>
      <c r="I3" s="18"/>
      <c r="J3" s="18"/>
      <c r="K3" s="19"/>
      <c r="L3" s="17" t="s">
        <v>6</v>
      </c>
      <c r="M3" s="18"/>
      <c r="N3" s="18"/>
      <c r="O3" s="19"/>
      <c r="P3" s="17" t="s">
        <v>6</v>
      </c>
      <c r="Q3" s="18"/>
      <c r="R3" s="18"/>
      <c r="S3" s="19"/>
      <c r="T3" s="17" t="s">
        <v>6</v>
      </c>
      <c r="U3" s="18"/>
      <c r="V3" s="18"/>
      <c r="W3" s="19"/>
    </row>
    <row r="4" spans="1:24">
      <c r="A4" s="20"/>
      <c r="B4" s="21"/>
      <c r="C4" s="21"/>
      <c r="D4" s="21"/>
      <c r="E4" s="22"/>
      <c r="F4" s="23"/>
      <c r="G4" s="24"/>
      <c r="H4" s="25" t="s">
        <v>7</v>
      </c>
      <c r="I4" s="26"/>
      <c r="J4" s="26"/>
      <c r="K4" s="27"/>
      <c r="L4" s="28" t="s">
        <v>8</v>
      </c>
      <c r="M4" s="18"/>
      <c r="N4" s="18"/>
      <c r="O4" s="19"/>
      <c r="P4" s="28" t="s">
        <v>9</v>
      </c>
      <c r="Q4" s="18"/>
      <c r="R4" s="18"/>
      <c r="S4" s="19"/>
      <c r="T4" s="28" t="s">
        <v>10</v>
      </c>
      <c r="U4" s="18"/>
      <c r="V4" s="18"/>
      <c r="W4" s="19"/>
    </row>
    <row r="5" spans="1:24" ht="38.25">
      <c r="A5" s="29"/>
      <c r="B5" s="30"/>
      <c r="C5" s="30"/>
      <c r="D5" s="30"/>
      <c r="E5" s="31"/>
      <c r="F5" s="32"/>
      <c r="G5" s="33"/>
      <c r="H5" s="34" t="s">
        <v>11</v>
      </c>
      <c r="I5" s="34" t="s">
        <v>12</v>
      </c>
      <c r="J5" s="34" t="s">
        <v>13</v>
      </c>
      <c r="K5" s="35" t="s">
        <v>10</v>
      </c>
      <c r="L5" s="34" t="s">
        <v>11</v>
      </c>
      <c r="M5" s="34" t="s">
        <v>12</v>
      </c>
      <c r="N5" s="34" t="s">
        <v>13</v>
      </c>
      <c r="O5" s="35" t="s">
        <v>10</v>
      </c>
      <c r="P5" s="34" t="s">
        <v>11</v>
      </c>
      <c r="Q5" s="34" t="s">
        <v>12</v>
      </c>
      <c r="R5" s="34" t="s">
        <v>13</v>
      </c>
      <c r="S5" s="35" t="s">
        <v>10</v>
      </c>
      <c r="T5" s="34" t="s">
        <v>11</v>
      </c>
      <c r="U5" s="34" t="s">
        <v>12</v>
      </c>
      <c r="V5" s="34" t="s">
        <v>13</v>
      </c>
      <c r="W5" s="35" t="s">
        <v>10</v>
      </c>
    </row>
    <row r="6" spans="1:24" ht="21">
      <c r="A6" s="36">
        <v>101</v>
      </c>
      <c r="B6" s="37">
        <v>1</v>
      </c>
      <c r="C6" s="38" t="s">
        <v>14</v>
      </c>
      <c r="D6" s="39"/>
      <c r="E6" s="39"/>
      <c r="F6" s="39"/>
      <c r="G6" s="40"/>
      <c r="H6" s="41">
        <f>SUM(H7:H12)</f>
        <v>156769216</v>
      </c>
      <c r="I6" s="41">
        <v>0</v>
      </c>
      <c r="J6" s="41">
        <v>0</v>
      </c>
      <c r="K6" s="41">
        <f>SUM(K7:K12)</f>
        <v>156769216</v>
      </c>
      <c r="L6" s="41">
        <f>SUM(L7:L12)</f>
        <v>67809782</v>
      </c>
      <c r="M6" s="41">
        <v>0</v>
      </c>
      <c r="N6" s="41">
        <v>0</v>
      </c>
      <c r="O6" s="41">
        <v>58504</v>
      </c>
      <c r="P6" s="41">
        <f t="shared" ref="P6:V6" si="0">SUM(P7:P12)</f>
        <v>659488083</v>
      </c>
      <c r="Q6" s="41">
        <f t="shared" si="0"/>
        <v>10160000</v>
      </c>
      <c r="R6" s="41">
        <f t="shared" si="0"/>
        <v>0</v>
      </c>
      <c r="S6" s="41">
        <f t="shared" si="0"/>
        <v>669648083</v>
      </c>
      <c r="T6" s="41">
        <f t="shared" si="0"/>
        <v>884067081</v>
      </c>
      <c r="U6" s="41">
        <f t="shared" si="0"/>
        <v>10160000</v>
      </c>
      <c r="V6" s="41">
        <f t="shared" si="0"/>
        <v>0</v>
      </c>
      <c r="W6" s="41">
        <f>SUM(T6:V6)</f>
        <v>894227081</v>
      </c>
    </row>
    <row r="7" spans="1:24">
      <c r="A7" s="42"/>
      <c r="B7" s="43"/>
      <c r="C7" s="44">
        <v>1</v>
      </c>
      <c r="D7" s="45" t="s">
        <v>15</v>
      </c>
      <c r="E7" s="46"/>
      <c r="F7" s="46"/>
      <c r="G7" s="47" t="s">
        <v>16</v>
      </c>
      <c r="H7" s="48">
        <v>105854259</v>
      </c>
      <c r="I7" s="48">
        <v>0</v>
      </c>
      <c r="J7" s="48">
        <v>0</v>
      </c>
      <c r="K7" s="49">
        <f>SUM(H7:J7)</f>
        <v>105854259</v>
      </c>
      <c r="L7" s="48">
        <v>26732400</v>
      </c>
      <c r="M7" s="48">
        <v>0</v>
      </c>
      <c r="N7" s="48">
        <v>0</v>
      </c>
      <c r="O7" s="49">
        <f>SUM(L7:N7)</f>
        <v>26732400</v>
      </c>
      <c r="P7" s="48">
        <f>94410756-1200000</f>
        <v>93210756</v>
      </c>
      <c r="Q7" s="48">
        <v>0</v>
      </c>
      <c r="R7" s="48">
        <v>0</v>
      </c>
      <c r="S7" s="50">
        <f>SUM(P7:R7)</f>
        <v>93210756</v>
      </c>
      <c r="T7" s="51">
        <f>H7+L7+P7</f>
        <v>225797415</v>
      </c>
      <c r="U7" s="51">
        <f>I7+M7+Q7</f>
        <v>0</v>
      </c>
      <c r="V7" s="51">
        <v>0</v>
      </c>
      <c r="W7" s="51">
        <f t="shared" ref="W7:W56" si="1">SUM(T7:V7)</f>
        <v>225797415</v>
      </c>
    </row>
    <row r="8" spans="1:24">
      <c r="A8" s="52"/>
      <c r="B8" s="43"/>
      <c r="C8" s="46">
        <v>2</v>
      </c>
      <c r="D8" s="53" t="s">
        <v>17</v>
      </c>
      <c r="E8" s="54"/>
      <c r="F8" s="55"/>
      <c r="G8" s="47" t="s">
        <v>18</v>
      </c>
      <c r="H8" s="48">
        <v>25914957</v>
      </c>
      <c r="I8" s="48">
        <v>0</v>
      </c>
      <c r="J8" s="48">
        <v>0</v>
      </c>
      <c r="K8" s="49">
        <f t="shared" ref="K8:K57" si="2">SUM(H8:J8)</f>
        <v>25914957</v>
      </c>
      <c r="L8" s="48">
        <v>5989004</v>
      </c>
      <c r="M8" s="48">
        <v>0</v>
      </c>
      <c r="N8" s="48">
        <v>0</v>
      </c>
      <c r="O8" s="49">
        <f t="shared" ref="O8:O57" si="3">SUM(L8:N8)</f>
        <v>5989004</v>
      </c>
      <c r="P8" s="48">
        <f>21628831-237600</f>
        <v>21391231</v>
      </c>
      <c r="Q8" s="48">
        <v>0</v>
      </c>
      <c r="R8" s="48">
        <v>0</v>
      </c>
      <c r="S8" s="50">
        <f t="shared" ref="S8:S57" si="4">SUM(P8:R8)</f>
        <v>21391231</v>
      </c>
      <c r="T8" s="51">
        <f t="shared" ref="T8:U40" si="5">H8+L8+P8</f>
        <v>53295192</v>
      </c>
      <c r="U8" s="51">
        <f t="shared" si="5"/>
        <v>0</v>
      </c>
      <c r="V8" s="51">
        <v>0</v>
      </c>
      <c r="W8" s="51">
        <f t="shared" si="1"/>
        <v>53295192</v>
      </c>
    </row>
    <row r="9" spans="1:24">
      <c r="A9" s="52"/>
      <c r="B9" s="43"/>
      <c r="C9" s="44">
        <v>3</v>
      </c>
      <c r="D9" s="45" t="s">
        <v>19</v>
      </c>
      <c r="E9" s="46"/>
      <c r="F9" s="46"/>
      <c r="G9" s="47" t="s">
        <v>20</v>
      </c>
      <c r="H9" s="48">
        <v>25000000</v>
      </c>
      <c r="I9" s="48">
        <v>0</v>
      </c>
      <c r="J9" s="48">
        <v>0</v>
      </c>
      <c r="K9" s="49">
        <f t="shared" si="2"/>
        <v>25000000</v>
      </c>
      <c r="L9" s="48">
        <v>35088378</v>
      </c>
      <c r="M9" s="48">
        <v>0</v>
      </c>
      <c r="N9" s="48">
        <v>0</v>
      </c>
      <c r="O9" s="49">
        <f t="shared" si="3"/>
        <v>35088378</v>
      </c>
      <c r="P9" s="48">
        <f>190063000-146399</f>
        <v>189916601</v>
      </c>
      <c r="Q9" s="48">
        <v>960000</v>
      </c>
      <c r="R9" s="48">
        <v>0</v>
      </c>
      <c r="S9" s="50">
        <f t="shared" si="4"/>
        <v>190876601</v>
      </c>
      <c r="T9" s="51">
        <f t="shared" si="5"/>
        <v>250004979</v>
      </c>
      <c r="U9" s="51">
        <f t="shared" si="5"/>
        <v>960000</v>
      </c>
      <c r="V9" s="51">
        <v>0</v>
      </c>
      <c r="W9" s="51">
        <f t="shared" si="1"/>
        <v>250964979</v>
      </c>
      <c r="X9" s="56"/>
    </row>
    <row r="10" spans="1:24">
      <c r="A10" s="52"/>
      <c r="B10" s="57"/>
      <c r="C10" s="58"/>
      <c r="D10" s="59"/>
      <c r="E10" s="60" t="s">
        <v>21</v>
      </c>
      <c r="F10" s="61"/>
      <c r="G10" s="43" t="s">
        <v>22</v>
      </c>
      <c r="H10" s="62">
        <v>0</v>
      </c>
      <c r="I10" s="62">
        <v>0</v>
      </c>
      <c r="J10" s="62">
        <v>0</v>
      </c>
      <c r="K10" s="63">
        <f t="shared" si="2"/>
        <v>0</v>
      </c>
      <c r="L10" s="62">
        <v>0</v>
      </c>
      <c r="M10" s="62">
        <v>0</v>
      </c>
      <c r="N10" s="62">
        <v>0</v>
      </c>
      <c r="O10" s="63">
        <f t="shared" si="3"/>
        <v>0</v>
      </c>
      <c r="P10" s="62">
        <v>0</v>
      </c>
      <c r="Q10" s="62">
        <v>0</v>
      </c>
      <c r="R10" s="62">
        <v>0</v>
      </c>
      <c r="S10" s="64">
        <f t="shared" si="4"/>
        <v>0</v>
      </c>
      <c r="T10" s="63">
        <f t="shared" si="5"/>
        <v>0</v>
      </c>
      <c r="U10" s="63">
        <f t="shared" si="5"/>
        <v>0</v>
      </c>
      <c r="V10" s="63">
        <v>0</v>
      </c>
      <c r="W10" s="63">
        <f t="shared" si="1"/>
        <v>0</v>
      </c>
      <c r="X10" s="56"/>
    </row>
    <row r="11" spans="1:24">
      <c r="A11" s="52"/>
      <c r="B11" s="43"/>
      <c r="C11" s="44">
        <v>4</v>
      </c>
      <c r="D11" s="45" t="s">
        <v>23</v>
      </c>
      <c r="E11" s="46"/>
      <c r="F11" s="46"/>
      <c r="G11" s="47" t="s">
        <v>24</v>
      </c>
      <c r="H11" s="48">
        <v>0</v>
      </c>
      <c r="I11" s="48">
        <v>0</v>
      </c>
      <c r="J11" s="48">
        <v>0</v>
      </c>
      <c r="K11" s="49">
        <f t="shared" si="2"/>
        <v>0</v>
      </c>
      <c r="L11" s="48">
        <v>0</v>
      </c>
      <c r="M11" s="48">
        <v>0</v>
      </c>
      <c r="N11" s="48">
        <v>0</v>
      </c>
      <c r="O11" s="49">
        <f t="shared" si="3"/>
        <v>0</v>
      </c>
      <c r="P11" s="48">
        <v>8100000</v>
      </c>
      <c r="Q11" s="48">
        <v>0</v>
      </c>
      <c r="R11" s="48">
        <v>0</v>
      </c>
      <c r="S11" s="50">
        <f t="shared" si="4"/>
        <v>8100000</v>
      </c>
      <c r="T11" s="51">
        <f t="shared" si="5"/>
        <v>8100000</v>
      </c>
      <c r="U11" s="51">
        <f t="shared" si="5"/>
        <v>0</v>
      </c>
      <c r="V11" s="51">
        <v>0</v>
      </c>
      <c r="W11" s="51">
        <f t="shared" si="1"/>
        <v>8100000</v>
      </c>
      <c r="X11" s="65"/>
    </row>
    <row r="12" spans="1:24">
      <c r="A12" s="52"/>
      <c r="B12" s="43"/>
      <c r="C12" s="44">
        <v>5</v>
      </c>
      <c r="D12" s="45" t="s">
        <v>25</v>
      </c>
      <c r="E12" s="46"/>
      <c r="F12" s="46"/>
      <c r="G12" s="47" t="s">
        <v>26</v>
      </c>
      <c r="H12" s="66">
        <v>0</v>
      </c>
      <c r="I12" s="66">
        <v>0</v>
      </c>
      <c r="J12" s="66">
        <v>0</v>
      </c>
      <c r="K12" s="49">
        <f t="shared" si="2"/>
        <v>0</v>
      </c>
      <c r="L12" s="66">
        <v>0</v>
      </c>
      <c r="M12" s="66">
        <v>0</v>
      </c>
      <c r="N12" s="66">
        <v>0</v>
      </c>
      <c r="O12" s="49">
        <f t="shared" si="3"/>
        <v>0</v>
      </c>
      <c r="P12" s="66">
        <f>SUM(P16:P22)</f>
        <v>346869495</v>
      </c>
      <c r="Q12" s="66">
        <v>9200000</v>
      </c>
      <c r="R12" s="66">
        <v>0</v>
      </c>
      <c r="S12" s="50">
        <f t="shared" si="4"/>
        <v>356069495</v>
      </c>
      <c r="T12" s="51">
        <f t="shared" si="5"/>
        <v>346869495</v>
      </c>
      <c r="U12" s="51">
        <f t="shared" si="5"/>
        <v>9200000</v>
      </c>
      <c r="V12" s="51">
        <v>0</v>
      </c>
      <c r="W12" s="51">
        <f t="shared" si="1"/>
        <v>356069495</v>
      </c>
    </row>
    <row r="13" spans="1:24">
      <c r="A13" s="52"/>
      <c r="B13" s="43"/>
      <c r="C13" s="67"/>
      <c r="D13" s="58">
        <v>1</v>
      </c>
      <c r="E13" s="43" t="s">
        <v>27</v>
      </c>
      <c r="F13" s="43"/>
      <c r="G13" s="43" t="s">
        <v>28</v>
      </c>
      <c r="H13" s="62">
        <v>0</v>
      </c>
      <c r="I13" s="62">
        <v>0</v>
      </c>
      <c r="J13" s="62">
        <v>0</v>
      </c>
      <c r="K13" s="63">
        <f t="shared" si="2"/>
        <v>0</v>
      </c>
      <c r="L13" s="62">
        <v>0</v>
      </c>
      <c r="M13" s="62">
        <v>0</v>
      </c>
      <c r="N13" s="62">
        <v>0</v>
      </c>
      <c r="O13" s="63">
        <f t="shared" si="3"/>
        <v>0</v>
      </c>
      <c r="P13" s="62">
        <v>0</v>
      </c>
      <c r="Q13" s="62">
        <v>0</v>
      </c>
      <c r="R13" s="62">
        <v>0</v>
      </c>
      <c r="S13" s="64">
        <f t="shared" si="4"/>
        <v>0</v>
      </c>
      <c r="T13" s="63">
        <f t="shared" si="5"/>
        <v>0</v>
      </c>
      <c r="U13" s="63">
        <f t="shared" si="5"/>
        <v>0</v>
      </c>
      <c r="V13" s="63">
        <v>0</v>
      </c>
      <c r="W13" s="63">
        <f t="shared" si="1"/>
        <v>0</v>
      </c>
      <c r="X13" s="56"/>
    </row>
    <row r="14" spans="1:24">
      <c r="A14" s="52"/>
      <c r="B14" s="43"/>
      <c r="C14" s="67"/>
      <c r="D14" s="58">
        <v>2</v>
      </c>
      <c r="E14" s="43" t="s">
        <v>29</v>
      </c>
      <c r="F14" s="43"/>
      <c r="G14" s="43" t="s">
        <v>30</v>
      </c>
      <c r="H14" s="62">
        <v>0</v>
      </c>
      <c r="I14" s="62">
        <v>0</v>
      </c>
      <c r="J14" s="62">
        <v>0</v>
      </c>
      <c r="K14" s="63">
        <f t="shared" si="2"/>
        <v>0</v>
      </c>
      <c r="L14" s="62">
        <v>0</v>
      </c>
      <c r="M14" s="62">
        <v>0</v>
      </c>
      <c r="N14" s="62">
        <v>0</v>
      </c>
      <c r="O14" s="63">
        <f t="shared" si="3"/>
        <v>0</v>
      </c>
      <c r="P14" s="62">
        <v>0</v>
      </c>
      <c r="Q14" s="62">
        <v>0</v>
      </c>
      <c r="R14" s="62">
        <v>0</v>
      </c>
      <c r="S14" s="64">
        <f t="shared" si="4"/>
        <v>0</v>
      </c>
      <c r="T14" s="63">
        <f t="shared" si="5"/>
        <v>0</v>
      </c>
      <c r="U14" s="63">
        <f t="shared" si="5"/>
        <v>0</v>
      </c>
      <c r="V14" s="63">
        <v>0</v>
      </c>
      <c r="W14" s="63">
        <f t="shared" si="1"/>
        <v>0</v>
      </c>
      <c r="X14" s="56"/>
    </row>
    <row r="15" spans="1:24">
      <c r="A15" s="52"/>
      <c r="B15" s="68"/>
      <c r="C15" s="69"/>
      <c r="D15" s="58">
        <v>3</v>
      </c>
      <c r="E15" s="57" t="s">
        <v>31</v>
      </c>
      <c r="F15" s="70"/>
      <c r="G15" s="43" t="s">
        <v>32</v>
      </c>
      <c r="H15" s="62">
        <v>0</v>
      </c>
      <c r="I15" s="62">
        <v>0</v>
      </c>
      <c r="J15" s="62">
        <v>0</v>
      </c>
      <c r="K15" s="63">
        <f t="shared" si="2"/>
        <v>0</v>
      </c>
      <c r="L15" s="62">
        <v>0</v>
      </c>
      <c r="M15" s="62">
        <v>0</v>
      </c>
      <c r="N15" s="62">
        <v>0</v>
      </c>
      <c r="O15" s="63">
        <f t="shared" si="3"/>
        <v>0</v>
      </c>
      <c r="P15" s="62">
        <v>0</v>
      </c>
      <c r="Q15" s="62">
        <v>0</v>
      </c>
      <c r="R15" s="62">
        <v>0</v>
      </c>
      <c r="S15" s="64">
        <f t="shared" si="4"/>
        <v>0</v>
      </c>
      <c r="T15" s="63">
        <f t="shared" si="5"/>
        <v>0</v>
      </c>
      <c r="U15" s="63">
        <f t="shared" si="5"/>
        <v>0</v>
      </c>
      <c r="V15" s="63">
        <v>0</v>
      </c>
      <c r="W15" s="63">
        <f t="shared" si="1"/>
        <v>0</v>
      </c>
      <c r="X15" s="56"/>
    </row>
    <row r="16" spans="1:24">
      <c r="A16" s="52"/>
      <c r="B16" s="68"/>
      <c r="C16" s="69"/>
      <c r="D16" s="58">
        <v>4</v>
      </c>
      <c r="E16" s="57" t="s">
        <v>33</v>
      </c>
      <c r="F16" s="70"/>
      <c r="G16" s="43" t="s">
        <v>34</v>
      </c>
      <c r="H16" s="62">
        <v>0</v>
      </c>
      <c r="I16" s="62">
        <v>0</v>
      </c>
      <c r="J16" s="62">
        <v>0</v>
      </c>
      <c r="K16" s="63">
        <f t="shared" si="2"/>
        <v>0</v>
      </c>
      <c r="L16" s="62">
        <v>0</v>
      </c>
      <c r="M16" s="62">
        <v>0</v>
      </c>
      <c r="N16" s="62">
        <v>0</v>
      </c>
      <c r="O16" s="63">
        <f t="shared" si="3"/>
        <v>0</v>
      </c>
      <c r="P16" s="62">
        <v>0</v>
      </c>
      <c r="Q16" s="62">
        <v>0</v>
      </c>
      <c r="R16" s="62">
        <v>0</v>
      </c>
      <c r="S16" s="64">
        <f t="shared" si="4"/>
        <v>0</v>
      </c>
      <c r="T16" s="63">
        <f t="shared" si="5"/>
        <v>0</v>
      </c>
      <c r="U16" s="63">
        <f t="shared" si="5"/>
        <v>0</v>
      </c>
      <c r="V16" s="63">
        <v>0</v>
      </c>
      <c r="W16" s="63">
        <f t="shared" si="1"/>
        <v>0</v>
      </c>
      <c r="X16" s="56"/>
    </row>
    <row r="17" spans="1:24">
      <c r="A17" s="52"/>
      <c r="B17" s="68"/>
      <c r="C17" s="69"/>
      <c r="D17" s="58">
        <v>5</v>
      </c>
      <c r="E17" s="57" t="s">
        <v>35</v>
      </c>
      <c r="F17" s="70"/>
      <c r="G17" s="43" t="s">
        <v>36</v>
      </c>
      <c r="H17" s="62">
        <v>0</v>
      </c>
      <c r="I17" s="62">
        <v>0</v>
      </c>
      <c r="J17" s="62">
        <v>0</v>
      </c>
      <c r="K17" s="63">
        <f t="shared" si="2"/>
        <v>0</v>
      </c>
      <c r="L17" s="62">
        <v>0</v>
      </c>
      <c r="M17" s="62">
        <v>0</v>
      </c>
      <c r="N17" s="62">
        <v>0</v>
      </c>
      <c r="O17" s="63">
        <f t="shared" si="3"/>
        <v>0</v>
      </c>
      <c r="P17" s="62">
        <v>0</v>
      </c>
      <c r="Q17" s="62">
        <v>0</v>
      </c>
      <c r="R17" s="62">
        <v>0</v>
      </c>
      <c r="S17" s="64">
        <f t="shared" si="4"/>
        <v>0</v>
      </c>
      <c r="T17" s="63">
        <f t="shared" si="5"/>
        <v>0</v>
      </c>
      <c r="U17" s="63">
        <f t="shared" si="5"/>
        <v>0</v>
      </c>
      <c r="V17" s="63">
        <v>0</v>
      </c>
      <c r="W17" s="63">
        <f t="shared" si="1"/>
        <v>0</v>
      </c>
      <c r="X17" s="56"/>
    </row>
    <row r="18" spans="1:24">
      <c r="A18" s="52"/>
      <c r="B18" s="68"/>
      <c r="C18" s="69"/>
      <c r="D18" s="58">
        <v>6</v>
      </c>
      <c r="E18" s="57" t="s">
        <v>37</v>
      </c>
      <c r="F18" s="70"/>
      <c r="G18" s="43" t="s">
        <v>38</v>
      </c>
      <c r="H18" s="62">
        <v>0</v>
      </c>
      <c r="I18" s="62">
        <v>0</v>
      </c>
      <c r="J18" s="62">
        <v>0</v>
      </c>
      <c r="K18" s="63">
        <f t="shared" si="2"/>
        <v>0</v>
      </c>
      <c r="L18" s="62">
        <v>0</v>
      </c>
      <c r="M18" s="62">
        <v>0</v>
      </c>
      <c r="N18" s="62">
        <v>0</v>
      </c>
      <c r="O18" s="63">
        <f t="shared" si="3"/>
        <v>0</v>
      </c>
      <c r="P18" s="62">
        <f>165955495-3940000+680000</f>
        <v>162695495</v>
      </c>
      <c r="Q18" s="62">
        <v>0</v>
      </c>
      <c r="R18" s="62">
        <v>0</v>
      </c>
      <c r="S18" s="64">
        <f t="shared" si="4"/>
        <v>162695495</v>
      </c>
      <c r="T18" s="63">
        <f t="shared" si="5"/>
        <v>162695495</v>
      </c>
      <c r="U18" s="63">
        <f t="shared" si="5"/>
        <v>0</v>
      </c>
      <c r="V18" s="63">
        <v>0</v>
      </c>
      <c r="W18" s="63">
        <f t="shared" si="1"/>
        <v>162695495</v>
      </c>
      <c r="X18" s="56"/>
    </row>
    <row r="19" spans="1:24">
      <c r="A19" s="52"/>
      <c r="B19" s="68"/>
      <c r="C19" s="69"/>
      <c r="D19" s="58">
        <v>7</v>
      </c>
      <c r="E19" s="57" t="s">
        <v>39</v>
      </c>
      <c r="F19" s="70"/>
      <c r="G19" s="43" t="s">
        <v>40</v>
      </c>
      <c r="H19" s="62">
        <v>0</v>
      </c>
      <c r="I19" s="62">
        <v>0</v>
      </c>
      <c r="J19" s="62">
        <v>0</v>
      </c>
      <c r="K19" s="63">
        <f t="shared" si="2"/>
        <v>0</v>
      </c>
      <c r="L19" s="62">
        <v>0</v>
      </c>
      <c r="M19" s="62">
        <v>0</v>
      </c>
      <c r="N19" s="62">
        <v>0</v>
      </c>
      <c r="O19" s="63">
        <f t="shared" si="3"/>
        <v>0</v>
      </c>
      <c r="P19" s="62">
        <v>0</v>
      </c>
      <c r="Q19" s="62">
        <v>0</v>
      </c>
      <c r="R19" s="62">
        <v>0</v>
      </c>
      <c r="S19" s="64">
        <f t="shared" si="4"/>
        <v>0</v>
      </c>
      <c r="T19" s="63">
        <f t="shared" si="5"/>
        <v>0</v>
      </c>
      <c r="U19" s="63">
        <f t="shared" si="5"/>
        <v>0</v>
      </c>
      <c r="V19" s="63">
        <v>0</v>
      </c>
      <c r="W19" s="63">
        <f t="shared" si="1"/>
        <v>0</v>
      </c>
      <c r="X19" s="56"/>
    </row>
    <row r="20" spans="1:24">
      <c r="A20" s="52"/>
      <c r="B20" s="68"/>
      <c r="C20" s="69"/>
      <c r="D20" s="58">
        <v>8</v>
      </c>
      <c r="E20" s="57" t="s">
        <v>41</v>
      </c>
      <c r="F20" s="70"/>
      <c r="G20" s="43" t="s">
        <v>42</v>
      </c>
      <c r="H20" s="62">
        <v>0</v>
      </c>
      <c r="I20" s="62">
        <v>0</v>
      </c>
      <c r="J20" s="62">
        <v>0</v>
      </c>
      <c r="K20" s="63">
        <f t="shared" si="2"/>
        <v>0</v>
      </c>
      <c r="L20" s="62">
        <v>0</v>
      </c>
      <c r="M20" s="62">
        <v>0</v>
      </c>
      <c r="N20" s="62">
        <v>0</v>
      </c>
      <c r="O20" s="63">
        <f t="shared" si="3"/>
        <v>0</v>
      </c>
      <c r="P20" s="62">
        <f>41274000+2500000</f>
        <v>43774000</v>
      </c>
      <c r="Q20" s="62">
        <v>0</v>
      </c>
      <c r="R20" s="62">
        <v>0</v>
      </c>
      <c r="S20" s="64">
        <f t="shared" si="4"/>
        <v>43774000</v>
      </c>
      <c r="T20" s="63">
        <f t="shared" si="5"/>
        <v>43774000</v>
      </c>
      <c r="U20" s="63">
        <f t="shared" si="5"/>
        <v>0</v>
      </c>
      <c r="V20" s="63">
        <v>0</v>
      </c>
      <c r="W20" s="63">
        <f t="shared" si="1"/>
        <v>43774000</v>
      </c>
      <c r="X20" s="56"/>
    </row>
    <row r="21" spans="1:24">
      <c r="A21" s="52"/>
      <c r="B21" s="68"/>
      <c r="C21" s="69"/>
      <c r="D21" s="58">
        <v>9</v>
      </c>
      <c r="E21" s="57" t="s">
        <v>43</v>
      </c>
      <c r="F21" s="70"/>
      <c r="G21" s="43" t="s">
        <v>44</v>
      </c>
      <c r="H21" s="62">
        <v>0</v>
      </c>
      <c r="I21" s="62">
        <v>0</v>
      </c>
      <c r="J21" s="62">
        <v>0</v>
      </c>
      <c r="K21" s="63">
        <f t="shared" si="2"/>
        <v>0</v>
      </c>
      <c r="L21" s="62">
        <v>0</v>
      </c>
      <c r="M21" s="62">
        <v>0</v>
      </c>
      <c r="N21" s="62">
        <v>0</v>
      </c>
      <c r="O21" s="63">
        <f t="shared" si="3"/>
        <v>0</v>
      </c>
      <c r="P21" s="62">
        <v>138400000</v>
      </c>
      <c r="Q21" s="62">
        <v>9200000</v>
      </c>
      <c r="R21" s="62">
        <v>0</v>
      </c>
      <c r="S21" s="64">
        <f>SUM(P21:R21)</f>
        <v>147600000</v>
      </c>
      <c r="T21" s="63">
        <f t="shared" si="5"/>
        <v>138400000</v>
      </c>
      <c r="U21" s="63">
        <f t="shared" si="5"/>
        <v>9200000</v>
      </c>
      <c r="V21" s="63">
        <v>0</v>
      </c>
      <c r="W21" s="63">
        <f t="shared" si="1"/>
        <v>147600000</v>
      </c>
      <c r="X21" s="56"/>
    </row>
    <row r="22" spans="1:24">
      <c r="A22" s="52"/>
      <c r="B22" s="68"/>
      <c r="C22" s="69"/>
      <c r="D22" s="58">
        <v>10</v>
      </c>
      <c r="E22" s="57" t="s">
        <v>45</v>
      </c>
      <c r="F22" s="58"/>
      <c r="G22" s="43" t="s">
        <v>46</v>
      </c>
      <c r="H22" s="71">
        <v>0</v>
      </c>
      <c r="I22" s="71">
        <v>0</v>
      </c>
      <c r="J22" s="71">
        <v>0</v>
      </c>
      <c r="K22" s="63">
        <f t="shared" si="2"/>
        <v>0</v>
      </c>
      <c r="L22" s="71">
        <v>0</v>
      </c>
      <c r="M22" s="71">
        <v>0</v>
      </c>
      <c r="N22" s="71">
        <v>0</v>
      </c>
      <c r="O22" s="63">
        <f t="shared" si="3"/>
        <v>0</v>
      </c>
      <c r="P22" s="71">
        <v>2000000</v>
      </c>
      <c r="Q22" s="71">
        <v>0</v>
      </c>
      <c r="R22" s="71">
        <v>0</v>
      </c>
      <c r="S22" s="64">
        <f t="shared" si="4"/>
        <v>2000000</v>
      </c>
      <c r="T22" s="63">
        <f t="shared" si="5"/>
        <v>2000000</v>
      </c>
      <c r="U22" s="63">
        <f t="shared" si="5"/>
        <v>0</v>
      </c>
      <c r="V22" s="63">
        <v>0</v>
      </c>
      <c r="W22" s="63">
        <f t="shared" si="1"/>
        <v>2000000</v>
      </c>
      <c r="X22" s="56"/>
    </row>
    <row r="23" spans="1:24">
      <c r="A23" s="52"/>
      <c r="B23" s="68"/>
      <c r="C23" s="69"/>
      <c r="D23" s="72"/>
      <c r="E23" s="73" t="s">
        <v>47</v>
      </c>
      <c r="F23" s="43" t="s">
        <v>48</v>
      </c>
      <c r="G23" s="43" t="s">
        <v>46</v>
      </c>
      <c r="H23" s="62">
        <v>0</v>
      </c>
      <c r="I23" s="62">
        <v>0</v>
      </c>
      <c r="J23" s="62">
        <v>0</v>
      </c>
      <c r="K23" s="63">
        <f t="shared" si="2"/>
        <v>0</v>
      </c>
      <c r="L23" s="62">
        <v>0</v>
      </c>
      <c r="M23" s="62">
        <v>0</v>
      </c>
      <c r="N23" s="62">
        <v>0</v>
      </c>
      <c r="O23" s="63">
        <f t="shared" si="3"/>
        <v>0</v>
      </c>
      <c r="P23" s="62">
        <v>0</v>
      </c>
      <c r="Q23" s="62">
        <v>0</v>
      </c>
      <c r="R23" s="62">
        <v>0</v>
      </c>
      <c r="S23" s="64">
        <f t="shared" si="4"/>
        <v>0</v>
      </c>
      <c r="T23" s="63">
        <f t="shared" si="5"/>
        <v>0</v>
      </c>
      <c r="U23" s="63">
        <f t="shared" si="5"/>
        <v>0</v>
      </c>
      <c r="V23" s="63">
        <v>0</v>
      </c>
      <c r="W23" s="63">
        <f t="shared" si="1"/>
        <v>0</v>
      </c>
      <c r="X23" s="56"/>
    </row>
    <row r="24" spans="1:24">
      <c r="A24" s="52"/>
      <c r="B24" s="68"/>
      <c r="C24" s="69"/>
      <c r="D24" s="72"/>
      <c r="E24" s="73" t="s">
        <v>47</v>
      </c>
      <c r="F24" s="57" t="s">
        <v>49</v>
      </c>
      <c r="G24" s="43" t="s">
        <v>46</v>
      </c>
      <c r="H24" s="62">
        <v>0</v>
      </c>
      <c r="I24" s="62">
        <v>0</v>
      </c>
      <c r="J24" s="62">
        <v>0</v>
      </c>
      <c r="K24" s="63">
        <f t="shared" si="2"/>
        <v>0</v>
      </c>
      <c r="L24" s="62">
        <v>0</v>
      </c>
      <c r="M24" s="62">
        <v>0</v>
      </c>
      <c r="N24" s="62">
        <v>0</v>
      </c>
      <c r="O24" s="63">
        <f t="shared" si="3"/>
        <v>0</v>
      </c>
      <c r="P24" s="62">
        <v>2000000</v>
      </c>
      <c r="Q24" s="62">
        <v>0</v>
      </c>
      <c r="R24" s="62">
        <v>0</v>
      </c>
      <c r="S24" s="64">
        <f t="shared" si="4"/>
        <v>2000000</v>
      </c>
      <c r="T24" s="63">
        <f t="shared" si="5"/>
        <v>2000000</v>
      </c>
      <c r="U24" s="63">
        <f t="shared" si="5"/>
        <v>0</v>
      </c>
      <c r="V24" s="63">
        <v>0</v>
      </c>
      <c r="W24" s="63">
        <f t="shared" si="1"/>
        <v>2000000</v>
      </c>
      <c r="X24" s="56"/>
    </row>
    <row r="25" spans="1:24">
      <c r="A25" s="52"/>
      <c r="B25" s="68"/>
      <c r="C25" s="69"/>
      <c r="D25" s="72"/>
      <c r="E25" s="73" t="s">
        <v>47</v>
      </c>
      <c r="F25" s="57" t="s">
        <v>50</v>
      </c>
      <c r="G25" s="43" t="s">
        <v>46</v>
      </c>
      <c r="H25" s="62">
        <v>0</v>
      </c>
      <c r="I25" s="62">
        <v>0</v>
      </c>
      <c r="J25" s="62">
        <v>0</v>
      </c>
      <c r="K25" s="63">
        <f t="shared" si="2"/>
        <v>0</v>
      </c>
      <c r="L25" s="62">
        <v>0</v>
      </c>
      <c r="M25" s="62">
        <v>0</v>
      </c>
      <c r="N25" s="62">
        <v>0</v>
      </c>
      <c r="O25" s="63">
        <f t="shared" si="3"/>
        <v>0</v>
      </c>
      <c r="P25" s="62">
        <v>0</v>
      </c>
      <c r="Q25" s="62">
        <v>0</v>
      </c>
      <c r="R25" s="62">
        <v>0</v>
      </c>
      <c r="S25" s="64">
        <f t="shared" si="4"/>
        <v>0</v>
      </c>
      <c r="T25" s="63">
        <f t="shared" si="5"/>
        <v>0</v>
      </c>
      <c r="U25" s="63">
        <f t="shared" si="5"/>
        <v>0</v>
      </c>
      <c r="V25" s="63">
        <v>0</v>
      </c>
      <c r="W25" s="63">
        <f t="shared" si="1"/>
        <v>0</v>
      </c>
      <c r="X25" s="56"/>
    </row>
    <row r="26" spans="1:24">
      <c r="A26" s="52"/>
      <c r="B26" s="68"/>
      <c r="C26" s="69"/>
      <c r="D26" s="72"/>
      <c r="E26" s="73" t="s">
        <v>47</v>
      </c>
      <c r="F26" s="57" t="s">
        <v>51</v>
      </c>
      <c r="G26" s="43" t="s">
        <v>46</v>
      </c>
      <c r="H26" s="62">
        <v>0</v>
      </c>
      <c r="I26" s="62">
        <v>0</v>
      </c>
      <c r="J26" s="62">
        <v>0</v>
      </c>
      <c r="K26" s="63">
        <f t="shared" si="2"/>
        <v>0</v>
      </c>
      <c r="L26" s="62">
        <v>0</v>
      </c>
      <c r="M26" s="62">
        <v>0</v>
      </c>
      <c r="N26" s="62">
        <v>0</v>
      </c>
      <c r="O26" s="63">
        <f t="shared" si="3"/>
        <v>0</v>
      </c>
      <c r="P26" s="62">
        <v>0</v>
      </c>
      <c r="Q26" s="62">
        <v>0</v>
      </c>
      <c r="R26" s="62">
        <v>0</v>
      </c>
      <c r="S26" s="64">
        <f t="shared" si="4"/>
        <v>0</v>
      </c>
      <c r="T26" s="63">
        <f t="shared" si="5"/>
        <v>0</v>
      </c>
      <c r="U26" s="63">
        <f t="shared" si="5"/>
        <v>0</v>
      </c>
      <c r="V26" s="63">
        <v>0</v>
      </c>
      <c r="W26" s="63">
        <f t="shared" si="1"/>
        <v>0</v>
      </c>
      <c r="X26" s="56"/>
    </row>
    <row r="27" spans="1:24">
      <c r="A27" s="52"/>
      <c r="B27" s="68"/>
      <c r="C27" s="69"/>
      <c r="D27" s="72"/>
      <c r="E27" s="57"/>
      <c r="F27" s="57"/>
      <c r="G27" s="57"/>
      <c r="H27" s="62"/>
      <c r="I27" s="62"/>
      <c r="J27" s="62"/>
      <c r="K27" s="63">
        <f t="shared" si="2"/>
        <v>0</v>
      </c>
      <c r="L27" s="62"/>
      <c r="M27" s="62"/>
      <c r="N27" s="62"/>
      <c r="O27" s="63">
        <f t="shared" si="3"/>
        <v>0</v>
      </c>
      <c r="P27" s="62"/>
      <c r="Q27" s="62"/>
      <c r="R27" s="62"/>
      <c r="S27" s="64">
        <f t="shared" si="4"/>
        <v>0</v>
      </c>
      <c r="T27" s="63">
        <f t="shared" si="5"/>
        <v>0</v>
      </c>
      <c r="U27" s="63">
        <f t="shared" si="5"/>
        <v>0</v>
      </c>
      <c r="V27" s="63">
        <v>0</v>
      </c>
      <c r="W27" s="63">
        <f t="shared" si="1"/>
        <v>0</v>
      </c>
      <c r="X27" s="56"/>
    </row>
    <row r="28" spans="1:24">
      <c r="A28" s="52"/>
      <c r="B28" s="37">
        <v>2</v>
      </c>
      <c r="C28" s="74" t="s">
        <v>52</v>
      </c>
      <c r="D28" s="75"/>
      <c r="E28" s="75"/>
      <c r="F28" s="75"/>
      <c r="G28" s="76"/>
      <c r="H28" s="77">
        <f>SUM(H29:H31)</f>
        <v>9400000</v>
      </c>
      <c r="I28" s="77">
        <v>0</v>
      </c>
      <c r="J28" s="77">
        <v>0</v>
      </c>
      <c r="K28" s="49">
        <f t="shared" si="2"/>
        <v>9400000</v>
      </c>
      <c r="L28" s="77">
        <f>SUM(L29:L31)</f>
        <v>5200000</v>
      </c>
      <c r="M28" s="77">
        <v>0</v>
      </c>
      <c r="N28" s="77">
        <v>0</v>
      </c>
      <c r="O28" s="78">
        <f t="shared" si="3"/>
        <v>5200000</v>
      </c>
      <c r="P28" s="77">
        <f>SUM(P29:P31)</f>
        <v>549067633</v>
      </c>
      <c r="Q28" s="77">
        <f>SUM(Q29:Q39)</f>
        <v>3000000</v>
      </c>
      <c r="R28" s="77">
        <f>SUM(R29:R31)</f>
        <v>0</v>
      </c>
      <c r="S28" s="79">
        <f t="shared" si="4"/>
        <v>552067633</v>
      </c>
      <c r="T28" s="78">
        <f t="shared" si="5"/>
        <v>563667633</v>
      </c>
      <c r="U28" s="78">
        <f t="shared" si="5"/>
        <v>3000000</v>
      </c>
      <c r="V28" s="77">
        <f>SUM(V29:V31)</f>
        <v>0</v>
      </c>
      <c r="W28" s="41">
        <f t="shared" si="1"/>
        <v>566667633</v>
      </c>
    </row>
    <row r="29" spans="1:24">
      <c r="A29" s="52"/>
      <c r="B29" s="43"/>
      <c r="C29" s="44">
        <v>1</v>
      </c>
      <c r="D29" s="45" t="s">
        <v>53</v>
      </c>
      <c r="E29" s="46"/>
      <c r="F29" s="46"/>
      <c r="G29" s="47" t="s">
        <v>54</v>
      </c>
      <c r="H29" s="48">
        <v>9400000</v>
      </c>
      <c r="I29" s="48">
        <v>0</v>
      </c>
      <c r="J29" s="48">
        <v>0</v>
      </c>
      <c r="K29" s="49">
        <f t="shared" si="2"/>
        <v>9400000</v>
      </c>
      <c r="L29" s="48">
        <v>3098220</v>
      </c>
      <c r="M29" s="49"/>
      <c r="N29" s="49"/>
      <c r="O29" s="51">
        <f t="shared" si="3"/>
        <v>3098220</v>
      </c>
      <c r="P29" s="80">
        <f>534469327-680000</f>
        <v>533789327</v>
      </c>
      <c r="Q29" s="80">
        <v>0</v>
      </c>
      <c r="R29" s="80">
        <v>0</v>
      </c>
      <c r="S29" s="50">
        <f t="shared" si="4"/>
        <v>533789327</v>
      </c>
      <c r="T29" s="51">
        <f t="shared" si="5"/>
        <v>546287547</v>
      </c>
      <c r="U29" s="51">
        <f t="shared" si="5"/>
        <v>0</v>
      </c>
      <c r="V29" s="51">
        <v>0</v>
      </c>
      <c r="W29" s="51">
        <f t="shared" si="1"/>
        <v>546287547</v>
      </c>
    </row>
    <row r="30" spans="1:24">
      <c r="A30" s="52"/>
      <c r="B30" s="43"/>
      <c r="C30" s="44">
        <v>2</v>
      </c>
      <c r="D30" s="45" t="s">
        <v>55</v>
      </c>
      <c r="E30" s="46"/>
      <c r="F30" s="46"/>
      <c r="G30" s="47" t="s">
        <v>56</v>
      </c>
      <c r="H30" s="48">
        <v>0</v>
      </c>
      <c r="I30" s="48">
        <v>0</v>
      </c>
      <c r="J30" s="48">
        <v>0</v>
      </c>
      <c r="K30" s="49">
        <f t="shared" si="2"/>
        <v>0</v>
      </c>
      <c r="L30" s="48">
        <v>0</v>
      </c>
      <c r="M30" s="48">
        <v>0</v>
      </c>
      <c r="N30" s="48">
        <v>0</v>
      </c>
      <c r="O30" s="51">
        <f t="shared" si="3"/>
        <v>0</v>
      </c>
      <c r="P30" s="80">
        <v>0</v>
      </c>
      <c r="Q30" s="80">
        <v>0</v>
      </c>
      <c r="R30" s="80">
        <v>0</v>
      </c>
      <c r="S30" s="50">
        <f t="shared" si="4"/>
        <v>0</v>
      </c>
      <c r="T30" s="51">
        <f t="shared" si="5"/>
        <v>0</v>
      </c>
      <c r="U30" s="51">
        <f t="shared" si="5"/>
        <v>0</v>
      </c>
      <c r="V30" s="51">
        <v>0</v>
      </c>
      <c r="W30" s="51">
        <f t="shared" si="1"/>
        <v>0</v>
      </c>
    </row>
    <row r="31" spans="1:24">
      <c r="A31" s="52"/>
      <c r="B31" s="43"/>
      <c r="C31" s="44">
        <v>3</v>
      </c>
      <c r="D31" s="45" t="s">
        <v>57</v>
      </c>
      <c r="E31" s="46"/>
      <c r="F31" s="46"/>
      <c r="G31" s="47" t="s">
        <v>58</v>
      </c>
      <c r="H31" s="81">
        <v>0</v>
      </c>
      <c r="I31" s="81">
        <v>0</v>
      </c>
      <c r="J31" s="81">
        <v>0</v>
      </c>
      <c r="K31" s="49">
        <f t="shared" si="2"/>
        <v>0</v>
      </c>
      <c r="L31" s="81">
        <v>2101780</v>
      </c>
      <c r="M31" s="81">
        <v>0</v>
      </c>
      <c r="N31" s="81">
        <v>0</v>
      </c>
      <c r="O31" s="51">
        <f t="shared" si="3"/>
        <v>2101780</v>
      </c>
      <c r="P31" s="82">
        <v>15278306</v>
      </c>
      <c r="Q31" s="82">
        <v>0</v>
      </c>
      <c r="R31" s="82">
        <v>0</v>
      </c>
      <c r="S31" s="50">
        <f t="shared" si="4"/>
        <v>15278306</v>
      </c>
      <c r="T31" s="51">
        <f t="shared" si="5"/>
        <v>17380086</v>
      </c>
      <c r="U31" s="51">
        <f t="shared" si="5"/>
        <v>0</v>
      </c>
      <c r="V31" s="51">
        <v>0</v>
      </c>
      <c r="W31" s="51">
        <f t="shared" si="1"/>
        <v>17380086</v>
      </c>
    </row>
    <row r="32" spans="1:24">
      <c r="A32" s="52"/>
      <c r="B32" s="68"/>
      <c r="C32" s="69"/>
      <c r="D32" s="67">
        <v>1</v>
      </c>
      <c r="E32" s="57" t="s">
        <v>59</v>
      </c>
      <c r="F32" s="58"/>
      <c r="G32" s="43" t="s">
        <v>60</v>
      </c>
      <c r="H32" s="62">
        <v>0</v>
      </c>
      <c r="I32" s="62">
        <v>0</v>
      </c>
      <c r="J32" s="62">
        <v>0</v>
      </c>
      <c r="K32" s="63">
        <f t="shared" si="2"/>
        <v>0</v>
      </c>
      <c r="L32" s="62">
        <v>0</v>
      </c>
      <c r="M32" s="62">
        <v>0</v>
      </c>
      <c r="N32" s="62">
        <v>0</v>
      </c>
      <c r="O32" s="63">
        <f t="shared" si="3"/>
        <v>0</v>
      </c>
      <c r="P32" s="62">
        <v>0</v>
      </c>
      <c r="Q32" s="62">
        <v>0</v>
      </c>
      <c r="R32" s="62">
        <v>0</v>
      </c>
      <c r="S32" s="64">
        <f t="shared" si="4"/>
        <v>0</v>
      </c>
      <c r="T32" s="63">
        <f t="shared" si="5"/>
        <v>0</v>
      </c>
      <c r="U32" s="63">
        <f t="shared" si="5"/>
        <v>0</v>
      </c>
      <c r="V32" s="63">
        <v>0</v>
      </c>
      <c r="W32" s="63">
        <f t="shared" si="1"/>
        <v>0</v>
      </c>
      <c r="X32" s="56"/>
    </row>
    <row r="33" spans="1:24">
      <c r="A33" s="52"/>
      <c r="B33" s="68"/>
      <c r="C33" s="69"/>
      <c r="D33" s="67">
        <v>2</v>
      </c>
      <c r="E33" s="57" t="s">
        <v>61</v>
      </c>
      <c r="F33" s="58"/>
      <c r="G33" s="43" t="s">
        <v>62</v>
      </c>
      <c r="H33" s="62">
        <v>0</v>
      </c>
      <c r="I33" s="62">
        <v>0</v>
      </c>
      <c r="J33" s="62">
        <v>0</v>
      </c>
      <c r="K33" s="63">
        <f t="shared" si="2"/>
        <v>0</v>
      </c>
      <c r="L33" s="62">
        <v>0</v>
      </c>
      <c r="M33" s="62">
        <v>0</v>
      </c>
      <c r="N33" s="62">
        <v>0</v>
      </c>
      <c r="O33" s="63">
        <f t="shared" si="3"/>
        <v>0</v>
      </c>
      <c r="P33" s="62">
        <v>0</v>
      </c>
      <c r="Q33" s="62">
        <v>0</v>
      </c>
      <c r="R33" s="62">
        <v>0</v>
      </c>
      <c r="S33" s="64">
        <f t="shared" si="4"/>
        <v>0</v>
      </c>
      <c r="T33" s="63">
        <f t="shared" si="5"/>
        <v>0</v>
      </c>
      <c r="U33" s="63">
        <f t="shared" si="5"/>
        <v>0</v>
      </c>
      <c r="V33" s="63">
        <v>0</v>
      </c>
      <c r="W33" s="63">
        <f t="shared" si="1"/>
        <v>0</v>
      </c>
      <c r="X33" s="56"/>
    </row>
    <row r="34" spans="1:24">
      <c r="A34" s="52"/>
      <c r="B34" s="68"/>
      <c r="C34" s="69"/>
      <c r="D34" s="67">
        <v>3</v>
      </c>
      <c r="E34" s="57" t="s">
        <v>63</v>
      </c>
      <c r="F34" s="58"/>
      <c r="G34" s="43" t="s">
        <v>64</v>
      </c>
      <c r="H34" s="62">
        <v>0</v>
      </c>
      <c r="I34" s="62">
        <v>0</v>
      </c>
      <c r="J34" s="62">
        <v>0</v>
      </c>
      <c r="K34" s="63">
        <f t="shared" si="2"/>
        <v>0</v>
      </c>
      <c r="L34" s="62">
        <v>0</v>
      </c>
      <c r="M34" s="62">
        <v>0</v>
      </c>
      <c r="N34" s="62">
        <v>0</v>
      </c>
      <c r="O34" s="63">
        <f t="shared" si="3"/>
        <v>0</v>
      </c>
      <c r="P34" s="62">
        <v>0</v>
      </c>
      <c r="Q34" s="62">
        <v>0</v>
      </c>
      <c r="R34" s="62">
        <v>0</v>
      </c>
      <c r="S34" s="64">
        <f t="shared" si="4"/>
        <v>0</v>
      </c>
      <c r="T34" s="63">
        <f t="shared" si="5"/>
        <v>0</v>
      </c>
      <c r="U34" s="63">
        <f t="shared" si="5"/>
        <v>0</v>
      </c>
      <c r="V34" s="63">
        <v>0</v>
      </c>
      <c r="W34" s="63">
        <f t="shared" si="1"/>
        <v>0</v>
      </c>
      <c r="X34" s="56"/>
    </row>
    <row r="35" spans="1:24">
      <c r="A35" s="52"/>
      <c r="B35" s="68"/>
      <c r="C35" s="69"/>
      <c r="D35" s="67">
        <v>4</v>
      </c>
      <c r="E35" s="57" t="s">
        <v>65</v>
      </c>
      <c r="F35" s="58"/>
      <c r="G35" s="43" t="s">
        <v>66</v>
      </c>
      <c r="H35" s="62">
        <v>0</v>
      </c>
      <c r="I35" s="62">
        <v>0</v>
      </c>
      <c r="J35" s="62">
        <v>0</v>
      </c>
      <c r="K35" s="63">
        <f t="shared" si="2"/>
        <v>0</v>
      </c>
      <c r="L35" s="62">
        <v>0</v>
      </c>
      <c r="M35" s="62">
        <v>0</v>
      </c>
      <c r="N35" s="62">
        <v>0</v>
      </c>
      <c r="O35" s="63">
        <f t="shared" si="3"/>
        <v>0</v>
      </c>
      <c r="P35" s="62">
        <v>0</v>
      </c>
      <c r="Q35" s="62">
        <v>0</v>
      </c>
      <c r="R35" s="62">
        <v>0</v>
      </c>
      <c r="S35" s="64">
        <f t="shared" si="4"/>
        <v>0</v>
      </c>
      <c r="T35" s="63">
        <f t="shared" si="5"/>
        <v>0</v>
      </c>
      <c r="U35" s="63">
        <f t="shared" si="5"/>
        <v>0</v>
      </c>
      <c r="V35" s="63">
        <v>0</v>
      </c>
      <c r="W35" s="63">
        <f t="shared" si="1"/>
        <v>0</v>
      </c>
      <c r="X35" s="56"/>
    </row>
    <row r="36" spans="1:24">
      <c r="A36" s="52"/>
      <c r="B36" s="68"/>
      <c r="C36" s="69"/>
      <c r="D36" s="67">
        <v>5</v>
      </c>
      <c r="E36" s="57" t="s">
        <v>67</v>
      </c>
      <c r="F36" s="58"/>
      <c r="G36" s="43" t="s">
        <v>68</v>
      </c>
      <c r="H36" s="62">
        <v>0</v>
      </c>
      <c r="I36" s="62">
        <v>0</v>
      </c>
      <c r="J36" s="62">
        <v>0</v>
      </c>
      <c r="K36" s="63">
        <f t="shared" si="2"/>
        <v>0</v>
      </c>
      <c r="L36" s="62">
        <v>0</v>
      </c>
      <c r="M36" s="62">
        <v>0</v>
      </c>
      <c r="N36" s="62">
        <v>0</v>
      </c>
      <c r="O36" s="63">
        <f t="shared" si="3"/>
        <v>0</v>
      </c>
      <c r="P36" s="62">
        <v>0</v>
      </c>
      <c r="Q36" s="62">
        <v>0</v>
      </c>
      <c r="R36" s="62">
        <v>0</v>
      </c>
      <c r="S36" s="64">
        <f t="shared" si="4"/>
        <v>0</v>
      </c>
      <c r="T36" s="63">
        <f t="shared" si="5"/>
        <v>0</v>
      </c>
      <c r="U36" s="63">
        <f t="shared" si="5"/>
        <v>0</v>
      </c>
      <c r="V36" s="63">
        <v>0</v>
      </c>
      <c r="W36" s="63">
        <f t="shared" si="1"/>
        <v>0</v>
      </c>
      <c r="X36" s="56"/>
    </row>
    <row r="37" spans="1:24">
      <c r="A37" s="52"/>
      <c r="B37" s="68"/>
      <c r="C37" s="69"/>
      <c r="D37" s="67">
        <v>6</v>
      </c>
      <c r="E37" s="57" t="s">
        <v>69</v>
      </c>
      <c r="F37" s="58"/>
      <c r="G37" s="43" t="s">
        <v>70</v>
      </c>
      <c r="H37" s="62">
        <v>0</v>
      </c>
      <c r="I37" s="62">
        <v>0</v>
      </c>
      <c r="J37" s="62">
        <v>0</v>
      </c>
      <c r="K37" s="63">
        <f t="shared" si="2"/>
        <v>0</v>
      </c>
      <c r="L37" s="62">
        <v>0</v>
      </c>
      <c r="M37" s="62">
        <v>0</v>
      </c>
      <c r="N37" s="62">
        <v>0</v>
      </c>
      <c r="O37" s="63">
        <f t="shared" si="3"/>
        <v>0</v>
      </c>
      <c r="P37" s="62">
        <v>0</v>
      </c>
      <c r="Q37" s="62">
        <v>0</v>
      </c>
      <c r="R37" s="62">
        <v>0</v>
      </c>
      <c r="S37" s="64">
        <f t="shared" si="4"/>
        <v>0</v>
      </c>
      <c r="T37" s="63">
        <f t="shared" si="5"/>
        <v>0</v>
      </c>
      <c r="U37" s="63">
        <f t="shared" si="5"/>
        <v>0</v>
      </c>
      <c r="V37" s="63">
        <v>0</v>
      </c>
      <c r="W37" s="63">
        <f t="shared" si="1"/>
        <v>0</v>
      </c>
      <c r="X37" s="56"/>
    </row>
    <row r="38" spans="1:24">
      <c r="A38" s="52"/>
      <c r="B38" s="68"/>
      <c r="C38" s="69"/>
      <c r="D38" s="67">
        <v>7</v>
      </c>
      <c r="E38" s="57" t="s">
        <v>71</v>
      </c>
      <c r="F38" s="58"/>
      <c r="G38" s="43" t="s">
        <v>72</v>
      </c>
      <c r="H38" s="62">
        <v>0</v>
      </c>
      <c r="I38" s="62">
        <v>0</v>
      </c>
      <c r="J38" s="62">
        <v>0</v>
      </c>
      <c r="K38" s="63">
        <f t="shared" si="2"/>
        <v>0</v>
      </c>
      <c r="L38" s="62">
        <v>0</v>
      </c>
      <c r="M38" s="62">
        <v>0</v>
      </c>
      <c r="N38" s="62">
        <v>0</v>
      </c>
      <c r="O38" s="63">
        <f t="shared" si="3"/>
        <v>0</v>
      </c>
      <c r="P38" s="62">
        <v>0</v>
      </c>
      <c r="Q38" s="62">
        <v>0</v>
      </c>
      <c r="R38" s="62">
        <v>0</v>
      </c>
      <c r="S38" s="64">
        <f t="shared" si="4"/>
        <v>0</v>
      </c>
      <c r="T38" s="63">
        <f t="shared" si="5"/>
        <v>0</v>
      </c>
      <c r="U38" s="63">
        <f t="shared" si="5"/>
        <v>0</v>
      </c>
      <c r="V38" s="63">
        <v>0</v>
      </c>
      <c r="W38" s="63">
        <f t="shared" si="1"/>
        <v>0</v>
      </c>
      <c r="X38" s="56"/>
    </row>
    <row r="39" spans="1:24">
      <c r="A39" s="52"/>
      <c r="B39" s="68"/>
      <c r="C39" s="69"/>
      <c r="D39" s="67">
        <v>8</v>
      </c>
      <c r="E39" s="57" t="s">
        <v>73</v>
      </c>
      <c r="F39" s="58"/>
      <c r="G39" s="43" t="s">
        <v>74</v>
      </c>
      <c r="H39" s="62">
        <v>0</v>
      </c>
      <c r="I39" s="62">
        <v>0</v>
      </c>
      <c r="J39" s="62">
        <v>0</v>
      </c>
      <c r="K39" s="63">
        <f t="shared" si="2"/>
        <v>0</v>
      </c>
      <c r="L39" s="62">
        <v>0</v>
      </c>
      <c r="M39" s="62">
        <v>0</v>
      </c>
      <c r="N39" s="62">
        <v>0</v>
      </c>
      <c r="O39" s="63">
        <f t="shared" si="3"/>
        <v>0</v>
      </c>
      <c r="P39" s="62">
        <v>0</v>
      </c>
      <c r="Q39" s="62">
        <v>3000000</v>
      </c>
      <c r="R39" s="62">
        <v>0</v>
      </c>
      <c r="S39" s="64">
        <f t="shared" si="4"/>
        <v>3000000</v>
      </c>
      <c r="T39" s="63">
        <f t="shared" si="5"/>
        <v>0</v>
      </c>
      <c r="U39" s="63">
        <f t="shared" si="5"/>
        <v>3000000</v>
      </c>
      <c r="V39" s="63">
        <v>0</v>
      </c>
      <c r="W39" s="63">
        <f t="shared" si="1"/>
        <v>3000000</v>
      </c>
      <c r="X39" s="56"/>
    </row>
    <row r="40" spans="1:24">
      <c r="A40" s="83" t="s">
        <v>75</v>
      </c>
      <c r="B40" s="84"/>
      <c r="C40" s="84"/>
      <c r="D40" s="84"/>
      <c r="E40" s="84"/>
      <c r="F40" s="84"/>
      <c r="G40" s="85"/>
      <c r="H40" s="86">
        <f>H6+H28</f>
        <v>166169216</v>
      </c>
      <c r="I40" s="86">
        <v>0</v>
      </c>
      <c r="J40" s="86">
        <v>0</v>
      </c>
      <c r="K40" s="49">
        <f t="shared" si="2"/>
        <v>166169216</v>
      </c>
      <c r="L40" s="86">
        <f>L6+L28</f>
        <v>73009782</v>
      </c>
      <c r="M40" s="86">
        <v>0</v>
      </c>
      <c r="N40" s="86">
        <v>0</v>
      </c>
      <c r="O40" s="87">
        <f t="shared" si="3"/>
        <v>73009782</v>
      </c>
      <c r="P40" s="88">
        <f>P6+P28</f>
        <v>1208555716</v>
      </c>
      <c r="Q40" s="88">
        <f>Q6+Q28</f>
        <v>13160000</v>
      </c>
      <c r="R40" s="88">
        <f>R6+R28</f>
        <v>0</v>
      </c>
      <c r="S40" s="89">
        <f t="shared" si="4"/>
        <v>1221715716</v>
      </c>
      <c r="T40" s="87">
        <f t="shared" si="5"/>
        <v>1447734714</v>
      </c>
      <c r="U40" s="87">
        <f t="shared" si="5"/>
        <v>13160000</v>
      </c>
      <c r="V40" s="88">
        <f>V6+V28</f>
        <v>0</v>
      </c>
      <c r="W40" s="87">
        <f t="shared" si="1"/>
        <v>1460894714</v>
      </c>
    </row>
    <row r="41" spans="1:24">
      <c r="A41" s="52"/>
      <c r="B41" s="90">
        <v>3</v>
      </c>
      <c r="C41" s="74" t="s">
        <v>76</v>
      </c>
      <c r="D41" s="75"/>
      <c r="E41" s="75"/>
      <c r="F41" s="75"/>
      <c r="G41" s="76"/>
      <c r="H41" s="91">
        <v>0</v>
      </c>
      <c r="I41" s="91">
        <v>0</v>
      </c>
      <c r="J41" s="91">
        <v>0</v>
      </c>
      <c r="K41" s="49">
        <f t="shared" si="2"/>
        <v>0</v>
      </c>
      <c r="L41" s="91">
        <v>0</v>
      </c>
      <c r="M41" s="91">
        <v>0</v>
      </c>
      <c r="N41" s="91">
        <v>0</v>
      </c>
      <c r="O41" s="78">
        <f t="shared" si="3"/>
        <v>0</v>
      </c>
      <c r="P41" s="91">
        <f>P42+P51+P52</f>
        <v>141781740</v>
      </c>
      <c r="Q41" s="91">
        <f t="shared" ref="Q41:V41" si="6">Q42+Q51+Q52</f>
        <v>0</v>
      </c>
      <c r="R41" s="91">
        <f t="shared" si="6"/>
        <v>0</v>
      </c>
      <c r="S41" s="91">
        <f t="shared" si="6"/>
        <v>141781740</v>
      </c>
      <c r="T41" s="91">
        <f t="shared" si="6"/>
        <v>141781740</v>
      </c>
      <c r="U41" s="78">
        <f t="shared" ref="U41:U60" si="7">I41+M41+Q41</f>
        <v>0</v>
      </c>
      <c r="V41" s="91">
        <f t="shared" si="6"/>
        <v>0</v>
      </c>
      <c r="W41" s="41">
        <f t="shared" si="1"/>
        <v>141781740</v>
      </c>
    </row>
    <row r="42" spans="1:24">
      <c r="A42" s="52"/>
      <c r="B42" s="68"/>
      <c r="C42" s="46">
        <v>1</v>
      </c>
      <c r="D42" s="45" t="s">
        <v>77</v>
      </c>
      <c r="E42" s="92"/>
      <c r="F42" s="92"/>
      <c r="G42" s="93" t="s">
        <v>78</v>
      </c>
      <c r="H42" s="94">
        <v>0</v>
      </c>
      <c r="I42" s="94">
        <v>0</v>
      </c>
      <c r="J42" s="94">
        <v>0</v>
      </c>
      <c r="K42" s="51">
        <f t="shared" si="2"/>
        <v>0</v>
      </c>
      <c r="L42" s="94">
        <v>0</v>
      </c>
      <c r="M42" s="94">
        <v>0</v>
      </c>
      <c r="N42" s="94">
        <v>0</v>
      </c>
      <c r="O42" s="51">
        <f t="shared" si="3"/>
        <v>0</v>
      </c>
      <c r="P42" s="94">
        <f>SUM(P43:P50)</f>
        <v>141781740</v>
      </c>
      <c r="Q42" s="94">
        <f t="shared" ref="Q42:V42" si="8">SUM(Q43:Q50)</f>
        <v>0</v>
      </c>
      <c r="R42" s="94">
        <f t="shared" si="8"/>
        <v>0</v>
      </c>
      <c r="S42" s="50">
        <f t="shared" si="4"/>
        <v>141781740</v>
      </c>
      <c r="T42" s="51">
        <f t="shared" ref="T42:T52" si="9">H42+L42+P42</f>
        <v>141781740</v>
      </c>
      <c r="U42" s="51">
        <f t="shared" si="7"/>
        <v>0</v>
      </c>
      <c r="V42" s="94">
        <f t="shared" si="8"/>
        <v>0</v>
      </c>
      <c r="W42" s="51">
        <f t="shared" si="1"/>
        <v>141781740</v>
      </c>
    </row>
    <row r="43" spans="1:24">
      <c r="A43" s="52"/>
      <c r="B43" s="68"/>
      <c r="C43" s="69"/>
      <c r="D43" s="58">
        <v>1</v>
      </c>
      <c r="E43" s="57" t="s">
        <v>79</v>
      </c>
      <c r="F43" s="57"/>
      <c r="G43" s="57" t="s">
        <v>80</v>
      </c>
      <c r="H43" s="95">
        <v>0</v>
      </c>
      <c r="I43" s="95">
        <v>0</v>
      </c>
      <c r="J43" s="95">
        <v>0</v>
      </c>
      <c r="K43" s="63">
        <f t="shared" si="2"/>
        <v>0</v>
      </c>
      <c r="L43" s="95">
        <v>0</v>
      </c>
      <c r="M43" s="95">
        <v>0</v>
      </c>
      <c r="N43" s="95">
        <v>0</v>
      </c>
      <c r="O43" s="63">
        <f t="shared" si="3"/>
        <v>0</v>
      </c>
      <c r="P43" s="95">
        <v>0</v>
      </c>
      <c r="Q43" s="95">
        <v>0</v>
      </c>
      <c r="R43" s="95">
        <v>0</v>
      </c>
      <c r="S43" s="64">
        <f t="shared" si="4"/>
        <v>0</v>
      </c>
      <c r="T43" s="63">
        <f t="shared" si="9"/>
        <v>0</v>
      </c>
      <c r="U43" s="63">
        <f t="shared" si="7"/>
        <v>0</v>
      </c>
      <c r="V43" s="63">
        <v>0</v>
      </c>
      <c r="W43" s="63">
        <f t="shared" si="1"/>
        <v>0</v>
      </c>
      <c r="X43" s="56"/>
    </row>
    <row r="44" spans="1:24">
      <c r="A44" s="52"/>
      <c r="B44" s="68"/>
      <c r="C44" s="69"/>
      <c r="D44" s="72"/>
      <c r="E44" s="58">
        <v>1</v>
      </c>
      <c r="F44" s="57" t="s">
        <v>81</v>
      </c>
      <c r="G44" s="57" t="s">
        <v>82</v>
      </c>
      <c r="H44" s="62">
        <v>0</v>
      </c>
      <c r="I44" s="62">
        <v>0</v>
      </c>
      <c r="J44" s="62">
        <v>0</v>
      </c>
      <c r="K44" s="63">
        <f t="shared" si="2"/>
        <v>0</v>
      </c>
      <c r="L44" s="62">
        <v>0</v>
      </c>
      <c r="M44" s="62">
        <v>0</v>
      </c>
      <c r="N44" s="62">
        <v>0</v>
      </c>
      <c r="O44" s="63">
        <f t="shared" si="3"/>
        <v>0</v>
      </c>
      <c r="P44" s="62">
        <v>0</v>
      </c>
      <c r="Q44" s="62">
        <v>0</v>
      </c>
      <c r="R44" s="62">
        <v>0</v>
      </c>
      <c r="S44" s="64">
        <f t="shared" si="4"/>
        <v>0</v>
      </c>
      <c r="T44" s="63">
        <f t="shared" si="9"/>
        <v>0</v>
      </c>
      <c r="U44" s="63">
        <f t="shared" si="7"/>
        <v>0</v>
      </c>
      <c r="V44" s="63">
        <v>0</v>
      </c>
      <c r="W44" s="63">
        <f t="shared" si="1"/>
        <v>0</v>
      </c>
      <c r="X44" s="56"/>
    </row>
    <row r="45" spans="1:24">
      <c r="A45" s="52"/>
      <c r="B45" s="68"/>
      <c r="C45" s="69"/>
      <c r="D45" s="72"/>
      <c r="E45" s="58">
        <v>2</v>
      </c>
      <c r="F45" s="57" t="s">
        <v>83</v>
      </c>
      <c r="G45" s="57" t="s">
        <v>84</v>
      </c>
      <c r="H45" s="62">
        <v>0</v>
      </c>
      <c r="I45" s="62">
        <v>0</v>
      </c>
      <c r="J45" s="62">
        <v>0</v>
      </c>
      <c r="K45" s="63">
        <f t="shared" si="2"/>
        <v>0</v>
      </c>
      <c r="L45" s="62">
        <v>0</v>
      </c>
      <c r="M45" s="62">
        <v>0</v>
      </c>
      <c r="N45" s="62">
        <v>0</v>
      </c>
      <c r="O45" s="63">
        <f t="shared" si="3"/>
        <v>0</v>
      </c>
      <c r="P45" s="62"/>
      <c r="Q45" s="62">
        <v>0</v>
      </c>
      <c r="R45" s="62">
        <v>0</v>
      </c>
      <c r="S45" s="64">
        <f t="shared" si="4"/>
        <v>0</v>
      </c>
      <c r="T45" s="63">
        <f t="shared" si="9"/>
        <v>0</v>
      </c>
      <c r="U45" s="63">
        <f t="shared" si="7"/>
        <v>0</v>
      </c>
      <c r="V45" s="63">
        <v>0</v>
      </c>
      <c r="W45" s="63">
        <f t="shared" si="1"/>
        <v>0</v>
      </c>
      <c r="X45" s="56"/>
    </row>
    <row r="46" spans="1:24">
      <c r="A46" s="52"/>
      <c r="B46" s="68"/>
      <c r="C46" s="69"/>
      <c r="D46" s="72"/>
      <c r="E46" s="96"/>
      <c r="F46" s="97" t="s">
        <v>85</v>
      </c>
      <c r="G46" s="97"/>
      <c r="H46" s="62">
        <v>0</v>
      </c>
      <c r="I46" s="62">
        <v>0</v>
      </c>
      <c r="J46" s="62">
        <v>0</v>
      </c>
      <c r="K46" s="63">
        <f t="shared" si="2"/>
        <v>0</v>
      </c>
      <c r="L46" s="62">
        <v>0</v>
      </c>
      <c r="M46" s="62">
        <v>0</v>
      </c>
      <c r="N46" s="62">
        <v>0</v>
      </c>
      <c r="O46" s="63">
        <f t="shared" si="3"/>
        <v>0</v>
      </c>
      <c r="P46" s="62">
        <v>0</v>
      </c>
      <c r="Q46" s="62">
        <v>0</v>
      </c>
      <c r="R46" s="62">
        <v>0</v>
      </c>
      <c r="S46" s="64">
        <f t="shared" si="4"/>
        <v>0</v>
      </c>
      <c r="T46" s="63">
        <f t="shared" si="9"/>
        <v>0</v>
      </c>
      <c r="U46" s="63">
        <f t="shared" si="7"/>
        <v>0</v>
      </c>
      <c r="V46" s="63">
        <v>0</v>
      </c>
      <c r="W46" s="63">
        <f t="shared" si="1"/>
        <v>0</v>
      </c>
      <c r="X46" s="56"/>
    </row>
    <row r="47" spans="1:24">
      <c r="A47" s="52"/>
      <c r="B47" s="68"/>
      <c r="C47" s="69"/>
      <c r="D47" s="72"/>
      <c r="E47" s="58">
        <v>3</v>
      </c>
      <c r="F47" s="43" t="s">
        <v>86</v>
      </c>
      <c r="G47" s="57" t="s">
        <v>87</v>
      </c>
      <c r="H47" s="62">
        <v>0</v>
      </c>
      <c r="I47" s="62">
        <v>0</v>
      </c>
      <c r="J47" s="62">
        <v>0</v>
      </c>
      <c r="K47" s="63">
        <f t="shared" si="2"/>
        <v>0</v>
      </c>
      <c r="L47" s="62">
        <v>0</v>
      </c>
      <c r="M47" s="62">
        <v>0</v>
      </c>
      <c r="N47" s="62">
        <v>0</v>
      </c>
      <c r="O47" s="63">
        <f t="shared" si="3"/>
        <v>0</v>
      </c>
      <c r="P47" s="62">
        <v>0</v>
      </c>
      <c r="Q47" s="62">
        <v>0</v>
      </c>
      <c r="R47" s="62">
        <v>0</v>
      </c>
      <c r="S47" s="64">
        <f t="shared" si="4"/>
        <v>0</v>
      </c>
      <c r="T47" s="63">
        <f t="shared" si="9"/>
        <v>0</v>
      </c>
      <c r="U47" s="63">
        <f t="shared" si="7"/>
        <v>0</v>
      </c>
      <c r="V47" s="63">
        <v>0</v>
      </c>
      <c r="W47" s="63">
        <f t="shared" si="1"/>
        <v>0</v>
      </c>
      <c r="X47" s="56"/>
    </row>
    <row r="48" spans="1:24">
      <c r="A48" s="52"/>
      <c r="B48" s="68"/>
      <c r="C48" s="69"/>
      <c r="D48" s="72">
        <v>2</v>
      </c>
      <c r="E48" s="57" t="s">
        <v>88</v>
      </c>
      <c r="F48" s="97"/>
      <c r="G48" s="97" t="s">
        <v>89</v>
      </c>
      <c r="H48" s="62">
        <v>0</v>
      </c>
      <c r="I48" s="62">
        <v>0</v>
      </c>
      <c r="J48" s="62">
        <v>0</v>
      </c>
      <c r="K48" s="63">
        <f t="shared" si="2"/>
        <v>0</v>
      </c>
      <c r="L48" s="62">
        <v>0</v>
      </c>
      <c r="M48" s="62">
        <v>0</v>
      </c>
      <c r="N48" s="62">
        <v>0</v>
      </c>
      <c r="O48" s="63">
        <f t="shared" si="3"/>
        <v>0</v>
      </c>
      <c r="P48" s="62">
        <v>0</v>
      </c>
      <c r="Q48" s="62">
        <v>0</v>
      </c>
      <c r="R48" s="62">
        <v>0</v>
      </c>
      <c r="S48" s="64">
        <f t="shared" si="4"/>
        <v>0</v>
      </c>
      <c r="T48" s="63">
        <f t="shared" si="9"/>
        <v>0</v>
      </c>
      <c r="U48" s="63">
        <f t="shared" si="7"/>
        <v>0</v>
      </c>
      <c r="V48" s="63">
        <v>0</v>
      </c>
      <c r="W48" s="63">
        <f t="shared" si="1"/>
        <v>0</v>
      </c>
      <c r="X48" s="56"/>
    </row>
    <row r="49" spans="1:24">
      <c r="A49" s="52"/>
      <c r="B49" s="68"/>
      <c r="C49" s="69"/>
      <c r="D49" s="72">
        <v>3</v>
      </c>
      <c r="E49" s="57" t="s">
        <v>90</v>
      </c>
      <c r="F49" s="97"/>
      <c r="G49" s="97" t="s">
        <v>91</v>
      </c>
      <c r="H49" s="62">
        <v>0</v>
      </c>
      <c r="I49" s="62">
        <v>0</v>
      </c>
      <c r="J49" s="62">
        <v>0</v>
      </c>
      <c r="K49" s="63">
        <f t="shared" si="2"/>
        <v>0</v>
      </c>
      <c r="L49" s="62">
        <v>0</v>
      </c>
      <c r="M49" s="62">
        <v>0</v>
      </c>
      <c r="N49" s="62">
        <v>0</v>
      </c>
      <c r="O49" s="63">
        <f t="shared" si="3"/>
        <v>0</v>
      </c>
      <c r="P49" s="62">
        <v>127370198</v>
      </c>
      <c r="Q49" s="62">
        <v>0</v>
      </c>
      <c r="R49" s="62">
        <v>0</v>
      </c>
      <c r="S49" s="64">
        <f t="shared" si="4"/>
        <v>127370198</v>
      </c>
      <c r="T49" s="63">
        <f t="shared" si="9"/>
        <v>127370198</v>
      </c>
      <c r="U49" s="63">
        <f t="shared" si="7"/>
        <v>0</v>
      </c>
      <c r="V49" s="63">
        <v>0</v>
      </c>
      <c r="W49" s="63">
        <f t="shared" si="1"/>
        <v>127370198</v>
      </c>
      <c r="X49" s="56"/>
    </row>
    <row r="50" spans="1:24">
      <c r="A50" s="52"/>
      <c r="B50" s="68"/>
      <c r="C50" s="69"/>
      <c r="D50" s="72">
        <v>4</v>
      </c>
      <c r="E50" s="57" t="s">
        <v>92</v>
      </c>
      <c r="F50" s="97"/>
      <c r="G50" s="97" t="s">
        <v>93</v>
      </c>
      <c r="H50" s="62">
        <v>0</v>
      </c>
      <c r="I50" s="62">
        <v>0</v>
      </c>
      <c r="J50" s="62">
        <v>0</v>
      </c>
      <c r="K50" s="63">
        <f t="shared" si="2"/>
        <v>0</v>
      </c>
      <c r="L50" s="62">
        <v>0</v>
      </c>
      <c r="M50" s="62">
        <v>0</v>
      </c>
      <c r="N50" s="62">
        <v>0</v>
      </c>
      <c r="O50" s="63">
        <f t="shared" si="3"/>
        <v>0</v>
      </c>
      <c r="P50" s="62">
        <v>14411542</v>
      </c>
      <c r="Q50" s="62">
        <v>0</v>
      </c>
      <c r="R50" s="62">
        <v>0</v>
      </c>
      <c r="S50" s="64">
        <f t="shared" si="4"/>
        <v>14411542</v>
      </c>
      <c r="T50" s="63">
        <f t="shared" si="9"/>
        <v>14411542</v>
      </c>
      <c r="U50" s="63">
        <f t="shared" si="7"/>
        <v>0</v>
      </c>
      <c r="V50" s="63">
        <v>0</v>
      </c>
      <c r="W50" s="63">
        <f t="shared" si="1"/>
        <v>14411542</v>
      </c>
      <c r="X50" s="56"/>
    </row>
    <row r="51" spans="1:24">
      <c r="A51" s="52"/>
      <c r="B51" s="68"/>
      <c r="C51" s="98">
        <v>2</v>
      </c>
      <c r="D51" s="45" t="s">
        <v>94</v>
      </c>
      <c r="E51" s="92"/>
      <c r="F51" s="92"/>
      <c r="G51" s="92" t="s">
        <v>95</v>
      </c>
      <c r="H51" s="48">
        <v>0</v>
      </c>
      <c r="I51" s="48">
        <v>0</v>
      </c>
      <c r="J51" s="48">
        <v>0</v>
      </c>
      <c r="K51" s="49">
        <f t="shared" si="2"/>
        <v>0</v>
      </c>
      <c r="L51" s="48">
        <v>0</v>
      </c>
      <c r="M51" s="48">
        <v>0</v>
      </c>
      <c r="N51" s="48">
        <v>0</v>
      </c>
      <c r="O51" s="49">
        <f t="shared" si="3"/>
        <v>0</v>
      </c>
      <c r="P51" s="48">
        <v>0</v>
      </c>
      <c r="Q51" s="48">
        <v>0</v>
      </c>
      <c r="R51" s="48">
        <v>0</v>
      </c>
      <c r="S51" s="50">
        <f t="shared" si="4"/>
        <v>0</v>
      </c>
      <c r="T51" s="51">
        <f t="shared" si="9"/>
        <v>0</v>
      </c>
      <c r="U51" s="51">
        <f t="shared" si="7"/>
        <v>0</v>
      </c>
      <c r="V51" s="51">
        <v>0</v>
      </c>
      <c r="W51" s="51">
        <f t="shared" si="1"/>
        <v>0</v>
      </c>
    </row>
    <row r="52" spans="1:24">
      <c r="A52" s="52"/>
      <c r="B52" s="68"/>
      <c r="C52" s="98">
        <v>3</v>
      </c>
      <c r="D52" s="53" t="s">
        <v>96</v>
      </c>
      <c r="E52" s="54"/>
      <c r="F52" s="55"/>
      <c r="G52" s="92" t="s">
        <v>97</v>
      </c>
      <c r="H52" s="48">
        <v>0</v>
      </c>
      <c r="I52" s="48">
        <v>0</v>
      </c>
      <c r="J52" s="48">
        <v>0</v>
      </c>
      <c r="K52" s="49">
        <f t="shared" si="2"/>
        <v>0</v>
      </c>
      <c r="L52" s="48">
        <v>0</v>
      </c>
      <c r="M52" s="48">
        <v>0</v>
      </c>
      <c r="N52" s="48">
        <v>0</v>
      </c>
      <c r="O52" s="49">
        <f t="shared" si="3"/>
        <v>0</v>
      </c>
      <c r="P52" s="48">
        <v>0</v>
      </c>
      <c r="Q52" s="48">
        <v>0</v>
      </c>
      <c r="R52" s="48">
        <v>0</v>
      </c>
      <c r="S52" s="50">
        <f t="shared" si="4"/>
        <v>0</v>
      </c>
      <c r="T52" s="51">
        <f t="shared" si="9"/>
        <v>0</v>
      </c>
      <c r="U52" s="51">
        <f t="shared" si="7"/>
        <v>0</v>
      </c>
      <c r="V52" s="51">
        <v>0</v>
      </c>
      <c r="W52" s="51">
        <f t="shared" si="1"/>
        <v>0</v>
      </c>
    </row>
    <row r="53" spans="1:24">
      <c r="A53" s="99" t="s">
        <v>98</v>
      </c>
      <c r="B53" s="100"/>
      <c r="C53" s="100"/>
      <c r="D53" s="100"/>
      <c r="E53" s="100"/>
      <c r="F53" s="100"/>
      <c r="G53" s="101"/>
      <c r="H53" s="102">
        <f>H40+H42+H51+H52</f>
        <v>166169216</v>
      </c>
      <c r="I53" s="102">
        <v>0</v>
      </c>
      <c r="J53" s="103">
        <v>0</v>
      </c>
      <c r="K53" s="87">
        <f t="shared" si="2"/>
        <v>166169216</v>
      </c>
      <c r="L53" s="102">
        <f>L40+L42+L51+L52</f>
        <v>73009782</v>
      </c>
      <c r="M53" s="102">
        <f>M40+M42+M51+M52</f>
        <v>0</v>
      </c>
      <c r="N53" s="102">
        <f>N40+N42+N51+N52</f>
        <v>0</v>
      </c>
      <c r="O53" s="87">
        <f t="shared" si="3"/>
        <v>73009782</v>
      </c>
      <c r="P53" s="103">
        <f>P40+P42+P51+P52</f>
        <v>1350337456</v>
      </c>
      <c r="Q53" s="103">
        <f>Q40+Q42+Q51+Q52</f>
        <v>13160000</v>
      </c>
      <c r="R53" s="103">
        <f>R40+R42+R51+R52</f>
        <v>0</v>
      </c>
      <c r="S53" s="103">
        <f>S40+S42+S51+S52</f>
        <v>1363497456</v>
      </c>
      <c r="T53" s="103">
        <f>T40+T42+T51+T52</f>
        <v>1589516454</v>
      </c>
      <c r="U53" s="87">
        <f t="shared" si="7"/>
        <v>13160000</v>
      </c>
      <c r="V53" s="103">
        <f>V40+V42+V51+V52</f>
        <v>0</v>
      </c>
      <c r="W53" s="87">
        <f t="shared" si="1"/>
        <v>1602676454</v>
      </c>
    </row>
    <row r="54" spans="1:24">
      <c r="A54" s="104" t="s">
        <v>99</v>
      </c>
      <c r="B54" s="105"/>
      <c r="C54" s="105"/>
      <c r="D54" s="105"/>
      <c r="E54" s="105"/>
      <c r="F54" s="105"/>
      <c r="G54" s="106"/>
      <c r="H54" s="102">
        <v>0</v>
      </c>
      <c r="I54" s="102">
        <v>0</v>
      </c>
      <c r="J54" s="102">
        <v>0</v>
      </c>
      <c r="K54" s="87">
        <f t="shared" si="2"/>
        <v>0</v>
      </c>
      <c r="L54" s="102">
        <v>0</v>
      </c>
      <c r="M54" s="102">
        <v>0</v>
      </c>
      <c r="N54" s="102">
        <v>0</v>
      </c>
      <c r="O54" s="87">
        <f t="shared" si="3"/>
        <v>0</v>
      </c>
      <c r="P54" s="89">
        <f>P49</f>
        <v>127370198</v>
      </c>
      <c r="Q54" s="103">
        <v>0</v>
      </c>
      <c r="R54" s="103">
        <v>0</v>
      </c>
      <c r="S54" s="89">
        <f>S49</f>
        <v>127370198</v>
      </c>
      <c r="T54" s="87">
        <f>H54+L54+P54</f>
        <v>127370198</v>
      </c>
      <c r="U54" s="87">
        <f t="shared" si="7"/>
        <v>0</v>
      </c>
      <c r="V54" s="87">
        <v>0</v>
      </c>
      <c r="W54" s="87">
        <f t="shared" si="1"/>
        <v>127370198</v>
      </c>
    </row>
    <row r="55" spans="1:24" ht="15.75" thickBot="1">
      <c r="A55" s="107" t="s">
        <v>100</v>
      </c>
      <c r="B55" s="108"/>
      <c r="C55" s="108"/>
      <c r="D55" s="108"/>
      <c r="E55" s="108"/>
      <c r="F55" s="108"/>
      <c r="G55" s="109"/>
      <c r="H55" s="110">
        <f>H53-H54</f>
        <v>166169216</v>
      </c>
      <c r="I55" s="110">
        <v>0</v>
      </c>
      <c r="J55" s="110">
        <v>0</v>
      </c>
      <c r="K55" s="87">
        <f>SUM(H55:J55)</f>
        <v>166169216</v>
      </c>
      <c r="L55" s="110">
        <f>L53-L54</f>
        <v>73009782</v>
      </c>
      <c r="M55" s="110">
        <v>0</v>
      </c>
      <c r="N55" s="110">
        <v>0</v>
      </c>
      <c r="O55" s="87">
        <f t="shared" si="3"/>
        <v>73009782</v>
      </c>
      <c r="P55" s="111">
        <f>P53-P54</f>
        <v>1222967258</v>
      </c>
      <c r="Q55" s="111">
        <f>Q53+Q54</f>
        <v>13160000</v>
      </c>
      <c r="R55" s="111">
        <v>0</v>
      </c>
      <c r="S55" s="89">
        <f>S53-S54</f>
        <v>1236127258</v>
      </c>
      <c r="T55" s="87">
        <f>H55+L55+P55</f>
        <v>1462146256</v>
      </c>
      <c r="U55" s="87">
        <f>I55+M55+Q55</f>
        <v>13160000</v>
      </c>
      <c r="V55" s="87">
        <v>0</v>
      </c>
      <c r="W55" s="87">
        <f t="shared" si="1"/>
        <v>1475306256</v>
      </c>
    </row>
    <row r="56" spans="1:24">
      <c r="A56" s="112" t="s">
        <v>101</v>
      </c>
      <c r="B56" s="113"/>
      <c r="C56" s="113"/>
      <c r="D56" s="113"/>
      <c r="E56" s="113"/>
      <c r="F56" s="113"/>
      <c r="G56" s="114"/>
      <c r="H56" s="62">
        <v>34</v>
      </c>
      <c r="I56" s="62">
        <v>0</v>
      </c>
      <c r="J56" s="62">
        <v>0</v>
      </c>
      <c r="K56" s="63">
        <f t="shared" si="2"/>
        <v>34</v>
      </c>
      <c r="L56" s="62">
        <v>10</v>
      </c>
      <c r="M56" s="62">
        <v>0</v>
      </c>
      <c r="N56" s="62">
        <v>0</v>
      </c>
      <c r="O56" s="63">
        <f t="shared" si="3"/>
        <v>10</v>
      </c>
      <c r="P56" s="115">
        <v>25</v>
      </c>
      <c r="Q56" s="62">
        <v>0</v>
      </c>
      <c r="R56" s="62">
        <v>0</v>
      </c>
      <c r="S56" s="64">
        <f t="shared" si="4"/>
        <v>25</v>
      </c>
      <c r="T56" s="63">
        <f>H56+L56+P56</f>
        <v>69</v>
      </c>
      <c r="U56" s="63">
        <f t="shared" si="7"/>
        <v>0</v>
      </c>
      <c r="V56" s="63">
        <v>0</v>
      </c>
      <c r="W56" s="63">
        <f t="shared" si="1"/>
        <v>69</v>
      </c>
      <c r="X56" s="56"/>
    </row>
    <row r="57" spans="1:24">
      <c r="A57" s="116" t="s">
        <v>102</v>
      </c>
      <c r="B57" s="117"/>
      <c r="C57" s="117"/>
      <c r="D57" s="117"/>
      <c r="E57" s="117"/>
      <c r="F57" s="117"/>
      <c r="G57" s="118"/>
      <c r="H57" s="62">
        <v>0</v>
      </c>
      <c r="I57" s="62">
        <v>0</v>
      </c>
      <c r="J57" s="62">
        <v>0</v>
      </c>
      <c r="K57" s="63">
        <f t="shared" si="2"/>
        <v>0</v>
      </c>
      <c r="L57" s="62">
        <v>0</v>
      </c>
      <c r="M57" s="62">
        <v>0</v>
      </c>
      <c r="N57" s="62">
        <v>0</v>
      </c>
      <c r="O57" s="63">
        <f t="shared" si="3"/>
        <v>0</v>
      </c>
      <c r="P57" s="62">
        <v>44</v>
      </c>
      <c r="Q57" s="62">
        <v>0</v>
      </c>
      <c r="R57" s="62">
        <v>0</v>
      </c>
      <c r="S57" s="64">
        <f t="shared" si="4"/>
        <v>44</v>
      </c>
      <c r="T57" s="63">
        <f>H57+L57+P57</f>
        <v>44</v>
      </c>
      <c r="U57" s="63">
        <f t="shared" si="7"/>
        <v>0</v>
      </c>
      <c r="V57" s="63">
        <v>0</v>
      </c>
      <c r="W57" s="63">
        <v>44</v>
      </c>
      <c r="X57" s="56"/>
    </row>
    <row r="58" spans="1:24">
      <c r="W58" s="119"/>
    </row>
    <row r="60" spans="1:24">
      <c r="K60" s="119"/>
    </row>
  </sheetData>
  <mergeCells count="31">
    <mergeCell ref="D52:F52"/>
    <mergeCell ref="A53:G53"/>
    <mergeCell ref="A54:G54"/>
    <mergeCell ref="A55:G55"/>
    <mergeCell ref="A56:G56"/>
    <mergeCell ref="A57:G57"/>
    <mergeCell ref="C6:G6"/>
    <mergeCell ref="D8:F8"/>
    <mergeCell ref="E10:F10"/>
    <mergeCell ref="C28:G28"/>
    <mergeCell ref="A40:G40"/>
    <mergeCell ref="C41:G41"/>
    <mergeCell ref="G3:G5"/>
    <mergeCell ref="H3:K3"/>
    <mergeCell ref="L3:O3"/>
    <mergeCell ref="P3:S3"/>
    <mergeCell ref="T3:W3"/>
    <mergeCell ref="H4:K4"/>
    <mergeCell ref="L4:O4"/>
    <mergeCell ref="P4:S4"/>
    <mergeCell ref="T4:W4"/>
    <mergeCell ref="B2:F2"/>
    <mergeCell ref="H2:K2"/>
    <mergeCell ref="L2:O2"/>
    <mergeCell ref="P2:S2"/>
    <mergeCell ref="T2:W2"/>
    <mergeCell ref="A3:A5"/>
    <mergeCell ref="B3:B5"/>
    <mergeCell ref="C3:C5"/>
    <mergeCell ref="D3:D5"/>
    <mergeCell ref="E3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2017-02-20T11:55:12Z</dcterms:created>
  <dcterms:modified xsi:type="dcterms:W3CDTF">2017-02-20T11:55:41Z</dcterms:modified>
</cp:coreProperties>
</file>