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activeTab="0"/>
  </bookViews>
  <sheets>
    <sheet name="bor." sheetId="1" r:id="rId1"/>
    <sheet name="Mérleg 1. mell." sheetId="2" r:id="rId2"/>
    <sheet name="Bev.forr.2.mell." sheetId="3" r:id="rId3"/>
    <sheet name="3.mell. bev.köt.önként.váll." sheetId="4" r:id="rId4"/>
    <sheet name="4.kiadások" sheetId="5" r:id="rId5"/>
    <sheet name="5Működ.kiad." sheetId="6" r:id="rId6"/>
    <sheet name="6. Felhalm.kiad." sheetId="7" r:id="rId7"/>
    <sheet name="7. köt.önként.váll." sheetId="8" r:id="rId8"/>
    <sheet name="8..mell." sheetId="9" r:id="rId9"/>
    <sheet name="9..mell." sheetId="10" r:id="rId10"/>
    <sheet name="10.. mell." sheetId="11" r:id="rId11"/>
    <sheet name="11..mell." sheetId="12" r:id="rId12"/>
    <sheet name="12..mell." sheetId="13" r:id="rId13"/>
    <sheet name="13..mell." sheetId="14" r:id="rId14"/>
    <sheet name="14.mell." sheetId="15" r:id="rId15"/>
    <sheet name="15.mell. " sheetId="16" r:id="rId16"/>
    <sheet name="16.mell." sheetId="17" r:id="rId17"/>
    <sheet name="17.mell." sheetId="18" r:id="rId18"/>
    <sheet name="18.mell." sheetId="19" r:id="rId19"/>
    <sheet name="19.mell." sheetId="20" r:id="rId20"/>
    <sheet name="20.mell." sheetId="21" r:id="rId21"/>
    <sheet name="21.mell." sheetId="22" r:id="rId22"/>
    <sheet name="22.mell." sheetId="23" r:id="rId23"/>
    <sheet name="23.EU.PR. " sheetId="24" r:id="rId24"/>
    <sheet name="24.mell." sheetId="25" r:id="rId25"/>
    <sheet name="25.mell" sheetId="26" r:id="rId26"/>
    <sheet name="26.mell" sheetId="27" r:id="rId27"/>
    <sheet name="27.mell." sheetId="28" r:id="rId28"/>
    <sheet name="Munka1" sheetId="29" r:id="rId29"/>
  </sheets>
  <definedNames>
    <definedName name="_xlnm.Print_Titles" localSheetId="2">'Bev.forr.2.mell.'!$8:$9</definedName>
    <definedName name="_xlnm.Print_Area" localSheetId="3">'3.mell. bev.köt.önként.váll.'!$B$1:$G$23</definedName>
    <definedName name="_xlnm.Print_Area" localSheetId="9">'9..mell.'!$A$1:$E$46</definedName>
  </definedNames>
  <calcPr fullCalcOnLoad="1"/>
</workbook>
</file>

<file path=xl/sharedStrings.xml><?xml version="1.0" encoding="utf-8"?>
<sst xmlns="http://schemas.openxmlformats.org/spreadsheetml/2006/main" count="2826" uniqueCount="1217">
  <si>
    <t>Gyermekvédelmi pénzbeli és természetbeni ellátások</t>
  </si>
  <si>
    <t>Egyéb szociális pénbeli ellátások, támogatások</t>
  </si>
  <si>
    <t xml:space="preserve">    Összesen</t>
  </si>
  <si>
    <t>munkáltatót terhelő járulékok</t>
  </si>
  <si>
    <t>működési kiadások összesen:</t>
  </si>
  <si>
    <t>e b b ő l</t>
  </si>
  <si>
    <t xml:space="preserve">önként vállalt </t>
  </si>
  <si>
    <t>állami ( államigazgatási )</t>
  </si>
  <si>
    <t>f e l a d a t</t>
  </si>
  <si>
    <t>Összesen</t>
  </si>
  <si>
    <t>KÖTELEZŐ, ÖNKÉNT VÁLLALAT ÁLLAMI ( ÁLLAMIGAZGATÁSI ) FELADATOK SZERINTI BONTÁSBAN</t>
  </si>
  <si>
    <t>bevétel        összesen:</t>
  </si>
  <si>
    <t>Önkormányzatok funkcióra nem sorolható bevételei államháztartások kívülről</t>
  </si>
  <si>
    <t>telje-  sítés %-a</t>
  </si>
  <si>
    <t>teljesítés   %-a</t>
  </si>
  <si>
    <t>kiadások összesen</t>
  </si>
  <si>
    <t>Kormányzati funkció  megnevezése</t>
  </si>
  <si>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</si>
  <si>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</si>
  <si>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</si>
  <si>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</si>
  <si>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</si>
  <si>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</si>
  <si>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</si>
  <si>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</si>
  <si>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</si>
  <si>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</si>
  <si>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</si>
  <si>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</si>
  <si>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</si>
  <si>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</si>
  <si>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</si>
  <si>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</si>
  <si>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</si>
  <si>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</si>
  <si>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</si>
  <si>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</si>
  <si>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</si>
  <si>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</si>
  <si>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</si>
  <si>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</si>
  <si>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</si>
  <si>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</si>
  <si>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</si>
  <si>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</si>
  <si>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</si>
  <si>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</si>
  <si>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</si>
  <si>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</si>
  <si>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</si>
  <si>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</si>
  <si>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</si>
  <si>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</si>
  <si>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</si>
  <si>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</si>
  <si>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</si>
  <si>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</si>
  <si>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</si>
  <si>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</si>
  <si>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</si>
  <si>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</si>
  <si>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</si>
  <si>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</si>
  <si>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</si>
  <si>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</si>
  <si>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</si>
  <si>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</si>
  <si>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</si>
  <si>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</si>
  <si>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</si>
  <si>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</si>
  <si>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</si>
  <si>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</si>
  <si>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</si>
  <si>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</si>
  <si>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</si>
  <si>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</si>
  <si>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</si>
  <si>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</si>
  <si>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</si>
  <si>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</si>
  <si>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</si>
  <si>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</si>
  <si>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</si>
  <si>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</si>
  <si>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</si>
  <si>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</si>
  <si>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</si>
  <si>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</si>
  <si>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</si>
  <si>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</si>
  <si>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</si>
  <si>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</si>
  <si>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</si>
  <si>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</si>
  <si>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</si>
  <si>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</si>
  <si>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</si>
  <si>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</si>
  <si>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</si>
  <si>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</si>
  <si>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</si>
  <si>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</si>
  <si>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</si>
  <si>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</si>
  <si>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</si>
  <si>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</si>
  <si>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</si>
  <si>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</si>
  <si>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</si>
  <si>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</si>
  <si>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</si>
  <si>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</si>
  <si>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</si>
  <si>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</si>
  <si>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</si>
  <si>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</si>
  <si>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</si>
  <si>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</si>
  <si>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</si>
  <si>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</si>
  <si>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</si>
  <si>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</si>
  <si>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</si>
  <si>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</si>
  <si>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</si>
  <si>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</si>
  <si>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</si>
  <si>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</si>
  <si>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</si>
  <si>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</si>
  <si>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</si>
  <si>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</si>
  <si>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</si>
  <si>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</si>
  <si>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</si>
  <si>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</si>
  <si>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</si>
  <si>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</si>
  <si>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</si>
  <si>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</si>
  <si>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</si>
  <si>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</si>
  <si>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</si>
  <si>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</si>
  <si>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</si>
  <si>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</si>
  <si>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</si>
  <si>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</si>
  <si>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</si>
  <si>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</si>
  <si>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</si>
  <si>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</si>
  <si>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</si>
  <si>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</si>
  <si>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</si>
  <si>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</si>
  <si>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</si>
  <si>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</si>
  <si>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</si>
  <si>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</si>
  <si>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</si>
  <si>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</si>
  <si>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</si>
  <si>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</si>
  <si>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</si>
  <si>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</si>
  <si>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</si>
  <si>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</si>
  <si>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</si>
  <si>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</si>
  <si>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</si>
  <si>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</si>
  <si>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</si>
  <si>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</si>
  <si>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</si>
  <si>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PORPÁC KÖZSÉG ÖNKORMÁNYZATA MŰKÖDÉSI KIADÁSAINAK TELJESÜLÉSE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</si>
  <si>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</si>
  <si>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</si>
  <si>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</si>
  <si>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</si>
  <si>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</si>
  <si>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</si>
  <si>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</si>
  <si>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összesen                  (e Ft)</t>
  </si>
  <si>
    <t>gyermekkedvezmény</t>
  </si>
  <si>
    <t>térítési díj elengedése</t>
  </si>
  <si>
    <t>közalkalmazottak összesen:</t>
  </si>
  <si>
    <t>közfoglalkoztatottak</t>
  </si>
  <si>
    <t>Mindösszesen</t>
  </si>
  <si>
    <t>sor- szám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</si>
  <si>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</si>
  <si>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</si>
  <si>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</si>
  <si>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</si>
  <si>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</si>
  <si>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</si>
  <si>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</si>
  <si>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</si>
  <si>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</si>
  <si>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</si>
  <si>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</si>
  <si>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</si>
  <si>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</si>
  <si>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</si>
  <si>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</si>
  <si>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</si>
  <si>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</si>
  <si>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</si>
  <si>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</si>
  <si>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</si>
  <si>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</si>
  <si>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</si>
  <si>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Pénzügyi műveletek egyéb eredményszemléletű bevételei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</si>
  <si>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</si>
  <si>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</si>
  <si>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</si>
  <si>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</si>
  <si>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Pénzügyi műveletek ráfordításai </t>
  </si>
  <si>
    <t xml:space="preserve">PÉNZÜGYI MŰVELETEK EREDMÉNYE </t>
  </si>
  <si>
    <t>Felhalmozási célú támogatások eredményszemléletű bevételei</t>
  </si>
  <si>
    <t xml:space="preserve">MÉRLEG SZERINTI EREDMÉNY 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</si>
  <si>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</si>
  <si>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</si>
  <si>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</si>
  <si>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</si>
  <si>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</si>
  <si>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</si>
  <si>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</si>
  <si>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</si>
  <si>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</si>
  <si>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</si>
  <si>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</si>
  <si>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</si>
  <si>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</si>
  <si>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</si>
  <si>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</si>
  <si>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</si>
  <si>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</si>
  <si>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</si>
  <si>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</si>
  <si>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 xml:space="preserve">Vállalkozási tevékenységet terhelő befizetési kötelezettség </t>
  </si>
  <si>
    <t xml:space="preserve">Vállalkozási tevékenység felhasználható maradványa 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</si>
  <si>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</si>
  <si>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</si>
  <si>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</si>
  <si>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</si>
  <si>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</si>
  <si>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</si>
  <si>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A támogatás kedvezményezettje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</si>
  <si>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</si>
  <si>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</si>
  <si>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</si>
  <si>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</si>
  <si>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</si>
  <si>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</si>
  <si>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</si>
  <si>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</si>
  <si>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</si>
  <si>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</si>
  <si>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</si>
  <si>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</si>
  <si>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>Megnevezés</t>
  </si>
  <si>
    <t>összesen</t>
  </si>
  <si>
    <t>szám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</si>
  <si>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</si>
  <si>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</si>
  <si>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</si>
  <si>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</si>
  <si>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</si>
  <si>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</si>
  <si>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</si>
  <si>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</si>
  <si>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</si>
  <si>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</si>
  <si>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</si>
  <si>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</si>
  <si>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</si>
  <si>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</si>
  <si>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</si>
  <si>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</si>
  <si>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</si>
  <si>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</si>
  <si>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17.</t>
  </si>
  <si>
    <t>18.</t>
  </si>
  <si>
    <t>19.</t>
  </si>
  <si>
    <t>20.</t>
  </si>
  <si>
    <t>21.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</si>
  <si>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</si>
  <si>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</si>
  <si>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</si>
  <si>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</si>
  <si>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</si>
  <si>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</si>
  <si>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</si>
  <si>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</si>
  <si>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</si>
  <si>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( e Ft-ban)</t>
  </si>
  <si>
    <t>költségvetési beszámoló</t>
  </si>
  <si>
    <t xml:space="preserve">PORPÁC KÖZSÉG ÖNKORMÁNYZATA   </t>
  </si>
  <si>
    <t>eredeti</t>
  </si>
  <si>
    <t>teljesítés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</si>
  <si>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</si>
  <si>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</si>
  <si>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</si>
  <si>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</si>
  <si>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</si>
  <si>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</si>
  <si>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</si>
  <si>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Összesen:</t>
  </si>
  <si>
    <t>Szociális étkeztetés</t>
  </si>
  <si>
    <t>III. Finanszírozási műveletek elszámolása</t>
  </si>
  <si>
    <t>MŰKÖDÉSI BEVÉTELEK ÖSSZESEN: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</si>
  <si>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</si>
  <si>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</si>
  <si>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</si>
  <si>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</si>
  <si>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</si>
  <si>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</si>
  <si>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</si>
  <si>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</si>
  <si>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</si>
  <si>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</si>
  <si>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</si>
  <si>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</si>
  <si>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</si>
  <si>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</si>
  <si>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>kormány-  zati funkció száma</t>
  </si>
  <si>
    <t xml:space="preserve">módosított </t>
  </si>
  <si>
    <t>teljesítés    %-a</t>
  </si>
  <si>
    <t>PORPÁC KÖZSÉG ÖNKORMÁNYZATA KIADÁSINAK TELJESÜLÉSE</t>
  </si>
  <si>
    <t>egyéb felhalmozási célú kiadások</t>
  </si>
  <si>
    <t>Vasi Volán részére működési hozzájárulás</t>
  </si>
  <si>
    <t>EGYÉB ELVONÁSOK, BEFIZETÉSEK KIADÁSAI</t>
  </si>
  <si>
    <t>EGYÉB MŰKÖDÉSI  KIADÁSOK ÖSSZESEN:</t>
  </si>
  <si>
    <t>BERUHÁZÁSI KIADÁSOK</t>
  </si>
  <si>
    <t>011130 Önkormányzatok és önkormányzati hivatalok jogalkotó és általános igazgatási tevékenysége</t>
  </si>
  <si>
    <t>felhalmozási kiadások összesen</t>
  </si>
  <si>
    <t>PORPÁC KÖZSÉG ÖNKORMÁNYZATA  FELHALMOZÁSI KIADÁSAINAK TELJESÜLÉSE</t>
  </si>
  <si>
    <t xml:space="preserve"> - ültetvények</t>
  </si>
  <si>
    <t xml:space="preserve"> - erdők</t>
  </si>
  <si>
    <t>Beruházások</t>
  </si>
  <si>
    <t>Közvilágítás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</si>
  <si>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</si>
  <si>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</si>
  <si>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</si>
  <si>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</si>
  <si>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</si>
  <si>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</si>
  <si>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</si>
  <si>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</si>
  <si>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</si>
  <si>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</si>
  <si>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</si>
  <si>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</si>
  <si>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</si>
  <si>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</si>
  <si>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</si>
  <si>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</si>
  <si>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</si>
  <si>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</si>
  <si>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</si>
  <si>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</si>
  <si>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</si>
  <si>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</si>
  <si>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</si>
  <si>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</si>
  <si>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</si>
  <si>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</si>
  <si>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</si>
  <si>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</si>
  <si>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</si>
  <si>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</si>
  <si>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c.</t>
  </si>
  <si>
    <t>d.</t>
  </si>
  <si>
    <t>KÖZHATALMI BEVÉTELEK ÖSSZESEN:</t>
  </si>
  <si>
    <t>M  e  g  n  e  v  e  z  é  s:</t>
  </si>
  <si>
    <t>évközi változás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</si>
  <si>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</si>
  <si>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</si>
  <si>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</si>
  <si>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</si>
  <si>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</si>
  <si>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</si>
  <si>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</si>
  <si>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</si>
  <si>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</si>
  <si>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</si>
  <si>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</si>
  <si>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</si>
  <si>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</si>
  <si>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</si>
  <si>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</si>
  <si>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</si>
  <si>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</si>
  <si>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</si>
  <si>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</si>
  <si>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</si>
  <si>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</si>
  <si>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Települési önkormányzatok működésének támogatása összesen: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</si>
  <si>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</si>
  <si>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</si>
  <si>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</si>
  <si>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</si>
  <si>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</t>
  </si>
  <si>
    <t>lakott külterületekkel kapcsolatos feladatok támogatása</t>
  </si>
  <si>
    <t>Egyéb működési célú támogatások bevételei államháztartáson belülről</t>
  </si>
  <si>
    <t>Támogatási célú előlegekkel kapcsolatos elszámolási követelések</t>
  </si>
  <si>
    <t>Egyéb függő követelések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</si>
  <si>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</si>
  <si>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</si>
  <si>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</si>
  <si>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</si>
  <si>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1. Iparűzési adó</t>
  </si>
  <si>
    <t>költségvetési szerv, társadalmi szervezet</t>
  </si>
  <si>
    <t>Gjt. 5 §-a b) pont</t>
  </si>
  <si>
    <t>egyház</t>
  </si>
  <si>
    <t>Gjt. 5 §-a d) pont</t>
  </si>
  <si>
    <t>Gjt. 6.§.(2) bek.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</si>
  <si>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</si>
  <si>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</si>
  <si>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</si>
  <si>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</si>
  <si>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</si>
  <si>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</si>
  <si>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</si>
  <si>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</si>
  <si>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</si>
  <si>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</si>
  <si>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>Igazgatási szolgáltatási díjak</t>
  </si>
  <si>
    <t>Helyi adópótlék, adóbírság</t>
  </si>
  <si>
    <t xml:space="preserve">IV. </t>
  </si>
  <si>
    <t>Kamatbevételek</t>
  </si>
  <si>
    <t>FINANSZÍROZÁSI BEVÉTELEK</t>
  </si>
  <si>
    <t>Forgatási célú belföldi értékpapírok beváltása, értékesítése</t>
  </si>
  <si>
    <t>Államháztartáson belüli megelőlegezések teljesítése</t>
  </si>
  <si>
    <t>BEVÉTELEK ÖSSZESEN:</t>
  </si>
  <si>
    <t>kormány- zati funkció száma</t>
  </si>
  <si>
    <t>Kormányzati funkció megnevezése</t>
  </si>
  <si>
    <t>kötelező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</si>
  <si>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</si>
  <si>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</si>
  <si>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</si>
  <si>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</si>
  <si>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</si>
  <si>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</si>
  <si>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</si>
  <si>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</si>
  <si>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</si>
  <si>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</si>
  <si>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</si>
  <si>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</si>
  <si>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</si>
  <si>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</si>
  <si>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</si>
  <si>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</si>
  <si>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</si>
  <si>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</si>
  <si>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</si>
  <si>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</si>
  <si>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</si>
  <si>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</si>
  <si>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</si>
  <si>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</si>
  <si>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</si>
  <si>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</si>
  <si>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</si>
  <si>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</si>
  <si>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</si>
  <si>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</si>
  <si>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</si>
  <si>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</si>
  <si>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</si>
  <si>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</si>
  <si>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</si>
  <si>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</si>
  <si>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</si>
  <si>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</si>
  <si>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</si>
  <si>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</si>
  <si>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</si>
  <si>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</si>
  <si>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</si>
  <si>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</si>
  <si>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</si>
  <si>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</si>
  <si>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</si>
  <si>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</si>
  <si>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</si>
  <si>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</si>
  <si>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</si>
  <si>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</si>
  <si>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</si>
  <si>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</si>
  <si>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</si>
  <si>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</si>
  <si>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</si>
  <si>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</si>
  <si>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</si>
  <si>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</si>
  <si>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</si>
  <si>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</si>
  <si>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</si>
  <si>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</si>
  <si>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</si>
  <si>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</si>
  <si>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</si>
  <si>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</si>
  <si>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</si>
  <si>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</si>
  <si>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</si>
  <si>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</si>
  <si>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</si>
  <si>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</si>
  <si>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</si>
  <si>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</si>
  <si>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</si>
  <si>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</si>
  <si>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</si>
  <si>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</si>
  <si>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</si>
  <si>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</si>
  <si>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</si>
  <si>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</si>
  <si>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</si>
  <si>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</si>
  <si>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</si>
  <si>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</si>
  <si>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</si>
  <si>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</si>
  <si>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</si>
  <si>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</si>
  <si>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</si>
  <si>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</si>
  <si>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PORPÁC KÖZSÉG ÖNKORMÁNYZATA </t>
  </si>
  <si>
    <t>BEVÉTELEINEK FORRÁSONKÉNTI ÖSSZETÉTELE</t>
  </si>
  <si>
    <t>változás %-a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</si>
  <si>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</si>
  <si>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szociális, gyermekjóléti  feladatainak támogatása</t>
  </si>
  <si>
    <t>Beszámítás</t>
  </si>
  <si>
    <t>HELYI ÖNKORMÁNYZATOK MŰKÖDÉSÉNEK ÁLTALÁNOS TÁMOGATÁSA ÖSSZESEN:</t>
  </si>
  <si>
    <t>egyszeri gyermekvédelmi  pénzbeni támogatás</t>
  </si>
  <si>
    <t>közfoglalkoztatottak munkabér támogatása</t>
  </si>
  <si>
    <t>Felhalmozási célú önkormányzati támogatások bevételei</t>
  </si>
  <si>
    <t>Felhalmozási célú önkormányzati támogatások bevételei összesen:</t>
  </si>
  <si>
    <t>FELHALMOZÁSI CÉLÚ TÁMOGATÁSOK ÁLLAMHÁZTARTÁSON BELÜLRŐL ÖSSZESEN:</t>
  </si>
  <si>
    <t>Vagyoni típusú adók</t>
  </si>
  <si>
    <t>Magánszemélyek kommunális adója</t>
  </si>
  <si>
    <t xml:space="preserve">1. </t>
  </si>
  <si>
    <t>Intézményi működési bevételek</t>
  </si>
  <si>
    <t>Bérleti díj és lízingdíj bevétel</t>
  </si>
  <si>
    <t>Egyéb szolgáltatások nyújtása miatti bevétel</t>
  </si>
  <si>
    <t>Szociális étkeztetés térítési díja</t>
  </si>
  <si>
    <t>Továbbszámlázott szolgáltatás</t>
  </si>
  <si>
    <t>Készletértékesítés</t>
  </si>
  <si>
    <t xml:space="preserve">eredeti </t>
  </si>
  <si>
    <t>KORMÁNYZATI FUNKCIÓK SZERINTI BONTÁSBAN</t>
  </si>
  <si>
    <t>kormányzati funkció száma</t>
  </si>
  <si>
    <t>kiadás        összesen:</t>
  </si>
  <si>
    <t>működési kiadások</t>
  </si>
  <si>
    <t>felhalmozási kiadások</t>
  </si>
  <si>
    <t>finanszírozási kiadások</t>
  </si>
  <si>
    <t>személyi juttatások</t>
  </si>
  <si>
    <t>dologi kiadások</t>
  </si>
  <si>
    <t>ellátottak juttatásai</t>
  </si>
  <si>
    <t>egyéb működési kiadások</t>
  </si>
  <si>
    <t>beruházások</t>
  </si>
  <si>
    <t>felújítások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</si>
  <si>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</si>
  <si>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</si>
  <si>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</si>
  <si>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</si>
  <si>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</si>
  <si>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</si>
  <si>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</si>
  <si>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</si>
  <si>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072111</t>
  </si>
  <si>
    <t>Háziorvosi alapellátás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</si>
  <si>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</si>
  <si>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</si>
  <si>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</si>
  <si>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</si>
  <si>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</si>
  <si>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</si>
  <si>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</si>
  <si>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</si>
  <si>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</si>
  <si>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</si>
  <si>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</si>
  <si>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</si>
  <si>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</si>
  <si>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</si>
  <si>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</si>
  <si>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</si>
  <si>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</si>
  <si>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</si>
  <si>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</si>
  <si>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</si>
  <si>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</si>
  <si>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</si>
  <si>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</si>
  <si>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</si>
  <si>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</si>
  <si>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</si>
  <si>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</si>
  <si>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</si>
  <si>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</si>
  <si>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</si>
  <si>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</si>
  <si>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</si>
  <si>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</si>
  <si>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</si>
  <si>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</si>
  <si>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</si>
  <si>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</si>
  <si>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</si>
  <si>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</si>
  <si>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</si>
  <si>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</si>
  <si>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</si>
  <si>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</si>
  <si>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</si>
  <si>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</si>
  <si>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</si>
  <si>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</si>
  <si>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</si>
  <si>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</si>
  <si>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</si>
  <si>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</si>
  <si>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</si>
  <si>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</si>
  <si>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</si>
  <si>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</si>
  <si>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</si>
  <si>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</si>
  <si>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</si>
  <si>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</si>
  <si>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</si>
  <si>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</si>
  <si>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</si>
  <si>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</si>
  <si>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</si>
  <si>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</si>
  <si>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</si>
  <si>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</si>
  <si>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</si>
  <si>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</si>
  <si>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</si>
  <si>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147.</t>
  </si>
  <si>
    <t>148.</t>
  </si>
  <si>
    <t>149.</t>
  </si>
  <si>
    <t>Egyéb működési bevételek</t>
  </si>
  <si>
    <t>PORPÁC KÖZSÉG ÖNKORMÁNYZATA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</si>
  <si>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</si>
  <si>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</si>
  <si>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</si>
  <si>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</si>
  <si>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</si>
  <si>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</si>
  <si>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</si>
  <si>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</si>
  <si>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</si>
  <si>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</si>
  <si>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</si>
  <si>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</si>
  <si>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</si>
  <si>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</si>
  <si>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</si>
  <si>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</si>
  <si>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</si>
  <si>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</si>
  <si>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</si>
  <si>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</si>
  <si>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</si>
  <si>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</si>
  <si>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>KÖTELEZŐ, ÖNKÉNT VÁLLALT ÉS  ÁLLAMI ( ÁLLAMIGAZGATÁSI ) FELADATAI  KIADÁSAINAK TELJESÜLÉSE</t>
  </si>
  <si>
    <t>PORPÁC KÖZSÉG ÖNKORMÁNYZATA  BEVÉTELEINEK TELJESÜLÉSE</t>
  </si>
  <si>
    <t>Társadalom-, szociálpolitikai  és egyéb társadalombiztosítási kiadásai</t>
  </si>
  <si>
    <t xml:space="preserve">Rendszeres társadalom, szociálpolitikai és egyéb társadalombiztosítási </t>
  </si>
  <si>
    <t>juttatások</t>
  </si>
  <si>
    <t>juttatások  összesen:</t>
  </si>
  <si>
    <t>Eseti társadalom, szociálpolitikai és egyéb társadalombiztosítási</t>
  </si>
  <si>
    <t>juttatások összesen:</t>
  </si>
  <si>
    <t>Működési célú szociális támogatások összesen:</t>
  </si>
  <si>
    <t>Társadalom-, szociálpolitikai és egyéb társadalom-</t>
  </si>
  <si>
    <t>biztosítási juttatások mindösszesen: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</si>
  <si>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</si>
  <si>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</si>
  <si>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</si>
  <si>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</si>
  <si>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</si>
  <si>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</si>
  <si>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</si>
  <si>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</si>
  <si>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</si>
  <si>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</si>
  <si>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</si>
  <si>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</si>
  <si>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</si>
  <si>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</si>
  <si>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</si>
  <si>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bekerülési költség</t>
  </si>
  <si>
    <t>saját erő</t>
  </si>
  <si>
    <t>támogatás</t>
  </si>
  <si>
    <t>Porpác Bögöt települések ívóvízminőség javítása előkészítés                                      ( KEOP-7.1.0/11-2012-0060)</t>
  </si>
  <si>
    <t>KÖNYVVITELI MÉRLEGBEN SZEREPLŐ ESZKÖZÖK-FORRÁSOK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</si>
  <si>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</si>
  <si>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</si>
  <si>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</si>
  <si>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</si>
  <si>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</si>
  <si>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</si>
  <si>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</si>
  <si>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</si>
  <si>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</si>
  <si>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</si>
  <si>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</si>
  <si>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</si>
  <si>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</si>
  <si>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</si>
  <si>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</si>
  <si>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</si>
  <si>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</si>
  <si>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</si>
  <si>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</si>
  <si>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</si>
  <si>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</si>
  <si>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</si>
  <si>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</si>
  <si>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J)</t>
  </si>
  <si>
    <t>Eredményszemléletű bevételek passzív időbeli elhatárolása</t>
  </si>
  <si>
    <t>Költségek, ráfordítások passzív időbeli elhatárolása</t>
  </si>
  <si>
    <t>Halasztott eredményszemléletű bevételek</t>
  </si>
  <si>
    <t>K)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</si>
  <si>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</si>
  <si>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</si>
  <si>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</si>
  <si>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</si>
  <si>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</si>
  <si>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</si>
  <si>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</si>
  <si>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</si>
  <si>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</si>
  <si>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</si>
  <si>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</si>
  <si>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</si>
  <si>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</si>
  <si>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</si>
  <si>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</si>
  <si>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</si>
  <si>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</si>
  <si>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</si>
  <si>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</si>
  <si>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</si>
  <si>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</si>
  <si>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</si>
  <si>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</si>
  <si>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IX        Pénzügyi műveletek ráfordításai (=19+20+21) (33=29+...+31)</t>
  </si>
  <si>
    <t>B)        PÉNZÜGYI MŰVELETEK EREDMÉNYE (=VIII-IX) (34=28-33)</t>
  </si>
  <si>
    <t>E)        MÉRLEG SZERINTI EREDMÉNY (=±C±D) (41=±35±40)</t>
  </si>
  <si>
    <t>IX.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</si>
  <si>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</si>
  <si>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</si>
  <si>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</si>
  <si>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</si>
  <si>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</si>
  <si>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</si>
  <si>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biztos (jövőbeni) követelések</t>
  </si>
  <si>
    <t>"0"-ra leírt, de használatban lévő, illetve használaton kívüli eszközök állománya (bruttó érték)</t>
  </si>
  <si>
    <t>kezességvállalás ( tőke összege)</t>
  </si>
  <si>
    <t>garanciavállalás</t>
  </si>
  <si>
    <t xml:space="preserve"> FORGALOMKÉPES (ÜZLETI) VAGYON</t>
  </si>
  <si>
    <t>befektetett eszközök összesen: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</si>
  <si>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</si>
  <si>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</si>
  <si>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</si>
  <si>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</si>
  <si>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</si>
  <si>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</si>
  <si>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</si>
  <si>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 xml:space="preserve">  - levonva:  költségvetési maradvány (0981313)</t>
  </si>
  <si>
    <t>VAGYONMÉRLEGE</t>
  </si>
  <si>
    <t>VAGYONKIMUTATÁSA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</si>
  <si>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</si>
  <si>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</si>
  <si>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</si>
  <si>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</si>
  <si>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</si>
  <si>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</si>
  <si>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EREDMÉNYKIMUTATÁSA</t>
  </si>
  <si>
    <t>közalkalmazottak</t>
  </si>
  <si>
    <t>közfoglalkoztatottak összesen: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</si>
  <si>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</si>
  <si>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</si>
  <si>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</si>
  <si>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</si>
  <si>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</si>
  <si>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</si>
  <si>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</si>
  <si>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</si>
  <si>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</si>
  <si>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</si>
  <si>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</si>
  <si>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Téli közfoglalkoztatás</t>
  </si>
  <si>
    <t>041233</t>
  </si>
  <si>
    <t>Hosszabb időtartamú közfoglalkoztatás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</si>
  <si>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</si>
  <si>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</si>
  <si>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</si>
  <si>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</si>
  <si>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</si>
  <si>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</si>
  <si>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</si>
  <si>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</si>
  <si>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</si>
  <si>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</si>
  <si>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</si>
  <si>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</si>
  <si>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</si>
  <si>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</si>
  <si>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</si>
  <si>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</si>
  <si>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</si>
  <si>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</si>
  <si>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</si>
  <si>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</si>
  <si>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</si>
  <si>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</si>
  <si>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</si>
  <si>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</si>
  <si>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</si>
  <si>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</si>
  <si>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</si>
  <si>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</si>
  <si>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</si>
  <si>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</si>
  <si>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</si>
  <si>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</si>
  <si>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</si>
  <si>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</si>
  <si>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</si>
  <si>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</si>
  <si>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</si>
  <si>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</si>
  <si>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</si>
  <si>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</si>
  <si>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</si>
  <si>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</si>
  <si>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</si>
  <si>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</si>
  <si>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</si>
  <si>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</si>
  <si>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</si>
  <si>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</si>
  <si>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</si>
  <si>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</si>
  <si>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</si>
  <si>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</si>
  <si>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</si>
  <si>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</si>
  <si>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</si>
  <si>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</si>
  <si>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</si>
  <si>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</si>
  <si>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</si>
  <si>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</si>
  <si>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</si>
  <si>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</si>
  <si>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</si>
  <si>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</si>
  <si>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</si>
  <si>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</si>
  <si>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</si>
  <si>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</si>
  <si>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</si>
  <si>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</si>
  <si>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</si>
  <si>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</si>
  <si>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</si>
  <si>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</si>
  <si>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</si>
  <si>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</si>
  <si>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</si>
  <si>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</si>
  <si>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</si>
  <si>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</si>
  <si>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</si>
  <si>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</si>
  <si>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</si>
  <si>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</si>
  <si>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</si>
  <si>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</si>
  <si>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</si>
  <si>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</si>
  <si>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</si>
  <si>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</si>
  <si>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</si>
  <si>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</si>
  <si>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</si>
  <si>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</si>
  <si>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</si>
  <si>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</si>
  <si>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</si>
  <si>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</si>
  <si>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</si>
  <si>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</si>
  <si>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</si>
  <si>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</si>
  <si>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</si>
  <si>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</si>
  <si>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</si>
  <si>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PORPÁC KÖZSÉG ÖNKORMÁNYZATA  BEVÉTELEINEK ÉS KIADÁSAINAK MÉRLEGE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</si>
  <si>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</si>
  <si>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</si>
  <si>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</si>
  <si>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</si>
  <si>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</si>
  <si>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</si>
  <si>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</si>
  <si>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</si>
  <si>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</si>
  <si>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064010</t>
  </si>
  <si>
    <t>066020</t>
  </si>
  <si>
    <t>Város- és községgazdálkodási egyéb szolgáltatások</t>
  </si>
  <si>
    <t>082044</t>
  </si>
  <si>
    <t>Munkanélküli aktív korúak ellátásai</t>
  </si>
  <si>
    <t>Lakásfenntartással, lakhatással összefüggő ellátások</t>
  </si>
  <si>
    <t>Egyéb szociális természetbeni és pénzbeni ellátások</t>
  </si>
  <si>
    <t>EGYÉB MŰKÖDÉSI ÉS FELHALMOZÁSI KIADÁSAI</t>
  </si>
  <si>
    <t>EGYÉB MŰKÖDÉSI CÉLÚ TÁMOGATÁSOK ÁLLAMHÁZTARTÁSON KÍVÜLRE ÖSSZESEN:</t>
  </si>
  <si>
    <t>FELÚJÍTÁSI KIADÁSAI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</si>
  <si>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</si>
  <si>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</si>
  <si>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</si>
  <si>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</si>
  <si>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</si>
  <si>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</si>
  <si>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</si>
  <si>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</si>
  <si>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</si>
  <si>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</si>
  <si>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FELÚJÍTÁSOK ÖSSZESEN: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</si>
  <si>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</si>
  <si>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</si>
  <si>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</si>
  <si>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</si>
  <si>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</si>
  <si>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</si>
  <si>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</si>
  <si>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</si>
  <si>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</si>
  <si>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</si>
  <si>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</si>
  <si>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</si>
  <si>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</si>
  <si>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</si>
  <si>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</si>
  <si>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</si>
  <si>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</si>
  <si>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</si>
  <si>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</si>
  <si>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</si>
  <si>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</si>
  <si>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</si>
  <si>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</si>
  <si>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</si>
  <si>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</si>
  <si>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</si>
  <si>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</si>
  <si>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</si>
  <si>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</si>
  <si>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</si>
  <si>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</si>
  <si>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fizetési kötelezettség összesen</t>
  </si>
  <si>
    <t>Fizetési kötelezettséggel csökkentett saját bevétel összege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</si>
  <si>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</si>
  <si>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</si>
  <si>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</si>
  <si>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</si>
  <si>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</si>
  <si>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</si>
  <si>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</si>
  <si>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</si>
  <si>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VII.</t>
  </si>
  <si>
    <t>VIII.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</si>
  <si>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</si>
  <si>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</si>
  <si>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</si>
  <si>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</si>
  <si>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</si>
  <si>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</si>
  <si>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</si>
  <si>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</si>
  <si>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</si>
  <si>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</si>
  <si>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</si>
  <si>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</si>
  <si>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</si>
  <si>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</si>
  <si>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</si>
  <si>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</si>
  <si>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</si>
  <si>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</si>
  <si>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</si>
  <si>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</si>
  <si>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</si>
  <si>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</si>
  <si>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</si>
  <si>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</si>
  <si>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</si>
  <si>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</si>
  <si>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</si>
  <si>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</si>
  <si>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</si>
  <si>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</si>
  <si>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</si>
  <si>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</si>
  <si>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</si>
  <si>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052020</t>
  </si>
  <si>
    <t>Szennyvíz gyűjtése, tisztítása, elhelyezése</t>
  </si>
  <si>
    <t>Közművelődés-hagyományos köz.kult.ért.gondozása</t>
  </si>
  <si>
    <t>094260</t>
  </si>
  <si>
    <t>Hallgatói és oktatói ösztöndíjak,egyéb juttatások</t>
  </si>
  <si>
    <t>Települési lakásfenntartási támogatás</t>
  </si>
  <si>
    <t>045160 Közutak, hidak, alagutak fenntartása</t>
  </si>
  <si>
    <t>Belterületi utak kátyúzása</t>
  </si>
  <si>
    <t>Bursa ösztöndíjra támogatás</t>
  </si>
  <si>
    <t>Magyar Államkincstár részére visszafizetendő támogatás</t>
  </si>
  <si>
    <t>066020 Város- és községgazdálkodási egyéb szolgáltatások</t>
  </si>
  <si>
    <t>82044 Könyvtári szolgáltatások</t>
  </si>
  <si>
    <t>Könyvtári infrastuktúra megújítására eszközvásárlás</t>
  </si>
  <si>
    <t>Beruházások összesen:</t>
  </si>
  <si>
    <t>Rendkívüli települési támogatás</t>
  </si>
  <si>
    <t>Rendkívüli települési önkormányzati támogatás</t>
  </si>
  <si>
    <t>Pénzbeli szociális ellátások kiegészítése</t>
  </si>
  <si>
    <t>Települési önkormányzatok szociális feledatainak egyéb tám.</t>
  </si>
  <si>
    <t xml:space="preserve"> Előző évi költségvetési maradvány igénybevétele</t>
  </si>
  <si>
    <t>Letétre, megőrzésre átvett pénzeszközök</t>
  </si>
  <si>
    <t>J.</t>
  </si>
  <si>
    <t>Gyermekvéd.pénzbeni és term ellátás</t>
  </si>
  <si>
    <t>Támogatási célú finanszírozási műveletek</t>
  </si>
  <si>
    <t>082092</t>
  </si>
  <si>
    <t>086092</t>
  </si>
  <si>
    <t>Közművelődés-hagyományos közösségi kult.ért.gond.</t>
  </si>
  <si>
    <t>Hallgatói és oktatói ösztöndíjak</t>
  </si>
  <si>
    <t>Időskorúak támogatása</t>
  </si>
  <si>
    <t>Egyszeri gyermektámogatás</t>
  </si>
  <si>
    <t>Lakásfenntartással összefüggő ellátások</t>
  </si>
  <si>
    <t>Gyermekvédelmi pénzbeli és term. ellátások</t>
  </si>
  <si>
    <t>fő</t>
  </si>
  <si>
    <t>Adómentesség</t>
  </si>
  <si>
    <t xml:space="preserve"> - ebből: 2015. december 31-i keletkezett fizetési kötelezettség</t>
  </si>
  <si>
    <t>2016. év</t>
  </si>
  <si>
    <t>2016. évi</t>
  </si>
  <si>
    <t>adatok Ft-ban</t>
  </si>
  <si>
    <t>(  Ft-ban)</t>
  </si>
  <si>
    <t xml:space="preserve"> Forintban</t>
  </si>
  <si>
    <t>adatok  Ft</t>
  </si>
  <si>
    <t>adatok  Ft-ban</t>
  </si>
  <si>
    <t>2016.év</t>
  </si>
  <si>
    <t>(  Ft-ban )</t>
  </si>
  <si>
    <t>BEFEKTETETT ESZKÖZVAGYONA ÖSSZETÉTELÉNEK 2016. DECEMBER 31-I ÁLLAPOTA</t>
  </si>
  <si>
    <t>2016. DECEMBER 31-I ÁLLOMÁNYA</t>
  </si>
  <si>
    <t>( Ft-ban)</t>
  </si>
  <si>
    <t>2016. ÉVI LÉTSZÁMADATAI</t>
  </si>
  <si>
    <t>2016. évi engedélyezett nyitó létszám</t>
  </si>
  <si>
    <t>2016. évi engedélyezett záró létszám</t>
  </si>
  <si>
    <t>2016. évi átlagos statisztikai létszám</t>
  </si>
  <si>
    <t>2016. évre</t>
  </si>
  <si>
    <t xml:space="preserve"> 2016. évi                       tervezett</t>
  </si>
  <si>
    <t xml:space="preserve"> 2016. évi tényadatok</t>
  </si>
  <si>
    <t>Intézményen kívüli gyermekétkeztetés</t>
  </si>
  <si>
    <t>Falugondnoki, tanyagondnoki szolgáltatás</t>
  </si>
  <si>
    <t>TÖOSZ tagdíj</t>
  </si>
  <si>
    <t>Kistérségi társulási tagdíj</t>
  </si>
  <si>
    <t>Sághegy Leadar Szövetség tagdíja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</si>
  <si>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</si>
  <si>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</si>
  <si>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</si>
  <si>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TARTALÉKOK</t>
  </si>
  <si>
    <t xml:space="preserve">Rendszeres gyermekvédelmi Erzsébet utalvány </t>
  </si>
  <si>
    <t>A Képviselő-testület döntésén alapuló szociális ellátások:</t>
  </si>
  <si>
    <t xml:space="preserve">Rendkívüli települési tanévkezdési támogatás </t>
  </si>
  <si>
    <t>Újszülöttek támogatása</t>
  </si>
  <si>
    <t>2015.március 01-től hatályos Szoc.tv.alapján bevezetésre kerülő telpülési támogatások:</t>
  </si>
  <si>
    <t>Gyermekétkeztetés támogatása</t>
  </si>
  <si>
    <t>Rászoruló gyermekek intézményen kívüli szünidei étkeztetésének támogatása</t>
  </si>
  <si>
    <t xml:space="preserve">Kisértékű tárgyieszköz ( betlehemi figurák,fényfüzér) </t>
  </si>
  <si>
    <t>Egyéb építmény létesítés  (szennyvíztároló tartály)</t>
  </si>
  <si>
    <t xml:space="preserve">Kis értékű tárgyi eszközbeszerzés  </t>
  </si>
  <si>
    <t>041233 Hosszabb idejú közfoglalkoztatás</t>
  </si>
  <si>
    <t>Foglalkoztatás dologi feltétleinek támogatása, eszközbeszerzés</t>
  </si>
  <si>
    <t>Kisértékű informatikai eszköz (nyomtató ) beszerzése</t>
  </si>
  <si>
    <t>107055 Falugondnoki,tanyagondnoki szolgáltatás</t>
  </si>
  <si>
    <t>Kisértékű tárgyieszköz beszerzés (konyhai bútorzat,üléshuzat</t>
  </si>
  <si>
    <t>Részesedédekből származó eredményszemléletű bevételek, árfolyamnyereségek</t>
  </si>
  <si>
    <t>Befektetett pénzügyi eszközökből származó eredményszemléletű bevételek,árfolyamnyereségek</t>
  </si>
  <si>
    <t xml:space="preserve"> Egyéb kapott (járó) kamatok és kamatjellegű eredményszemléletű bevételek</t>
  </si>
  <si>
    <t>b</t>
  </si>
  <si>
    <t>- ebből: egyéb pénzeszközök mérlegfordulónapi értékelése során megállapított (nem realizát) árfolyamnyereség</t>
  </si>
  <si>
    <t xml:space="preserve"> - ebből:  lekötött bankbetétek mérlegfordulónapi értékelése során megállapított ( nem realizált) árfolyamnyeresége</t>
  </si>
  <si>
    <t>Részesedések,ből származó ráfordítások, árfolyamveszteségek</t>
  </si>
  <si>
    <t>Befektetett pénzügyi eszközökből (értékpapírokból,kölcsönökből) származó ráfordítások,árfolyamnyereségek</t>
  </si>
  <si>
    <t>- ebből: lekötött bankbetétek értékvesztése</t>
  </si>
  <si>
    <t>- ebből: Kincstáron kívüli forint- és devizaszámlák értékvesztése</t>
  </si>
  <si>
    <t>- ebből: lekötött bankbetétek mérlegfordulónapi értékelése során megállapított ( nem realizált) árfolyamvesztesége</t>
  </si>
  <si>
    <t xml:space="preserve"> - ebből:  egyéb pénzeszközök mérlegfordulónapi értékelése során megállapított ( nem realzált ) árfolyamvesztesége</t>
  </si>
  <si>
    <t xml:space="preserve"> C)</t>
  </si>
  <si>
    <t>Falugondnoki , tanyagondnoki szolgáltatás</t>
  </si>
  <si>
    <t>sorsz.</t>
  </si>
  <si>
    <t>c, Egyes szociális feladatok támogatása-szociális étkeztetés</t>
  </si>
  <si>
    <t>e, Falugondnoki szolgálat</t>
  </si>
  <si>
    <t>Egyéb működési célú költségvetési támogatások és kiegészítő támogatás</t>
  </si>
  <si>
    <t>A helyi önkormányzatok szociális célú tűzifavásárlásához kapcsolódó kiegészítő támogatás</t>
  </si>
  <si>
    <t>közfoglalkoztatottak dologikiadásainak támogatása</t>
  </si>
  <si>
    <t>Rendkívüli szociális támogatás</t>
  </si>
  <si>
    <t>Rendkívüli önkormányzati települési támogatás</t>
  </si>
  <si>
    <t>Adósságkonszolidációban részt nem vett önkormányzatok fejlesztési támogatása</t>
  </si>
  <si>
    <t>Kiszámlázott értékesített termék,szolg.ÁFÁ-ja</t>
  </si>
  <si>
    <t>2017. évi állami támogatás  előlege</t>
  </si>
  <si>
    <t xml:space="preserve"> c, Rászoluló gyermekek intézményen kívüli szünidei étkeztetésének támogatása</t>
  </si>
  <si>
    <t xml:space="preserve"> - egyéb elvonások, befizetések kiadásai</t>
  </si>
  <si>
    <t>Szociális ágazati pótlék ( + kiegészítő ágazati pótlék)</t>
  </si>
  <si>
    <t>ZÁRSZÁMADÁSI -RENDELET</t>
  </si>
  <si>
    <t xml:space="preserve"> Az eszközök értékvesztésének alakulása</t>
  </si>
  <si>
    <t>Sor -szám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</si>
  <si>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</si>
  <si>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</si>
  <si>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</si>
  <si>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</si>
  <si>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</si>
  <si>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</si>
  <si>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Kincstáron kívüli forintszámlák</t>
  </si>
  <si>
    <t>Követelések a követelés jellegű sajátos elszámolások kivételével</t>
  </si>
  <si>
    <t>Összesen (=01+…+10)</t>
  </si>
  <si>
    <t>01</t>
  </si>
  <si>
    <t>02</t>
  </si>
  <si>
    <t>06</t>
  </si>
  <si>
    <t>08</t>
  </si>
  <si>
    <t>11</t>
  </si>
  <si>
    <t xml:space="preserve"> Tájékoztató adatok</t>
  </si>
  <si>
    <t>Összeg</t>
  </si>
  <si>
    <t>A költségvetési év január hónapban elszámolt, a megelőző év december hónapra járó bruttó személyi juttatás (az adó- és járuléklevonások január hónapot követően teljesített összegével együtt)</t>
  </si>
  <si>
    <t>12</t>
  </si>
  <si>
    <t>A költségvetési év január hónapban elszámolt, a megelőző év december hónapra járó bruttó személyi juttatás járulékai (a járulékok január hónapot követően teljesített összegével együtt)</t>
  </si>
  <si>
    <t>15</t>
  </si>
  <si>
    <t>A költségvetési évet követő év január hónapban elszámolt és január 15-ig pénzügyileg teljesült, a költségvetési év december hónapra járó bruttó személyi juttatás</t>
  </si>
  <si>
    <t>16</t>
  </si>
  <si>
    <t>A költségvetési évet követő év január hónapban elszámolt és január 15-ig pénzügyileg teljesült, a költségvetési év december hónapra járó bruttó személyi juttatás járulékai (a járulékok január hónapot követően teljesített összegével együtt)</t>
  </si>
  <si>
    <t xml:space="preserve"> A helyi önkormányzatok visszafizetési kötelezettsége, pótlólagos támogatása (Ávr. 111. §), és a jogtalan igénybevétele után fizetendő ügyleti kamata (Ávr. 112. §)</t>
  </si>
  <si>
    <t>Sorsz.</t>
  </si>
  <si>
    <t>19</t>
  </si>
  <si>
    <t>Kamatalapba számító rendelkezésre bocsátott támogatások összege (a 11/C űrlap 2,6,7,8,9,10 és 11. sor 3. oszlop értékeinek összege csökkentve ezen űrlap 10. és 14. sor 3. oszlop szerinti összegekkel)</t>
  </si>
  <si>
    <t>29</t>
  </si>
  <si>
    <t>PORPÁC KÖZSÉG ÖNKORMÁNYZATA 2016. ÉVI ZÁRSZAMADÁSA KIEGÉSZÍTŐ MELLÉKLETE</t>
  </si>
  <si>
    <t>Sor-sz.</t>
  </si>
  <si>
    <t>18 %-os kulcsú áfa-adóalap összege</t>
  </si>
  <si>
    <t>27 %-os kulcsú áfa-adóalap összege</t>
  </si>
  <si>
    <t>Ávr. 111. § a) szerinti valamennyi támogatás visszafizetendő összege (11/C űrlap 12. sor 10. és 11. oszlopok figyelembe vétele mellett)</t>
  </si>
  <si>
    <t>Kamatalapba számító együttes eltérés  összege  a 2015. évi C. törvény 39.§ (4) bekezdése alapján(a 11/C űrlap 2,6,7,8,9,10 és 11. sor 3. oszlop értékeinek összege csökkentve ezen űrlap 11. és 15. sor 3. oszlop értékeinek összegével)</t>
  </si>
  <si>
    <t>Önkormányzat visszafizetési kötelezettsége és fizetendő kamat összesen (=24+25)</t>
  </si>
  <si>
    <t>2015-2016. év</t>
  </si>
  <si>
    <t>megvalósítási időszak</t>
  </si>
  <si>
    <t>Saját erő</t>
  </si>
  <si>
    <t>Támogatás</t>
  </si>
  <si>
    <t>2015.</t>
  </si>
  <si>
    <t>2016.</t>
  </si>
  <si>
    <t>ÖSSZESEN:</t>
  </si>
  <si>
    <t>2013-2014.</t>
  </si>
  <si>
    <t>2015.évet megelőző</t>
  </si>
  <si>
    <t>2015. évet megelőző</t>
  </si>
  <si>
    <t>Sor-sz</t>
  </si>
  <si>
    <t>Sor-szám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</si>
  <si>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</si>
  <si>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</si>
  <si>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</si>
  <si>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</si>
  <si>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</si>
  <si>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</si>
  <si>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</si>
  <si>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</si>
  <si>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</si>
  <si>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</si>
  <si>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</si>
  <si>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</si>
  <si>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</si>
  <si>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</si>
  <si>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Kimutatás az immateriális javak, tárgyi eszközök koncesszióba, vagyonkezelésbe adott eszközök állományának alakulásáról</t>
  </si>
  <si>
    <t>2016. évi nyitó egyenleg</t>
  </si>
  <si>
    <t>2016. évi záró egyenleg</t>
  </si>
  <si>
    <t>1.sz. melléklet az 5/2017. (IV. 26.) önkormányzati rendelethez</t>
  </si>
  <si>
    <t>2.sz. melléklet az 5/2017. (IV. 26.)  önkormányzati rendelethez</t>
  </si>
  <si>
    <t>3.melléklet az 5/2017. (IV. 26.) sz. önkormányzati rendelethez</t>
  </si>
  <si>
    <t>4. sz. melléklet az 5/2017. (IV.26.)  sz. önkormányzati rendelethez</t>
  </si>
  <si>
    <t>5. melléklet az 5/2017. (IV. 26.)  sz. önkormányzati rendelethez</t>
  </si>
  <si>
    <t>6. melléklet az 5/2017. (IV.26.)  sz. önkormányzati rendelethez</t>
  </si>
  <si>
    <t>7. melléklet  az 5/2017. (IV.26.)  önkormányzati rendelethez</t>
  </si>
  <si>
    <t>8. sz. melléklet az 5/2017. (IV. 26.)  sz. önkormányzati rendelethez</t>
  </si>
  <si>
    <t>9. melléklet  az 5/2017. (IV. 26.)  önkormányzati rendelethez</t>
  </si>
  <si>
    <t>10.sz. melléklet az 5/2017. (IV.26.)  sz. önkormányzati rendelethez</t>
  </si>
  <si>
    <t>11. melléklet az 5/2017. (IV. 26.)  sz. önkormányzati rendelethez</t>
  </si>
  <si>
    <t>12. melléklet  a  5/2017. (IV.26.)  önkormányzati rendelethez</t>
  </si>
  <si>
    <t>13. melléklet  az 5/2017. (IV. 26.)  önkormányzati rendelethez</t>
  </si>
  <si>
    <t>14. melléklet  az 5/2017. (IV. 26.)  önkormányzati rendelethez</t>
  </si>
  <si>
    <t>15. melléklet  az 5/2017. (IV.26.)  önkormányzati rendelethez</t>
  </si>
  <si>
    <t>16. melléklet  az 5/2017. (IV.26.)  önkormányzati rendelethez</t>
  </si>
  <si>
    <t>17. melléklet  az 5/2017. (IV. 26.)  önkormányzati rendelethez</t>
  </si>
  <si>
    <t>18. melléklet  az 5/2017. (IV. 26.)  önkormányzati rendelethez</t>
  </si>
  <si>
    <t>19. melléklet  az 5/2017. (IV. 26.) önkormányzati rendelethez</t>
  </si>
  <si>
    <t>20. melléklet  az 5/2017. (IV. 26.)  önkormányzati rendelethez</t>
  </si>
  <si>
    <t>21. melléklet  az 5/2017. (IV. 26.)  önkormányzati rendelethez</t>
  </si>
  <si>
    <t>22. melléklet  az 5/2017. (IV. 26.) önkormányzati rendelethez</t>
  </si>
  <si>
    <t>23. melléklet  az 5./2017.(IV.26.) sz. önkormányzati rendelethez</t>
  </si>
  <si>
    <t>24. melléklet az 5/2017.(IV.26.) sz. önkormányzati rendelethez</t>
  </si>
  <si>
    <t>25. melléklet az 5/2017. (IV.26.) sz. önkormányzati rendelethez</t>
  </si>
  <si>
    <t>26. melléklet az 5/2017. (IV.26.) sz. önkormányzati rendelethez</t>
  </si>
  <si>
    <t>27. melléklet az 5/2017.(IV.26.) sz.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</si>
</sst>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#"/>
    <numFmt numFmtId="184" formatCode="#,##0\ _F_t"/>
    <numFmt numFmtId="185" formatCode="#,##0.0\ &quot;Ft&quot;"/>
    <numFmt numFmtId="186" formatCode="_-* #,##0.0\ _F_t_-;\-* #,##0.0\ _F_t_-;_-* &quot;-&quot;?\ _F_t_-;_-@_-"/>
    <numFmt numFmtId="187" formatCode="[$¥€-2]\ #\ ##,000_);[Red]\([$€-2]\ #\ ##,000\)"/>
    <numFmt numFmtId="188" formatCode="#,##0_ ;\-#,##0\ "/>
  </numFmts>
  <fonts count="10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"/>
      <family val="0"/>
    </font>
    <font>
      <b/>
      <sz val="12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 CE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i/>
      <sz val="10"/>
      <name val="Arial Narrow"/>
      <family val="2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Narrow"/>
      <family val="2"/>
    </font>
    <font>
      <u val="single"/>
      <sz val="12"/>
      <name val="Arial Narrow"/>
      <family val="2"/>
    </font>
    <font>
      <u val="single"/>
      <sz val="10"/>
      <name val="Arial CE"/>
      <family val="0"/>
    </font>
    <font>
      <u val="singleAccounting"/>
      <sz val="11"/>
      <name val="Arial Narrow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9"/>
      <name val="Times New Roman"/>
      <family val="1"/>
    </font>
    <font>
      <b/>
      <u val="single"/>
      <sz val="12"/>
      <name val="Arial Narrow"/>
      <family val="2"/>
    </font>
    <font>
      <b/>
      <u val="single"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double"/>
    </border>
    <border>
      <left>
        <color indexed="63"/>
      </left>
      <right/>
      <top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0" fillId="21" borderId="7" applyNumberFormat="0" applyFont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8" applyNumberFormat="0" applyAlignment="0" applyProtection="0"/>
    <xf numFmtId="0" fontId="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0" borderId="0" applyNumberFormat="0" applyBorder="0" applyAlignment="0" applyProtection="0"/>
    <xf numFmtId="0" fontId="99" fillId="31" borderId="0" applyNumberFormat="0" applyBorder="0" applyAlignment="0" applyProtection="0"/>
    <xf numFmtId="0" fontId="100" fillId="29" borderId="1" applyNumberFormat="0" applyAlignment="0" applyProtection="0"/>
    <xf numFmtId="9" fontId="0" fillId="0" borderId="0" applyFont="0" applyFill="0" applyBorder="0" applyAlignment="0" applyProtection="0"/>
  </cellStyleXfs>
  <cellXfs count="1422">
    <xf numFmtId="0" fontId="0" fillId="0" borderId="0" xfId="0" applyAlignment="1">
      <alignment/>
    </xf>
    <xf numFmtId="0" fontId="5" fillId="0" borderId="0" xfId="67" applyFont="1">
      <alignment/>
      <protection/>
    </xf>
    <xf numFmtId="173" fontId="5" fillId="0" borderId="0" xfId="40" applyNumberFormat="1" applyFont="1" applyAlignment="1">
      <alignment/>
    </xf>
    <xf numFmtId="0" fontId="5" fillId="0" borderId="0" xfId="68" applyFont="1">
      <alignment/>
      <protection/>
    </xf>
    <xf numFmtId="0" fontId="9" fillId="0" borderId="0" xfId="60" applyFont="1">
      <alignment/>
      <protection/>
    </xf>
    <xf numFmtId="0" fontId="5" fillId="0" borderId="0" xfId="68" applyFont="1">
      <alignment/>
      <protection/>
    </xf>
    <xf numFmtId="0" fontId="11" fillId="0" borderId="0" xfId="0" applyFont="1" applyAlignment="1">
      <alignment/>
    </xf>
    <xf numFmtId="0" fontId="5" fillId="0" borderId="0" xfId="65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60" applyFont="1">
      <alignment/>
      <protection/>
    </xf>
    <xf numFmtId="0" fontId="5" fillId="0" borderId="0" xfId="60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67" applyFont="1">
      <alignment/>
      <protection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65" applyFont="1">
      <alignment/>
      <protection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 horizontal="center" vertical="center"/>
    </xf>
    <xf numFmtId="173" fontId="9" fillId="0" borderId="11" xfId="40" applyNumberFormat="1" applyFont="1" applyBorder="1" applyAlignment="1">
      <alignment/>
    </xf>
    <xf numFmtId="0" fontId="9" fillId="0" borderId="0" xfId="67" applyFont="1">
      <alignment/>
      <protection/>
    </xf>
    <xf numFmtId="0" fontId="9" fillId="0" borderId="0" xfId="67" applyFont="1" applyBorder="1">
      <alignment/>
      <protection/>
    </xf>
    <xf numFmtId="173" fontId="19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9" fillId="0" borderId="0" xfId="60" applyFont="1">
      <alignment/>
      <protection/>
    </xf>
    <xf numFmtId="0" fontId="5" fillId="0" borderId="0" xfId="0" applyFont="1" applyAlignment="1">
      <alignment/>
    </xf>
    <xf numFmtId="0" fontId="8" fillId="0" borderId="12" xfId="67" applyFont="1" applyBorder="1">
      <alignment/>
      <protection/>
    </xf>
    <xf numFmtId="173" fontId="5" fillId="0" borderId="0" xfId="0" applyNumberFormat="1" applyFont="1" applyAlignment="1">
      <alignment/>
    </xf>
    <xf numFmtId="0" fontId="5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67" applyFont="1" applyBorder="1" applyAlignment="1">
      <alignment wrapText="1"/>
      <protection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/>
    </xf>
    <xf numFmtId="173" fontId="8" fillId="0" borderId="15" xfId="40" applyNumberFormat="1" applyFont="1" applyBorder="1" applyAlignment="1">
      <alignment/>
    </xf>
    <xf numFmtId="0" fontId="11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0" fontId="14" fillId="0" borderId="0" xfId="0" applyFont="1" applyAlignment="1">
      <alignment/>
    </xf>
    <xf numFmtId="0" fontId="8" fillId="0" borderId="0" xfId="67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9" applyFont="1" applyAlignment="1">
      <alignment horizontal="center"/>
      <protection/>
    </xf>
    <xf numFmtId="0" fontId="4" fillId="0" borderId="0" xfId="59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5" fillId="0" borderId="0" xfId="59" applyFont="1" applyBorder="1">
      <alignment/>
      <protection/>
    </xf>
    <xf numFmtId="41" fontId="5" fillId="0" borderId="0" xfId="59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9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5" applyFont="1" applyAlignment="1">
      <alignment horizontal="left"/>
      <protection/>
    </xf>
    <xf numFmtId="0" fontId="9" fillId="0" borderId="0" xfId="68" applyFont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horizontal="center"/>
      <protection/>
    </xf>
    <xf numFmtId="0" fontId="9" fillId="0" borderId="16" xfId="60" applyFont="1" applyBorder="1" applyAlignment="1">
      <alignment horizontal="center"/>
      <protection/>
    </xf>
    <xf numFmtId="0" fontId="9" fillId="0" borderId="17" xfId="60" applyFont="1" applyBorder="1" applyAlignment="1">
      <alignment horizontal="center"/>
      <protection/>
    </xf>
    <xf numFmtId="0" fontId="9" fillId="0" borderId="18" xfId="60" applyFont="1" applyBorder="1" applyAlignment="1">
      <alignment horizontal="center"/>
      <protection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73" fontId="17" fillId="0" borderId="0" xfId="40" applyNumberFormat="1" applyFont="1" applyAlignment="1">
      <alignment/>
    </xf>
    <xf numFmtId="0" fontId="6" fillId="0" borderId="0" xfId="0" applyFont="1" applyAlignment="1">
      <alignment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173" fontId="20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173" fontId="9" fillId="0" borderId="0" xfId="40" applyNumberFormat="1" applyFont="1" applyBorder="1" applyAlignment="1">
      <alignment/>
    </xf>
    <xf numFmtId="0" fontId="14" fillId="0" borderId="0" xfId="0" applyFont="1" applyAlignment="1">
      <alignment horizontal="right"/>
    </xf>
    <xf numFmtId="173" fontId="14" fillId="0" borderId="0" xfId="40" applyNumberFormat="1" applyFont="1" applyAlignment="1">
      <alignment/>
    </xf>
    <xf numFmtId="0" fontId="9" fillId="0" borderId="0" xfId="65" applyFont="1">
      <alignment/>
      <protection/>
    </xf>
    <xf numFmtId="0" fontId="9" fillId="0" borderId="0" xfId="65" applyFont="1" applyBorder="1">
      <alignment/>
      <protection/>
    </xf>
    <xf numFmtId="173" fontId="9" fillId="0" borderId="0" xfId="40" applyNumberFormat="1" applyFont="1" applyAlignment="1">
      <alignment horizontal="right"/>
    </xf>
    <xf numFmtId="0" fontId="22" fillId="0" borderId="0" xfId="68" applyFont="1">
      <alignment/>
      <protection/>
    </xf>
    <xf numFmtId="173" fontId="9" fillId="0" borderId="0" xfId="40" applyNumberFormat="1" applyFont="1" applyBorder="1" applyAlignment="1">
      <alignment horizontal="right"/>
    </xf>
    <xf numFmtId="173" fontId="8" fillId="0" borderId="0" xfId="40" applyNumberFormat="1" applyFont="1" applyBorder="1" applyAlignment="1">
      <alignment horizontal="right"/>
    </xf>
    <xf numFmtId="0" fontId="8" fillId="0" borderId="0" xfId="60" applyFont="1">
      <alignment/>
      <protection/>
    </xf>
    <xf numFmtId="0" fontId="9" fillId="0" borderId="0" xfId="68" applyFont="1">
      <alignment/>
      <protection/>
    </xf>
    <xf numFmtId="0" fontId="17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6" xfId="60" applyFont="1" applyBorder="1" applyAlignment="1">
      <alignment/>
      <protection/>
    </xf>
    <xf numFmtId="0" fontId="8" fillId="0" borderId="17" xfId="60" applyFont="1" applyBorder="1">
      <alignment/>
      <protection/>
    </xf>
    <xf numFmtId="0" fontId="8" fillId="0" borderId="18" xfId="60" applyFont="1" applyBorder="1">
      <alignment/>
      <protection/>
    </xf>
    <xf numFmtId="0" fontId="9" fillId="0" borderId="0" xfId="60" applyFont="1" applyBorder="1" applyAlignment="1">
      <alignment horizontal="right"/>
      <protection/>
    </xf>
    <xf numFmtId="0" fontId="9" fillId="0" borderId="0" xfId="60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60" applyFont="1" applyBorder="1" applyAlignment="1">
      <alignment wrapText="1"/>
      <protection/>
    </xf>
    <xf numFmtId="0" fontId="9" fillId="0" borderId="10" xfId="60" applyFont="1" applyBorder="1" applyAlignment="1">
      <alignment horizontal="right"/>
      <protection/>
    </xf>
    <xf numFmtId="0" fontId="9" fillId="0" borderId="10" xfId="60" applyFont="1" applyBorder="1" applyAlignment="1">
      <alignment/>
      <protection/>
    </xf>
    <xf numFmtId="173" fontId="9" fillId="0" borderId="10" xfId="40" applyNumberFormat="1" applyFont="1" applyBorder="1" applyAlignment="1">
      <alignment/>
    </xf>
    <xf numFmtId="0" fontId="9" fillId="0" borderId="0" xfId="60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60" applyNumberFormat="1" applyFont="1">
      <alignment/>
      <protection/>
    </xf>
    <xf numFmtId="0" fontId="9" fillId="0" borderId="0" xfId="60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60" applyNumberFormat="1" applyFont="1">
      <alignment/>
      <protection/>
    </xf>
    <xf numFmtId="0" fontId="8" fillId="0" borderId="15" xfId="60" applyFont="1" applyBorder="1" applyAlignment="1">
      <alignment horizontal="right"/>
      <protection/>
    </xf>
    <xf numFmtId="0" fontId="8" fillId="0" borderId="15" xfId="60" applyFont="1" applyBorder="1">
      <alignment/>
      <protection/>
    </xf>
    <xf numFmtId="173" fontId="8" fillId="0" borderId="15" xfId="40" applyNumberFormat="1" applyFont="1" applyBorder="1" applyAlignment="1">
      <alignment/>
    </xf>
    <xf numFmtId="0" fontId="8" fillId="0" borderId="0" xfId="60" applyFont="1" applyBorder="1" applyAlignment="1">
      <alignment horizontal="right"/>
      <protection/>
    </xf>
    <xf numFmtId="0" fontId="8" fillId="0" borderId="0" xfId="60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60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60" applyFont="1" applyBorder="1">
      <alignment/>
      <protection/>
    </xf>
    <xf numFmtId="0" fontId="23" fillId="0" borderId="0" xfId="0" applyFont="1" applyBorder="1" applyAlignment="1">
      <alignment/>
    </xf>
    <xf numFmtId="0" fontId="9" fillId="0" borderId="11" xfId="60" applyFont="1" applyBorder="1" applyAlignment="1">
      <alignment horizontal="right"/>
      <protection/>
    </xf>
    <xf numFmtId="0" fontId="9" fillId="0" borderId="11" xfId="60" applyFont="1" applyBorder="1" applyAlignment="1">
      <alignment/>
      <protection/>
    </xf>
    <xf numFmtId="173" fontId="8" fillId="0" borderId="11" xfId="40" applyNumberFormat="1" applyFont="1" applyBorder="1" applyAlignment="1">
      <alignment/>
    </xf>
    <xf numFmtId="0" fontId="8" fillId="0" borderId="0" xfId="62" applyFont="1">
      <alignment/>
      <protection/>
    </xf>
    <xf numFmtId="0" fontId="8" fillId="0" borderId="15" xfId="62" applyFont="1" applyBorder="1" applyAlignment="1">
      <alignment horizontal="right"/>
      <protection/>
    </xf>
    <xf numFmtId="0" fontId="8" fillId="0" borderId="15" xfId="62" applyFont="1" applyBorder="1">
      <alignment/>
      <protection/>
    </xf>
    <xf numFmtId="173" fontId="8" fillId="0" borderId="10" xfId="40" applyNumberFormat="1" applyFont="1" applyBorder="1" applyAlignment="1">
      <alignment/>
    </xf>
    <xf numFmtId="165" fontId="9" fillId="0" borderId="0" xfId="60" applyNumberFormat="1" applyFont="1">
      <alignment/>
      <protection/>
    </xf>
    <xf numFmtId="165" fontId="9" fillId="0" borderId="10" xfId="60" applyNumberFormat="1" applyFont="1" applyBorder="1">
      <alignment/>
      <protection/>
    </xf>
    <xf numFmtId="165" fontId="9" fillId="0" borderId="11" xfId="60" applyNumberFormat="1" applyFont="1" applyBorder="1">
      <alignment/>
      <protection/>
    </xf>
    <xf numFmtId="165" fontId="8" fillId="0" borderId="15" xfId="60" applyNumberFormat="1" applyFont="1" applyBorder="1">
      <alignment/>
      <protection/>
    </xf>
    <xf numFmtId="165" fontId="8" fillId="0" borderId="18" xfId="60" applyNumberFormat="1" applyFont="1" applyBorder="1">
      <alignment/>
      <protection/>
    </xf>
    <xf numFmtId="0" fontId="4" fillId="0" borderId="0" xfId="67" applyFont="1" applyAlignment="1">
      <alignment horizontal="center"/>
      <protection/>
    </xf>
    <xf numFmtId="165" fontId="9" fillId="0" borderId="0" xfId="67" applyNumberFormat="1" applyFont="1">
      <alignment/>
      <protection/>
    </xf>
    <xf numFmtId="0" fontId="8" fillId="0" borderId="0" xfId="67" applyFont="1" applyAlignment="1">
      <alignment horizontal="center"/>
      <protection/>
    </xf>
    <xf numFmtId="0" fontId="9" fillId="0" borderId="0" xfId="67" applyFont="1" applyAlignment="1">
      <alignment horizontal="center"/>
      <protection/>
    </xf>
    <xf numFmtId="0" fontId="8" fillId="0" borderId="0" xfId="67" applyFont="1">
      <alignment/>
      <protection/>
    </xf>
    <xf numFmtId="173" fontId="8" fillId="0" borderId="15" xfId="40" applyNumberFormat="1" applyFont="1" applyBorder="1" applyAlignment="1">
      <alignment horizontal="right"/>
    </xf>
    <xf numFmtId="0" fontId="9" fillId="0" borderId="0" xfId="67" applyFont="1" applyBorder="1" applyAlignment="1">
      <alignment horizontal="left" wrapText="1"/>
      <protection/>
    </xf>
    <xf numFmtId="0" fontId="8" fillId="0" borderId="19" xfId="67" applyFont="1" applyBorder="1">
      <alignment/>
      <protection/>
    </xf>
    <xf numFmtId="0" fontId="8" fillId="0" borderId="19" xfId="67" applyFont="1" applyBorder="1" applyAlignment="1">
      <alignment horizontal="center"/>
      <protection/>
    </xf>
    <xf numFmtId="0" fontId="9" fillId="0" borderId="0" xfId="67" applyFont="1" applyAlignment="1">
      <alignment horizontal="right"/>
      <protection/>
    </xf>
    <xf numFmtId="0" fontId="8" fillId="0" borderId="0" xfId="67" applyFont="1" applyBorder="1" applyAlignment="1">
      <alignment horizontal="center"/>
      <protection/>
    </xf>
    <xf numFmtId="165" fontId="8" fillId="0" borderId="0" xfId="67" applyNumberFormat="1" applyFont="1">
      <alignment/>
      <protection/>
    </xf>
    <xf numFmtId="0" fontId="8" fillId="0" borderId="20" xfId="67" applyFont="1" applyBorder="1">
      <alignment/>
      <protection/>
    </xf>
    <xf numFmtId="0" fontId="4" fillId="0" borderId="21" xfId="0" applyFont="1" applyBorder="1" applyAlignment="1">
      <alignment horizontal="center"/>
    </xf>
    <xf numFmtId="165" fontId="9" fillId="0" borderId="0" xfId="67" applyNumberFormat="1" applyFont="1" applyBorder="1">
      <alignment/>
      <protection/>
    </xf>
    <xf numFmtId="0" fontId="9" fillId="0" borderId="0" xfId="67" applyFont="1" applyBorder="1" applyAlignment="1">
      <alignment wrapText="1"/>
      <protection/>
    </xf>
    <xf numFmtId="0" fontId="9" fillId="0" borderId="0" xfId="67" applyFont="1" applyBorder="1" applyAlignment="1">
      <alignment horizontal="center"/>
      <protection/>
    </xf>
    <xf numFmtId="0" fontId="9" fillId="0" borderId="0" xfId="67" applyFont="1" applyBorder="1" applyAlignment="1">
      <alignment horizontal="center" wrapText="1"/>
      <protection/>
    </xf>
    <xf numFmtId="173" fontId="9" fillId="0" borderId="0" xfId="67" applyNumberFormat="1" applyFont="1" applyBorder="1">
      <alignment/>
      <protection/>
    </xf>
    <xf numFmtId="0" fontId="8" fillId="0" borderId="0" xfId="67" applyFont="1" applyBorder="1" applyAlignment="1">
      <alignment vertical="center" wrapText="1"/>
      <protection/>
    </xf>
    <xf numFmtId="0" fontId="8" fillId="0" borderId="0" xfId="67" applyFont="1" applyBorder="1" applyAlignment="1">
      <alignment vertical="center"/>
      <protection/>
    </xf>
    <xf numFmtId="0" fontId="8" fillId="0" borderId="0" xfId="67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7" applyFont="1" applyBorder="1" applyAlignment="1">
      <alignment horizontal="right"/>
      <protection/>
    </xf>
    <xf numFmtId="0" fontId="9" fillId="0" borderId="0" xfId="67" applyFont="1" applyAlignment="1" quotePrefix="1">
      <alignment horizontal="right"/>
      <protection/>
    </xf>
    <xf numFmtId="0" fontId="4" fillId="0" borderId="15" xfId="67" applyFont="1" applyBorder="1" applyAlignment="1">
      <alignment horizontal="right"/>
      <protection/>
    </xf>
    <xf numFmtId="173" fontId="4" fillId="0" borderId="15" xfId="40" applyNumberFormat="1" applyFont="1" applyBorder="1" applyAlignment="1">
      <alignment horizontal="right"/>
    </xf>
    <xf numFmtId="165" fontId="4" fillId="0" borderId="0" xfId="67" applyNumberFormat="1" applyFont="1" applyBorder="1">
      <alignment/>
      <protection/>
    </xf>
    <xf numFmtId="173" fontId="4" fillId="0" borderId="0" xfId="67" applyNumberFormat="1" applyFont="1" applyBorder="1">
      <alignment/>
      <protection/>
    </xf>
    <xf numFmtId="0" fontId="4" fillId="0" borderId="0" xfId="67" applyFont="1" applyBorder="1">
      <alignment/>
      <protection/>
    </xf>
    <xf numFmtId="0" fontId="6" fillId="0" borderId="0" xfId="67" applyFont="1">
      <alignment/>
      <protection/>
    </xf>
    <xf numFmtId="165" fontId="6" fillId="0" borderId="0" xfId="67" applyNumberFormat="1" applyFont="1">
      <alignment/>
      <protection/>
    </xf>
    <xf numFmtId="0" fontId="9" fillId="0" borderId="14" xfId="67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0" xfId="67" applyFont="1" applyAlignment="1">
      <alignment/>
      <protection/>
    </xf>
    <xf numFmtId="0" fontId="4" fillId="0" borderId="0" xfId="67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20" xfId="4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17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9" xfId="0" applyFont="1" applyBorder="1" applyAlignment="1">
      <alignment horizontal="center" vertical="top" wrapText="1"/>
    </xf>
    <xf numFmtId="173" fontId="19" fillId="0" borderId="15" xfId="4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173" fontId="4" fillId="0" borderId="15" xfId="40" applyNumberFormat="1" applyFont="1" applyBorder="1" applyAlignment="1">
      <alignment horizontal="center" wrapText="1"/>
    </xf>
    <xf numFmtId="0" fontId="5" fillId="0" borderId="0" xfId="67" applyFont="1" applyAlignment="1">
      <alignment horizontal="center"/>
      <protection/>
    </xf>
    <xf numFmtId="0" fontId="25" fillId="0" borderId="0" xfId="0" applyFont="1" applyBorder="1" applyAlignment="1">
      <alignment horizontal="left" wrapText="1"/>
    </xf>
    <xf numFmtId="0" fontId="11" fillId="0" borderId="0" xfId="67" applyFont="1" applyBorder="1" applyAlignment="1">
      <alignment horizontal="left" wrapText="1"/>
      <protection/>
    </xf>
    <xf numFmtId="0" fontId="26" fillId="0" borderId="0" xfId="67" applyFont="1" applyBorder="1" applyAlignment="1">
      <alignment/>
      <protection/>
    </xf>
    <xf numFmtId="165" fontId="26" fillId="0" borderId="0" xfId="67" applyNumberFormat="1" applyFont="1" applyBorder="1" applyAlignment="1">
      <alignment/>
      <protection/>
    </xf>
    <xf numFmtId="0" fontId="11" fillId="0" borderId="0" xfId="67" applyFont="1" applyBorder="1" applyAlignment="1">
      <alignment horizontal="center" wrapText="1"/>
      <protection/>
    </xf>
    <xf numFmtId="0" fontId="25" fillId="0" borderId="0" xfId="0" applyFont="1" applyBorder="1" applyAlignment="1">
      <alignment horizontal="center" wrapText="1"/>
    </xf>
    <xf numFmtId="0" fontId="11" fillId="0" borderId="0" xfId="67" applyFont="1" applyBorder="1">
      <alignment/>
      <protection/>
    </xf>
    <xf numFmtId="0" fontId="8" fillId="0" borderId="0" xfId="67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22" xfId="67" applyFont="1" applyBorder="1">
      <alignment/>
      <protection/>
    </xf>
    <xf numFmtId="0" fontId="8" fillId="0" borderId="22" xfId="67" applyFont="1" applyBorder="1" applyAlignment="1">
      <alignment horizontal="center"/>
      <protection/>
    </xf>
    <xf numFmtId="0" fontId="8" fillId="0" borderId="23" xfId="67" applyFont="1" applyBorder="1">
      <alignment/>
      <protection/>
    </xf>
    <xf numFmtId="0" fontId="8" fillId="0" borderId="24" xfId="67" applyFont="1" applyBorder="1">
      <alignment/>
      <protection/>
    </xf>
    <xf numFmtId="0" fontId="11" fillId="0" borderId="0" xfId="67" applyFont="1" applyBorder="1" applyAlignment="1">
      <alignment horizontal="right"/>
      <protection/>
    </xf>
    <xf numFmtId="0" fontId="11" fillId="0" borderId="0" xfId="67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7" applyNumberFormat="1" applyFont="1" applyBorder="1">
      <alignment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9" fillId="0" borderId="0" xfId="59" applyFont="1" applyBorder="1" applyAlignment="1">
      <alignment/>
      <protection/>
    </xf>
    <xf numFmtId="0" fontId="19" fillId="0" borderId="0" xfId="59" applyFont="1" applyBorder="1" applyAlignment="1">
      <alignment/>
      <protection/>
    </xf>
    <xf numFmtId="0" fontId="23" fillId="0" borderId="0" xfId="0" applyFont="1" applyAlignment="1">
      <alignment horizontal="left" wrapText="1"/>
    </xf>
    <xf numFmtId="0" fontId="9" fillId="0" borderId="0" xfId="59" applyFont="1" applyBorder="1" applyAlignment="1">
      <alignment wrapText="1"/>
      <protection/>
    </xf>
    <xf numFmtId="0" fontId="19" fillId="0" borderId="0" xfId="59" applyFont="1" applyBorder="1" applyAlignment="1">
      <alignment wrapText="1"/>
      <protection/>
    </xf>
    <xf numFmtId="0" fontId="8" fillId="0" borderId="16" xfId="59" applyFont="1" applyBorder="1" applyAlignment="1">
      <alignment horizontal="centerContinuous"/>
      <protection/>
    </xf>
    <xf numFmtId="0" fontId="8" fillId="0" borderId="17" xfId="59" applyFont="1" applyBorder="1" applyAlignment="1">
      <alignment horizontal="centerContinuous"/>
      <protection/>
    </xf>
    <xf numFmtId="0" fontId="8" fillId="0" borderId="18" xfId="59" applyFont="1" applyBorder="1" applyAlignment="1">
      <alignment horizontal="centerContinuous"/>
      <protection/>
    </xf>
    <xf numFmtId="0" fontId="9" fillId="0" borderId="0" xfId="59" applyFont="1" applyAlignment="1">
      <alignment horizontal="center"/>
      <protection/>
    </xf>
    <xf numFmtId="41" fontId="9" fillId="0" borderId="0" xfId="59" applyNumberFormat="1" applyFont="1">
      <alignment/>
      <protection/>
    </xf>
    <xf numFmtId="41" fontId="9" fillId="0" borderId="0" xfId="59" applyNumberFormat="1" applyFont="1" applyBorder="1" applyAlignment="1">
      <alignment horizontal="center"/>
      <protection/>
    </xf>
    <xf numFmtId="41" fontId="9" fillId="0" borderId="0" xfId="59" applyNumberFormat="1" applyFont="1" applyBorder="1">
      <alignment/>
      <protection/>
    </xf>
    <xf numFmtId="0" fontId="9" fillId="0" borderId="0" xfId="0" applyFont="1" applyBorder="1" applyAlignment="1">
      <alignment/>
    </xf>
    <xf numFmtId="0" fontId="19" fillId="0" borderId="0" xfId="59" applyFont="1" applyBorder="1" applyAlignment="1">
      <alignment horizontal="center"/>
      <protection/>
    </xf>
    <xf numFmtId="41" fontId="19" fillId="0" borderId="0" xfId="59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8" fillId="0" borderId="0" xfId="59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9" applyFont="1" applyBorder="1" applyAlignment="1">
      <alignment horizontal="center"/>
      <protection/>
    </xf>
    <xf numFmtId="41" fontId="9" fillId="0" borderId="25" xfId="59" applyNumberFormat="1" applyFont="1" applyBorder="1">
      <alignment/>
      <protection/>
    </xf>
    <xf numFmtId="41" fontId="19" fillId="0" borderId="0" xfId="59" applyNumberFormat="1" applyFont="1" applyBorder="1">
      <alignment/>
      <protection/>
    </xf>
    <xf numFmtId="0" fontId="9" fillId="0" borderId="0" xfId="0" applyFont="1" applyBorder="1" applyAlignment="1">
      <alignment/>
    </xf>
    <xf numFmtId="0" fontId="19" fillId="0" borderId="0" xfId="59" applyFont="1" applyAlignment="1">
      <alignment horizontal="center"/>
      <protection/>
    </xf>
    <xf numFmtId="0" fontId="17" fillId="0" borderId="0" xfId="0" applyFont="1" applyBorder="1" applyAlignment="1">
      <alignment/>
    </xf>
    <xf numFmtId="41" fontId="9" fillId="0" borderId="25" xfId="59" applyNumberFormat="1" applyFont="1" applyBorder="1" applyAlignment="1">
      <alignment horizontal="centerContinuous"/>
      <protection/>
    </xf>
    <xf numFmtId="0" fontId="28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/>
      <protection/>
    </xf>
    <xf numFmtId="41" fontId="11" fillId="0" borderId="0" xfId="59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wrapText="1"/>
      <protection/>
    </xf>
    <xf numFmtId="41" fontId="11" fillId="0" borderId="0" xfId="59" applyNumberFormat="1" applyFont="1" applyBorder="1">
      <alignment/>
      <protection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9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67" applyFont="1" applyBorder="1" applyAlignment="1">
      <alignment horizontal="right"/>
      <protection/>
    </xf>
    <xf numFmtId="173" fontId="8" fillId="0" borderId="20" xfId="40" applyNumberFormat="1" applyFont="1" applyBorder="1" applyAlignment="1">
      <alignment horizontal="right"/>
    </xf>
    <xf numFmtId="0" fontId="17" fillId="0" borderId="0" xfId="67" applyFont="1" applyBorder="1" applyAlignment="1">
      <alignment/>
      <protection/>
    </xf>
    <xf numFmtId="165" fontId="17" fillId="0" borderId="0" xfId="67" applyNumberFormat="1" applyFont="1" applyBorder="1" applyAlignment="1">
      <alignment/>
      <protection/>
    </xf>
    <xf numFmtId="0" fontId="8" fillId="0" borderId="0" xfId="67" applyFont="1" applyBorder="1" applyAlignment="1">
      <alignment horizontal="center" wrapText="1"/>
      <protection/>
    </xf>
    <xf numFmtId="173" fontId="9" fillId="0" borderId="0" xfId="40" applyNumberFormat="1" applyFont="1" applyAlignment="1">
      <alignment horizontal="center"/>
    </xf>
    <xf numFmtId="173" fontId="9" fillId="0" borderId="16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67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7" applyFont="1" applyBorder="1" applyAlignment="1">
      <alignment horizontal="left" wrapText="1"/>
      <protection/>
    </xf>
    <xf numFmtId="0" fontId="17" fillId="0" borderId="0" xfId="67" applyFont="1">
      <alignment/>
      <protection/>
    </xf>
    <xf numFmtId="0" fontId="17" fillId="0" borderId="0" xfId="67" applyFont="1" applyAlignment="1">
      <alignment horizontal="center"/>
      <protection/>
    </xf>
    <xf numFmtId="165" fontId="17" fillId="0" borderId="0" xfId="67" applyNumberFormat="1" applyFont="1">
      <alignment/>
      <protection/>
    </xf>
    <xf numFmtId="0" fontId="28" fillId="0" borderId="0" xfId="67" applyFont="1" applyBorder="1" applyAlignment="1">
      <alignment horizontal="center" wrapText="1"/>
      <protection/>
    </xf>
    <xf numFmtId="0" fontId="28" fillId="0" borderId="0" xfId="67" applyFont="1" applyBorder="1">
      <alignment/>
      <protection/>
    </xf>
    <xf numFmtId="0" fontId="28" fillId="0" borderId="0" xfId="67" applyFont="1" applyBorder="1" applyAlignment="1">
      <alignment horizontal="left" wrapText="1"/>
      <protection/>
    </xf>
    <xf numFmtId="173" fontId="28" fillId="0" borderId="0" xfId="67" applyNumberFormat="1" applyFont="1" applyBorder="1" applyAlignment="1">
      <alignment/>
      <protection/>
    </xf>
    <xf numFmtId="0" fontId="28" fillId="0" borderId="0" xfId="67" applyFont="1" applyBorder="1" applyAlignment="1">
      <alignment/>
      <protection/>
    </xf>
    <xf numFmtId="165" fontId="28" fillId="0" borderId="0" xfId="67" applyNumberFormat="1" applyFont="1" applyBorder="1" applyAlignment="1">
      <alignment/>
      <protection/>
    </xf>
    <xf numFmtId="0" fontId="6" fillId="0" borderId="0" xfId="67" applyFont="1" applyBorder="1" applyAlignment="1">
      <alignment/>
      <protection/>
    </xf>
    <xf numFmtId="165" fontId="6" fillId="0" borderId="0" xfId="67" applyNumberFormat="1" applyFont="1" applyBorder="1" applyAlignment="1">
      <alignment/>
      <protection/>
    </xf>
    <xf numFmtId="173" fontId="4" fillId="0" borderId="0" xfId="67" applyNumberFormat="1" applyFont="1" applyBorder="1" applyAlignment="1">
      <alignment/>
      <protection/>
    </xf>
    <xf numFmtId="0" fontId="17" fillId="0" borderId="0" xfId="67" applyFont="1" applyBorder="1" applyAlignment="1">
      <alignment horizontal="center"/>
      <protection/>
    </xf>
    <xf numFmtId="173" fontId="14" fillId="0" borderId="0" xfId="40" applyNumberFormat="1" applyFont="1" applyBorder="1" applyAlignment="1">
      <alignment horizontal="right"/>
    </xf>
    <xf numFmtId="0" fontId="14" fillId="0" borderId="0" xfId="67" applyFont="1" applyBorder="1" applyAlignment="1">
      <alignment horizontal="center"/>
      <protection/>
    </xf>
    <xf numFmtId="165" fontId="14" fillId="0" borderId="0" xfId="67" applyNumberFormat="1" applyFont="1" applyBorder="1">
      <alignment/>
      <protection/>
    </xf>
    <xf numFmtId="0" fontId="14" fillId="0" borderId="0" xfId="67" applyFont="1" applyAlignment="1">
      <alignment horizontal="center"/>
      <protection/>
    </xf>
    <xf numFmtId="0" fontId="14" fillId="0" borderId="0" xfId="67" applyFont="1">
      <alignment/>
      <protection/>
    </xf>
    <xf numFmtId="165" fontId="14" fillId="0" borderId="0" xfId="67" applyNumberFormat="1" applyFont="1">
      <alignment/>
      <protection/>
    </xf>
    <xf numFmtId="173" fontId="14" fillId="0" borderId="0" xfId="40" applyNumberFormat="1" applyFont="1" applyAlignment="1">
      <alignment horizontal="right"/>
    </xf>
    <xf numFmtId="0" fontId="17" fillId="0" borderId="0" xfId="67" applyFont="1" applyBorder="1">
      <alignment/>
      <protection/>
    </xf>
    <xf numFmtId="173" fontId="17" fillId="0" borderId="0" xfId="40" applyNumberFormat="1" applyFont="1" applyBorder="1" applyAlignment="1">
      <alignment horizontal="right"/>
    </xf>
    <xf numFmtId="165" fontId="17" fillId="0" borderId="0" xfId="67" applyNumberFormat="1" applyFont="1" applyBorder="1">
      <alignment/>
      <protection/>
    </xf>
    <xf numFmtId="0" fontId="4" fillId="0" borderId="0" xfId="67" applyFont="1" applyAlignment="1">
      <alignment horizontal="left"/>
      <protection/>
    </xf>
    <xf numFmtId="0" fontId="11" fillId="0" borderId="0" xfId="67" applyFont="1">
      <alignment/>
      <protection/>
    </xf>
    <xf numFmtId="0" fontId="11" fillId="0" borderId="0" xfId="67" applyFont="1" applyAlignment="1">
      <alignment horizontal="left"/>
      <protection/>
    </xf>
    <xf numFmtId="0" fontId="11" fillId="0" borderId="0" xfId="67" applyFont="1" applyAlignment="1">
      <alignment horizontal="right"/>
      <protection/>
    </xf>
    <xf numFmtId="165" fontId="11" fillId="0" borderId="0" xfId="67" applyNumberFormat="1" applyFont="1">
      <alignment/>
      <protection/>
    </xf>
    <xf numFmtId="0" fontId="11" fillId="0" borderId="12" xfId="67" applyFont="1" applyBorder="1">
      <alignment/>
      <protection/>
    </xf>
    <xf numFmtId="0" fontId="11" fillId="0" borderId="19" xfId="67" applyFont="1" applyBorder="1" applyAlignment="1">
      <alignment horizontal="right"/>
      <protection/>
    </xf>
    <xf numFmtId="165" fontId="11" fillId="0" borderId="19" xfId="67" applyNumberFormat="1" applyFont="1" applyBorder="1">
      <alignment/>
      <protection/>
    </xf>
    <xf numFmtId="0" fontId="11" fillId="0" borderId="20" xfId="67" applyFont="1" applyBorder="1">
      <alignment/>
      <protection/>
    </xf>
    <xf numFmtId="173" fontId="11" fillId="0" borderId="20" xfId="67" applyNumberFormat="1" applyFont="1" applyBorder="1">
      <alignment/>
      <protection/>
    </xf>
    <xf numFmtId="173" fontId="14" fillId="0" borderId="15" xfId="40" applyNumberFormat="1" applyFont="1" applyBorder="1" applyAlignment="1">
      <alignment/>
    </xf>
    <xf numFmtId="173" fontId="8" fillId="0" borderId="26" xfId="40" applyNumberFormat="1" applyFont="1" applyBorder="1" applyAlignment="1">
      <alignment/>
    </xf>
    <xf numFmtId="173" fontId="9" fillId="0" borderId="26" xfId="40" applyNumberFormat="1" applyFont="1" applyBorder="1" applyAlignment="1">
      <alignment/>
    </xf>
    <xf numFmtId="173" fontId="8" fillId="0" borderId="12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6" fillId="0" borderId="0" xfId="40" applyNumberFormat="1" applyFont="1" applyAlignment="1">
      <alignment/>
    </xf>
    <xf numFmtId="0" fontId="16" fillId="0" borderId="0" xfId="0" applyFont="1" applyAlignment="1">
      <alignment/>
    </xf>
    <xf numFmtId="0" fontId="9" fillId="0" borderId="0" xfId="60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23" fillId="0" borderId="0" xfId="40" applyNumberFormat="1" applyFont="1" applyAlignment="1">
      <alignment/>
    </xf>
    <xf numFmtId="173" fontId="23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23" fillId="0" borderId="0" xfId="40" applyNumberFormat="1" applyFont="1" applyBorder="1" applyAlignment="1">
      <alignment/>
    </xf>
    <xf numFmtId="173" fontId="9" fillId="0" borderId="11" xfId="40" applyNumberFormat="1" applyFont="1" applyBorder="1" applyAlignment="1">
      <alignment/>
    </xf>
    <xf numFmtId="173" fontId="8" fillId="0" borderId="15" xfId="40" applyNumberFormat="1" applyFont="1" applyBorder="1" applyAlignment="1">
      <alignment/>
    </xf>
    <xf numFmtId="0" fontId="9" fillId="0" borderId="0" xfId="67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7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27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8" fillId="0" borderId="28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29" xfId="0" applyFont="1" applyBorder="1" applyAlignment="1">
      <alignment/>
    </xf>
    <xf numFmtId="165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165" fontId="9" fillId="0" borderId="10" xfId="0" applyNumberFormat="1" applyFont="1" applyBorder="1" applyAlignment="1">
      <alignment/>
    </xf>
    <xf numFmtId="165" fontId="19" fillId="0" borderId="15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wrapText="1"/>
    </xf>
    <xf numFmtId="0" fontId="31" fillId="0" borderId="0" xfId="60" applyFont="1" applyAlignment="1">
      <alignment horizontal="center"/>
      <protection/>
    </xf>
    <xf numFmtId="0" fontId="32" fillId="0" borderId="0" xfId="60" applyFont="1" applyAlignment="1">
      <alignment horizontal="center"/>
      <protection/>
    </xf>
    <xf numFmtId="0" fontId="32" fillId="0" borderId="0" xfId="60" applyFont="1">
      <alignment/>
      <protection/>
    </xf>
    <xf numFmtId="173" fontId="32" fillId="0" borderId="0" xfId="40" applyNumberFormat="1" applyFont="1" applyAlignment="1">
      <alignment/>
    </xf>
    <xf numFmtId="0" fontId="32" fillId="0" borderId="16" xfId="60" applyFont="1" applyBorder="1" applyAlignment="1">
      <alignment horizontal="center" vertical="center" wrapText="1"/>
      <protection/>
    </xf>
    <xf numFmtId="0" fontId="31" fillId="0" borderId="0" xfId="63" applyFont="1" applyAlignment="1">
      <alignment/>
      <protection/>
    </xf>
    <xf numFmtId="0" fontId="31" fillId="0" borderId="0" xfId="63" applyFont="1" applyAlignment="1">
      <alignment horizontal="left" wrapText="1"/>
      <protection/>
    </xf>
    <xf numFmtId="0" fontId="31" fillId="0" borderId="0" xfId="63" applyFont="1" applyAlignment="1">
      <alignment wrapText="1"/>
      <protection/>
    </xf>
    <xf numFmtId="173" fontId="31" fillId="0" borderId="0" xfId="40" applyNumberFormat="1" applyFont="1" applyAlignment="1">
      <alignment wrapText="1"/>
    </xf>
    <xf numFmtId="0" fontId="31" fillId="0" borderId="0" xfId="63" applyFont="1">
      <alignment/>
      <protection/>
    </xf>
    <xf numFmtId="173" fontId="31" fillId="0" borderId="0" xfId="40" applyNumberFormat="1" applyFont="1" applyAlignment="1">
      <alignment/>
    </xf>
    <xf numFmtId="0" fontId="31" fillId="0" borderId="0" xfId="63" applyFont="1" applyAlignment="1">
      <alignment vertical="justify"/>
      <protection/>
    </xf>
    <xf numFmtId="0" fontId="32" fillId="0" borderId="0" xfId="63" applyFont="1">
      <alignment/>
      <protection/>
    </xf>
    <xf numFmtId="173" fontId="33" fillId="0" borderId="0" xfId="40" applyNumberFormat="1" applyFont="1" applyAlignment="1">
      <alignment/>
    </xf>
    <xf numFmtId="165" fontId="33" fillId="0" borderId="0" xfId="63" applyNumberFormat="1" applyFont="1">
      <alignment/>
      <protection/>
    </xf>
    <xf numFmtId="0" fontId="32" fillId="0" borderId="0" xfId="63" applyFont="1" applyAlignment="1">
      <alignment vertical="justify"/>
      <protection/>
    </xf>
    <xf numFmtId="0" fontId="32" fillId="0" borderId="0" xfId="63" applyFont="1" applyAlignment="1">
      <alignment wrapText="1"/>
      <protection/>
    </xf>
    <xf numFmtId="173" fontId="33" fillId="0" borderId="0" xfId="40" applyNumberFormat="1" applyFont="1" applyAlignment="1">
      <alignment wrapText="1"/>
    </xf>
    <xf numFmtId="0" fontId="32" fillId="0" borderId="0" xfId="63" applyFont="1" applyAlignment="1">
      <alignment/>
      <protection/>
    </xf>
    <xf numFmtId="0" fontId="35" fillId="0" borderId="0" xfId="63" applyFont="1" applyAlignment="1">
      <alignment wrapText="1"/>
      <protection/>
    </xf>
    <xf numFmtId="173" fontId="37" fillId="0" borderId="0" xfId="40" applyNumberFormat="1" applyFont="1" applyAlignment="1">
      <alignment wrapText="1"/>
    </xf>
    <xf numFmtId="173" fontId="30" fillId="0" borderId="0" xfId="40" applyNumberFormat="1" applyFont="1" applyAlignment="1">
      <alignment wrapText="1"/>
    </xf>
    <xf numFmtId="0" fontId="35" fillId="0" borderId="0" xfId="63" applyFont="1">
      <alignment/>
      <protection/>
    </xf>
    <xf numFmtId="173" fontId="37" fillId="0" borderId="0" xfId="40" applyNumberFormat="1" applyFont="1" applyAlignment="1">
      <alignment/>
    </xf>
    <xf numFmtId="0" fontId="30" fillId="0" borderId="0" xfId="63" applyFont="1" applyAlignment="1">
      <alignment wrapText="1"/>
      <protection/>
    </xf>
    <xf numFmtId="0" fontId="32" fillId="0" borderId="0" xfId="63" applyFont="1" applyAlignment="1">
      <alignment horizontal="left" wrapText="1"/>
      <protection/>
    </xf>
    <xf numFmtId="0" fontId="31" fillId="0" borderId="0" xfId="60" applyFont="1" applyBorder="1" applyAlignment="1">
      <alignment horizontal="left" vertical="center"/>
      <protection/>
    </xf>
    <xf numFmtId="0" fontId="32" fillId="0" borderId="0" xfId="60" applyFont="1" applyBorder="1" applyAlignment="1">
      <alignment horizontal="center" vertical="center"/>
      <protection/>
    </xf>
    <xf numFmtId="173" fontId="33" fillId="0" borderId="0" xfId="40" applyNumberFormat="1" applyFont="1" applyBorder="1" applyAlignment="1">
      <alignment horizontal="center"/>
    </xf>
    <xf numFmtId="0" fontId="32" fillId="0" borderId="0" xfId="60" applyFont="1" applyBorder="1" applyAlignment="1">
      <alignment horizontal="left" vertical="center"/>
      <protection/>
    </xf>
    <xf numFmtId="173" fontId="30" fillId="0" borderId="0" xfId="40" applyNumberFormat="1" applyFont="1" applyBorder="1" applyAlignment="1">
      <alignment horizontal="center"/>
    </xf>
    <xf numFmtId="165" fontId="30" fillId="0" borderId="0" xfId="63" applyNumberFormat="1" applyFont="1">
      <alignment/>
      <protection/>
    </xf>
    <xf numFmtId="0" fontId="32" fillId="0" borderId="0" xfId="60" applyFont="1" applyAlignment="1">
      <alignment horizontal="left"/>
      <protection/>
    </xf>
    <xf numFmtId="173" fontId="32" fillId="0" borderId="0" xfId="40" applyNumberFormat="1" applyFont="1" applyBorder="1" applyAlignment="1">
      <alignment horizontal="center"/>
    </xf>
    <xf numFmtId="173" fontId="30" fillId="0" borderId="0" xfId="63" applyNumberFormat="1" applyFont="1" applyBorder="1" applyAlignment="1">
      <alignment wrapText="1"/>
      <protection/>
    </xf>
    <xf numFmtId="173" fontId="30" fillId="0" borderId="0" xfId="63" applyNumberFormat="1" applyFont="1" applyAlignment="1">
      <alignment wrapText="1"/>
      <protection/>
    </xf>
    <xf numFmtId="0" fontId="30" fillId="0" borderId="0" xfId="63" applyFont="1">
      <alignment/>
      <protection/>
    </xf>
    <xf numFmtId="173" fontId="30" fillId="0" borderId="0" xfId="40" applyNumberFormat="1" applyFont="1" applyAlignment="1">
      <alignment/>
    </xf>
    <xf numFmtId="0" fontId="33" fillId="0" borderId="0" xfId="63" applyFont="1">
      <alignment/>
      <protection/>
    </xf>
    <xf numFmtId="173" fontId="30" fillId="0" borderId="0" xfId="63" applyNumberFormat="1" applyFont="1">
      <alignment/>
      <protection/>
    </xf>
    <xf numFmtId="41" fontId="33" fillId="0" borderId="0" xfId="63" applyNumberFormat="1" applyFont="1">
      <alignment/>
      <protection/>
    </xf>
    <xf numFmtId="41" fontId="30" fillId="0" borderId="0" xfId="40" applyNumberFormat="1" applyFont="1" applyAlignment="1">
      <alignment horizontal="left" wrapText="1"/>
    </xf>
    <xf numFmtId="173" fontId="32" fillId="0" borderId="30" xfId="40" applyNumberFormat="1" applyFont="1" applyBorder="1" applyAlignment="1">
      <alignment horizontal="center"/>
    </xf>
    <xf numFmtId="173" fontId="32" fillId="0" borderId="31" xfId="40" applyNumberFormat="1" applyFont="1" applyBorder="1" applyAlignment="1">
      <alignment horizontal="center"/>
    </xf>
    <xf numFmtId="0" fontId="32" fillId="0" borderId="0" xfId="63" applyFont="1" applyAlignment="1">
      <alignment horizontal="center" wrapText="1"/>
      <protection/>
    </xf>
    <xf numFmtId="0" fontId="32" fillId="0" borderId="0" xfId="65" applyFont="1">
      <alignment/>
      <protection/>
    </xf>
    <xf numFmtId="0" fontId="32" fillId="0" borderId="0" xfId="65" applyFont="1" applyAlignment="1">
      <alignment horizontal="center"/>
      <protection/>
    </xf>
    <xf numFmtId="0" fontId="35" fillId="0" borderId="0" xfId="65" applyFont="1" applyAlignment="1">
      <alignment horizontal="center"/>
      <protection/>
    </xf>
    <xf numFmtId="0" fontId="32" fillId="0" borderId="17" xfId="60" applyFont="1" applyBorder="1" applyAlignment="1">
      <alignment horizontal="center" vertical="center" wrapText="1"/>
      <protection/>
    </xf>
    <xf numFmtId="0" fontId="32" fillId="0" borderId="32" xfId="60" applyFont="1" applyBorder="1" applyAlignment="1">
      <alignment horizontal="center" vertical="center" wrapText="1"/>
      <protection/>
    </xf>
    <xf numFmtId="0" fontId="32" fillId="0" borderId="33" xfId="65" applyFont="1" applyBorder="1" applyAlignment="1" quotePrefix="1">
      <alignment horizontal="center" vertical="center" wrapText="1"/>
      <protection/>
    </xf>
    <xf numFmtId="0" fontId="32" fillId="0" borderId="33" xfId="65" applyFont="1" applyBorder="1" applyAlignment="1">
      <alignment horizontal="left" wrapText="1"/>
      <protection/>
    </xf>
    <xf numFmtId="0" fontId="32" fillId="0" borderId="34" xfId="65" applyFont="1" applyBorder="1" applyAlignment="1" quotePrefix="1">
      <alignment horizontal="center" vertical="center" wrapText="1"/>
      <protection/>
    </xf>
    <xf numFmtId="0" fontId="32" fillId="0" borderId="34" xfId="65" applyFont="1" applyBorder="1" applyAlignment="1">
      <alignment horizontal="left" wrapText="1"/>
      <protection/>
    </xf>
    <xf numFmtId="0" fontId="32" fillId="0" borderId="14" xfId="65" applyFont="1" applyBorder="1" applyAlignment="1" quotePrefix="1">
      <alignment horizontal="center" vertical="center" wrapText="1"/>
      <protection/>
    </xf>
    <xf numFmtId="0" fontId="33" fillId="0" borderId="14" xfId="65" applyFont="1" applyBorder="1" applyAlignment="1">
      <alignment horizontal="left" wrapText="1"/>
      <protection/>
    </xf>
    <xf numFmtId="0" fontId="33" fillId="0" borderId="34" xfId="65" applyFont="1" applyBorder="1" applyAlignment="1" quotePrefix="1">
      <alignment horizontal="center" vertical="center" wrapText="1"/>
      <protection/>
    </xf>
    <xf numFmtId="0" fontId="33" fillId="0" borderId="34" xfId="65" applyFont="1" applyBorder="1" applyAlignment="1">
      <alignment horizontal="left" wrapText="1"/>
      <protection/>
    </xf>
    <xf numFmtId="0" fontId="32" fillId="0" borderId="14" xfId="65" applyFont="1" applyBorder="1" applyAlignment="1">
      <alignment horizontal="left" wrapText="1"/>
      <protection/>
    </xf>
    <xf numFmtId="0" fontId="32" fillId="0" borderId="34" xfId="65" applyFont="1" applyBorder="1">
      <alignment/>
      <protection/>
    </xf>
    <xf numFmtId="0" fontId="32" fillId="0" borderId="34" xfId="65" applyFont="1" applyBorder="1" applyAlignment="1">
      <alignment wrapText="1"/>
      <protection/>
    </xf>
    <xf numFmtId="0" fontId="32" fillId="0" borderId="35" xfId="65" applyFont="1" applyBorder="1" applyAlignment="1" quotePrefix="1">
      <alignment horizontal="center" vertical="center" wrapText="1"/>
      <protection/>
    </xf>
    <xf numFmtId="0" fontId="32" fillId="0" borderId="35" xfId="65" applyFont="1" applyBorder="1" applyAlignment="1">
      <alignment wrapText="1"/>
      <protection/>
    </xf>
    <xf numFmtId="0" fontId="33" fillId="0" borderId="12" xfId="65" applyFont="1" applyBorder="1">
      <alignment/>
      <protection/>
    </xf>
    <xf numFmtId="0" fontId="30" fillId="0" borderId="12" xfId="65" applyFont="1" applyBorder="1">
      <alignment/>
      <protection/>
    </xf>
    <xf numFmtId="0" fontId="32" fillId="0" borderId="23" xfId="60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173" fontId="9" fillId="0" borderId="16" xfId="40" applyNumberFormat="1" applyFont="1" applyBorder="1" applyAlignment="1">
      <alignment vertical="center" wrapText="1"/>
    </xf>
    <xf numFmtId="173" fontId="9" fillId="0" borderId="17" xfId="40" applyNumberFormat="1" applyFont="1" applyBorder="1" applyAlignment="1">
      <alignment vertical="center" wrapText="1"/>
    </xf>
    <xf numFmtId="173" fontId="8" fillId="0" borderId="15" xfId="40" applyNumberFormat="1" applyFont="1" applyBorder="1" applyAlignment="1">
      <alignment vertical="center" wrapText="1"/>
    </xf>
    <xf numFmtId="173" fontId="9" fillId="0" borderId="15" xfId="40" applyNumberFormat="1" applyFont="1" applyBorder="1" applyAlignment="1">
      <alignment vertical="center" wrapText="1"/>
    </xf>
    <xf numFmtId="173" fontId="19" fillId="0" borderId="15" xfId="40" applyNumberFormat="1" applyFont="1" applyBorder="1" applyAlignment="1">
      <alignment vertical="center" wrapText="1"/>
    </xf>
    <xf numFmtId="173" fontId="17" fillId="0" borderId="15" xfId="40" applyNumberFormat="1" applyFont="1" applyBorder="1" applyAlignment="1">
      <alignment vertical="center" wrapText="1"/>
    </xf>
    <xf numFmtId="173" fontId="9" fillId="0" borderId="18" xfId="4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3" fontId="5" fillId="0" borderId="25" xfId="40" applyNumberFormat="1" applyFont="1" applyBorder="1" applyAlignment="1">
      <alignment/>
    </xf>
    <xf numFmtId="0" fontId="5" fillId="0" borderId="25" xfId="0" applyFont="1" applyBorder="1" applyAlignment="1">
      <alignment/>
    </xf>
    <xf numFmtId="173" fontId="17" fillId="0" borderId="0" xfId="0" applyNumberFormat="1" applyFont="1" applyAlignment="1">
      <alignment/>
    </xf>
    <xf numFmtId="0" fontId="32" fillId="0" borderId="15" xfId="60" applyFont="1" applyBorder="1" applyAlignment="1">
      <alignment horizontal="center" vertical="center" wrapText="1"/>
      <protection/>
    </xf>
    <xf numFmtId="0" fontId="30" fillId="0" borderId="0" xfId="65" applyFont="1" applyAlignment="1">
      <alignment horizontal="center"/>
      <protection/>
    </xf>
    <xf numFmtId="0" fontId="31" fillId="0" borderId="0" xfId="65" applyFont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0" xfId="65" applyFont="1" applyAlignment="1">
      <alignment horizontal="right"/>
      <protection/>
    </xf>
    <xf numFmtId="0" fontId="33" fillId="0" borderId="36" xfId="65" applyFont="1" applyBorder="1" applyAlignment="1" quotePrefix="1">
      <alignment horizontal="center" vertical="center" wrapText="1"/>
      <protection/>
    </xf>
    <xf numFmtId="0" fontId="33" fillId="0" borderId="35" xfId="65" applyFont="1" applyBorder="1" applyAlignment="1">
      <alignment horizontal="left" wrapText="1"/>
      <protection/>
    </xf>
    <xf numFmtId="41" fontId="33" fillId="0" borderId="36" xfId="65" applyNumberFormat="1" applyFont="1" applyBorder="1" applyAlignment="1">
      <alignment horizontal="right"/>
      <protection/>
    </xf>
    <xf numFmtId="41" fontId="33" fillId="0" borderId="37" xfId="65" applyNumberFormat="1" applyFont="1" applyBorder="1" applyAlignment="1">
      <alignment horizontal="right"/>
      <protection/>
    </xf>
    <xf numFmtId="41" fontId="33" fillId="0" borderId="38" xfId="65" applyNumberFormat="1" applyFont="1" applyBorder="1" applyAlignment="1">
      <alignment horizontal="right"/>
      <protection/>
    </xf>
    <xf numFmtId="41" fontId="33" fillId="0" borderId="28" xfId="65" applyNumberFormat="1" applyFont="1" applyBorder="1" applyAlignment="1">
      <alignment horizontal="right"/>
      <protection/>
    </xf>
    <xf numFmtId="0" fontId="33" fillId="0" borderId="39" xfId="65" applyFont="1" applyBorder="1" applyAlignment="1" quotePrefix="1">
      <alignment horizontal="center" vertical="center" wrapText="1"/>
      <protection/>
    </xf>
    <xf numFmtId="41" fontId="33" fillId="0" borderId="40" xfId="65" applyNumberFormat="1" applyFont="1" applyBorder="1" applyAlignment="1">
      <alignment horizontal="right"/>
      <protection/>
    </xf>
    <xf numFmtId="41" fontId="33" fillId="0" borderId="41" xfId="65" applyNumberFormat="1" applyFont="1" applyBorder="1" applyAlignment="1">
      <alignment horizontal="right"/>
      <protection/>
    </xf>
    <xf numFmtId="41" fontId="33" fillId="0" borderId="10" xfId="65" applyNumberFormat="1" applyFont="1" applyBorder="1" applyAlignment="1">
      <alignment horizontal="right"/>
      <protection/>
    </xf>
    <xf numFmtId="41" fontId="33" fillId="0" borderId="27" xfId="65" applyNumberFormat="1" applyFont="1" applyBorder="1" applyAlignment="1">
      <alignment horizontal="right"/>
      <protection/>
    </xf>
    <xf numFmtId="0" fontId="33" fillId="0" borderId="40" xfId="65" applyFont="1" applyBorder="1" applyAlignment="1">
      <alignment horizontal="left" wrapText="1"/>
      <protection/>
    </xf>
    <xf numFmtId="0" fontId="33" fillId="0" borderId="39" xfId="65" applyFont="1" applyBorder="1" applyAlignment="1">
      <alignment horizontal="left" wrapText="1"/>
      <protection/>
    </xf>
    <xf numFmtId="0" fontId="33" fillId="0" borderId="34" xfId="65" applyFont="1" applyBorder="1" applyAlignment="1">
      <alignment wrapText="1"/>
      <protection/>
    </xf>
    <xf numFmtId="0" fontId="33" fillId="0" borderId="34" xfId="65" applyFont="1" applyBorder="1">
      <alignment/>
      <protection/>
    </xf>
    <xf numFmtId="41" fontId="33" fillId="0" borderId="42" xfId="65" applyNumberFormat="1" applyFont="1" applyBorder="1" applyAlignment="1">
      <alignment horizontal="right"/>
      <protection/>
    </xf>
    <xf numFmtId="41" fontId="33" fillId="0" borderId="11" xfId="65" applyNumberFormat="1" applyFont="1" applyBorder="1" applyAlignment="1">
      <alignment horizontal="right"/>
      <protection/>
    </xf>
    <xf numFmtId="41" fontId="33" fillId="0" borderId="29" xfId="65" applyNumberFormat="1" applyFont="1" applyBorder="1" applyAlignment="1">
      <alignment horizontal="right"/>
      <protection/>
    </xf>
    <xf numFmtId="41" fontId="33" fillId="0" borderId="17" xfId="65" applyNumberFormat="1" applyFont="1" applyBorder="1" applyAlignment="1">
      <alignment horizontal="right"/>
      <protection/>
    </xf>
    <xf numFmtId="41" fontId="30" fillId="0" borderId="15" xfId="65" applyNumberFormat="1" applyFont="1" applyBorder="1" applyAlignment="1">
      <alignment horizontal="right"/>
      <protection/>
    </xf>
    <xf numFmtId="41" fontId="30" fillId="0" borderId="19" xfId="65" applyNumberFormat="1" applyFont="1" applyBorder="1" applyAlignment="1">
      <alignment horizontal="right"/>
      <protection/>
    </xf>
    <xf numFmtId="41" fontId="30" fillId="0" borderId="12" xfId="65" applyNumberFormat="1" applyFont="1" applyBorder="1" applyAlignment="1">
      <alignment horizontal="right"/>
      <protection/>
    </xf>
    <xf numFmtId="0" fontId="37" fillId="0" borderId="0" xfId="65" applyFont="1" applyAlignment="1">
      <alignment horizontal="center"/>
      <protection/>
    </xf>
    <xf numFmtId="0" fontId="33" fillId="0" borderId="0" xfId="60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33" xfId="65" applyFont="1" applyBorder="1" applyAlignment="1" quotePrefix="1">
      <alignment horizontal="center" vertical="center" wrapText="1"/>
      <protection/>
    </xf>
    <xf numFmtId="0" fontId="33" fillId="0" borderId="36" xfId="65" applyFont="1" applyBorder="1" applyAlignment="1">
      <alignment horizontal="left" wrapText="1"/>
      <protection/>
    </xf>
    <xf numFmtId="41" fontId="33" fillId="0" borderId="43" xfId="65" applyNumberFormat="1" applyFont="1" applyBorder="1" applyAlignment="1">
      <alignment horizontal="right"/>
      <protection/>
    </xf>
    <xf numFmtId="41" fontId="33" fillId="0" borderId="44" xfId="65" applyNumberFormat="1" applyFont="1" applyBorder="1" applyAlignment="1">
      <alignment horizontal="right"/>
      <protection/>
    </xf>
    <xf numFmtId="0" fontId="33" fillId="0" borderId="0" xfId="65" applyFont="1" applyBorder="1" applyAlignment="1">
      <alignment horizontal="right"/>
      <protection/>
    </xf>
    <xf numFmtId="0" fontId="37" fillId="0" borderId="0" xfId="65" applyFont="1" applyBorder="1">
      <alignment/>
      <protection/>
    </xf>
    <xf numFmtId="0" fontId="33" fillId="0" borderId="0" xfId="65" applyFont="1" applyBorder="1" applyAlignment="1">
      <alignment/>
      <protection/>
    </xf>
    <xf numFmtId="0" fontId="33" fillId="0" borderId="0" xfId="65" applyFont="1" applyBorder="1">
      <alignment/>
      <protection/>
    </xf>
    <xf numFmtId="41" fontId="33" fillId="0" borderId="39" xfId="65" applyNumberFormat="1" applyFont="1" applyBorder="1" applyAlignment="1">
      <alignment horizontal="right"/>
      <protection/>
    </xf>
    <xf numFmtId="41" fontId="33" fillId="0" borderId="45" xfId="65" applyNumberFormat="1" applyFont="1" applyBorder="1" applyAlignment="1">
      <alignment horizontal="right"/>
      <protection/>
    </xf>
    <xf numFmtId="41" fontId="33" fillId="0" borderId="46" xfId="65" applyNumberFormat="1" applyFont="1" applyBorder="1" applyAlignment="1">
      <alignment horizontal="right"/>
      <protection/>
    </xf>
    <xf numFmtId="0" fontId="33" fillId="0" borderId="32" xfId="65" applyFont="1" applyBorder="1" applyAlignment="1" quotePrefix="1">
      <alignment horizontal="center" vertical="center" wrapText="1"/>
      <protection/>
    </xf>
    <xf numFmtId="0" fontId="33" fillId="0" borderId="17" xfId="65" applyFont="1" applyBorder="1" applyAlignment="1">
      <alignment horizontal="left" wrapText="1"/>
      <protection/>
    </xf>
    <xf numFmtId="41" fontId="33" fillId="0" borderId="47" xfId="65" applyNumberFormat="1" applyFont="1" applyBorder="1" applyAlignment="1">
      <alignment horizontal="right"/>
      <protection/>
    </xf>
    <xf numFmtId="41" fontId="33" fillId="0" borderId="48" xfId="65" applyNumberFormat="1" applyFont="1" applyBorder="1" applyAlignment="1">
      <alignment horizontal="right"/>
      <protection/>
    </xf>
    <xf numFmtId="41" fontId="33" fillId="0" borderId="18" xfId="65" applyNumberFormat="1" applyFont="1" applyBorder="1" applyAlignment="1">
      <alignment horizontal="right"/>
      <protection/>
    </xf>
    <xf numFmtId="41" fontId="33" fillId="0" borderId="49" xfId="65" applyNumberFormat="1" applyFont="1" applyBorder="1" applyAlignment="1">
      <alignment horizontal="right"/>
      <protection/>
    </xf>
    <xf numFmtId="0" fontId="30" fillId="0" borderId="15" xfId="65" applyFont="1" applyBorder="1">
      <alignment/>
      <protection/>
    </xf>
    <xf numFmtId="41" fontId="30" fillId="0" borderId="20" xfId="65" applyNumberFormat="1" applyFont="1" applyBorder="1" applyAlignment="1">
      <alignment horizontal="right"/>
      <protection/>
    </xf>
    <xf numFmtId="41" fontId="30" fillId="0" borderId="21" xfId="65" applyNumberFormat="1" applyFont="1" applyBorder="1" applyAlignment="1">
      <alignment horizontal="right"/>
      <protection/>
    </xf>
    <xf numFmtId="0" fontId="37" fillId="0" borderId="0" xfId="65" applyFont="1" applyBorder="1" applyAlignment="1">
      <alignment horizontal="right"/>
      <protection/>
    </xf>
    <xf numFmtId="0" fontId="34" fillId="0" borderId="33" xfId="65" applyFont="1" applyBorder="1" applyAlignment="1" quotePrefix="1">
      <alignment horizontal="center" vertical="center" wrapText="1"/>
      <protection/>
    </xf>
    <xf numFmtId="0" fontId="34" fillId="0" borderId="33" xfId="65" applyFont="1" applyBorder="1" applyAlignment="1">
      <alignment horizontal="left" wrapText="1"/>
      <protection/>
    </xf>
    <xf numFmtId="0" fontId="34" fillId="0" borderId="34" xfId="65" applyFont="1" applyBorder="1" applyAlignment="1" quotePrefix="1">
      <alignment horizontal="center" vertical="center" wrapText="1"/>
      <protection/>
    </xf>
    <xf numFmtId="0" fontId="34" fillId="0" borderId="34" xfId="65" applyFont="1" applyBorder="1" applyAlignment="1">
      <alignment horizontal="left" wrapText="1"/>
      <protection/>
    </xf>
    <xf numFmtId="0" fontId="42" fillId="0" borderId="27" xfId="65" applyFont="1" applyBorder="1">
      <alignment/>
      <protection/>
    </xf>
    <xf numFmtId="0" fontId="34" fillId="0" borderId="14" xfId="65" applyFont="1" applyBorder="1" applyAlignment="1" quotePrefix="1">
      <alignment horizontal="center" vertical="center" wrapText="1"/>
      <protection/>
    </xf>
    <xf numFmtId="0" fontId="34" fillId="0" borderId="14" xfId="65" applyFont="1" applyBorder="1" applyAlignment="1">
      <alignment horizontal="left" wrapText="1"/>
      <protection/>
    </xf>
    <xf numFmtId="175" fontId="42" fillId="0" borderId="27" xfId="65" applyNumberFormat="1" applyFont="1" applyBorder="1">
      <alignment/>
      <protection/>
    </xf>
    <xf numFmtId="0" fontId="34" fillId="0" borderId="34" xfId="65" applyFont="1" applyBorder="1">
      <alignment/>
      <protection/>
    </xf>
    <xf numFmtId="0" fontId="34" fillId="0" borderId="34" xfId="65" applyFont="1" applyBorder="1" applyAlignment="1">
      <alignment wrapText="1"/>
      <protection/>
    </xf>
    <xf numFmtId="0" fontId="34" fillId="0" borderId="35" xfId="65" applyFont="1" applyBorder="1" applyAlignment="1" quotePrefix="1">
      <alignment horizontal="center" vertical="center" wrapText="1"/>
      <protection/>
    </xf>
    <xf numFmtId="0" fontId="34" fillId="0" borderId="35" xfId="65" applyFont="1" applyBorder="1" applyAlignment="1">
      <alignment wrapText="1"/>
      <protection/>
    </xf>
    <xf numFmtId="0" fontId="34" fillId="0" borderId="12" xfId="65" applyFont="1" applyBorder="1">
      <alignment/>
      <protection/>
    </xf>
    <xf numFmtId="0" fontId="40" fillId="0" borderId="12" xfId="65" applyFont="1" applyBorder="1">
      <alignment/>
      <protection/>
    </xf>
    <xf numFmtId="0" fontId="0" fillId="0" borderId="0" xfId="0" applyFont="1" applyAlignment="1">
      <alignment/>
    </xf>
    <xf numFmtId="165" fontId="42" fillId="0" borderId="18" xfId="65" applyNumberFormat="1" applyFont="1" applyBorder="1">
      <alignment/>
      <protection/>
    </xf>
    <xf numFmtId="165" fontId="42" fillId="0" borderId="28" xfId="65" applyNumberFormat="1" applyFont="1" applyBorder="1">
      <alignment/>
      <protection/>
    </xf>
    <xf numFmtId="165" fontId="0" fillId="0" borderId="38" xfId="0" applyNumberFormat="1" applyBorder="1" applyAlignment="1">
      <alignment/>
    </xf>
    <xf numFmtId="0" fontId="32" fillId="0" borderId="30" xfId="60" applyFont="1" applyBorder="1" applyAlignment="1">
      <alignment horizontal="center" vertical="center" wrapText="1"/>
      <protection/>
    </xf>
    <xf numFmtId="0" fontId="32" fillId="0" borderId="50" xfId="60" applyFont="1" applyBorder="1" applyAlignment="1">
      <alignment horizontal="center" vertical="center" wrapText="1"/>
      <protection/>
    </xf>
    <xf numFmtId="165" fontId="41" fillId="0" borderId="15" xfId="0" applyNumberFormat="1" applyFont="1" applyBorder="1" applyAlignment="1">
      <alignment/>
    </xf>
    <xf numFmtId="165" fontId="31" fillId="0" borderId="31" xfId="0" applyNumberFormat="1" applyFont="1" applyBorder="1" applyAlignment="1">
      <alignment/>
    </xf>
    <xf numFmtId="165" fontId="31" fillId="0" borderId="27" xfId="0" applyNumberFormat="1" applyFont="1" applyBorder="1" applyAlignment="1">
      <alignment/>
    </xf>
    <xf numFmtId="165" fontId="31" fillId="0" borderId="29" xfId="0" applyNumberFormat="1" applyFont="1" applyBorder="1" applyAlignment="1">
      <alignment/>
    </xf>
    <xf numFmtId="165" fontId="31" fillId="0" borderId="15" xfId="0" applyNumberFormat="1" applyFont="1" applyBorder="1" applyAlignment="1">
      <alignment/>
    </xf>
    <xf numFmtId="165" fontId="0" fillId="0" borderId="51" xfId="0" applyNumberFormat="1" applyBorder="1" applyAlignment="1">
      <alignment/>
    </xf>
    <xf numFmtId="41" fontId="9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73" fontId="9" fillId="0" borderId="25" xfId="40" applyNumberFormat="1" applyFont="1" applyBorder="1" applyAlignment="1">
      <alignment horizontal="center"/>
    </xf>
    <xf numFmtId="173" fontId="33" fillId="0" borderId="0" xfId="4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1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73" fontId="32" fillId="0" borderId="0" xfId="40" applyNumberFormat="1" applyFont="1" applyAlignment="1">
      <alignment horizontal="center"/>
    </xf>
    <xf numFmtId="0" fontId="31" fillId="0" borderId="0" xfId="0" applyFont="1" applyAlignment="1">
      <alignment wrapText="1"/>
    </xf>
    <xf numFmtId="0" fontId="44" fillId="0" borderId="0" xfId="0" applyFont="1" applyAlignment="1">
      <alignment/>
    </xf>
    <xf numFmtId="0" fontId="32" fillId="0" borderId="0" xfId="65" applyFont="1" applyBorder="1">
      <alignment/>
      <protection/>
    </xf>
    <xf numFmtId="0" fontId="31" fillId="0" borderId="0" xfId="65" applyFont="1">
      <alignment/>
      <protection/>
    </xf>
    <xf numFmtId="41" fontId="31" fillId="0" borderId="0" xfId="40" applyNumberFormat="1" applyFont="1" applyAlignment="1">
      <alignment horizontal="center"/>
    </xf>
    <xf numFmtId="0" fontId="44" fillId="0" borderId="0" xfId="0" applyFont="1" applyAlignment="1">
      <alignment/>
    </xf>
    <xf numFmtId="41" fontId="32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86" fontId="32" fillId="0" borderId="0" xfId="0" applyNumberFormat="1" applyFont="1" applyAlignment="1">
      <alignment/>
    </xf>
    <xf numFmtId="41" fontId="32" fillId="0" borderId="0" xfId="40" applyNumberFormat="1" applyFont="1" applyAlignment="1">
      <alignment horizontal="center"/>
    </xf>
    <xf numFmtId="41" fontId="44" fillId="0" borderId="0" xfId="0" applyNumberFormat="1" applyFont="1" applyAlignment="1">
      <alignment/>
    </xf>
    <xf numFmtId="41" fontId="32" fillId="0" borderId="0" xfId="65" applyNumberFormat="1" applyFont="1" applyBorder="1">
      <alignment/>
      <protection/>
    </xf>
    <xf numFmtId="41" fontId="45" fillId="0" borderId="0" xfId="0" applyNumberFormat="1" applyFont="1" applyAlignment="1">
      <alignment/>
    </xf>
    <xf numFmtId="41" fontId="44" fillId="0" borderId="0" xfId="0" applyNumberFormat="1" applyFont="1" applyAlignment="1">
      <alignment/>
    </xf>
    <xf numFmtId="0" fontId="31" fillId="0" borderId="16" xfId="65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65" fontId="32" fillId="0" borderId="0" xfId="0" applyNumberFormat="1" applyFont="1" applyAlignment="1">
      <alignment/>
    </xf>
    <xf numFmtId="165" fontId="31" fillId="0" borderId="0" xfId="0" applyNumberFormat="1" applyFont="1" applyAlignment="1">
      <alignment/>
    </xf>
    <xf numFmtId="173" fontId="32" fillId="0" borderId="0" xfId="40" applyNumberFormat="1" applyFont="1" applyBorder="1" applyAlignment="1">
      <alignment/>
    </xf>
    <xf numFmtId="0" fontId="33" fillId="0" borderId="0" xfId="58" applyFont="1" applyAlignment="1">
      <alignment horizontal="right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>
      <alignment/>
      <protection/>
    </xf>
    <xf numFmtId="0" fontId="32" fillId="0" borderId="0" xfId="66" applyFont="1" applyAlignment="1">
      <alignment horizontal="center"/>
      <protection/>
    </xf>
    <xf numFmtId="0" fontId="33" fillId="0" borderId="0" xfId="66" applyFont="1">
      <alignment/>
      <protection/>
    </xf>
    <xf numFmtId="0" fontId="30" fillId="0" borderId="0" xfId="66" applyFont="1">
      <alignment/>
      <protection/>
    </xf>
    <xf numFmtId="41" fontId="31" fillId="0" borderId="0" xfId="40" applyNumberFormat="1" applyFont="1" applyAlignment="1">
      <alignment/>
    </xf>
    <xf numFmtId="0" fontId="31" fillId="0" borderId="0" xfId="66" applyFont="1">
      <alignment/>
      <protection/>
    </xf>
    <xf numFmtId="0" fontId="46" fillId="0" borderId="0" xfId="66" applyFont="1">
      <alignment/>
      <protection/>
    </xf>
    <xf numFmtId="41" fontId="32" fillId="0" borderId="0" xfId="40" applyNumberFormat="1" applyFont="1" applyAlignment="1">
      <alignment/>
    </xf>
    <xf numFmtId="0" fontId="32" fillId="0" borderId="0" xfId="66" applyFont="1" applyBorder="1">
      <alignment/>
      <protection/>
    </xf>
    <xf numFmtId="41" fontId="31" fillId="0" borderId="0" xfId="66" applyNumberFormat="1" applyFont="1" applyBorder="1">
      <alignment/>
      <protection/>
    </xf>
    <xf numFmtId="165" fontId="31" fillId="0" borderId="0" xfId="40" applyNumberFormat="1" applyFont="1" applyAlignment="1">
      <alignment/>
    </xf>
    <xf numFmtId="165" fontId="4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32" fillId="0" borderId="0" xfId="40" applyNumberFormat="1" applyFont="1" applyAlignment="1">
      <alignment/>
    </xf>
    <xf numFmtId="41" fontId="49" fillId="0" borderId="0" xfId="40" applyNumberFormat="1" applyFont="1" applyAlignment="1">
      <alignment/>
    </xf>
    <xf numFmtId="165" fontId="49" fillId="0" borderId="0" xfId="40" applyNumberFormat="1" applyFont="1" applyAlignment="1">
      <alignment/>
    </xf>
    <xf numFmtId="165" fontId="0" fillId="0" borderId="0" xfId="0" applyNumberFormat="1" applyFont="1" applyAlignment="1">
      <alignment/>
    </xf>
    <xf numFmtId="183" fontId="51" fillId="0" borderId="21" xfId="61" applyNumberFormat="1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 horizontal="right" vertical="center"/>
      <protection/>
    </xf>
    <xf numFmtId="0" fontId="53" fillId="0" borderId="52" xfId="61" applyFont="1" applyFill="1" applyBorder="1" applyAlignment="1" applyProtection="1">
      <alignment horizontal="center" vertical="center" wrapText="1"/>
      <protection/>
    </xf>
    <xf numFmtId="0" fontId="53" fillId="0" borderId="53" xfId="61" applyFont="1" applyFill="1" applyBorder="1" applyAlignment="1" applyProtection="1">
      <alignment horizontal="center" vertical="center" wrapText="1"/>
      <protection/>
    </xf>
    <xf numFmtId="0" fontId="54" fillId="0" borderId="54" xfId="61" applyFont="1" applyFill="1" applyBorder="1" applyAlignment="1" applyProtection="1">
      <alignment horizontal="center" vertical="center" wrapText="1"/>
      <protection/>
    </xf>
    <xf numFmtId="0" fontId="54" fillId="0" borderId="55" xfId="61" applyFont="1" applyFill="1" applyBorder="1" applyAlignment="1" applyProtection="1">
      <alignment horizontal="center" vertical="center" wrapText="1"/>
      <protection/>
    </xf>
    <xf numFmtId="0" fontId="54" fillId="0" borderId="20" xfId="61" applyFont="1" applyFill="1" applyBorder="1" applyAlignment="1" applyProtection="1">
      <alignment horizontal="center" vertical="center" wrapText="1"/>
      <protection/>
    </xf>
    <xf numFmtId="0" fontId="54" fillId="0" borderId="54" xfId="61" applyFont="1" applyFill="1" applyBorder="1" applyAlignment="1" applyProtection="1">
      <alignment horizontal="left" vertical="center" wrapText="1" indent="1"/>
      <protection/>
    </xf>
    <xf numFmtId="0" fontId="54" fillId="0" borderId="55" xfId="61" applyFont="1" applyFill="1" applyBorder="1" applyAlignment="1" applyProtection="1">
      <alignment horizontal="left" vertical="center" wrapText="1" indent="1"/>
      <protection/>
    </xf>
    <xf numFmtId="183" fontId="54" fillId="0" borderId="55" xfId="61" applyNumberFormat="1" applyFont="1" applyFill="1" applyBorder="1" applyAlignment="1" applyProtection="1">
      <alignment horizontal="right" vertical="center" wrapText="1" indent="1"/>
      <protection/>
    </xf>
    <xf numFmtId="49" fontId="55" fillId="0" borderId="56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38" xfId="0" applyFont="1" applyBorder="1" applyAlignment="1" applyProtection="1">
      <alignment horizontal="left" wrapText="1" indent="1"/>
      <protection/>
    </xf>
    <xf numFmtId="183" fontId="5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3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wrapText="1" indent="1"/>
      <protection/>
    </xf>
    <xf numFmtId="183" fontId="5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58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wrapText="1" indent="1"/>
      <protection/>
    </xf>
    <xf numFmtId="183" fontId="55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55" xfId="0" applyFont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vertical="center" wrapText="1" indent="1"/>
      <protection/>
    </xf>
    <xf numFmtId="183" fontId="54" fillId="0" borderId="55" xfId="61" applyNumberFormat="1" applyFont="1" applyFill="1" applyBorder="1" applyAlignment="1" applyProtection="1">
      <alignment horizontal="right" vertical="center" wrapText="1" indent="1"/>
      <protection/>
    </xf>
    <xf numFmtId="183" fontId="55" fillId="0" borderId="38" xfId="61" applyNumberFormat="1" applyFont="1" applyFill="1" applyBorder="1" applyAlignment="1" applyProtection="1">
      <alignment horizontal="right" vertical="center" wrapText="1" indent="1"/>
      <protection/>
    </xf>
    <xf numFmtId="183" fontId="5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20" xfId="61" applyNumberFormat="1" applyFont="1" applyFill="1" applyBorder="1" applyAlignment="1" applyProtection="1">
      <alignment horizontal="right" vertical="center" wrapText="1" indent="1"/>
      <protection/>
    </xf>
    <xf numFmtId="183" fontId="55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60" xfId="61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61" applyFont="1" applyFill="1" applyBorder="1" applyAlignment="1" applyProtection="1">
      <alignment horizontal="left" vertical="center" wrapText="1" indent="1"/>
      <protection/>
    </xf>
    <xf numFmtId="183" fontId="54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6" fillId="0" borderId="61" xfId="0" applyFont="1" applyBorder="1" applyAlignment="1" applyProtection="1">
      <alignment vertical="center" wrapText="1"/>
      <protection/>
    </xf>
    <xf numFmtId="0" fontId="56" fillId="0" borderId="62" xfId="0" applyFont="1" applyBorder="1" applyAlignment="1" applyProtection="1">
      <alignment horizontal="left" vertical="center" wrapText="1" indent="1"/>
      <protection/>
    </xf>
    <xf numFmtId="183" fontId="54" fillId="0" borderId="62" xfId="61" applyNumberFormat="1" applyFont="1" applyFill="1" applyBorder="1" applyAlignment="1" applyProtection="1">
      <alignment horizontal="right" vertical="center" wrapText="1" indent="1"/>
      <protection/>
    </xf>
    <xf numFmtId="183" fontId="54" fillId="0" borderId="63" xfId="61" applyNumberFormat="1" applyFont="1" applyFill="1" applyBorder="1" applyAlignment="1" applyProtection="1">
      <alignment horizontal="right" vertical="center" wrapText="1" inden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56" fillId="0" borderId="54" xfId="0" applyFont="1" applyBorder="1" applyAlignment="1" applyProtection="1">
      <alignment vertical="center" wrapText="1"/>
      <protection/>
    </xf>
    <xf numFmtId="0" fontId="10" fillId="0" borderId="56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58" xfId="0" applyFont="1" applyBorder="1" applyAlignment="1" applyProtection="1">
      <alignment vertical="center" wrapText="1"/>
      <protection/>
    </xf>
    <xf numFmtId="183" fontId="54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183" fontId="54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55" xfId="0" applyFont="1" applyBorder="1" applyAlignment="1" applyProtection="1">
      <alignment vertical="center" wrapText="1"/>
      <protection/>
    </xf>
    <xf numFmtId="0" fontId="56" fillId="0" borderId="62" xfId="0" applyFont="1" applyBorder="1" applyAlignment="1" applyProtection="1">
      <alignment vertical="center" wrapText="1"/>
      <protection/>
    </xf>
    <xf numFmtId="0" fontId="58" fillId="0" borderId="0" xfId="0" applyFont="1" applyBorder="1" applyAlignment="1" applyProtection="1">
      <alignment horizontal="left" vertical="center" wrapText="1" indent="1"/>
      <protection/>
    </xf>
    <xf numFmtId="183" fontId="5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4" fillId="0" borderId="60" xfId="61" applyFont="1" applyFill="1" applyBorder="1" applyAlignment="1" applyProtection="1">
      <alignment horizontal="center" vertical="center" wrapText="1"/>
      <protection/>
    </xf>
    <xf numFmtId="0" fontId="54" fillId="0" borderId="64" xfId="61" applyFont="1" applyFill="1" applyBorder="1" applyAlignment="1" applyProtection="1">
      <alignment horizontal="left" vertical="center" wrapText="1" indent="1"/>
      <protection/>
    </xf>
    <xf numFmtId="0" fontId="54" fillId="0" borderId="65" xfId="61" applyFont="1" applyFill="1" applyBorder="1" applyAlignment="1" applyProtection="1">
      <alignment vertical="center" wrapText="1"/>
      <protection/>
    </xf>
    <xf numFmtId="183" fontId="54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55" fillId="0" borderId="3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50" xfId="61" applyFont="1" applyFill="1" applyBorder="1" applyAlignment="1" applyProtection="1">
      <alignment horizontal="left" vertical="center" wrapText="1" indent="1"/>
      <protection/>
    </xf>
    <xf numFmtId="183" fontId="55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0" xfId="61" applyFont="1" applyFill="1" applyBorder="1" applyAlignment="1" applyProtection="1">
      <alignment horizontal="left" vertical="center" wrapText="1" indent="1"/>
      <protection/>
    </xf>
    <xf numFmtId="0" fontId="55" fillId="0" borderId="41" xfId="61" applyFont="1" applyFill="1" applyBorder="1" applyAlignment="1" applyProtection="1">
      <alignment horizontal="left" vertical="center" wrapText="1" indent="1"/>
      <protection/>
    </xf>
    <xf numFmtId="0" fontId="55" fillId="0" borderId="0" xfId="61" applyFont="1" applyFill="1" applyBorder="1" applyAlignment="1" applyProtection="1">
      <alignment horizontal="left" vertical="center" wrapText="1" indent="1"/>
      <protection/>
    </xf>
    <xf numFmtId="0" fontId="55" fillId="0" borderId="10" xfId="61" applyFont="1" applyFill="1" applyBorder="1" applyAlignment="1" applyProtection="1">
      <alignment horizontal="left" indent="6"/>
      <protection/>
    </xf>
    <xf numFmtId="0" fontId="55" fillId="0" borderId="10" xfId="61" applyFont="1" applyFill="1" applyBorder="1" applyAlignment="1" applyProtection="1">
      <alignment horizontal="left" vertical="center" wrapText="1" indent="6"/>
      <protection/>
    </xf>
    <xf numFmtId="49" fontId="55" fillId="0" borderId="66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1" xfId="61" applyFont="1" applyFill="1" applyBorder="1" applyAlignment="1" applyProtection="1">
      <alignment horizontal="left" vertical="center" wrapText="1" indent="6"/>
      <protection/>
    </xf>
    <xf numFmtId="49" fontId="55" fillId="0" borderId="67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52" xfId="61" applyFont="1" applyFill="1" applyBorder="1" applyAlignment="1" applyProtection="1">
      <alignment horizontal="left" vertical="center" wrapText="1" indent="6"/>
      <protection/>
    </xf>
    <xf numFmtId="183" fontId="55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55" xfId="61" applyFont="1" applyFill="1" applyBorder="1" applyAlignment="1" applyProtection="1">
      <alignment vertical="center" wrapText="1"/>
      <protection/>
    </xf>
    <xf numFmtId="0" fontId="55" fillId="0" borderId="11" xfId="61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vertical="center" wrapText="1" indent="1"/>
      <protection/>
    </xf>
    <xf numFmtId="0" fontId="54" fillId="0" borderId="55" xfId="61" applyFont="1" applyFill="1" applyBorder="1" applyAlignment="1" applyProtection="1">
      <alignment horizontal="left" vertical="center" wrapText="1" inden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0" fontId="55" fillId="0" borderId="51" xfId="61" applyFont="1" applyFill="1" applyBorder="1" applyAlignment="1" applyProtection="1">
      <alignment horizontal="left" vertical="center" wrapText="1" indent="1"/>
      <protection/>
    </xf>
    <xf numFmtId="183" fontId="55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83" fontId="56" fillId="0" borderId="55" xfId="0" applyNumberFormat="1" applyFont="1" applyBorder="1" applyAlignment="1" applyProtection="1">
      <alignment horizontal="right" vertical="center" wrapText="1" indent="1"/>
      <protection/>
    </xf>
    <xf numFmtId="183" fontId="56" fillId="0" borderId="20" xfId="0" applyNumberFormat="1" applyFont="1" applyBorder="1" applyAlignment="1" applyProtection="1">
      <alignment horizontal="right" vertical="center" wrapText="1" indent="1"/>
      <protection/>
    </xf>
    <xf numFmtId="183" fontId="58" fillId="0" borderId="55" xfId="0" applyNumberFormat="1" applyFont="1" applyBorder="1" applyAlignment="1" applyProtection="1" quotePrefix="1">
      <alignment horizontal="right" vertical="center" wrapText="1" indent="1"/>
      <protection/>
    </xf>
    <xf numFmtId="0" fontId="56" fillId="0" borderId="61" xfId="0" applyFont="1" applyBorder="1" applyAlignment="1" applyProtection="1">
      <alignment horizontal="left" vertical="center" wrapText="1" indent="1"/>
      <protection/>
    </xf>
    <xf numFmtId="0" fontId="58" fillId="0" borderId="62" xfId="0" applyFont="1" applyBorder="1" applyAlignment="1" applyProtection="1">
      <alignment horizontal="left" vertical="center" wrapText="1" indent="1"/>
      <protection/>
    </xf>
    <xf numFmtId="0" fontId="29" fillId="0" borderId="0" xfId="61" applyFont="1" applyFill="1" applyProtection="1">
      <alignment/>
      <protection/>
    </xf>
    <xf numFmtId="0" fontId="29" fillId="0" borderId="0" xfId="61" applyFont="1" applyFill="1" applyAlignment="1" applyProtection="1">
      <alignment horizontal="right" vertical="center" indent="1"/>
      <protection/>
    </xf>
    <xf numFmtId="183" fontId="51" fillId="0" borderId="21" xfId="61" applyNumberFormat="1" applyFont="1" applyFill="1" applyBorder="1" applyAlignment="1" applyProtection="1">
      <alignment horizontal="left" vertical="center"/>
      <protection/>
    </xf>
    <xf numFmtId="0" fontId="29" fillId="0" borderId="0" xfId="61" applyFill="1" applyProtection="1">
      <alignment/>
      <protection/>
    </xf>
    <xf numFmtId="183" fontId="54" fillId="0" borderId="60" xfId="61" applyNumberFormat="1" applyFont="1" applyFill="1" applyBorder="1" applyAlignment="1" applyProtection="1">
      <alignment horizontal="right" vertical="center" wrapText="1" indent="1"/>
      <protection/>
    </xf>
    <xf numFmtId="49" fontId="55" fillId="0" borderId="61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62" xfId="61" applyFont="1" applyFill="1" applyBorder="1" applyAlignment="1" applyProtection="1">
      <alignment horizontal="left" vertical="center" wrapText="1" indent="1"/>
      <protection/>
    </xf>
    <xf numFmtId="0" fontId="10" fillId="0" borderId="50" xfId="0" applyFont="1" applyBorder="1" applyAlignment="1" applyProtection="1">
      <alignment horizontal="left" wrapText="1" indent="1"/>
      <protection/>
    </xf>
    <xf numFmtId="183" fontId="55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52" xfId="0" applyFont="1" applyBorder="1" applyAlignment="1" applyProtection="1">
      <alignment horizontal="left" wrapText="1" indent="1"/>
      <protection/>
    </xf>
    <xf numFmtId="183" fontId="55" fillId="0" borderId="52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54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55" xfId="61" applyFont="1" applyFill="1" applyBorder="1" applyAlignment="1" applyProtection="1">
      <alignment horizontal="left" vertical="center" wrapText="1" indent="1"/>
      <protection/>
    </xf>
    <xf numFmtId="183" fontId="55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183" fontId="55" fillId="0" borderId="20" xfId="6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2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5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183" fontId="55" fillId="0" borderId="0" xfId="61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1" xfId="61" applyFont="1" applyFill="1" applyBorder="1" applyAlignment="1" applyProtection="1">
      <alignment horizontal="left" vertical="center" wrapText="1" indent="6"/>
      <protection/>
    </xf>
    <xf numFmtId="0" fontId="55" fillId="0" borderId="50" xfId="61" applyFont="1" applyFill="1" applyBorder="1" applyAlignment="1" applyProtection="1">
      <alignment horizontal="left" vertical="center" wrapText="1" indent="6"/>
      <protection/>
    </xf>
    <xf numFmtId="0" fontId="5" fillId="0" borderId="0" xfId="0" applyFont="1" applyAlignment="1">
      <alignment horizontal="right"/>
    </xf>
    <xf numFmtId="0" fontId="32" fillId="0" borderId="46" xfId="65" applyFont="1" applyBorder="1" applyAlignment="1">
      <alignment wrapText="1"/>
      <protection/>
    </xf>
    <xf numFmtId="0" fontId="32" fillId="0" borderId="39" xfId="65" applyFont="1" applyBorder="1" applyAlignment="1" quotePrefix="1">
      <alignment horizontal="center" vertical="center" wrapText="1"/>
      <protection/>
    </xf>
    <xf numFmtId="3" fontId="32" fillId="0" borderId="30" xfId="65" applyNumberFormat="1" applyFont="1" applyBorder="1" applyAlignment="1">
      <alignment horizontal="right"/>
      <protection/>
    </xf>
    <xf numFmtId="3" fontId="32" fillId="0" borderId="50" xfId="65" applyNumberFormat="1" applyFont="1" applyBorder="1" applyAlignment="1">
      <alignment horizontal="right"/>
      <protection/>
    </xf>
    <xf numFmtId="3" fontId="32" fillId="0" borderId="44" xfId="65" applyNumberFormat="1" applyFont="1" applyBorder="1" applyAlignment="1">
      <alignment horizontal="right"/>
      <protection/>
    </xf>
    <xf numFmtId="3" fontId="32" fillId="0" borderId="31" xfId="65" applyNumberFormat="1" applyFont="1" applyBorder="1" applyAlignment="1">
      <alignment horizontal="right"/>
      <protection/>
    </xf>
    <xf numFmtId="3" fontId="32" fillId="0" borderId="69" xfId="65" applyNumberFormat="1" applyFont="1" applyBorder="1" applyAlignment="1">
      <alignment horizontal="right"/>
      <protection/>
    </xf>
    <xf numFmtId="3" fontId="36" fillId="0" borderId="50" xfId="65" applyNumberFormat="1" applyFont="1" applyBorder="1">
      <alignment/>
      <protection/>
    </xf>
    <xf numFmtId="3" fontId="32" fillId="0" borderId="13" xfId="65" applyNumberFormat="1" applyFont="1" applyBorder="1" applyAlignment="1">
      <alignment horizontal="right"/>
      <protection/>
    </xf>
    <xf numFmtId="3" fontId="32" fillId="0" borderId="10" xfId="65" applyNumberFormat="1" applyFont="1" applyBorder="1" applyAlignment="1">
      <alignment horizontal="right"/>
      <protection/>
    </xf>
    <xf numFmtId="3" fontId="32" fillId="0" borderId="46" xfId="65" applyNumberFormat="1" applyFont="1" applyBorder="1" applyAlignment="1">
      <alignment horizontal="right"/>
      <protection/>
    </xf>
    <xf numFmtId="3" fontId="32" fillId="0" borderId="27" xfId="65" applyNumberFormat="1" applyFont="1" applyBorder="1" applyAlignment="1">
      <alignment horizontal="right"/>
      <protection/>
    </xf>
    <xf numFmtId="3" fontId="32" fillId="0" borderId="26" xfId="65" applyNumberFormat="1" applyFont="1" applyBorder="1" applyAlignment="1">
      <alignment horizontal="right"/>
      <protection/>
    </xf>
    <xf numFmtId="3" fontId="36" fillId="0" borderId="10" xfId="65" applyNumberFormat="1" applyFont="1" applyBorder="1">
      <alignment/>
      <protection/>
    </xf>
    <xf numFmtId="3" fontId="32" fillId="0" borderId="10" xfId="65" applyNumberFormat="1" applyFont="1" applyBorder="1">
      <alignment/>
      <protection/>
    </xf>
    <xf numFmtId="3" fontId="32" fillId="0" borderId="27" xfId="65" applyNumberFormat="1" applyFont="1" applyBorder="1">
      <alignment/>
      <protection/>
    </xf>
    <xf numFmtId="3" fontId="32" fillId="0" borderId="13" xfId="65" applyNumberFormat="1" applyFont="1" applyBorder="1">
      <alignment/>
      <protection/>
    </xf>
    <xf numFmtId="3" fontId="32" fillId="0" borderId="59" xfId="65" applyNumberFormat="1" applyFont="1" applyBorder="1" applyAlignment="1">
      <alignment horizontal="right"/>
      <protection/>
    </xf>
    <xf numFmtId="3" fontId="32" fillId="0" borderId="58" xfId="65" applyNumberFormat="1" applyFont="1" applyBorder="1" applyAlignment="1">
      <alignment horizontal="right"/>
      <protection/>
    </xf>
    <xf numFmtId="3" fontId="32" fillId="0" borderId="11" xfId="65" applyNumberFormat="1" applyFont="1" applyBorder="1" applyAlignment="1">
      <alignment horizontal="right"/>
      <protection/>
    </xf>
    <xf numFmtId="3" fontId="32" fillId="0" borderId="29" xfId="65" applyNumberFormat="1" applyFont="1" applyBorder="1" applyAlignment="1">
      <alignment horizontal="right"/>
      <protection/>
    </xf>
    <xf numFmtId="3" fontId="32" fillId="0" borderId="70" xfId="65" applyNumberFormat="1" applyFont="1" applyBorder="1" applyAlignment="1">
      <alignment horizontal="right"/>
      <protection/>
    </xf>
    <xf numFmtId="3" fontId="32" fillId="0" borderId="68" xfId="65" applyNumberFormat="1" applyFont="1" applyBorder="1" applyAlignment="1">
      <alignment horizontal="right"/>
      <protection/>
    </xf>
    <xf numFmtId="3" fontId="32" fillId="0" borderId="67" xfId="65" applyNumberFormat="1" applyFont="1" applyBorder="1" applyAlignment="1">
      <alignment horizontal="right"/>
      <protection/>
    </xf>
    <xf numFmtId="3" fontId="32" fillId="0" borderId="52" xfId="65" applyNumberFormat="1" applyFont="1" applyBorder="1" applyAlignment="1">
      <alignment horizontal="right"/>
      <protection/>
    </xf>
    <xf numFmtId="3" fontId="32" fillId="0" borderId="53" xfId="65" applyNumberFormat="1" applyFont="1" applyBorder="1" applyAlignment="1">
      <alignment horizontal="right"/>
      <protection/>
    </xf>
    <xf numFmtId="3" fontId="32" fillId="0" borderId="71" xfId="65" applyNumberFormat="1" applyFont="1" applyBorder="1" applyAlignment="1">
      <alignment horizontal="right"/>
      <protection/>
    </xf>
    <xf numFmtId="3" fontId="36" fillId="0" borderId="11" xfId="65" applyNumberFormat="1" applyFont="1" applyBorder="1">
      <alignment/>
      <protection/>
    </xf>
    <xf numFmtId="3" fontId="30" fillId="0" borderId="15" xfId="65" applyNumberFormat="1" applyFont="1" applyBorder="1" applyAlignment="1">
      <alignment horizontal="right"/>
      <protection/>
    </xf>
    <xf numFmtId="3" fontId="30" fillId="0" borderId="12" xfId="65" applyNumberFormat="1" applyFont="1" applyBorder="1" applyAlignment="1">
      <alignment horizontal="right"/>
      <protection/>
    </xf>
    <xf numFmtId="3" fontId="39" fillId="0" borderId="12" xfId="65" applyNumberFormat="1" applyFont="1" applyBorder="1">
      <alignment/>
      <protection/>
    </xf>
    <xf numFmtId="3" fontId="39" fillId="0" borderId="15" xfId="65" applyNumberFormat="1" applyFont="1" applyBorder="1">
      <alignment/>
      <protection/>
    </xf>
    <xf numFmtId="3" fontId="39" fillId="0" borderId="19" xfId="65" applyNumberFormat="1" applyFont="1" applyBorder="1">
      <alignment/>
      <protection/>
    </xf>
    <xf numFmtId="0" fontId="34" fillId="0" borderId="46" xfId="65" applyFont="1" applyBorder="1" applyAlignment="1">
      <alignment wrapText="1"/>
      <protection/>
    </xf>
    <xf numFmtId="0" fontId="34" fillId="0" borderId="39" xfId="65" applyFont="1" applyBorder="1" applyAlignment="1" quotePrefix="1">
      <alignment horizontal="center" vertical="center" wrapText="1"/>
      <protection/>
    </xf>
    <xf numFmtId="3" fontId="34" fillId="0" borderId="30" xfId="65" applyNumberFormat="1" applyFont="1" applyBorder="1" applyAlignment="1">
      <alignment horizontal="right"/>
      <protection/>
    </xf>
    <xf numFmtId="3" fontId="34" fillId="0" borderId="50" xfId="65" applyNumberFormat="1" applyFont="1" applyBorder="1" applyAlignment="1">
      <alignment horizontal="right"/>
      <protection/>
    </xf>
    <xf numFmtId="3" fontId="34" fillId="0" borderId="44" xfId="65" applyNumberFormat="1" applyFont="1" applyBorder="1" applyAlignment="1">
      <alignment horizontal="right"/>
      <protection/>
    </xf>
    <xf numFmtId="3" fontId="34" fillId="0" borderId="31" xfId="65" applyNumberFormat="1" applyFont="1" applyBorder="1" applyAlignment="1">
      <alignment horizontal="right"/>
      <protection/>
    </xf>
    <xf numFmtId="3" fontId="34" fillId="0" borderId="56" xfId="65" applyNumberFormat="1" applyFont="1" applyBorder="1" applyAlignment="1">
      <alignment horizontal="right"/>
      <protection/>
    </xf>
    <xf numFmtId="3" fontId="34" fillId="0" borderId="38" xfId="65" applyNumberFormat="1" applyFont="1" applyBorder="1" applyAlignment="1">
      <alignment horizontal="right"/>
      <protection/>
    </xf>
    <xf numFmtId="3" fontId="34" fillId="0" borderId="13" xfId="65" applyNumberFormat="1" applyFont="1" applyBorder="1" applyAlignment="1">
      <alignment horizontal="right"/>
      <protection/>
    </xf>
    <xf numFmtId="3" fontId="34" fillId="0" borderId="10" xfId="65" applyNumberFormat="1" applyFont="1" applyBorder="1" applyAlignment="1">
      <alignment horizontal="right"/>
      <protection/>
    </xf>
    <xf numFmtId="3" fontId="34" fillId="0" borderId="46" xfId="65" applyNumberFormat="1" applyFont="1" applyBorder="1" applyAlignment="1">
      <alignment horizontal="right"/>
      <protection/>
    </xf>
    <xf numFmtId="3" fontId="34" fillId="0" borderId="27" xfId="65" applyNumberFormat="1" applyFont="1" applyBorder="1" applyAlignment="1">
      <alignment horizontal="right"/>
      <protection/>
    </xf>
    <xf numFmtId="3" fontId="34" fillId="0" borderId="59" xfId="65" applyNumberFormat="1" applyFont="1" applyBorder="1" applyAlignment="1">
      <alignment horizontal="right"/>
      <protection/>
    </xf>
    <xf numFmtId="3" fontId="34" fillId="0" borderId="58" xfId="65" applyNumberFormat="1" applyFont="1" applyBorder="1" applyAlignment="1">
      <alignment horizontal="right"/>
      <protection/>
    </xf>
    <xf numFmtId="3" fontId="34" fillId="0" borderId="11" xfId="65" applyNumberFormat="1" applyFont="1" applyBorder="1" applyAlignment="1">
      <alignment horizontal="right"/>
      <protection/>
    </xf>
    <xf numFmtId="3" fontId="34" fillId="0" borderId="29" xfId="65" applyNumberFormat="1" applyFont="1" applyBorder="1" applyAlignment="1">
      <alignment horizontal="right"/>
      <protection/>
    </xf>
    <xf numFmtId="3" fontId="34" fillId="0" borderId="68" xfId="65" applyNumberFormat="1" applyFont="1" applyBorder="1" applyAlignment="1">
      <alignment horizontal="right"/>
      <protection/>
    </xf>
    <xf numFmtId="3" fontId="34" fillId="0" borderId="67" xfId="65" applyNumberFormat="1" applyFont="1" applyBorder="1" applyAlignment="1">
      <alignment horizontal="right"/>
      <protection/>
    </xf>
    <xf numFmtId="3" fontId="34" fillId="0" borderId="52" xfId="65" applyNumberFormat="1" applyFont="1" applyBorder="1" applyAlignment="1">
      <alignment horizontal="right"/>
      <protection/>
    </xf>
    <xf numFmtId="3" fontId="34" fillId="0" borderId="53" xfId="65" applyNumberFormat="1" applyFont="1" applyBorder="1" applyAlignment="1">
      <alignment horizontal="right"/>
      <protection/>
    </xf>
    <xf numFmtId="3" fontId="40" fillId="0" borderId="15" xfId="65" applyNumberFormat="1" applyFont="1" applyBorder="1" applyAlignment="1">
      <alignment horizontal="right"/>
      <protection/>
    </xf>
    <xf numFmtId="3" fontId="40" fillId="0" borderId="12" xfId="65" applyNumberFormat="1" applyFont="1" applyBorder="1" applyAlignment="1">
      <alignment horizontal="right"/>
      <protection/>
    </xf>
    <xf numFmtId="3" fontId="40" fillId="0" borderId="72" xfId="65" applyNumberFormat="1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32" fillId="0" borderId="56" xfId="65" applyNumberFormat="1" applyFont="1" applyBorder="1" applyAlignment="1">
      <alignment horizontal="right"/>
      <protection/>
    </xf>
    <xf numFmtId="3" fontId="32" fillId="0" borderId="38" xfId="65" applyNumberFormat="1" applyFont="1" applyBorder="1" applyAlignment="1">
      <alignment horizontal="right"/>
      <protection/>
    </xf>
    <xf numFmtId="3" fontId="36" fillId="0" borderId="28" xfId="65" applyNumberFormat="1" applyFont="1" applyBorder="1">
      <alignment/>
      <protection/>
    </xf>
    <xf numFmtId="3" fontId="32" fillId="0" borderId="56" xfId="65" applyNumberFormat="1" applyFont="1" applyBorder="1">
      <alignment/>
      <protection/>
    </xf>
    <xf numFmtId="3" fontId="32" fillId="0" borderId="38" xfId="65" applyNumberFormat="1" applyFont="1" applyBorder="1">
      <alignment/>
      <protection/>
    </xf>
    <xf numFmtId="3" fontId="35" fillId="0" borderId="14" xfId="65" applyNumberFormat="1" applyFont="1" applyBorder="1">
      <alignment/>
      <protection/>
    </xf>
    <xf numFmtId="3" fontId="32" fillId="0" borderId="73" xfId="65" applyNumberFormat="1" applyFont="1" applyBorder="1">
      <alignment/>
      <protection/>
    </xf>
    <xf numFmtId="3" fontId="31" fillId="0" borderId="73" xfId="65" applyNumberFormat="1" applyFont="1" applyBorder="1">
      <alignment/>
      <protection/>
    </xf>
    <xf numFmtId="3" fontId="0" fillId="0" borderId="38" xfId="0" applyNumberFormat="1" applyBorder="1" applyAlignment="1">
      <alignment/>
    </xf>
    <xf numFmtId="3" fontId="41" fillId="0" borderId="38" xfId="0" applyNumberFormat="1" applyFont="1" applyBorder="1" applyAlignment="1">
      <alignment/>
    </xf>
    <xf numFmtId="3" fontId="36" fillId="0" borderId="27" xfId="65" applyNumberFormat="1" applyFont="1" applyBorder="1">
      <alignment/>
      <protection/>
    </xf>
    <xf numFmtId="3" fontId="35" fillId="0" borderId="34" xfId="65" applyNumberFormat="1" applyFont="1" applyBorder="1">
      <alignment/>
      <protection/>
    </xf>
    <xf numFmtId="3" fontId="32" fillId="0" borderId="26" xfId="65" applyNumberFormat="1" applyFont="1" applyBorder="1">
      <alignment/>
      <protection/>
    </xf>
    <xf numFmtId="3" fontId="31" fillId="0" borderId="26" xfId="65" applyNumberFormat="1" applyFont="1" applyBorder="1">
      <alignment/>
      <protection/>
    </xf>
    <xf numFmtId="3" fontId="35" fillId="0" borderId="13" xfId="65" applyNumberFormat="1" applyFont="1" applyBorder="1">
      <alignment/>
      <protection/>
    </xf>
    <xf numFmtId="3" fontId="32" fillId="0" borderId="58" xfId="65" applyNumberFormat="1" applyFont="1" applyBorder="1">
      <alignment/>
      <protection/>
    </xf>
    <xf numFmtId="3" fontId="32" fillId="0" borderId="11" xfId="65" applyNumberFormat="1" applyFont="1" applyBorder="1">
      <alignment/>
      <protection/>
    </xf>
    <xf numFmtId="3" fontId="36" fillId="0" borderId="53" xfId="65" applyNumberFormat="1" applyFont="1" applyBorder="1">
      <alignment/>
      <protection/>
    </xf>
    <xf numFmtId="3" fontId="32" fillId="0" borderId="67" xfId="65" applyNumberFormat="1" applyFont="1" applyBorder="1">
      <alignment/>
      <protection/>
    </xf>
    <xf numFmtId="3" fontId="32" fillId="0" borderId="52" xfId="65" applyNumberFormat="1" applyFont="1" applyBorder="1">
      <alignment/>
      <protection/>
    </xf>
    <xf numFmtId="3" fontId="4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41" fontId="32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0" fontId="47" fillId="0" borderId="0" xfId="65" applyFont="1" applyBorder="1" applyAlignment="1" quotePrefix="1">
      <alignment horizontal="left" vertical="center" wrapText="1"/>
      <protection/>
    </xf>
    <xf numFmtId="0" fontId="48" fillId="0" borderId="0" xfId="0" applyFont="1" applyBorder="1" applyAlignment="1">
      <alignment horizontal="left" wrapText="1"/>
    </xf>
    <xf numFmtId="41" fontId="32" fillId="0" borderId="0" xfId="65" applyNumberFormat="1" applyFont="1">
      <alignment/>
      <protection/>
    </xf>
    <xf numFmtId="41" fontId="32" fillId="0" borderId="25" xfId="65" applyNumberFormat="1" applyFont="1" applyBorder="1">
      <alignment/>
      <protection/>
    </xf>
    <xf numFmtId="41" fontId="31" fillId="0" borderId="0" xfId="65" applyNumberFormat="1" applyFont="1">
      <alignment/>
      <protection/>
    </xf>
    <xf numFmtId="41" fontId="32" fillId="0" borderId="25" xfId="40" applyNumberFormat="1" applyFont="1" applyBorder="1" applyAlignment="1">
      <alignment/>
    </xf>
    <xf numFmtId="0" fontId="31" fillId="0" borderId="0" xfId="65" applyFont="1" applyBorder="1" applyAlignment="1">
      <alignment wrapText="1"/>
      <protection/>
    </xf>
    <xf numFmtId="41" fontId="31" fillId="0" borderId="0" xfId="65" applyNumberFormat="1" applyFont="1" applyBorder="1">
      <alignment/>
      <protection/>
    </xf>
    <xf numFmtId="173" fontId="31" fillId="0" borderId="0" xfId="4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8" fillId="0" borderId="22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top" wrapText="1"/>
    </xf>
    <xf numFmtId="165" fontId="32" fillId="0" borderId="25" xfId="0" applyNumberFormat="1" applyFont="1" applyBorder="1" applyAlignment="1">
      <alignment/>
    </xf>
    <xf numFmtId="0" fontId="46" fillId="0" borderId="0" xfId="0" applyFont="1" applyAlignment="1">
      <alignment/>
    </xf>
    <xf numFmtId="41" fontId="32" fillId="0" borderId="25" xfId="0" applyNumberFormat="1" applyFont="1" applyBorder="1" applyAlignment="1">
      <alignment/>
    </xf>
    <xf numFmtId="41" fontId="32" fillId="0" borderId="0" xfId="40" applyNumberFormat="1" applyFont="1" applyBorder="1" applyAlignment="1">
      <alignment/>
    </xf>
    <xf numFmtId="0" fontId="8" fillId="0" borderId="0" xfId="67" applyFont="1" applyBorder="1" applyAlignment="1">
      <alignment horizontal="center" vertical="center" wrapText="1"/>
      <protection/>
    </xf>
    <xf numFmtId="0" fontId="8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/>
      <protection/>
    </xf>
    <xf numFmtId="0" fontId="24" fillId="0" borderId="0" xfId="0" applyFont="1" applyBorder="1" applyAlignment="1">
      <alignment horizontal="left" vertical="top" wrapText="1"/>
    </xf>
    <xf numFmtId="0" fontId="8" fillId="0" borderId="32" xfId="67" applyFont="1" applyBorder="1" applyAlignment="1">
      <alignment horizontal="right"/>
      <protection/>
    </xf>
    <xf numFmtId="173" fontId="8" fillId="0" borderId="21" xfId="40" applyNumberFormat="1" applyFont="1" applyBorder="1" applyAlignment="1">
      <alignment horizontal="right"/>
    </xf>
    <xf numFmtId="0" fontId="9" fillId="0" borderId="0" xfId="0" applyFont="1" applyAlignment="1" quotePrefix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73" fontId="8" fillId="0" borderId="0" xfId="4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 quotePrefix="1">
      <alignment horizontal="left" vertical="top" wrapText="1"/>
    </xf>
    <xf numFmtId="0" fontId="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32" fillId="0" borderId="0" xfId="63" applyFont="1" applyAlignment="1">
      <alignment vertical="top"/>
      <protection/>
    </xf>
    <xf numFmtId="0" fontId="31" fillId="0" borderId="0" xfId="60" applyFont="1" applyAlignment="1">
      <alignment horizontal="left" vertical="top"/>
      <protection/>
    </xf>
    <xf numFmtId="0" fontId="32" fillId="0" borderId="0" xfId="63" applyFont="1" applyAlignment="1">
      <alignment horizontal="left" vertical="top" wrapText="1"/>
      <protection/>
    </xf>
    <xf numFmtId="0" fontId="32" fillId="0" borderId="0" xfId="63" applyFont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4" fillId="0" borderId="0" xfId="60" applyFont="1" applyAlignment="1">
      <alignment horizontal="center"/>
      <protection/>
    </xf>
    <xf numFmtId="165" fontId="9" fillId="0" borderId="0" xfId="60" applyNumberFormat="1" applyFont="1" applyBorder="1">
      <alignment/>
      <protection/>
    </xf>
    <xf numFmtId="0" fontId="1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4" fillId="32" borderId="15" xfId="0" applyFont="1" applyFill="1" applyBorder="1" applyAlignment="1">
      <alignment horizontal="center" vertical="center" wrapText="1"/>
    </xf>
    <xf numFmtId="0" fontId="64" fillId="32" borderId="15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50" xfId="0" applyFont="1" applyBorder="1" applyAlignment="1">
      <alignment horizontal="left" vertical="top" wrapText="1"/>
    </xf>
    <xf numFmtId="3" fontId="65" fillId="0" borderId="50" xfId="0" applyNumberFormat="1" applyFont="1" applyBorder="1" applyAlignment="1">
      <alignment horizontal="right" vertical="top" wrapText="1"/>
    </xf>
    <xf numFmtId="3" fontId="65" fillId="0" borderId="31" xfId="0" applyNumberFormat="1" applyFont="1" applyBorder="1" applyAlignment="1">
      <alignment horizontal="right" vertical="top" wrapText="1"/>
    </xf>
    <xf numFmtId="0" fontId="65" fillId="0" borderId="13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3" fontId="65" fillId="0" borderId="10" xfId="0" applyNumberFormat="1" applyFont="1" applyBorder="1" applyAlignment="1">
      <alignment horizontal="right" vertical="top" wrapText="1"/>
    </xf>
    <xf numFmtId="3" fontId="65" fillId="0" borderId="27" xfId="0" applyNumberFormat="1" applyFont="1" applyBorder="1" applyAlignment="1">
      <alignment horizontal="right" vertical="top" wrapText="1"/>
    </xf>
    <xf numFmtId="0" fontId="65" fillId="0" borderId="58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3" fontId="65" fillId="0" borderId="11" xfId="0" applyNumberFormat="1" applyFont="1" applyBorder="1" applyAlignment="1">
      <alignment horizontal="right" vertical="top" wrapText="1"/>
    </xf>
    <xf numFmtId="3" fontId="65" fillId="0" borderId="29" xfId="0" applyNumberFormat="1" applyFont="1" applyBorder="1" applyAlignment="1">
      <alignment horizontal="right" vertical="top" wrapText="1"/>
    </xf>
    <xf numFmtId="0" fontId="66" fillId="0" borderId="15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left" vertical="top" wrapText="1"/>
    </xf>
    <xf numFmtId="3" fontId="66" fillId="0" borderId="15" xfId="0" applyNumberFormat="1" applyFont="1" applyBorder="1" applyAlignment="1">
      <alignment horizontal="right" vertical="top" wrapText="1"/>
    </xf>
    <xf numFmtId="0" fontId="24" fillId="32" borderId="0" xfId="0" applyFont="1" applyFill="1" applyAlignment="1">
      <alignment horizontal="center" vertical="top" wrapText="1"/>
    </xf>
    <xf numFmtId="0" fontId="64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64" fillId="32" borderId="30" xfId="0" applyFont="1" applyFill="1" applyBorder="1" applyAlignment="1">
      <alignment horizontal="center" vertical="top" wrapText="1"/>
    </xf>
    <xf numFmtId="0" fontId="64" fillId="32" borderId="50" xfId="0" applyFont="1" applyFill="1" applyBorder="1" applyAlignment="1">
      <alignment horizontal="center" vertical="top" wrapText="1"/>
    </xf>
    <xf numFmtId="0" fontId="64" fillId="32" borderId="31" xfId="0" applyFont="1" applyFill="1" applyBorder="1" applyAlignment="1">
      <alignment horizontal="center" vertical="top" wrapText="1"/>
    </xf>
    <xf numFmtId="0" fontId="64" fillId="32" borderId="67" xfId="0" applyFont="1" applyFill="1" applyBorder="1" applyAlignment="1">
      <alignment horizontal="center" vertical="top" wrapText="1"/>
    </xf>
    <xf numFmtId="0" fontId="64" fillId="32" borderId="52" xfId="0" applyFont="1" applyFill="1" applyBorder="1" applyAlignment="1">
      <alignment horizontal="center" vertical="top" wrapText="1"/>
    </xf>
    <xf numFmtId="0" fontId="64" fillId="32" borderId="53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wrapText="1"/>
    </xf>
    <xf numFmtId="0" fontId="65" fillId="0" borderId="74" xfId="0" applyFont="1" applyBorder="1" applyAlignment="1">
      <alignment horizontal="left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74" xfId="0" applyBorder="1" applyAlignment="1">
      <alignment/>
    </xf>
    <xf numFmtId="0" fontId="41" fillId="0" borderId="15" xfId="0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47" xfId="0" applyBorder="1" applyAlignment="1">
      <alignment horizontal="right"/>
    </xf>
    <xf numFmtId="0" fontId="41" fillId="0" borderId="15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74" xfId="0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7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1" fillId="0" borderId="24" xfId="65" applyFont="1" applyBorder="1" applyAlignment="1">
      <alignment horizontal="center" vertical="center"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/>
    </xf>
    <xf numFmtId="0" fontId="8" fillId="0" borderId="39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39" xfId="0" applyFont="1" applyBorder="1" applyAlignment="1">
      <alignment horizontal="right" vertical="center"/>
    </xf>
    <xf numFmtId="0" fontId="8" fillId="0" borderId="7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65" fillId="0" borderId="13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3" fontId="65" fillId="0" borderId="27" xfId="0" applyNumberFormat="1" applyFont="1" applyFill="1" applyBorder="1" applyAlignment="1">
      <alignment horizontal="right" vertical="top" wrapText="1"/>
    </xf>
    <xf numFmtId="0" fontId="65" fillId="0" borderId="67" xfId="0" applyFont="1" applyFill="1" applyBorder="1" applyAlignment="1">
      <alignment horizontal="center" vertical="top" wrapText="1"/>
    </xf>
    <xf numFmtId="0" fontId="65" fillId="0" borderId="52" xfId="0" applyFont="1" applyFill="1" applyBorder="1" applyAlignment="1">
      <alignment horizontal="left" vertical="top" wrapText="1"/>
    </xf>
    <xf numFmtId="3" fontId="65" fillId="0" borderId="53" xfId="0" applyNumberFormat="1" applyFont="1" applyFill="1" applyBorder="1" applyAlignment="1">
      <alignment horizontal="right" vertical="top" wrapText="1"/>
    </xf>
    <xf numFmtId="0" fontId="65" fillId="0" borderId="36" xfId="0" applyFont="1" applyBorder="1" applyAlignment="1">
      <alignment horizontal="left" vertical="top" wrapText="1"/>
    </xf>
    <xf numFmtId="3" fontId="65" fillId="0" borderId="49" xfId="0" applyNumberFormat="1" applyFont="1" applyBorder="1" applyAlignment="1">
      <alignment horizontal="right" vertical="top" wrapText="1"/>
    </xf>
    <xf numFmtId="0" fontId="65" fillId="0" borderId="36" xfId="0" applyFont="1" applyBorder="1" applyAlignment="1" quotePrefix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left" vertical="top" wrapText="1"/>
    </xf>
    <xf numFmtId="3" fontId="65" fillId="0" borderId="44" xfId="0" applyNumberFormat="1" applyFont="1" applyBorder="1" applyAlignment="1">
      <alignment horizontal="right" vertical="center" wrapText="1"/>
    </xf>
    <xf numFmtId="3" fontId="65" fillId="0" borderId="59" xfId="0" applyNumberFormat="1" applyFont="1" applyBorder="1" applyAlignment="1">
      <alignment horizontal="right" vertical="center" wrapText="1"/>
    </xf>
    <xf numFmtId="3" fontId="66" fillId="0" borderId="20" xfId="0" applyNumberFormat="1" applyFont="1" applyBorder="1" applyAlignment="1">
      <alignment horizontal="right" vertical="center" wrapText="1"/>
    </xf>
    <xf numFmtId="0" fontId="66" fillId="0" borderId="15" xfId="0" applyFont="1" applyBorder="1" applyAlignment="1">
      <alignment horizontal="left" vertical="center" wrapText="1"/>
    </xf>
    <xf numFmtId="0" fontId="11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14" fillId="0" borderId="0" xfId="68" applyFont="1" applyAlignment="1">
      <alignment horizontal="right"/>
      <protection/>
    </xf>
    <xf numFmtId="0" fontId="5" fillId="0" borderId="0" xfId="68" applyFont="1" applyAlignment="1">
      <alignment horizontal="right"/>
      <protection/>
    </xf>
    <xf numFmtId="0" fontId="11" fillId="0" borderId="0" xfId="68" applyFont="1" applyAlignment="1">
      <alignment horizontal="right"/>
      <protection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6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Border="1" applyAlignment="1">
      <alignment/>
    </xf>
    <xf numFmtId="0" fontId="41" fillId="0" borderId="50" xfId="0" applyFont="1" applyBorder="1" applyAlignment="1">
      <alignment/>
    </xf>
    <xf numFmtId="3" fontId="41" fillId="0" borderId="3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0" fontId="41" fillId="0" borderId="58" xfId="0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29" xfId="0" applyNumberFormat="1" applyFont="1" applyBorder="1" applyAlignment="1">
      <alignment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wrapText="1"/>
    </xf>
    <xf numFmtId="3" fontId="41" fillId="0" borderId="55" xfId="0" applyNumberFormat="1" applyFont="1" applyBorder="1" applyAlignment="1">
      <alignment/>
    </xf>
    <xf numFmtId="0" fontId="41" fillId="0" borderId="55" xfId="0" applyFont="1" applyBorder="1" applyAlignment="1">
      <alignment/>
    </xf>
    <xf numFmtId="3" fontId="41" fillId="0" borderId="60" xfId="0" applyNumberFormat="1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wrapText="1"/>
    </xf>
    <xf numFmtId="3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75" xfId="0" applyNumberForma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3" fillId="0" borderId="30" xfId="61" applyFont="1" applyFill="1" applyBorder="1" applyAlignment="1" applyProtection="1">
      <alignment horizontal="center" vertical="center" wrapText="1"/>
      <protection/>
    </xf>
    <xf numFmtId="0" fontId="53" fillId="0" borderId="67" xfId="61" applyFont="1" applyFill="1" applyBorder="1" applyAlignment="1" applyProtection="1">
      <alignment horizontal="center" vertical="center" wrapText="1"/>
      <protection/>
    </xf>
    <xf numFmtId="0" fontId="53" fillId="0" borderId="50" xfId="61" applyFont="1" applyFill="1" applyBorder="1" applyAlignment="1" applyProtection="1">
      <alignment horizontal="center" vertical="center" wrapText="1"/>
      <protection/>
    </xf>
    <xf numFmtId="0" fontId="53" fillId="0" borderId="52" xfId="61" applyFont="1" applyFill="1" applyBorder="1" applyAlignment="1" applyProtection="1">
      <alignment horizontal="center" vertical="center" wrapText="1"/>
      <protection/>
    </xf>
    <xf numFmtId="183" fontId="53" fillId="0" borderId="50" xfId="61" applyNumberFormat="1" applyFont="1" applyFill="1" applyBorder="1" applyAlignment="1" applyProtection="1">
      <alignment horizontal="center" vertical="center"/>
      <protection/>
    </xf>
    <xf numFmtId="183" fontId="53" fillId="0" borderId="31" xfId="61" applyNumberFormat="1" applyFont="1" applyFill="1" applyBorder="1" applyAlignment="1" applyProtection="1">
      <alignment horizontal="center" vertical="center"/>
      <protection/>
    </xf>
    <xf numFmtId="183" fontId="57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50" fillId="0" borderId="0" xfId="61" applyFont="1" applyFill="1" applyAlignment="1" applyProtection="1">
      <alignment horizontal="center"/>
      <protection/>
    </xf>
    <xf numFmtId="183" fontId="50" fillId="0" borderId="0" xfId="61" applyNumberFormat="1" applyFont="1" applyFill="1" applyBorder="1" applyAlignment="1" applyProtection="1">
      <alignment horizontal="center" vertical="center"/>
      <protection/>
    </xf>
    <xf numFmtId="0" fontId="32" fillId="0" borderId="0" xfId="63" applyFont="1" applyAlignment="1">
      <alignment horizontal="left" wrapText="1"/>
      <protection/>
    </xf>
    <xf numFmtId="0" fontId="32" fillId="0" borderId="0" xfId="60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1" fillId="0" borderId="0" xfId="63" applyFont="1" applyAlignment="1">
      <alignment horizontal="left" wrapText="1"/>
      <protection/>
    </xf>
    <xf numFmtId="0" fontId="32" fillId="0" borderId="0" xfId="60" applyFont="1" applyAlignment="1">
      <alignment horizontal="left" wrapText="1"/>
      <protection/>
    </xf>
    <xf numFmtId="0" fontId="36" fillId="0" borderId="0" xfId="63" applyFont="1" applyAlignment="1">
      <alignment horizontal="left" wrapText="1"/>
      <protection/>
    </xf>
    <xf numFmtId="0" fontId="31" fillId="0" borderId="0" xfId="63" applyFont="1" applyAlignment="1">
      <alignment horizontal="left"/>
      <protection/>
    </xf>
    <xf numFmtId="0" fontId="0" fillId="0" borderId="0" xfId="0" applyAlignment="1">
      <alignment/>
    </xf>
    <xf numFmtId="0" fontId="36" fillId="0" borderId="0" xfId="63" applyFont="1" applyAlignment="1">
      <alignment horizontal="left"/>
      <protection/>
    </xf>
    <xf numFmtId="0" fontId="31" fillId="0" borderId="0" xfId="60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32" fillId="0" borderId="16" xfId="60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173" fontId="32" fillId="0" borderId="72" xfId="4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3" fontId="32" fillId="0" borderId="16" xfId="4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0" xfId="63" applyFont="1" applyAlignment="1">
      <alignment wrapText="1"/>
      <protection/>
    </xf>
    <xf numFmtId="0" fontId="0" fillId="0" borderId="0" xfId="0" applyAlignment="1">
      <alignment wrapText="1"/>
    </xf>
    <xf numFmtId="0" fontId="32" fillId="0" borderId="0" xfId="60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30" fillId="0" borderId="0" xfId="60" applyFont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0" fontId="32" fillId="0" borderId="0" xfId="60" applyFont="1" applyBorder="1" applyAlignment="1">
      <alignment horizontal="right"/>
      <protection/>
    </xf>
    <xf numFmtId="0" fontId="32" fillId="0" borderId="21" xfId="60" applyFont="1" applyBorder="1" applyAlignment="1">
      <alignment horizontal="right"/>
      <protection/>
    </xf>
    <xf numFmtId="0" fontId="32" fillId="0" borderId="23" xfId="60" applyFont="1" applyBorder="1" applyAlignment="1">
      <alignment horizontal="center" vertical="center"/>
      <protection/>
    </xf>
    <xf numFmtId="0" fontId="32" fillId="0" borderId="22" xfId="60" applyFont="1" applyBorder="1" applyAlignment="1">
      <alignment horizontal="center" vertical="center"/>
      <protection/>
    </xf>
    <xf numFmtId="0" fontId="32" fillId="0" borderId="24" xfId="60" applyFont="1" applyBorder="1" applyAlignment="1">
      <alignment horizontal="center" vertical="center"/>
      <protection/>
    </xf>
    <xf numFmtId="0" fontId="32" fillId="0" borderId="72" xfId="60" applyFont="1" applyBorder="1" applyAlignment="1">
      <alignment horizontal="center" vertical="center"/>
      <protection/>
    </xf>
    <xf numFmtId="0" fontId="32" fillId="0" borderId="21" xfId="60" applyFont="1" applyBorder="1" applyAlignment="1">
      <alignment horizontal="center" vertical="center"/>
      <protection/>
    </xf>
    <xf numFmtId="0" fontId="32" fillId="0" borderId="63" xfId="60" applyFont="1" applyBorder="1" applyAlignment="1">
      <alignment horizontal="center" vertical="center"/>
      <protection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30" fillId="0" borderId="0" xfId="65" applyFont="1" applyAlignment="1">
      <alignment horizontal="center"/>
      <protection/>
    </xf>
    <xf numFmtId="0" fontId="0" fillId="0" borderId="0" xfId="0" applyAlignment="1">
      <alignment horizontal="center"/>
    </xf>
    <xf numFmtId="0" fontId="33" fillId="0" borderId="16" xfId="65" applyFont="1" applyBorder="1" applyAlignment="1">
      <alignment horizontal="center" vertical="center" wrapText="1"/>
      <protection/>
    </xf>
    <xf numFmtId="0" fontId="33" fillId="0" borderId="17" xfId="65" applyFont="1" applyBorder="1" applyAlignment="1">
      <alignment horizontal="center" vertical="center" wrapText="1"/>
      <protection/>
    </xf>
    <xf numFmtId="0" fontId="33" fillId="0" borderId="18" xfId="65" applyFont="1" applyBorder="1" applyAlignment="1">
      <alignment horizontal="center" vertical="center" wrapText="1"/>
      <protection/>
    </xf>
    <xf numFmtId="0" fontId="33" fillId="0" borderId="16" xfId="65" applyFont="1" applyBorder="1" applyAlignment="1">
      <alignment horizontal="center" vertical="center"/>
      <protection/>
    </xf>
    <xf numFmtId="0" fontId="33" fillId="0" borderId="17" xfId="65" applyFont="1" applyBorder="1" applyAlignment="1">
      <alignment horizontal="center" vertical="center"/>
      <protection/>
    </xf>
    <xf numFmtId="0" fontId="33" fillId="0" borderId="18" xfId="65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center" vertical="center" wrapText="1"/>
      <protection/>
    </xf>
    <xf numFmtId="0" fontId="33" fillId="0" borderId="17" xfId="60" applyFont="1" applyBorder="1" applyAlignment="1">
      <alignment horizontal="center" vertical="center" wrapText="1"/>
      <protection/>
    </xf>
    <xf numFmtId="0" fontId="33" fillId="0" borderId="18" xfId="60" applyFont="1" applyBorder="1" applyAlignment="1">
      <alignment horizontal="center" vertical="center" wrapText="1"/>
      <protection/>
    </xf>
    <xf numFmtId="0" fontId="33" fillId="0" borderId="12" xfId="60" applyFont="1" applyBorder="1" applyAlignment="1">
      <alignment horizontal="center"/>
      <protection/>
    </xf>
    <xf numFmtId="0" fontId="33" fillId="0" borderId="19" xfId="60" applyFont="1" applyBorder="1" applyAlignment="1">
      <alignment horizontal="center"/>
      <protection/>
    </xf>
    <xf numFmtId="0" fontId="33" fillId="0" borderId="20" xfId="60" applyFont="1" applyBorder="1" applyAlignment="1">
      <alignment horizontal="center"/>
      <protection/>
    </xf>
    <xf numFmtId="0" fontId="33" fillId="0" borderId="3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0" xfId="65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4" fillId="0" borderId="0" xfId="65" applyFont="1" applyAlignment="1">
      <alignment horizontal="left"/>
      <protection/>
    </xf>
    <xf numFmtId="0" fontId="0" fillId="0" borderId="0" xfId="0" applyAlignment="1">
      <alignment horizontal="left"/>
    </xf>
    <xf numFmtId="0" fontId="32" fillId="0" borderId="16" xfId="65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18" xfId="64" applyFont="1" applyBorder="1" applyAlignment="1">
      <alignment horizontal="center" vertical="center" wrapText="1"/>
      <protection/>
    </xf>
    <xf numFmtId="0" fontId="32" fillId="0" borderId="72" xfId="60" applyFont="1" applyBorder="1" applyAlignment="1">
      <alignment horizontal="center" vertical="center" wrapText="1"/>
      <protection/>
    </xf>
    <xf numFmtId="0" fontId="32" fillId="0" borderId="63" xfId="60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2" fillId="0" borderId="12" xfId="60" applyFont="1" applyBorder="1" applyAlignment="1">
      <alignment horizontal="center" wrapText="1"/>
      <protection/>
    </xf>
    <xf numFmtId="0" fontId="32" fillId="0" borderId="19" xfId="60" applyFont="1" applyBorder="1" applyAlignment="1">
      <alignment horizontal="center" wrapText="1"/>
      <protection/>
    </xf>
    <xf numFmtId="0" fontId="32" fillId="0" borderId="20" xfId="60" applyFont="1" applyBorder="1" applyAlignment="1">
      <alignment horizontal="center" wrapText="1"/>
      <protection/>
    </xf>
    <xf numFmtId="0" fontId="32" fillId="0" borderId="16" xfId="65" applyFont="1" applyBorder="1" applyAlignment="1">
      <alignment horizontal="center" vertical="center" wrapText="1"/>
      <protection/>
    </xf>
    <xf numFmtId="0" fontId="38" fillId="0" borderId="0" xfId="65" applyFont="1" applyAlignment="1">
      <alignment horizontal="center"/>
      <protection/>
    </xf>
    <xf numFmtId="0" fontId="32" fillId="0" borderId="19" xfId="60" applyFont="1" applyBorder="1" applyAlignment="1">
      <alignment horizontal="center"/>
      <protection/>
    </xf>
    <xf numFmtId="0" fontId="32" fillId="0" borderId="20" xfId="60" applyFont="1" applyBorder="1" applyAlignment="1">
      <alignment horizontal="center"/>
      <protection/>
    </xf>
    <xf numFmtId="44" fontId="32" fillId="0" borderId="12" xfId="70" applyFont="1" applyBorder="1" applyAlignment="1">
      <alignment horizontal="center"/>
    </xf>
    <xf numFmtId="44" fontId="32" fillId="0" borderId="19" xfId="70" applyFont="1" applyBorder="1" applyAlignment="1">
      <alignment horizontal="center"/>
    </xf>
    <xf numFmtId="44" fontId="32" fillId="0" borderId="20" xfId="70" applyFont="1" applyBorder="1" applyAlignment="1">
      <alignment horizontal="center"/>
    </xf>
    <xf numFmtId="0" fontId="31" fillId="0" borderId="0" xfId="65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32" fillId="0" borderId="12" xfId="60" applyFont="1" applyBorder="1" applyAlignment="1">
      <alignment horizontal="center" vertical="center" wrapText="1"/>
      <protection/>
    </xf>
    <xf numFmtId="0" fontId="32" fillId="0" borderId="19" xfId="60" applyFont="1" applyBorder="1" applyAlignment="1">
      <alignment horizontal="center" vertical="center" wrapText="1"/>
      <protection/>
    </xf>
    <xf numFmtId="0" fontId="32" fillId="0" borderId="20" xfId="60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2" fillId="0" borderId="18" xfId="60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50" xfId="60" applyFont="1" applyBorder="1" applyAlignment="1">
      <alignment horizontal="center" vertical="center" wrapText="1"/>
      <protection/>
    </xf>
    <xf numFmtId="0" fontId="32" fillId="0" borderId="52" xfId="60" applyFont="1" applyBorder="1" applyAlignment="1">
      <alignment horizontal="center" vertical="center" wrapText="1"/>
      <protection/>
    </xf>
    <xf numFmtId="0" fontId="32" fillId="0" borderId="67" xfId="60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32" fillId="0" borderId="31" xfId="60" applyFont="1" applyBorder="1" applyAlignment="1">
      <alignment horizontal="center" vertical="center" wrapText="1"/>
      <protection/>
    </xf>
    <xf numFmtId="0" fontId="32" fillId="0" borderId="53" xfId="60" applyFont="1" applyBorder="1" applyAlignment="1">
      <alignment horizontal="center" vertical="center" wrapText="1"/>
      <protection/>
    </xf>
    <xf numFmtId="44" fontId="32" fillId="0" borderId="23" xfId="7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32" fillId="0" borderId="17" xfId="60" applyFont="1" applyBorder="1" applyAlignment="1">
      <alignment horizontal="center" vertical="center" wrapText="1"/>
      <protection/>
    </xf>
    <xf numFmtId="0" fontId="32" fillId="0" borderId="23" xfId="60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34" fillId="0" borderId="0" xfId="65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33" fillId="0" borderId="72" xfId="0" applyFont="1" applyBorder="1" applyAlignment="1">
      <alignment horizontal="center" vertical="center"/>
    </xf>
    <xf numFmtId="0" fontId="5" fillId="0" borderId="16" xfId="60" applyFont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8" fillId="0" borderId="0" xfId="60" applyFont="1" applyAlignment="1">
      <alignment horizontal="center"/>
      <protection/>
    </xf>
    <xf numFmtId="0" fontId="45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1" fillId="0" borderId="0" xfId="65" applyFont="1" applyAlignment="1">
      <alignment/>
      <protection/>
    </xf>
    <xf numFmtId="0" fontId="31" fillId="0" borderId="0" xfId="0" applyFont="1" applyAlignment="1">
      <alignment/>
    </xf>
    <xf numFmtId="0" fontId="44" fillId="0" borderId="0" xfId="0" applyFont="1" applyAlignment="1">
      <alignment/>
    </xf>
    <xf numFmtId="0" fontId="11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0" borderId="0" xfId="58" applyFont="1" applyAlignment="1">
      <alignment horizontal="right"/>
      <protection/>
    </xf>
    <xf numFmtId="0" fontId="0" fillId="0" borderId="0" xfId="0" applyFont="1" applyAlignment="1">
      <alignment/>
    </xf>
    <xf numFmtId="173" fontId="31" fillId="0" borderId="16" xfId="4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2" xfId="0" applyBorder="1" applyAlignment="1">
      <alignment/>
    </xf>
    <xf numFmtId="0" fontId="0" fillId="0" borderId="21" xfId="0" applyBorder="1" applyAlignment="1">
      <alignment/>
    </xf>
    <xf numFmtId="0" fontId="0" fillId="0" borderId="63" xfId="0" applyBorder="1" applyAlignment="1">
      <alignment/>
    </xf>
    <xf numFmtId="0" fontId="31" fillId="0" borderId="0" xfId="0" applyFont="1" applyAlignment="1">
      <alignment horizontal="center"/>
    </xf>
    <xf numFmtId="0" fontId="5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31" fillId="0" borderId="16" xfId="65" applyFont="1" applyBorder="1" applyAlignment="1">
      <alignment horizontal="center" vertical="center"/>
      <protection/>
    </xf>
    <xf numFmtId="0" fontId="32" fillId="0" borderId="1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3" fillId="0" borderId="0" xfId="58" applyFont="1" applyAlignment="1">
      <alignment horizontal="right"/>
      <protection/>
    </xf>
    <xf numFmtId="0" fontId="30" fillId="0" borderId="0" xfId="66" applyFont="1" applyAlignment="1">
      <alignment horizontal="center"/>
      <protection/>
    </xf>
    <xf numFmtId="0" fontId="46" fillId="0" borderId="0" xfId="65" applyFont="1" applyBorder="1" applyAlignment="1" quotePrefix="1">
      <alignment horizontal="left" vertical="center" wrapText="1"/>
      <protection/>
    </xf>
    <xf numFmtId="0" fontId="46" fillId="0" borderId="0" xfId="0" applyFont="1" applyBorder="1" applyAlignment="1">
      <alignment horizontal="left" wrapText="1"/>
    </xf>
    <xf numFmtId="0" fontId="30" fillId="0" borderId="16" xfId="66" applyFont="1" applyBorder="1" applyAlignment="1">
      <alignment horizontal="center" vertical="center"/>
      <protection/>
    </xf>
    <xf numFmtId="0" fontId="43" fillId="0" borderId="18" xfId="0" applyFont="1" applyBorder="1" applyAlignment="1">
      <alignment horizontal="center" vertical="center"/>
    </xf>
    <xf numFmtId="0" fontId="46" fillId="0" borderId="0" xfId="65" applyFont="1" applyBorder="1" applyAlignment="1">
      <alignment horizontal="left" wrapText="1"/>
      <protection/>
    </xf>
    <xf numFmtId="0" fontId="46" fillId="0" borderId="0" xfId="0" applyFont="1" applyBorder="1" applyAlignment="1">
      <alignment wrapText="1"/>
    </xf>
    <xf numFmtId="0" fontId="5" fillId="0" borderId="16" xfId="68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59" fillId="0" borderId="0" xfId="65" applyFont="1" applyBorder="1" applyAlignment="1" quotePrefix="1">
      <alignment horizontal="left" vertical="center" wrapText="1"/>
      <protection/>
    </xf>
    <xf numFmtId="0" fontId="60" fillId="0" borderId="0" xfId="0" applyFont="1" applyBorder="1" applyAlignment="1">
      <alignment horizontal="left" wrapText="1"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173" fontId="9" fillId="0" borderId="23" xfId="40" applyNumberFormat="1" applyFont="1" applyBorder="1" applyAlignment="1">
      <alignment horizontal="center" vertical="center"/>
    </xf>
    <xf numFmtId="173" fontId="9" fillId="0" borderId="24" xfId="40" applyNumberFormat="1" applyFont="1" applyBorder="1" applyAlignment="1">
      <alignment horizontal="center" vertical="center"/>
    </xf>
    <xf numFmtId="173" fontId="9" fillId="0" borderId="72" xfId="40" applyNumberFormat="1" applyFont="1" applyBorder="1" applyAlignment="1">
      <alignment horizontal="center" vertical="center"/>
    </xf>
    <xf numFmtId="173" fontId="9" fillId="0" borderId="63" xfId="40" applyNumberFormat="1" applyFont="1" applyBorder="1" applyAlignment="1">
      <alignment horizontal="center" vertical="center"/>
    </xf>
    <xf numFmtId="0" fontId="4" fillId="0" borderId="0" xfId="60" applyFont="1" applyAlignment="1">
      <alignment horizontal="center"/>
      <protection/>
    </xf>
    <xf numFmtId="0" fontId="8" fillId="0" borderId="0" xfId="68" applyFont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22" xfId="60" applyFont="1" applyBorder="1" applyAlignment="1">
      <alignment horizontal="center"/>
      <protection/>
    </xf>
    <xf numFmtId="173" fontId="9" fillId="0" borderId="16" xfId="40" applyNumberFormat="1" applyFont="1" applyBorder="1" applyAlignment="1">
      <alignment horizontal="center" vertical="center"/>
    </xf>
    <xf numFmtId="173" fontId="9" fillId="0" borderId="17" xfId="40" applyNumberFormat="1" applyFont="1" applyBorder="1" applyAlignment="1">
      <alignment horizontal="center" vertical="center"/>
    </xf>
    <xf numFmtId="173" fontId="9" fillId="0" borderId="18" xfId="4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9" fillId="0" borderId="21" xfId="67" applyFont="1" applyBorder="1" applyAlignment="1">
      <alignment horizontal="left" wrapText="1"/>
      <protection/>
    </xf>
    <xf numFmtId="0" fontId="8" fillId="0" borderId="16" xfId="67" applyFont="1" applyBorder="1" applyAlignment="1">
      <alignment horizontal="center"/>
      <protection/>
    </xf>
    <xf numFmtId="0" fontId="8" fillId="0" borderId="18" xfId="67" applyFont="1" applyBorder="1" applyAlignment="1">
      <alignment horizontal="center"/>
      <protection/>
    </xf>
    <xf numFmtId="0" fontId="8" fillId="0" borderId="19" xfId="67" applyFont="1" applyBorder="1" applyAlignment="1">
      <alignment horizontal="left" wrapText="1"/>
      <protection/>
    </xf>
    <xf numFmtId="0" fontId="8" fillId="0" borderId="20" xfId="67" applyFont="1" applyBorder="1" applyAlignment="1">
      <alignment horizontal="left" wrapText="1"/>
      <protection/>
    </xf>
    <xf numFmtId="0" fontId="8" fillId="0" borderId="23" xfId="67" applyFont="1" applyBorder="1" applyAlignment="1">
      <alignment horizontal="center"/>
      <protection/>
    </xf>
    <xf numFmtId="0" fontId="8" fillId="0" borderId="72" xfId="67" applyFont="1" applyBorder="1" applyAlignment="1">
      <alignment horizontal="center"/>
      <protection/>
    </xf>
    <xf numFmtId="0" fontId="8" fillId="0" borderId="23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 wrapText="1"/>
      <protection/>
    </xf>
    <xf numFmtId="0" fontId="8" fillId="0" borderId="24" xfId="67" applyFont="1" applyBorder="1" applyAlignment="1">
      <alignment horizontal="center" vertical="center" wrapText="1"/>
      <protection/>
    </xf>
    <xf numFmtId="0" fontId="8" fillId="0" borderId="72" xfId="67" applyFont="1" applyBorder="1" applyAlignment="1">
      <alignment horizontal="center" vertical="center" wrapText="1"/>
      <protection/>
    </xf>
    <xf numFmtId="0" fontId="8" fillId="0" borderId="21" xfId="67" applyFont="1" applyBorder="1" applyAlignment="1">
      <alignment horizontal="center" vertical="center" wrapText="1"/>
      <protection/>
    </xf>
    <xf numFmtId="0" fontId="8" fillId="0" borderId="63" xfId="67" applyFont="1" applyBorder="1" applyAlignment="1">
      <alignment horizontal="center" vertical="center" wrapText="1"/>
      <protection/>
    </xf>
    <xf numFmtId="0" fontId="11" fillId="0" borderId="0" xfId="67" applyFont="1" applyBorder="1" applyAlignment="1">
      <alignment horizontal="left" wrapText="1"/>
      <protection/>
    </xf>
    <xf numFmtId="0" fontId="9" fillId="0" borderId="0" xfId="67" applyFont="1" applyBorder="1" applyAlignment="1">
      <alignment horizontal="left" wrapText="1"/>
      <protection/>
    </xf>
    <xf numFmtId="0" fontId="4" fillId="0" borderId="12" xfId="67" applyFont="1" applyBorder="1" applyAlignment="1">
      <alignment horizontal="left"/>
      <protection/>
    </xf>
    <xf numFmtId="0" fontId="4" fillId="0" borderId="19" xfId="67" applyFont="1" applyBorder="1" applyAlignment="1">
      <alignment horizontal="left"/>
      <protection/>
    </xf>
    <xf numFmtId="0" fontId="4" fillId="0" borderId="20" xfId="67" applyFont="1" applyBorder="1" applyAlignment="1">
      <alignment horizontal="left"/>
      <protection/>
    </xf>
    <xf numFmtId="0" fontId="8" fillId="0" borderId="16" xfId="67" applyFont="1" applyBorder="1" applyAlignment="1">
      <alignment horizontal="center" vertical="center"/>
      <protection/>
    </xf>
    <xf numFmtId="0" fontId="8" fillId="0" borderId="18" xfId="67" applyFont="1" applyBorder="1" applyAlignment="1">
      <alignment horizontal="center" vertical="center"/>
      <protection/>
    </xf>
    <xf numFmtId="0" fontId="9" fillId="0" borderId="0" xfId="67" applyFont="1" applyAlignment="1">
      <alignment horizontal="left" wrapText="1"/>
      <protection/>
    </xf>
    <xf numFmtId="0" fontId="24" fillId="0" borderId="0" xfId="0" applyFont="1" applyBorder="1" applyAlignment="1">
      <alignment horizontal="left" vertical="top" wrapText="1"/>
    </xf>
    <xf numFmtId="0" fontId="8" fillId="0" borderId="0" xfId="67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0" fontId="8" fillId="0" borderId="22" xfId="67" applyFont="1" applyBorder="1" applyAlignment="1">
      <alignment horizontal="center" vertical="center"/>
      <protection/>
    </xf>
    <xf numFmtId="0" fontId="8" fillId="0" borderId="24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" vertical="center"/>
      <protection/>
    </xf>
    <xf numFmtId="0" fontId="8" fillId="0" borderId="63" xfId="67" applyFont="1" applyBorder="1" applyAlignment="1">
      <alignment horizontal="center" vertical="center"/>
      <protection/>
    </xf>
    <xf numFmtId="0" fontId="14" fillId="0" borderId="12" xfId="67" applyFont="1" applyBorder="1" applyAlignment="1">
      <alignment horizontal="left"/>
      <protection/>
    </xf>
    <xf numFmtId="0" fontId="14" fillId="0" borderId="19" xfId="67" applyFont="1" applyBorder="1" applyAlignment="1">
      <alignment horizontal="left"/>
      <protection/>
    </xf>
    <xf numFmtId="0" fontId="14" fillId="0" borderId="0" xfId="67" applyFont="1" applyBorder="1" applyAlignment="1">
      <alignment horizontal="left" wrapText="1"/>
      <protection/>
    </xf>
    <xf numFmtId="0" fontId="14" fillId="0" borderId="0" xfId="67" applyFont="1" applyBorder="1" applyAlignment="1">
      <alignment horizontal="left"/>
      <protection/>
    </xf>
    <xf numFmtId="0" fontId="11" fillId="0" borderId="0" xfId="67" applyFont="1" applyAlignment="1">
      <alignment horizontal="left" wrapText="1"/>
      <protection/>
    </xf>
    <xf numFmtId="0" fontId="8" fillId="0" borderId="16" xfId="67" applyFont="1" applyBorder="1" applyAlignment="1">
      <alignment horizontal="center"/>
      <protection/>
    </xf>
    <xf numFmtId="0" fontId="8" fillId="0" borderId="18" xfId="67" applyFont="1" applyBorder="1" applyAlignment="1">
      <alignment horizontal="center"/>
      <protection/>
    </xf>
    <xf numFmtId="0" fontId="8" fillId="0" borderId="23" xfId="67" applyFont="1" applyBorder="1" applyAlignment="1">
      <alignment horizontal="center" vertical="center"/>
      <protection/>
    </xf>
    <xf numFmtId="0" fontId="8" fillId="0" borderId="22" xfId="67" applyFont="1" applyBorder="1" applyAlignment="1">
      <alignment horizontal="center" vertical="center"/>
      <protection/>
    </xf>
    <xf numFmtId="0" fontId="8" fillId="0" borderId="72" xfId="67" applyFont="1" applyBorder="1" applyAlignment="1">
      <alignment horizontal="center" vertical="center"/>
      <protection/>
    </xf>
    <xf numFmtId="0" fontId="8" fillId="0" borderId="21" xfId="67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left" wrapText="1"/>
      <protection/>
    </xf>
    <xf numFmtId="0" fontId="8" fillId="0" borderId="24" xfId="67" applyFont="1" applyBorder="1" applyAlignment="1">
      <alignment horizontal="center" vertical="center"/>
      <protection/>
    </xf>
    <xf numFmtId="0" fontId="8" fillId="0" borderId="63" xfId="67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9" fillId="0" borderId="36" xfId="0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3" fontId="9" fillId="0" borderId="12" xfId="40" applyNumberFormat="1" applyFont="1" applyBorder="1" applyAlignment="1">
      <alignment horizontal="center"/>
    </xf>
    <xf numFmtId="173" fontId="9" fillId="0" borderId="19" xfId="40" applyNumberFormat="1" applyFont="1" applyBorder="1" applyAlignment="1">
      <alignment horizontal="center"/>
    </xf>
    <xf numFmtId="173" fontId="9" fillId="0" borderId="20" xfId="40" applyNumberFormat="1" applyFont="1" applyBorder="1" applyAlignment="1">
      <alignment horizontal="center"/>
    </xf>
    <xf numFmtId="173" fontId="9" fillId="0" borderId="22" xfId="40" applyNumberFormat="1" applyFont="1" applyBorder="1" applyAlignment="1">
      <alignment horizontal="center"/>
    </xf>
    <xf numFmtId="173" fontId="9" fillId="0" borderId="24" xfId="40" applyNumberFormat="1" applyFont="1" applyBorder="1" applyAlignment="1">
      <alignment horizontal="center"/>
    </xf>
    <xf numFmtId="173" fontId="9" fillId="0" borderId="21" xfId="40" applyNumberFormat="1" applyFont="1" applyBorder="1" applyAlignment="1">
      <alignment horizontal="center"/>
    </xf>
    <xf numFmtId="173" fontId="9" fillId="0" borderId="63" xfId="40" applyNumberFormat="1" applyFont="1" applyBorder="1" applyAlignment="1">
      <alignment horizontal="center"/>
    </xf>
    <xf numFmtId="173" fontId="9" fillId="0" borderId="23" xfId="40" applyNumberFormat="1" applyFont="1" applyBorder="1" applyAlignment="1">
      <alignment horizontal="center"/>
    </xf>
    <xf numFmtId="173" fontId="9" fillId="0" borderId="72" xfId="40" applyNumberFormat="1" applyFont="1" applyBorder="1" applyAlignment="1">
      <alignment horizontal="center"/>
    </xf>
    <xf numFmtId="173" fontId="9" fillId="0" borderId="16" xfId="40" applyNumberFormat="1" applyFont="1" applyBorder="1" applyAlignment="1">
      <alignment horizontal="center" wrapText="1"/>
    </xf>
    <xf numFmtId="173" fontId="9" fillId="0" borderId="18" xfId="40" applyNumberFormat="1" applyFont="1" applyBorder="1" applyAlignment="1">
      <alignment horizontal="center" wrapText="1"/>
    </xf>
    <xf numFmtId="173" fontId="9" fillId="0" borderId="16" xfId="40" applyNumberFormat="1" applyFont="1" applyBorder="1" applyAlignment="1">
      <alignment horizontal="center"/>
    </xf>
    <xf numFmtId="173" fontId="9" fillId="0" borderId="18" xfId="40" applyNumberFormat="1" applyFont="1" applyBorder="1" applyAlignment="1">
      <alignment horizontal="center"/>
    </xf>
    <xf numFmtId="173" fontId="9" fillId="0" borderId="32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49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173" fontId="5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173" fontId="8" fillId="0" borderId="16" xfId="40" applyNumberFormat="1" applyFont="1" applyFill="1" applyBorder="1" applyAlignment="1">
      <alignment horizontal="center" vertical="center" wrapText="1"/>
    </xf>
    <xf numFmtId="173" fontId="8" fillId="0" borderId="17" xfId="40" applyNumberFormat="1" applyFont="1" applyFill="1" applyBorder="1" applyAlignment="1">
      <alignment horizontal="center" vertical="center" wrapText="1"/>
    </xf>
    <xf numFmtId="173" fontId="8" fillId="0" borderId="18" xfId="40" applyNumberFormat="1" applyFont="1" applyFill="1" applyBorder="1" applyAlignment="1">
      <alignment horizontal="center" vertical="center" wrapText="1"/>
    </xf>
    <xf numFmtId="0" fontId="4" fillId="0" borderId="0" xfId="67" applyFont="1" applyAlignment="1">
      <alignment horizontal="center" wrapText="1"/>
      <protection/>
    </xf>
    <xf numFmtId="0" fontId="8" fillId="0" borderId="0" xfId="0" applyFont="1" applyFill="1" applyAlignment="1">
      <alignment horizontal="center" vertical="top"/>
    </xf>
    <xf numFmtId="0" fontId="41" fillId="0" borderId="0" xfId="0" applyFont="1" applyAlignment="1">
      <alignment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9" fillId="0" borderId="0" xfId="0" applyFont="1" applyBorder="1" applyAlignment="1" quotePrefix="1">
      <alignment horizontal="left" vertical="top" wrapText="1"/>
    </xf>
    <xf numFmtId="0" fontId="19" fillId="0" borderId="76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0" borderId="7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4" fillId="0" borderId="45" xfId="65" applyFont="1" applyBorder="1" applyAlignment="1">
      <alignment horizontal="left" wrapText="1"/>
      <protection/>
    </xf>
    <xf numFmtId="0" fontId="14" fillId="0" borderId="41" xfId="65" applyFont="1" applyBorder="1" applyAlignment="1">
      <alignment horizontal="left" wrapText="1"/>
      <protection/>
    </xf>
    <xf numFmtId="0" fontId="9" fillId="0" borderId="45" xfId="68" applyFont="1" applyBorder="1" applyAlignment="1">
      <alignment horizontal="left"/>
      <protection/>
    </xf>
    <xf numFmtId="0" fontId="9" fillId="0" borderId="41" xfId="68" applyFont="1" applyBorder="1" applyAlignment="1">
      <alignment horizontal="left"/>
      <protection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4" fillId="0" borderId="78" xfId="65" applyFont="1" applyBorder="1" applyAlignment="1">
      <alignment horizontal="left" wrapText="1"/>
      <protection/>
    </xf>
    <xf numFmtId="0" fontId="14" fillId="0" borderId="42" xfId="65" applyFont="1" applyBorder="1" applyAlignment="1">
      <alignment horizontal="left" wrapText="1"/>
      <protection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41" fillId="0" borderId="39" xfId="0" applyFont="1" applyBorder="1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3" fontId="5" fillId="0" borderId="77" xfId="40" applyNumberFormat="1" applyFont="1" applyBorder="1" applyAlignment="1">
      <alignment horizontal="center"/>
    </xf>
    <xf numFmtId="173" fontId="5" fillId="0" borderId="76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3" fontId="4" fillId="0" borderId="16" xfId="40" applyNumberFormat="1" applyFont="1" applyBorder="1" applyAlignment="1">
      <alignment horizontal="center"/>
    </xf>
    <xf numFmtId="173" fontId="4" fillId="0" borderId="18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173" fontId="5" fillId="0" borderId="11" xfId="40" applyNumberFormat="1" applyFont="1" applyBorder="1" applyAlignment="1">
      <alignment horizontal="center"/>
    </xf>
    <xf numFmtId="173" fontId="5" fillId="0" borderId="51" xfId="40" applyNumberFormat="1" applyFont="1" applyBorder="1" applyAlignment="1">
      <alignment horizontal="center"/>
    </xf>
    <xf numFmtId="173" fontId="5" fillId="0" borderId="38" xfId="4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3" fontId="5" fillId="0" borderId="10" xfId="40" applyNumberFormat="1" applyFont="1" applyBorder="1" applyAlignment="1">
      <alignment horizontal="center"/>
    </xf>
    <xf numFmtId="0" fontId="5" fillId="0" borderId="7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65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173" fontId="5" fillId="0" borderId="23" xfId="40" applyNumberFormat="1" applyFont="1" applyBorder="1" applyAlignment="1">
      <alignment horizontal="center"/>
    </xf>
    <xf numFmtId="173" fontId="5" fillId="0" borderId="24" xfId="40" applyNumberFormat="1" applyFont="1" applyBorder="1" applyAlignment="1">
      <alignment horizontal="center"/>
    </xf>
    <xf numFmtId="173" fontId="5" fillId="0" borderId="72" xfId="40" applyNumberFormat="1" applyFont="1" applyBorder="1" applyAlignment="1">
      <alignment horizontal="center"/>
    </xf>
    <xf numFmtId="173" fontId="5" fillId="0" borderId="63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73" fontId="4" fillId="0" borderId="23" xfId="40" applyNumberFormat="1" applyFont="1" applyBorder="1" applyAlignment="1">
      <alignment horizontal="center"/>
    </xf>
    <xf numFmtId="173" fontId="4" fillId="0" borderId="24" xfId="40" applyNumberFormat="1" applyFont="1" applyBorder="1" applyAlignment="1">
      <alignment horizontal="center"/>
    </xf>
    <xf numFmtId="173" fontId="4" fillId="0" borderId="72" xfId="40" applyNumberFormat="1" applyFont="1" applyBorder="1" applyAlignment="1">
      <alignment horizontal="center"/>
    </xf>
    <xf numFmtId="173" fontId="4" fillId="0" borderId="63" xfId="40" applyNumberFormat="1" applyFont="1" applyBorder="1" applyAlignment="1">
      <alignment horizontal="center"/>
    </xf>
    <xf numFmtId="0" fontId="5" fillId="0" borderId="35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4" fillId="0" borderId="0" xfId="59" applyFont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8" fillId="0" borderId="23" xfId="59" applyFont="1" applyBorder="1" applyAlignment="1">
      <alignment horizontal="center" wrapText="1"/>
      <protection/>
    </xf>
    <xf numFmtId="0" fontId="8" fillId="0" borderId="72" xfId="59" applyFont="1" applyBorder="1" applyAlignment="1">
      <alignment horizontal="center" wrapText="1"/>
      <protection/>
    </xf>
    <xf numFmtId="0" fontId="8" fillId="0" borderId="16" xfId="59" applyFont="1" applyBorder="1" applyAlignment="1">
      <alignment horizontal="center" wrapText="1"/>
      <protection/>
    </xf>
    <xf numFmtId="0" fontId="8" fillId="0" borderId="18" xfId="59" applyFont="1" applyBorder="1" applyAlignment="1">
      <alignment horizontal="center" wrapText="1"/>
      <protection/>
    </xf>
    <xf numFmtId="0" fontId="11" fillId="0" borderId="0" xfId="59" applyFont="1" applyAlignment="1">
      <alignment horizontal="center"/>
      <protection/>
    </xf>
    <xf numFmtId="173" fontId="4" fillId="0" borderId="81" xfId="57" applyNumberFormat="1" applyFont="1" applyFill="1" applyBorder="1" applyAlignment="1">
      <alignment horizontal="center" vertical="center"/>
      <protection/>
    </xf>
    <xf numFmtId="0" fontId="4" fillId="0" borderId="81" xfId="57" applyFont="1" applyFill="1" applyBorder="1" applyAlignment="1">
      <alignment horizontal="center" vertical="center"/>
      <protection/>
    </xf>
    <xf numFmtId="0" fontId="4" fillId="0" borderId="82" xfId="57" applyFont="1" applyFill="1" applyBorder="1" applyAlignment="1">
      <alignment horizontal="center" vertical="center"/>
      <protection/>
    </xf>
    <xf numFmtId="173" fontId="5" fillId="0" borderId="17" xfId="57" applyNumberFormat="1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173" fontId="4" fillId="0" borderId="81" xfId="57" applyNumberFormat="1" applyFont="1" applyBorder="1" applyAlignment="1">
      <alignment horizontal="center" vertical="center"/>
      <protection/>
    </xf>
    <xf numFmtId="0" fontId="4" fillId="0" borderId="81" xfId="57" applyFont="1" applyBorder="1" applyAlignment="1">
      <alignment horizontal="center" vertical="center"/>
      <protection/>
    </xf>
    <xf numFmtId="0" fontId="4" fillId="0" borderId="82" xfId="57" applyFont="1" applyBorder="1" applyAlignment="1">
      <alignment horizontal="center" vertical="center"/>
      <protection/>
    </xf>
    <xf numFmtId="173" fontId="5" fillId="0" borderId="16" xfId="57" applyNumberFormat="1" applyFont="1" applyBorder="1" applyAlignment="1">
      <alignment horizontal="center" vertical="center"/>
      <protection/>
    </xf>
    <xf numFmtId="0" fontId="5" fillId="0" borderId="83" xfId="57" applyFont="1" applyBorder="1" applyAlignment="1">
      <alignment horizontal="center" vertical="center"/>
      <protection/>
    </xf>
    <xf numFmtId="173" fontId="5" fillId="0" borderId="84" xfId="42" applyNumberFormat="1" applyFont="1" applyBorder="1" applyAlignment="1">
      <alignment horizontal="center" vertical="center"/>
    </xf>
    <xf numFmtId="173" fontId="5" fillId="0" borderId="85" xfId="42" applyNumberFormat="1" applyFont="1" applyBorder="1" applyAlignment="1">
      <alignment horizontal="center" vertical="center"/>
    </xf>
    <xf numFmtId="173" fontId="5" fillId="0" borderId="86" xfId="42" applyNumberFormat="1" applyFont="1" applyBorder="1" applyAlignment="1">
      <alignment horizontal="center" vertical="center"/>
    </xf>
    <xf numFmtId="173" fontId="5" fillId="0" borderId="65" xfId="42" applyNumberFormat="1" applyFont="1" applyBorder="1" applyAlignment="1">
      <alignment horizontal="center" vertical="center"/>
    </xf>
    <xf numFmtId="173" fontId="5" fillId="0" borderId="51" xfId="42" applyNumberFormat="1" applyFont="1" applyBorder="1" applyAlignment="1">
      <alignment horizontal="center" vertical="center"/>
    </xf>
    <xf numFmtId="173" fontId="5" fillId="0" borderId="87" xfId="42" applyNumberFormat="1" applyFont="1" applyBorder="1" applyAlignment="1">
      <alignment horizontal="center" vertical="center"/>
    </xf>
    <xf numFmtId="173" fontId="5" fillId="0" borderId="88" xfId="42" applyNumberFormat="1" applyFont="1" applyFill="1" applyBorder="1" applyAlignment="1">
      <alignment horizontal="center" vertical="center"/>
    </xf>
    <xf numFmtId="173" fontId="5" fillId="0" borderId="89" xfId="42" applyNumberFormat="1" applyFont="1" applyFill="1" applyBorder="1" applyAlignment="1">
      <alignment horizontal="center" vertical="center"/>
    </xf>
    <xf numFmtId="173" fontId="5" fillId="0" borderId="90" xfId="42" applyNumberFormat="1" applyFont="1" applyFill="1" applyBorder="1" applyAlignment="1">
      <alignment horizontal="center" vertical="center"/>
    </xf>
    <xf numFmtId="0" fontId="5" fillId="0" borderId="91" xfId="57" applyFont="1" applyBorder="1" applyAlignment="1">
      <alignment horizontal="center" vertical="center"/>
      <protection/>
    </xf>
    <xf numFmtId="0" fontId="5" fillId="0" borderId="66" xfId="57" applyFont="1" applyBorder="1" applyAlignment="1">
      <alignment horizontal="center" vertical="center"/>
      <protection/>
    </xf>
    <xf numFmtId="0" fontId="5" fillId="0" borderId="61" xfId="57" applyFont="1" applyBorder="1" applyAlignment="1">
      <alignment horizontal="center" vertical="center"/>
      <protection/>
    </xf>
    <xf numFmtId="0" fontId="4" fillId="0" borderId="51" xfId="57" applyFont="1" applyBorder="1" applyAlignment="1">
      <alignment horizontal="left" vertical="center"/>
      <protection/>
    </xf>
    <xf numFmtId="0" fontId="4" fillId="0" borderId="62" xfId="57" applyFont="1" applyBorder="1" applyAlignment="1">
      <alignment horizontal="left" vertical="center"/>
      <protection/>
    </xf>
    <xf numFmtId="0" fontId="5" fillId="0" borderId="89" xfId="57" applyFont="1" applyBorder="1" applyAlignment="1">
      <alignment horizontal="center" vertical="center"/>
      <protection/>
    </xf>
    <xf numFmtId="0" fontId="5" fillId="0" borderId="75" xfId="57" applyFont="1" applyBorder="1" applyAlignment="1">
      <alignment horizontal="center" vertical="center"/>
      <protection/>
    </xf>
    <xf numFmtId="173" fontId="5" fillId="0" borderId="79" xfId="42" applyNumberFormat="1" applyFont="1" applyBorder="1" applyAlignment="1">
      <alignment horizontal="center" vertical="center"/>
    </xf>
    <xf numFmtId="173" fontId="5" fillId="0" borderId="92" xfId="42" applyNumberFormat="1" applyFont="1" applyBorder="1" applyAlignment="1">
      <alignment horizontal="center" vertical="center"/>
    </xf>
    <xf numFmtId="173" fontId="5" fillId="0" borderId="49" xfId="57" applyNumberFormat="1" applyFont="1" applyBorder="1" applyAlignment="1">
      <alignment horizontal="center" vertical="center"/>
      <protection/>
    </xf>
    <xf numFmtId="0" fontId="5" fillId="0" borderId="49" xfId="57" applyFont="1" applyBorder="1" applyAlignment="1">
      <alignment horizontal="center" vertical="center"/>
      <protection/>
    </xf>
    <xf numFmtId="0" fontId="5" fillId="0" borderId="63" xfId="57" applyFont="1" applyBorder="1" applyAlignment="1">
      <alignment horizontal="center" vertical="center"/>
      <protection/>
    </xf>
    <xf numFmtId="0" fontId="5" fillId="0" borderId="24" xfId="57" applyFont="1" applyBorder="1" applyAlignment="1">
      <alignment horizontal="center" vertical="center" wrapText="1"/>
      <protection/>
    </xf>
    <xf numFmtId="0" fontId="5" fillId="0" borderId="63" xfId="57" applyFont="1" applyBorder="1" applyAlignment="1">
      <alignment horizontal="center" vertical="center" wrapText="1"/>
      <protection/>
    </xf>
    <xf numFmtId="0" fontId="5" fillId="0" borderId="64" xfId="57" applyFont="1" applyBorder="1" applyAlignment="1">
      <alignment horizontal="center" vertical="center"/>
      <protection/>
    </xf>
    <xf numFmtId="0" fontId="5" fillId="0" borderId="93" xfId="57" applyFont="1" applyBorder="1" applyAlignment="1">
      <alignment horizontal="center" vertical="center"/>
      <protection/>
    </xf>
    <xf numFmtId="0" fontId="5" fillId="0" borderId="65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2" fontId="5" fillId="0" borderId="88" xfId="57" applyNumberFormat="1" applyFont="1" applyBorder="1" applyAlignment="1">
      <alignment horizontal="center" vertical="center" wrapText="1"/>
      <protection/>
    </xf>
    <xf numFmtId="2" fontId="5" fillId="0" borderId="89" xfId="57" applyNumberFormat="1" applyFont="1" applyBorder="1" applyAlignment="1">
      <alignment horizontal="center" vertical="center" wrapText="1"/>
      <protection/>
    </xf>
    <xf numFmtId="2" fontId="5" fillId="0" borderId="90" xfId="57" applyNumberFormat="1" applyFont="1" applyBorder="1" applyAlignment="1">
      <alignment horizontal="center" vertical="center" wrapText="1"/>
      <protection/>
    </xf>
    <xf numFmtId="173" fontId="5" fillId="0" borderId="94" xfId="42" applyNumberFormat="1" applyFont="1" applyBorder="1" applyAlignment="1">
      <alignment horizontal="center" vertical="center"/>
    </xf>
    <xf numFmtId="173" fontId="5" fillId="0" borderId="95" xfId="42" applyNumberFormat="1" applyFont="1" applyBorder="1" applyAlignment="1">
      <alignment horizontal="center" vertical="center"/>
    </xf>
    <xf numFmtId="173" fontId="5" fillId="0" borderId="22" xfId="42" applyNumberFormat="1" applyFont="1" applyBorder="1" applyAlignment="1">
      <alignment horizontal="center" vertical="center"/>
    </xf>
    <xf numFmtId="173" fontId="5" fillId="0" borderId="0" xfId="42" applyNumberFormat="1" applyFont="1" applyBorder="1" applyAlignment="1">
      <alignment horizontal="center" vertical="center"/>
    </xf>
    <xf numFmtId="173" fontId="5" fillId="0" borderId="96" xfId="42" applyNumberFormat="1" applyFont="1" applyBorder="1" applyAlignment="1">
      <alignment horizontal="center" vertical="center"/>
    </xf>
    <xf numFmtId="173" fontId="5" fillId="0" borderId="36" xfId="42" applyNumberFormat="1" applyFont="1" applyFill="1" applyBorder="1" applyAlignment="1">
      <alignment horizontal="center" vertical="center"/>
    </xf>
    <xf numFmtId="0" fontId="84" fillId="0" borderId="39" xfId="57" applyFill="1" applyBorder="1" applyAlignment="1">
      <alignment horizontal="center" vertical="center"/>
      <protection/>
    </xf>
    <xf numFmtId="0" fontId="84" fillId="0" borderId="97" xfId="57" applyFill="1" applyBorder="1" applyAlignment="1">
      <alignment horizontal="center" vertical="center"/>
      <protection/>
    </xf>
    <xf numFmtId="173" fontId="5" fillId="0" borderId="16" xfId="42" applyNumberFormat="1" applyFont="1" applyFill="1" applyBorder="1" applyAlignment="1">
      <alignment horizontal="center" vertical="center"/>
    </xf>
    <xf numFmtId="0" fontId="84" fillId="0" borderId="17" xfId="57" applyFill="1" applyBorder="1" applyAlignment="1">
      <alignment horizontal="center" vertical="center"/>
      <protection/>
    </xf>
    <xf numFmtId="0" fontId="84" fillId="0" borderId="83" xfId="57" applyFill="1" applyBorder="1" applyAlignment="1">
      <alignment horizontal="center" vertical="center"/>
      <protection/>
    </xf>
    <xf numFmtId="173" fontId="5" fillId="0" borderId="23" xfId="42" applyNumberFormat="1" applyFont="1" applyFill="1" applyBorder="1" applyAlignment="1">
      <alignment horizontal="center" vertical="center"/>
    </xf>
    <xf numFmtId="0" fontId="84" fillId="0" borderId="32" xfId="57" applyFill="1" applyBorder="1" applyAlignment="1">
      <alignment horizontal="center" vertical="center"/>
      <protection/>
    </xf>
    <xf numFmtId="0" fontId="84" fillId="0" borderId="98" xfId="57" applyFill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 wrapText="1"/>
      <protection/>
    </xf>
    <xf numFmtId="0" fontId="5" fillId="0" borderId="23" xfId="57" applyFont="1" applyBorder="1" applyAlignment="1">
      <alignment horizontal="center" vertical="center" wrapText="1"/>
      <protection/>
    </xf>
    <xf numFmtId="0" fontId="5" fillId="0" borderId="22" xfId="57" applyFont="1" applyBorder="1" applyAlignment="1">
      <alignment horizontal="center" vertical="center" wrapText="1"/>
      <protection/>
    </xf>
    <xf numFmtId="0" fontId="5" fillId="0" borderId="72" xfId="57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/>
      <protection/>
    </xf>
    <xf numFmtId="0" fontId="84" fillId="0" borderId="18" xfId="57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64" xfId="57" applyFont="1" applyBorder="1" applyAlignment="1">
      <alignment horizontal="center" vertical="center" wrapText="1"/>
      <protection/>
    </xf>
    <xf numFmtId="0" fontId="5" fillId="0" borderId="61" xfId="57" applyFont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/>
    </xf>
    <xf numFmtId="0" fontId="4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73" fontId="4" fillId="0" borderId="99" xfId="42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73" fontId="4" fillId="0" borderId="99" xfId="57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3" fontId="5" fillId="0" borderId="16" xfId="42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24" fillId="32" borderId="0" xfId="0" applyFont="1" applyFill="1" applyAlignment="1">
      <alignment horizontal="center" wrapText="1"/>
    </xf>
    <xf numFmtId="0" fontId="41" fillId="32" borderId="0" xfId="0" applyFont="1" applyFill="1" applyAlignment="1">
      <alignment/>
    </xf>
    <xf numFmtId="0" fontId="63" fillId="32" borderId="21" xfId="0" applyFont="1" applyFill="1" applyBorder="1" applyAlignment="1">
      <alignment horizontal="right" vertical="top" wrapText="1"/>
    </xf>
    <xf numFmtId="0" fontId="44" fillId="32" borderId="21" xfId="0" applyFont="1" applyFill="1" applyBorder="1" applyAlignment="1">
      <alignment horizontal="right"/>
    </xf>
    <xf numFmtId="0" fontId="6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32" borderId="0" xfId="0" applyFont="1" applyFill="1" applyAlignment="1">
      <alignment horizontal="center" vertical="top" wrapText="1"/>
    </xf>
    <xf numFmtId="0" fontId="41" fillId="32" borderId="0" xfId="0" applyFont="1" applyFill="1" applyAlignment="1">
      <alignment/>
    </xf>
    <xf numFmtId="0" fontId="66" fillId="32" borderId="21" xfId="0" applyFont="1" applyFill="1" applyBorder="1" applyAlignment="1">
      <alignment horizontal="right" vertical="top" wrapText="1"/>
    </xf>
    <xf numFmtId="0" fontId="41" fillId="0" borderId="21" xfId="0" applyFont="1" applyBorder="1" applyAlignment="1">
      <alignment horizontal="right"/>
    </xf>
    <xf numFmtId="0" fontId="41" fillId="32" borderId="0" xfId="0" applyFont="1" applyFill="1" applyAlignment="1">
      <alignment wrapText="1"/>
    </xf>
    <xf numFmtId="0" fontId="66" fillId="32" borderId="21" xfId="0" applyFont="1" applyFill="1" applyBorder="1" applyAlignment="1">
      <alignment horizontal="right" vertical="top"/>
    </xf>
    <xf numFmtId="0" fontId="0" fillId="0" borderId="21" xfId="0" applyFont="1" applyBorder="1" applyAlignment="1">
      <alignment horizontal="right"/>
    </xf>
    <xf numFmtId="0" fontId="41" fillId="0" borderId="0" xfId="0" applyFont="1" applyBorder="1" applyAlignment="1">
      <alignment horizontal="center" vertic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_bevétel" xfId="58"/>
    <cellStyle name="Normál_KONEPC99" xfId="59"/>
    <cellStyle name="Normál_KTGV99" xfId="60"/>
    <cellStyle name="Normál_KVRENMUNKA" xfId="61"/>
    <cellStyle name="Normál_mérleg" xfId="62"/>
    <cellStyle name="Normál_Munka2" xfId="63"/>
    <cellStyle name="Normál_Munka3" xfId="64"/>
    <cellStyle name="Normál_PHKV99" xfId="65"/>
    <cellStyle name="Normál_PHKV99_2014. évi költségvetés- mellékletek-1" xfId="66"/>
    <cellStyle name="Normál_SÁB98" xfId="67"/>
    <cellStyle name="Normál_SIKONC99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3:U44"/>
  <sheetViews>
    <sheetView tabSelected="1" zoomScalePageLayoutView="0" workbookViewId="0" topLeftCell="C25">
      <selection activeCell="Q53" sqref="Q53"/>
    </sheetView>
  </sheetViews>
  <sheetFormatPr defaultColWidth="9.00390625" defaultRowHeight="12.75"/>
  <cols>
    <col min="1" max="1" width="9.125" style="9" customWidth="1"/>
    <col min="2" max="2" width="11.25390625" style="9" bestFit="1" customWidth="1"/>
    <col min="3" max="11" width="9.125" style="9" customWidth="1"/>
    <col min="12" max="12" width="14.375" style="9" customWidth="1"/>
    <col min="13" max="16384" width="9.125" style="9" customWidth="1"/>
  </cols>
  <sheetData>
    <row r="23" spans="6:9" ht="15.75">
      <c r="F23" s="10"/>
      <c r="G23" s="10"/>
      <c r="H23" s="10"/>
      <c r="I23" s="8"/>
    </row>
    <row r="24" spans="6:9" ht="15.75">
      <c r="F24" s="8"/>
      <c r="G24" s="8"/>
      <c r="H24" s="8"/>
      <c r="I24" s="8"/>
    </row>
    <row r="25" spans="6:9" ht="15.75">
      <c r="F25" s="10"/>
      <c r="G25" s="10"/>
      <c r="H25" s="10"/>
      <c r="I25" s="8"/>
    </row>
    <row r="26" spans="6:9" ht="15.75">
      <c r="F26" s="8"/>
      <c r="G26" s="8"/>
      <c r="H26" s="8"/>
      <c r="I26" s="8"/>
    </row>
    <row r="27" spans="6:9" ht="15.75">
      <c r="F27" s="915"/>
      <c r="G27" s="915"/>
      <c r="H27" s="915"/>
      <c r="I27" s="8"/>
    </row>
    <row r="28" spans="6:9" ht="15.75">
      <c r="F28" s="8"/>
      <c r="G28" s="8"/>
      <c r="H28" s="8"/>
      <c r="I28" s="8"/>
    </row>
    <row r="34" spans="12:21" ht="25.5">
      <c r="L34" s="913" t="s">
        <v>652</v>
      </c>
      <c r="M34" s="913"/>
      <c r="N34" s="913"/>
      <c r="O34" s="913"/>
      <c r="P34" s="913"/>
      <c r="Q34" s="913"/>
      <c r="R34" s="913"/>
      <c r="S34" s="913"/>
      <c r="T34" s="913"/>
      <c r="U34" s="913"/>
    </row>
    <row r="35" spans="12:21" ht="7.5" customHeight="1"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2:21" ht="31.5" customHeight="1">
      <c r="L36" s="913" t="s">
        <v>298</v>
      </c>
      <c r="M36" s="913"/>
      <c r="N36" s="913"/>
      <c r="O36" s="913"/>
      <c r="P36" s="913"/>
      <c r="Q36" s="913"/>
      <c r="R36" s="913"/>
      <c r="S36" s="913"/>
      <c r="T36" s="913"/>
      <c r="U36" s="913"/>
    </row>
    <row r="37" spans="12:21" ht="6.75" customHeight="1"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2:21" ht="20.25">
      <c r="L38" s="914" t="s">
        <v>1052</v>
      </c>
      <c r="M38" s="914"/>
      <c r="N38" s="914"/>
      <c r="O38" s="914"/>
      <c r="P38" s="914"/>
      <c r="Q38" s="914"/>
      <c r="R38" s="914"/>
      <c r="S38" s="914"/>
      <c r="T38" s="914"/>
      <c r="U38" s="914"/>
    </row>
    <row r="39" spans="12:21" ht="20.25">
      <c r="L39" s="797"/>
      <c r="M39" s="797"/>
      <c r="N39" s="797"/>
      <c r="O39" s="797"/>
      <c r="P39" s="797"/>
      <c r="Q39" s="797"/>
      <c r="R39" s="797"/>
      <c r="S39" s="797"/>
      <c r="T39" s="797"/>
      <c r="U39" s="797"/>
    </row>
    <row r="40" spans="12:21" ht="20.25" customHeight="1">
      <c r="L40" s="916" t="s">
        <v>1123</v>
      </c>
      <c r="M40" s="917"/>
      <c r="N40" s="917"/>
      <c r="O40" s="917"/>
      <c r="P40" s="917"/>
      <c r="Q40" s="917"/>
      <c r="R40" s="917"/>
      <c r="S40" s="917"/>
      <c r="T40" s="917"/>
      <c r="U40" s="917"/>
    </row>
    <row r="41" spans="12:21" ht="21.75" customHeight="1">
      <c r="L41" s="916"/>
      <c r="M41" s="916"/>
      <c r="N41" s="916"/>
      <c r="O41" s="916"/>
      <c r="P41" s="916"/>
      <c r="Q41" s="916"/>
      <c r="R41" s="916"/>
      <c r="S41" s="916"/>
      <c r="T41" s="916"/>
      <c r="U41" s="916"/>
    </row>
    <row r="44" ht="15.75">
      <c r="B44" s="25"/>
    </row>
  </sheetData>
  <sheetProtection/>
  <mergeCells count="6">
    <mergeCell ref="L36:U36"/>
    <mergeCell ref="L38:U38"/>
    <mergeCell ref="F27:H27"/>
    <mergeCell ref="L34:U34"/>
    <mergeCell ref="L41:U41"/>
    <mergeCell ref="L40:U4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64"/>
  <sheetViews>
    <sheetView zoomScalePageLayoutView="0" workbookViewId="0" topLeftCell="A1">
      <selection activeCell="M10" sqref="L10:M10"/>
    </sheetView>
  </sheetViews>
  <sheetFormatPr defaultColWidth="9.00390625" defaultRowHeight="12.75"/>
  <cols>
    <col min="1" max="1" width="61.875" style="7" customWidth="1"/>
    <col min="2" max="2" width="12.375" style="7" customWidth="1"/>
    <col min="3" max="3" width="12.75390625" style="7" customWidth="1"/>
    <col min="4" max="4" width="12.125" style="7" customWidth="1"/>
    <col min="5" max="5" width="10.125" style="7" bestFit="1" customWidth="1"/>
    <col min="6" max="6" width="9.25390625" style="7" customWidth="1"/>
    <col min="7" max="16384" width="9.125" style="7" customWidth="1"/>
  </cols>
  <sheetData>
    <row r="1" spans="3:4" ht="15.75">
      <c r="C1" s="1053"/>
      <c r="D1" s="1053"/>
    </row>
    <row r="2" spans="1:6" ht="15.75">
      <c r="A2" s="1054"/>
      <c r="B2" s="1054"/>
      <c r="C2" s="1054"/>
      <c r="D2" s="1054"/>
      <c r="E2" s="1054"/>
      <c r="F2" s="1054"/>
    </row>
    <row r="3" spans="1:7" s="76" customFormat="1" ht="15.75">
      <c r="A3" s="75" t="s">
        <v>1198</v>
      </c>
      <c r="B3" s="75"/>
      <c r="D3" s="77"/>
      <c r="E3" s="78"/>
      <c r="F3" s="78"/>
      <c r="G3" s="78"/>
    </row>
    <row r="4" spans="1:4" ht="15.75">
      <c r="A4" s="65"/>
      <c r="B4" s="65"/>
      <c r="C4" s="65"/>
      <c r="D4" s="65"/>
    </row>
    <row r="5" spans="1:7" ht="16.5">
      <c r="A5" s="438"/>
      <c r="B5" s="438"/>
      <c r="C5" s="438"/>
      <c r="D5" s="517"/>
      <c r="E5"/>
      <c r="F5"/>
      <c r="G5"/>
    </row>
    <row r="6" spans="1:7" ht="15.75">
      <c r="A6" s="963" t="s">
        <v>652</v>
      </c>
      <c r="B6" s="963"/>
      <c r="C6" s="963"/>
      <c r="D6" s="963"/>
      <c r="E6" s="963"/>
      <c r="F6"/>
      <c r="G6"/>
    </row>
    <row r="7" spans="1:7" ht="15.75">
      <c r="A7" s="985" t="s">
        <v>677</v>
      </c>
      <c r="B7" s="985"/>
      <c r="C7" s="985"/>
      <c r="D7" s="985"/>
      <c r="E7" s="985"/>
      <c r="F7"/>
      <c r="G7"/>
    </row>
    <row r="8" spans="1:7" ht="16.5">
      <c r="A8" s="1052" t="s">
        <v>1052</v>
      </c>
      <c r="B8" s="1052"/>
      <c r="C8" s="1052"/>
      <c r="D8" s="1052"/>
      <c r="E8" s="1052"/>
      <c r="F8"/>
      <c r="G8"/>
    </row>
    <row r="9" spans="1:7" ht="16.5">
      <c r="A9" s="1052"/>
      <c r="B9" s="1052"/>
      <c r="C9" s="1052"/>
      <c r="D9" s="1052"/>
      <c r="E9" s="1052"/>
      <c r="F9"/>
      <c r="G9"/>
    </row>
    <row r="10" spans="1:7" s="38" customFormat="1" ht="17.25" thickBot="1">
      <c r="A10" s="392"/>
      <c r="B10" s="392"/>
      <c r="C10" s="393"/>
      <c r="D10" s="525" t="s">
        <v>1055</v>
      </c>
      <c r="E10" s="522"/>
      <c r="F10" s="522"/>
      <c r="G10"/>
    </row>
    <row r="11" spans="1:7" s="38" customFormat="1" ht="27.75" customHeight="1" thickBot="1">
      <c r="A11" s="1055" t="s">
        <v>262</v>
      </c>
      <c r="B11" s="541" t="s">
        <v>300</v>
      </c>
      <c r="C11" s="541" t="s">
        <v>328</v>
      </c>
      <c r="D11" s="1043" t="s">
        <v>301</v>
      </c>
      <c r="E11" s="1043" t="s">
        <v>14</v>
      </c>
      <c r="F11" s="522"/>
      <c r="G11"/>
    </row>
    <row r="12" spans="1:7" s="38" customFormat="1" ht="24" customHeight="1" thickBot="1">
      <c r="A12" s="1056"/>
      <c r="B12" s="1057" t="s">
        <v>261</v>
      </c>
      <c r="C12" s="1046"/>
      <c r="D12" s="1044"/>
      <c r="E12" s="1044" t="s">
        <v>302</v>
      </c>
      <c r="F12" s="522"/>
      <c r="G12"/>
    </row>
    <row r="13" spans="1:7" s="24" customFormat="1" ht="16.5">
      <c r="A13" s="392"/>
      <c r="B13" s="392"/>
      <c r="C13" s="392"/>
      <c r="D13" s="392"/>
      <c r="E13" s="522"/>
      <c r="F13" s="522"/>
      <c r="G13"/>
    </row>
    <row r="14" spans="1:7" s="24" customFormat="1" ht="15" customHeight="1">
      <c r="A14" s="529" t="s">
        <v>678</v>
      </c>
      <c r="B14" s="529"/>
      <c r="C14" s="392"/>
      <c r="D14" s="350"/>
      <c r="E14" s="522"/>
      <c r="F14" s="522"/>
      <c r="G14"/>
    </row>
    <row r="15" spans="1:7" s="83" customFormat="1" ht="20.25" customHeight="1">
      <c r="A15" s="529" t="s">
        <v>679</v>
      </c>
      <c r="B15" s="529"/>
      <c r="C15" s="392"/>
      <c r="D15" s="350"/>
      <c r="E15" s="522"/>
      <c r="F15" s="522"/>
      <c r="G15"/>
    </row>
    <row r="16" spans="1:7" s="24" customFormat="1" ht="11.25" customHeight="1">
      <c r="A16" s="392"/>
      <c r="B16" s="392"/>
      <c r="C16" s="392"/>
      <c r="D16" s="350"/>
      <c r="E16" s="522"/>
      <c r="F16" s="522"/>
      <c r="G16"/>
    </row>
    <row r="17" spans="1:5" s="24" customFormat="1" ht="21" customHeight="1">
      <c r="A17" s="522" t="s">
        <v>1026</v>
      </c>
      <c r="B17" s="532"/>
      <c r="C17" s="523">
        <v>50000</v>
      </c>
      <c r="D17" s="532">
        <v>50000</v>
      </c>
      <c r="E17" s="535">
        <f>D17/C17*100</f>
        <v>100</v>
      </c>
    </row>
    <row r="18" spans="1:7" s="24" customFormat="1" ht="16.5">
      <c r="A18" s="392"/>
      <c r="B18" s="392"/>
      <c r="C18" s="350"/>
      <c r="D18" s="350"/>
      <c r="E18" s="543"/>
      <c r="F18" s="522"/>
      <c r="G18"/>
    </row>
    <row r="19" spans="1:7" s="24" customFormat="1" ht="18.75" customHeight="1">
      <c r="A19" s="529" t="s">
        <v>678</v>
      </c>
      <c r="B19" s="529"/>
      <c r="C19" s="350"/>
      <c r="D19" s="350"/>
      <c r="E19" s="543"/>
      <c r="F19" s="522"/>
      <c r="G19"/>
    </row>
    <row r="20" spans="1:7" s="83" customFormat="1" ht="22.5" customHeight="1">
      <c r="A20" s="529" t="s">
        <v>680</v>
      </c>
      <c r="B20" s="357">
        <f>SUM(B17:B19)</f>
        <v>0</v>
      </c>
      <c r="C20" s="357">
        <f>SUM(C17:C19)</f>
        <v>50000</v>
      </c>
      <c r="D20" s="357">
        <f>SUM(D17:D19)</f>
        <v>50000</v>
      </c>
      <c r="E20" s="544">
        <f>D20/C20*100</f>
        <v>100</v>
      </c>
      <c r="F20" s="522"/>
      <c r="G20"/>
    </row>
    <row r="21" spans="1:7" s="83" customFormat="1" ht="16.5">
      <c r="A21" s="392"/>
      <c r="B21" s="392"/>
      <c r="C21" s="350"/>
      <c r="D21" s="350"/>
      <c r="E21" s="543"/>
      <c r="F21" s="522"/>
      <c r="G21"/>
    </row>
    <row r="22" spans="1:7" s="83" customFormat="1" ht="16.5">
      <c r="A22" s="529" t="s">
        <v>681</v>
      </c>
      <c r="B22" s="529"/>
      <c r="C22" s="350"/>
      <c r="D22" s="350"/>
      <c r="E22" s="543"/>
      <c r="F22" s="522"/>
      <c r="G22"/>
    </row>
    <row r="23" spans="1:7" s="83" customFormat="1" ht="16.5">
      <c r="A23" s="529" t="s">
        <v>679</v>
      </c>
      <c r="B23" s="529"/>
      <c r="C23" s="350"/>
      <c r="D23" s="350"/>
      <c r="E23" s="543"/>
      <c r="F23" s="522"/>
      <c r="G23"/>
    </row>
    <row r="24" spans="1:7" s="24" customFormat="1" ht="22.5" customHeight="1">
      <c r="A24" s="528" t="s">
        <v>1080</v>
      </c>
      <c r="B24" s="764">
        <v>17000</v>
      </c>
      <c r="C24" s="765">
        <v>52200</v>
      </c>
      <c r="D24" s="357">
        <v>52200</v>
      </c>
      <c r="E24" s="544">
        <f>D24/C24*100</f>
        <v>100</v>
      </c>
      <c r="F24" s="522"/>
      <c r="G24"/>
    </row>
    <row r="25" spans="1:7" s="24" customFormat="1" ht="13.5" customHeight="1">
      <c r="A25" s="528"/>
      <c r="B25" s="538"/>
      <c r="C25" s="545"/>
      <c r="D25" s="350"/>
      <c r="E25" s="543"/>
      <c r="F25" s="522"/>
      <c r="G25"/>
    </row>
    <row r="26" spans="1:7" s="24" customFormat="1" ht="40.5" customHeight="1">
      <c r="A26" s="763" t="s">
        <v>1084</v>
      </c>
      <c r="B26" s="538"/>
      <c r="C26" s="545"/>
      <c r="D26" s="350"/>
      <c r="E26" s="543"/>
      <c r="F26" s="522"/>
      <c r="G26"/>
    </row>
    <row r="27" spans="1:7" ht="18.75" customHeight="1">
      <c r="A27" s="392" t="s">
        <v>1023</v>
      </c>
      <c r="B27" s="761">
        <v>210000</v>
      </c>
      <c r="C27" s="357">
        <v>60000</v>
      </c>
      <c r="D27" s="357">
        <v>60000</v>
      </c>
      <c r="E27" s="544">
        <f aca="true" t="shared" si="0" ref="E27:E34">D27/C27*100</f>
        <v>100</v>
      </c>
      <c r="F27" s="522"/>
      <c r="G27"/>
    </row>
    <row r="28" spans="1:7" ht="14.25" customHeight="1">
      <c r="A28" s="392"/>
      <c r="B28" s="392"/>
      <c r="C28" s="350"/>
      <c r="D28" s="350"/>
      <c r="E28" s="543"/>
      <c r="F28" s="522"/>
      <c r="G28"/>
    </row>
    <row r="29" spans="1:7" ht="18.75" customHeight="1">
      <c r="A29" s="529" t="s">
        <v>1081</v>
      </c>
      <c r="B29" s="392"/>
      <c r="C29" s="350"/>
      <c r="D29" s="350"/>
      <c r="E29" s="543"/>
      <c r="F29" s="522"/>
      <c r="G29"/>
    </row>
    <row r="30" spans="1:7" ht="21.75" customHeight="1">
      <c r="A30" s="392" t="s">
        <v>1032</v>
      </c>
      <c r="B30" s="759">
        <v>200000</v>
      </c>
      <c r="C30" s="555">
        <v>25000</v>
      </c>
      <c r="D30" s="555">
        <v>25000</v>
      </c>
      <c r="E30" s="543">
        <f t="shared" si="0"/>
        <v>100</v>
      </c>
      <c r="F30" s="522"/>
      <c r="G30"/>
    </row>
    <row r="31" spans="1:7" ht="21.75" customHeight="1">
      <c r="A31" s="392" t="s">
        <v>1082</v>
      </c>
      <c r="B31" s="759">
        <v>170000</v>
      </c>
      <c r="C31" s="555">
        <v>200000</v>
      </c>
      <c r="D31" s="555">
        <v>190000</v>
      </c>
      <c r="E31" s="543">
        <f>D31/C31*100</f>
        <v>95</v>
      </c>
      <c r="F31" s="522"/>
      <c r="G31"/>
    </row>
    <row r="32" spans="1:7" ht="21" customHeight="1">
      <c r="A32" s="392" t="s">
        <v>1045</v>
      </c>
      <c r="B32" s="759">
        <v>560000</v>
      </c>
      <c r="C32" s="555">
        <v>800000</v>
      </c>
      <c r="D32" s="555">
        <v>660000</v>
      </c>
      <c r="E32" s="543">
        <f t="shared" si="0"/>
        <v>82.5</v>
      </c>
      <c r="F32" s="522"/>
      <c r="G32"/>
    </row>
    <row r="33" spans="1:7" ht="16.5" customHeight="1">
      <c r="A33" s="392" t="s">
        <v>1046</v>
      </c>
      <c r="B33" s="759">
        <v>400000</v>
      </c>
      <c r="C33" s="555">
        <v>205000</v>
      </c>
      <c r="D33" s="555">
        <v>190000</v>
      </c>
      <c r="E33" s="543">
        <f t="shared" si="0"/>
        <v>92.6829268292683</v>
      </c>
      <c r="F33" s="522"/>
      <c r="G33"/>
    </row>
    <row r="34" spans="1:7" ht="16.5" customHeight="1">
      <c r="A34" s="392" t="s">
        <v>1083</v>
      </c>
      <c r="B34" s="760">
        <v>80000</v>
      </c>
      <c r="C34" s="762">
        <v>40000</v>
      </c>
      <c r="D34" s="762">
        <v>40000</v>
      </c>
      <c r="E34" s="543">
        <f t="shared" si="0"/>
        <v>100</v>
      </c>
      <c r="F34" s="522"/>
      <c r="G34"/>
    </row>
    <row r="35" spans="1:7" ht="16.5" customHeight="1">
      <c r="A35" s="529" t="s">
        <v>309</v>
      </c>
      <c r="B35" s="761">
        <f>B30+B31+B32+B33+B34</f>
        <v>1410000</v>
      </c>
      <c r="C35" s="761">
        <f>C30+C31+C32+C33+C34</f>
        <v>1270000</v>
      </c>
      <c r="D35" s="761">
        <f>D30+D31+D32+D33+D34</f>
        <v>1105000</v>
      </c>
      <c r="E35" s="543"/>
      <c r="F35" s="522"/>
      <c r="G35"/>
    </row>
    <row r="36" spans="1:7" ht="16.5">
      <c r="A36" s="529"/>
      <c r="B36" s="529"/>
      <c r="C36" s="350"/>
      <c r="D36" s="350"/>
      <c r="E36" s="543"/>
      <c r="F36" s="522"/>
      <c r="G36"/>
    </row>
    <row r="37" spans="1:7" ht="16.5">
      <c r="A37" s="529" t="s">
        <v>681</v>
      </c>
      <c r="B37" s="357">
        <f>B27+B35+B24</f>
        <v>1637000</v>
      </c>
      <c r="C37" s="357">
        <f>C35+C27+C24</f>
        <v>1382200</v>
      </c>
      <c r="D37" s="357">
        <f>D35+D27+D24</f>
        <v>1217200</v>
      </c>
      <c r="E37" s="544">
        <f>D37/C37*100</f>
        <v>88.06250904355375</v>
      </c>
      <c r="F37" s="522"/>
      <c r="G37"/>
    </row>
    <row r="38" spans="1:7" ht="16.5">
      <c r="A38" s="529" t="s">
        <v>682</v>
      </c>
      <c r="B38" s="392"/>
      <c r="C38" s="350"/>
      <c r="D38" s="350"/>
      <c r="E38" s="543"/>
      <c r="F38" s="522"/>
      <c r="G38"/>
    </row>
    <row r="39" spans="1:7" ht="16.5">
      <c r="A39" s="529"/>
      <c r="B39" s="392"/>
      <c r="C39" s="350"/>
      <c r="D39" s="350"/>
      <c r="E39" s="543"/>
      <c r="F39" s="522"/>
      <c r="G39"/>
    </row>
    <row r="40" spans="1:7" ht="16.5">
      <c r="A40" s="529" t="s">
        <v>1085</v>
      </c>
      <c r="B40" s="392"/>
      <c r="C40" s="350"/>
      <c r="D40" s="350"/>
      <c r="E40" s="543"/>
      <c r="F40" s="522"/>
      <c r="G40"/>
    </row>
    <row r="41" spans="1:7" ht="16.5">
      <c r="A41" s="392" t="s">
        <v>1086</v>
      </c>
      <c r="B41" s="761">
        <v>76000</v>
      </c>
      <c r="C41" s="350"/>
      <c r="D41" s="350"/>
      <c r="E41" s="543"/>
      <c r="F41" s="522"/>
      <c r="G41"/>
    </row>
    <row r="42" spans="1:7" ht="16.5">
      <c r="A42" s="529"/>
      <c r="B42" s="392"/>
      <c r="C42" s="350"/>
      <c r="D42" s="350"/>
      <c r="E42" s="543"/>
      <c r="F42" s="522"/>
      <c r="G42"/>
    </row>
    <row r="43" spans="1:7" ht="16.5">
      <c r="A43" s="529" t="s">
        <v>683</v>
      </c>
      <c r="B43" s="357">
        <f>B37+B20+B41</f>
        <v>1713000</v>
      </c>
      <c r="C43" s="357">
        <f>C37+C20</f>
        <v>1432200</v>
      </c>
      <c r="D43" s="357">
        <f>D37+D20</f>
        <v>1267200</v>
      </c>
      <c r="E43" s="543">
        <f>D43/C43*100</f>
        <v>88.47926267281106</v>
      </c>
      <c r="F43" s="522"/>
      <c r="G43"/>
    </row>
    <row r="44" spans="1:7" ht="16.5">
      <c r="A44" s="529"/>
      <c r="B44" s="392"/>
      <c r="C44" s="350"/>
      <c r="D44" s="350"/>
      <c r="E44" s="543"/>
      <c r="F44" s="522"/>
      <c r="G44"/>
    </row>
    <row r="45" spans="1:6" ht="16.5">
      <c r="A45" s="529" t="s">
        <v>684</v>
      </c>
      <c r="B45" s="529"/>
      <c r="C45" s="350"/>
      <c r="D45" s="350"/>
      <c r="E45" s="543"/>
      <c r="F45" s="392"/>
    </row>
    <row r="46" spans="1:6" ht="16.5">
      <c r="A46" s="529" t="s">
        <v>685</v>
      </c>
      <c r="B46" s="357">
        <f>B43</f>
        <v>1713000</v>
      </c>
      <c r="C46" s="357">
        <f>C43</f>
        <v>1432200</v>
      </c>
      <c r="D46" s="357">
        <f>D43</f>
        <v>1267200</v>
      </c>
      <c r="E46" s="543">
        <f>D46/C46*100</f>
        <v>88.47926267281106</v>
      </c>
      <c r="F46" s="392"/>
    </row>
    <row r="47" spans="1:6" ht="16.5">
      <c r="A47" s="522"/>
      <c r="B47" s="392"/>
      <c r="C47" s="392"/>
      <c r="D47" s="350"/>
      <c r="E47" s="522"/>
      <c r="F47" s="392"/>
    </row>
    <row r="48" spans="1:6" ht="16.5">
      <c r="A48" s="392"/>
      <c r="B48" s="522"/>
      <c r="C48" s="522"/>
      <c r="D48" s="522"/>
      <c r="E48" s="522"/>
      <c r="F48" s="392"/>
    </row>
    <row r="49" spans="1:6" ht="16.5">
      <c r="A49" s="392"/>
      <c r="B49" s="392"/>
      <c r="C49" s="392"/>
      <c r="D49" s="392"/>
      <c r="E49" s="392"/>
      <c r="F49" s="392"/>
    </row>
    <row r="50" spans="1:6" ht="16.5">
      <c r="A50" s="392"/>
      <c r="B50" s="392"/>
      <c r="C50" s="392"/>
      <c r="D50" s="392"/>
      <c r="E50" s="392"/>
      <c r="F50" s="392"/>
    </row>
    <row r="51" spans="1:6" ht="16.5">
      <c r="A51" s="392"/>
      <c r="B51" s="392"/>
      <c r="C51" s="392"/>
      <c r="D51" s="392"/>
      <c r="E51" s="392"/>
      <c r="F51" s="392"/>
    </row>
    <row r="52" spans="1:6" ht="16.5">
      <c r="A52" s="392"/>
      <c r="B52" s="392"/>
      <c r="C52" s="392"/>
      <c r="D52" s="392"/>
      <c r="E52" s="392"/>
      <c r="F52" s="392"/>
    </row>
    <row r="53" spans="1:6" ht="16.5">
      <c r="A53" s="392"/>
      <c r="B53" s="392"/>
      <c r="C53" s="392"/>
      <c r="D53" s="392"/>
      <c r="E53" s="392"/>
      <c r="F53" s="392"/>
    </row>
    <row r="54" spans="1:6" ht="16.5">
      <c r="A54" s="392"/>
      <c r="B54" s="392"/>
      <c r="C54" s="392"/>
      <c r="D54" s="392"/>
      <c r="E54" s="392"/>
      <c r="F54" s="392"/>
    </row>
    <row r="55" spans="1:6" ht="16.5">
      <c r="A55" s="392"/>
      <c r="B55" s="392"/>
      <c r="C55" s="392"/>
      <c r="D55" s="392"/>
      <c r="E55" s="392"/>
      <c r="F55" s="392"/>
    </row>
    <row r="56" spans="1:6" ht="16.5">
      <c r="A56" s="392"/>
      <c r="B56" s="392"/>
      <c r="C56" s="392"/>
      <c r="D56" s="392"/>
      <c r="E56" s="392"/>
      <c r="F56" s="392"/>
    </row>
    <row r="57" spans="1:6" ht="16.5">
      <c r="A57" s="392"/>
      <c r="B57" s="392"/>
      <c r="C57" s="392"/>
      <c r="D57" s="392"/>
      <c r="E57" s="392"/>
      <c r="F57" s="392"/>
    </row>
    <row r="58" spans="1:6" ht="16.5">
      <c r="A58" s="392"/>
      <c r="B58" s="392"/>
      <c r="C58" s="392"/>
      <c r="D58" s="392"/>
      <c r="E58" s="392"/>
      <c r="F58" s="392"/>
    </row>
    <row r="59" spans="1:6" ht="16.5">
      <c r="A59" s="392"/>
      <c r="B59" s="392"/>
      <c r="C59" s="392"/>
      <c r="D59" s="392"/>
      <c r="E59" s="392"/>
      <c r="F59" s="392"/>
    </row>
    <row r="60" spans="1:6" ht="16.5">
      <c r="A60" s="392"/>
      <c r="B60" s="392"/>
      <c r="C60" s="392"/>
      <c r="D60" s="392"/>
      <c r="E60" s="392"/>
      <c r="F60" s="392"/>
    </row>
    <row r="61" spans="1:6" ht="16.5">
      <c r="A61" s="392"/>
      <c r="B61" s="392"/>
      <c r="C61" s="392"/>
      <c r="D61" s="392"/>
      <c r="E61" s="392"/>
      <c r="F61" s="392"/>
    </row>
    <row r="62" spans="1:6" ht="16.5">
      <c r="A62" s="392"/>
      <c r="B62" s="392"/>
      <c r="C62" s="392"/>
      <c r="D62" s="392"/>
      <c r="E62" s="392"/>
      <c r="F62" s="392"/>
    </row>
    <row r="63" spans="1:6" ht="16.5">
      <c r="A63" s="392"/>
      <c r="B63" s="392"/>
      <c r="C63" s="392"/>
      <c r="D63" s="392"/>
      <c r="E63" s="392"/>
      <c r="F63" s="392"/>
    </row>
    <row r="64" spans="2:6" ht="16.5">
      <c r="B64" s="392"/>
      <c r="C64" s="392"/>
      <c r="D64" s="392"/>
      <c r="E64" s="392"/>
      <c r="F64" s="392"/>
    </row>
  </sheetData>
  <sheetProtection/>
  <mergeCells count="10">
    <mergeCell ref="A9:E9"/>
    <mergeCell ref="C1:D1"/>
    <mergeCell ref="A2:F2"/>
    <mergeCell ref="E11:E12"/>
    <mergeCell ref="A6:E6"/>
    <mergeCell ref="A7:E7"/>
    <mergeCell ref="A8:E8"/>
    <mergeCell ref="A11:A12"/>
    <mergeCell ref="D11:D12"/>
    <mergeCell ref="B12:C12"/>
  </mergeCells>
  <printOptions horizontalCentered="1"/>
  <pageMargins left="0.15748031496062992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54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5.625" style="0" customWidth="1"/>
    <col min="2" max="2" width="56.25390625" style="0" customWidth="1"/>
    <col min="3" max="3" width="11.00390625" style="0" customWidth="1"/>
    <col min="4" max="4" width="12.00390625" style="0" customWidth="1"/>
    <col min="5" max="5" width="11.875" style="0" customWidth="1"/>
  </cols>
  <sheetData>
    <row r="1" spans="2:6" ht="15.75">
      <c r="B1" s="1061" t="s">
        <v>1199</v>
      </c>
      <c r="C1" s="1061"/>
      <c r="D1" s="1061"/>
      <c r="E1" s="1061"/>
      <c r="F1" s="1061"/>
    </row>
    <row r="2" spans="2:4" ht="15.75">
      <c r="B2" s="546"/>
      <c r="C2" s="546"/>
      <c r="D2" s="546"/>
    </row>
    <row r="3" spans="2:6" ht="15.75">
      <c r="B3" s="1062"/>
      <c r="C3" s="1062"/>
      <c r="D3" s="1062"/>
      <c r="E3" s="1062"/>
      <c r="F3" s="1062"/>
    </row>
    <row r="4" spans="2:4" ht="16.5">
      <c r="B4" s="547"/>
      <c r="C4" s="547"/>
      <c r="D4" s="547"/>
    </row>
    <row r="5" spans="2:6" ht="15.75">
      <c r="B5" s="1062" t="s">
        <v>652</v>
      </c>
      <c r="C5" s="1062"/>
      <c r="D5" s="1062"/>
      <c r="E5" s="1062"/>
      <c r="F5" s="1062"/>
    </row>
    <row r="6" spans="2:6" ht="15.75">
      <c r="B6" s="985" t="s">
        <v>335</v>
      </c>
      <c r="C6" s="985"/>
      <c r="D6" s="985"/>
      <c r="E6" s="985"/>
      <c r="F6" s="985"/>
    </row>
    <row r="7" spans="2:6" ht="16.5">
      <c r="B7" s="1052" t="s">
        <v>1052</v>
      </c>
      <c r="C7" s="1052"/>
      <c r="D7" s="1052"/>
      <c r="E7" s="1052"/>
      <c r="F7" s="1052"/>
    </row>
    <row r="8" spans="2:6" ht="16.5">
      <c r="B8" s="1052"/>
      <c r="C8" s="964"/>
      <c r="D8" s="964"/>
      <c r="E8" s="964"/>
      <c r="F8" s="964"/>
    </row>
    <row r="9" spans="2:6" ht="17.25" thickBot="1">
      <c r="B9" s="548"/>
      <c r="C9" s="548"/>
      <c r="D9" s="549"/>
      <c r="E9" s="1060" t="s">
        <v>1058</v>
      </c>
      <c r="F9" s="1060"/>
    </row>
    <row r="10" spans="1:6" ht="26.25" customHeight="1" thickBot="1">
      <c r="A10" s="1058" t="s">
        <v>1155</v>
      </c>
      <c r="B10" s="1065" t="s">
        <v>262</v>
      </c>
      <c r="C10" s="541" t="s">
        <v>300</v>
      </c>
      <c r="D10" s="541" t="s">
        <v>328</v>
      </c>
      <c r="E10" s="1043" t="s">
        <v>301</v>
      </c>
      <c r="F10" s="1043" t="s">
        <v>14</v>
      </c>
    </row>
    <row r="11" spans="1:6" ht="27" customHeight="1" thickBot="1">
      <c r="A11" s="1059"/>
      <c r="B11" s="1066"/>
      <c r="C11" s="1057" t="s">
        <v>261</v>
      </c>
      <c r="D11" s="1046"/>
      <c r="E11" s="1044"/>
      <c r="F11" s="1044" t="s">
        <v>302</v>
      </c>
    </row>
    <row r="12" spans="1:4" ht="15.75">
      <c r="A12" s="666"/>
      <c r="B12" s="550"/>
      <c r="C12" s="550"/>
      <c r="D12" s="550"/>
    </row>
    <row r="13" spans="1:8" ht="16.5">
      <c r="A13" s="845" t="s">
        <v>808</v>
      </c>
      <c r="B13" s="1067" t="s">
        <v>336</v>
      </c>
      <c r="C13" s="1067"/>
      <c r="D13" s="1068"/>
      <c r="E13" s="522"/>
      <c r="F13" s="522"/>
      <c r="G13" s="522"/>
      <c r="H13" s="522"/>
    </row>
    <row r="14" spans="1:8" ht="16.5">
      <c r="A14" s="518" t="s">
        <v>809</v>
      </c>
      <c r="B14" s="548" t="s">
        <v>1087</v>
      </c>
      <c r="C14" s="548"/>
      <c r="D14" s="555">
        <v>172282</v>
      </c>
      <c r="E14" s="555">
        <v>172282</v>
      </c>
      <c r="F14" s="665">
        <f>E14/D14*100</f>
        <v>100</v>
      </c>
      <c r="G14" s="521"/>
      <c r="H14" s="522"/>
    </row>
    <row r="15" spans="1:8" ht="16.5">
      <c r="A15" s="518" t="s">
        <v>810</v>
      </c>
      <c r="B15" s="548" t="s">
        <v>288</v>
      </c>
      <c r="C15" s="548"/>
      <c r="D15" s="762">
        <v>6718</v>
      </c>
      <c r="E15" s="762">
        <v>6718</v>
      </c>
      <c r="F15" s="771">
        <f>E15/D15*100</f>
        <v>100</v>
      </c>
      <c r="G15" s="521"/>
      <c r="H15" s="522"/>
    </row>
    <row r="16" spans="1:8" ht="16.5">
      <c r="A16" s="518" t="s">
        <v>811</v>
      </c>
      <c r="B16" s="553" t="s">
        <v>309</v>
      </c>
      <c r="C16" s="553"/>
      <c r="D16" s="552">
        <f>D14+D15</f>
        <v>179000</v>
      </c>
      <c r="E16" s="552">
        <f>E14+E15</f>
        <v>179000</v>
      </c>
      <c r="F16" s="544">
        <f>E16/D16*100</f>
        <v>100</v>
      </c>
      <c r="G16" s="521"/>
      <c r="H16" s="522"/>
    </row>
    <row r="17" spans="1:8" ht="16.5">
      <c r="A17" s="518"/>
      <c r="B17" s="548"/>
      <c r="C17" s="548"/>
      <c r="D17" s="548"/>
      <c r="E17" s="522"/>
      <c r="F17" s="544"/>
      <c r="G17" s="521"/>
      <c r="H17" s="522"/>
    </row>
    <row r="18" spans="1:8" ht="16.5">
      <c r="A18" s="845" t="s">
        <v>812</v>
      </c>
      <c r="B18" s="1063" t="s">
        <v>1028</v>
      </c>
      <c r="C18" s="1063"/>
      <c r="D18" s="1064"/>
      <c r="E18" s="522"/>
      <c r="F18" s="544"/>
      <c r="G18" s="521"/>
      <c r="H18" s="522"/>
    </row>
    <row r="19" spans="1:8" ht="16.5">
      <c r="A19" s="518" t="s">
        <v>834</v>
      </c>
      <c r="B19" s="522" t="s">
        <v>1088</v>
      </c>
      <c r="C19" s="548"/>
      <c r="D19" s="555">
        <v>675000</v>
      </c>
      <c r="E19" s="555">
        <v>675000</v>
      </c>
      <c r="F19" s="543">
        <f>E19/D19*100</f>
        <v>100</v>
      </c>
      <c r="G19" s="521"/>
      <c r="H19" s="522"/>
    </row>
    <row r="20" spans="1:8" ht="16.5">
      <c r="A20" s="518" t="s">
        <v>835</v>
      </c>
      <c r="B20" s="522" t="s">
        <v>1089</v>
      </c>
      <c r="C20" s="522"/>
      <c r="D20" s="532">
        <v>3329</v>
      </c>
      <c r="E20" s="555">
        <v>3329</v>
      </c>
      <c r="F20" s="543">
        <f>E20/D20*100</f>
        <v>100</v>
      </c>
      <c r="G20" s="521"/>
      <c r="H20" s="522"/>
    </row>
    <row r="21" spans="1:8" ht="16.5">
      <c r="A21" s="518" t="s">
        <v>836</v>
      </c>
      <c r="B21" s="548" t="s">
        <v>288</v>
      </c>
      <c r="C21" s="548"/>
      <c r="D21" s="762">
        <v>183149</v>
      </c>
      <c r="E21" s="762">
        <v>183149</v>
      </c>
      <c r="F21" s="771">
        <f>E21/D21*100</f>
        <v>100</v>
      </c>
      <c r="G21" s="521"/>
      <c r="H21" s="522"/>
    </row>
    <row r="22" spans="1:8" ht="16.5">
      <c r="A22" s="845" t="s">
        <v>837</v>
      </c>
      <c r="B22" s="553" t="s">
        <v>309</v>
      </c>
      <c r="C22" s="553"/>
      <c r="D22" s="552">
        <f>D19+D20+D21</f>
        <v>861478</v>
      </c>
      <c r="E22" s="552">
        <f>E19+E20+E21</f>
        <v>861478</v>
      </c>
      <c r="F22" s="544">
        <f>E22/D22*100</f>
        <v>100</v>
      </c>
      <c r="G22" s="521"/>
      <c r="H22" s="522"/>
    </row>
    <row r="23" spans="1:8" ht="16.5">
      <c r="A23" s="845"/>
      <c r="B23" s="553"/>
      <c r="C23" s="553"/>
      <c r="D23" s="548"/>
      <c r="E23" s="522"/>
      <c r="F23" s="543"/>
      <c r="G23" s="522"/>
      <c r="H23" s="522"/>
    </row>
    <row r="24" spans="1:8" ht="16.5">
      <c r="A24" s="845" t="s">
        <v>276</v>
      </c>
      <c r="B24" s="554" t="s">
        <v>1029</v>
      </c>
      <c r="G24" s="522"/>
      <c r="H24" s="522"/>
    </row>
    <row r="25" spans="1:8" ht="16.5">
      <c r="A25" s="518" t="s">
        <v>277</v>
      </c>
      <c r="B25" s="548" t="s">
        <v>1092</v>
      </c>
      <c r="D25" s="514">
        <v>88976</v>
      </c>
      <c r="E25" s="514">
        <v>88976</v>
      </c>
      <c r="G25" s="522"/>
      <c r="H25" s="522"/>
    </row>
    <row r="26" spans="1:8" ht="16.5">
      <c r="A26" s="518" t="s">
        <v>304</v>
      </c>
      <c r="B26" s="548" t="s">
        <v>1030</v>
      </c>
      <c r="C26" s="555">
        <v>250000</v>
      </c>
      <c r="D26" s="555">
        <v>69370</v>
      </c>
      <c r="E26" s="555">
        <v>18960</v>
      </c>
      <c r="F26" s="665">
        <f>E26/D26*100</f>
        <v>27.331699581951852</v>
      </c>
      <c r="G26" s="522"/>
      <c r="H26" s="522"/>
    </row>
    <row r="27" spans="1:8" ht="16.5">
      <c r="A27" s="518" t="s">
        <v>278</v>
      </c>
      <c r="B27" s="548" t="s">
        <v>288</v>
      </c>
      <c r="C27" s="762">
        <v>68000</v>
      </c>
      <c r="D27" s="762">
        <v>43254</v>
      </c>
      <c r="E27" s="762">
        <v>29143</v>
      </c>
      <c r="F27" s="771">
        <f>E27/D27*100</f>
        <v>67.37642761363111</v>
      </c>
      <c r="G27" s="522"/>
      <c r="H27" s="522"/>
    </row>
    <row r="28" spans="1:8" ht="16.5">
      <c r="A28" s="845" t="s">
        <v>279</v>
      </c>
      <c r="B28" s="666" t="s">
        <v>309</v>
      </c>
      <c r="C28" s="552">
        <f>C27+C26</f>
        <v>318000</v>
      </c>
      <c r="D28" s="552">
        <f>D27+D26+D25</f>
        <v>201600</v>
      </c>
      <c r="E28" s="552">
        <f>E27+E26+E25</f>
        <v>137079</v>
      </c>
      <c r="F28" s="544">
        <f>E28/D28*100</f>
        <v>67.99553571428572</v>
      </c>
      <c r="G28" s="522"/>
      <c r="H28" s="522"/>
    </row>
    <row r="29" spans="1:8" ht="16.5">
      <c r="A29" s="518"/>
      <c r="B29" s="666"/>
      <c r="C29" s="552"/>
      <c r="D29" s="552"/>
      <c r="E29" s="552"/>
      <c r="F29" s="544"/>
      <c r="G29" s="522"/>
      <c r="H29" s="522"/>
    </row>
    <row r="30" spans="1:8" ht="16.5">
      <c r="A30" s="845" t="s">
        <v>280</v>
      </c>
      <c r="B30" s="772" t="s">
        <v>1090</v>
      </c>
      <c r="C30" s="522"/>
      <c r="D30" s="522"/>
      <c r="E30" s="552"/>
      <c r="F30" s="544"/>
      <c r="G30" s="522"/>
      <c r="H30" s="522"/>
    </row>
    <row r="31" spans="1:8" ht="16.5">
      <c r="A31" s="518" t="s">
        <v>282</v>
      </c>
      <c r="B31" s="522" t="s">
        <v>1091</v>
      </c>
      <c r="C31" s="522"/>
      <c r="D31" s="532">
        <f>203489+42441</f>
        <v>245930</v>
      </c>
      <c r="E31" s="555">
        <v>245930</v>
      </c>
      <c r="F31" s="665">
        <f>E31/D31*100</f>
        <v>100</v>
      </c>
      <c r="G31" s="522"/>
      <c r="H31" s="522"/>
    </row>
    <row r="32" spans="1:8" ht="16.5">
      <c r="A32" s="518" t="s">
        <v>283</v>
      </c>
      <c r="B32" s="522" t="s">
        <v>288</v>
      </c>
      <c r="C32" s="522"/>
      <c r="D32" s="773">
        <f>54942+11459</f>
        <v>66401</v>
      </c>
      <c r="E32" s="762">
        <v>66401</v>
      </c>
      <c r="F32" s="771">
        <f>E32/D32*100</f>
        <v>100</v>
      </c>
      <c r="G32" s="522"/>
      <c r="H32" s="522"/>
    </row>
    <row r="33" spans="1:8" ht="16.5">
      <c r="A33" s="845" t="s">
        <v>284</v>
      </c>
      <c r="B33" s="521" t="s">
        <v>309</v>
      </c>
      <c r="C33" s="522"/>
      <c r="D33" s="533">
        <f>D31+D32</f>
        <v>312331</v>
      </c>
      <c r="E33" s="533">
        <f>E31+E32</f>
        <v>312331</v>
      </c>
      <c r="F33" s="665">
        <f>E33/D33*100</f>
        <v>100</v>
      </c>
      <c r="G33" s="522"/>
      <c r="H33" s="522"/>
    </row>
    <row r="34" spans="1:8" ht="16.5">
      <c r="A34" s="518"/>
      <c r="B34" s="521"/>
      <c r="C34" s="522"/>
      <c r="D34" s="533"/>
      <c r="E34" s="533"/>
      <c r="F34" s="665"/>
      <c r="G34" s="522"/>
      <c r="H34" s="522"/>
    </row>
    <row r="35" spans="1:8" ht="16.5">
      <c r="A35" s="845" t="s">
        <v>285</v>
      </c>
      <c r="B35" s="772" t="s">
        <v>1093</v>
      </c>
      <c r="C35" s="522"/>
      <c r="D35" s="533"/>
      <c r="E35" s="533"/>
      <c r="F35" s="665"/>
      <c r="G35" s="522"/>
      <c r="H35" s="522"/>
    </row>
    <row r="36" spans="1:8" ht="16.5">
      <c r="A36" s="518" t="s">
        <v>286</v>
      </c>
      <c r="B36" s="548" t="s">
        <v>1094</v>
      </c>
      <c r="C36" s="555"/>
      <c r="D36" s="555">
        <v>379213</v>
      </c>
      <c r="E36" s="555">
        <v>379213</v>
      </c>
      <c r="F36" s="665">
        <f>E36/D36*100</f>
        <v>100</v>
      </c>
      <c r="G36" s="522"/>
      <c r="H36" s="522"/>
    </row>
    <row r="37" spans="1:8" ht="16.5">
      <c r="A37" s="518" t="s">
        <v>287</v>
      </c>
      <c r="B37" s="548" t="s">
        <v>288</v>
      </c>
      <c r="C37" s="774"/>
      <c r="D37" s="762">
        <v>13287</v>
      </c>
      <c r="E37" s="762">
        <v>13287</v>
      </c>
      <c r="F37" s="771">
        <f>E37/D37*100</f>
        <v>100</v>
      </c>
      <c r="G37" s="522"/>
      <c r="H37" s="522"/>
    </row>
    <row r="38" spans="1:8" ht="16.5">
      <c r="A38" s="845" t="s">
        <v>813</v>
      </c>
      <c r="B38" s="666" t="s">
        <v>309</v>
      </c>
      <c r="C38" s="552"/>
      <c r="D38" s="552">
        <f>D37+D36+D35</f>
        <v>392500</v>
      </c>
      <c r="E38" s="552">
        <f>E37+E36+E35</f>
        <v>392500</v>
      </c>
      <c r="F38" s="544">
        <f>E38/D38*100</f>
        <v>100</v>
      </c>
      <c r="G38" s="522"/>
      <c r="H38" s="522"/>
    </row>
    <row r="39" spans="1:8" ht="16.5">
      <c r="A39" s="518"/>
      <c r="B39" s="521"/>
      <c r="C39" s="522"/>
      <c r="D39" s="533"/>
      <c r="E39" s="533"/>
      <c r="F39" s="665"/>
      <c r="G39" s="522"/>
      <c r="H39" s="522"/>
    </row>
    <row r="40" spans="1:8" ht="16.5">
      <c r="A40" s="518"/>
      <c r="B40" s="556"/>
      <c r="C40" s="556"/>
      <c r="D40" s="545"/>
      <c r="E40" s="522"/>
      <c r="F40" s="543"/>
      <c r="G40" s="522"/>
      <c r="H40" s="522"/>
    </row>
    <row r="41" spans="1:8" ht="16.5">
      <c r="A41" s="845" t="s">
        <v>814</v>
      </c>
      <c r="B41" s="553" t="s">
        <v>1031</v>
      </c>
      <c r="C41" s="557">
        <f>C28</f>
        <v>318000</v>
      </c>
      <c r="D41" s="552">
        <f>D16+D22+D28+D38+D33</f>
        <v>1946909</v>
      </c>
      <c r="E41" s="552">
        <f>E16+E22+E28+E38+E33</f>
        <v>1882388</v>
      </c>
      <c r="F41" s="544">
        <f>E41/D41*100</f>
        <v>96.68597761888203</v>
      </c>
      <c r="G41" s="522"/>
      <c r="H41" s="522"/>
    </row>
    <row r="42" spans="2:8" ht="16.5">
      <c r="B42" s="522"/>
      <c r="C42" s="522"/>
      <c r="D42" s="522"/>
      <c r="E42" s="522"/>
      <c r="F42" s="522"/>
      <c r="G42" s="522"/>
      <c r="H42" s="522"/>
    </row>
    <row r="43" spans="2:8" ht="16.5">
      <c r="B43" s="522"/>
      <c r="C43" s="522"/>
      <c r="D43" s="522"/>
      <c r="E43" s="522"/>
      <c r="F43" s="522"/>
      <c r="G43" s="522"/>
      <c r="H43" s="522"/>
    </row>
    <row r="44" spans="2:8" ht="16.5">
      <c r="B44" s="522"/>
      <c r="C44" s="522"/>
      <c r="D44" s="522"/>
      <c r="E44" s="522"/>
      <c r="F44" s="522"/>
      <c r="G44" s="522"/>
      <c r="H44" s="522"/>
    </row>
    <row r="45" spans="2:8" ht="16.5">
      <c r="B45" s="522"/>
      <c r="C45" s="522"/>
      <c r="D45" s="522"/>
      <c r="E45" s="522"/>
      <c r="F45" s="522"/>
      <c r="G45" s="522"/>
      <c r="H45" s="522"/>
    </row>
    <row r="46" spans="2:8" ht="16.5">
      <c r="B46" s="522"/>
      <c r="C46" s="522"/>
      <c r="D46" s="522"/>
      <c r="E46" s="522"/>
      <c r="F46" s="522"/>
      <c r="G46" s="522"/>
      <c r="H46" s="522"/>
    </row>
    <row r="47" spans="2:8" ht="16.5">
      <c r="B47" s="522"/>
      <c r="C47" s="522"/>
      <c r="D47" s="522"/>
      <c r="E47" s="522"/>
      <c r="F47" s="522"/>
      <c r="G47" s="522"/>
      <c r="H47" s="522"/>
    </row>
    <row r="48" spans="2:8" ht="16.5">
      <c r="B48" s="522"/>
      <c r="C48" s="522"/>
      <c r="D48" s="522"/>
      <c r="E48" s="522"/>
      <c r="F48" s="522"/>
      <c r="G48" s="522"/>
      <c r="H48" s="522"/>
    </row>
    <row r="49" spans="2:8" ht="16.5">
      <c r="B49" s="522"/>
      <c r="C49" s="522"/>
      <c r="D49" s="522"/>
      <c r="E49" s="522"/>
      <c r="F49" s="522"/>
      <c r="G49" s="522"/>
      <c r="H49" s="522"/>
    </row>
    <row r="50" spans="2:8" ht="16.5">
      <c r="B50" s="522"/>
      <c r="C50" s="522"/>
      <c r="D50" s="522"/>
      <c r="E50" s="522"/>
      <c r="F50" s="522"/>
      <c r="G50" s="522"/>
      <c r="H50" s="522"/>
    </row>
    <row r="51" spans="2:8" ht="16.5">
      <c r="B51" s="522"/>
      <c r="C51" s="522"/>
      <c r="D51" s="522"/>
      <c r="E51" s="522"/>
      <c r="F51" s="522"/>
      <c r="G51" s="522"/>
      <c r="H51" s="522"/>
    </row>
    <row r="52" spans="2:8" ht="16.5">
      <c r="B52" s="522"/>
      <c r="C52" s="522"/>
      <c r="D52" s="522"/>
      <c r="E52" s="522"/>
      <c r="F52" s="522"/>
      <c r="G52" s="522"/>
      <c r="H52" s="522"/>
    </row>
    <row r="53" spans="2:8" ht="16.5">
      <c r="B53" s="522"/>
      <c r="C53" s="522"/>
      <c r="D53" s="522"/>
      <c r="E53" s="522"/>
      <c r="F53" s="522"/>
      <c r="G53" s="522"/>
      <c r="H53" s="522"/>
    </row>
    <row r="54" spans="2:8" ht="16.5">
      <c r="B54" s="522"/>
      <c r="C54" s="522"/>
      <c r="D54" s="522"/>
      <c r="E54" s="522"/>
      <c r="F54" s="522"/>
      <c r="G54" s="522"/>
      <c r="H54" s="522"/>
    </row>
  </sheetData>
  <sheetProtection/>
  <mergeCells count="14">
    <mergeCell ref="B18:D18"/>
    <mergeCell ref="E10:E11"/>
    <mergeCell ref="F10:F11"/>
    <mergeCell ref="C11:D11"/>
    <mergeCell ref="B10:B11"/>
    <mergeCell ref="B13:D13"/>
    <mergeCell ref="A10:A11"/>
    <mergeCell ref="E9:F9"/>
    <mergeCell ref="B8:F8"/>
    <mergeCell ref="B7:F7"/>
    <mergeCell ref="B1:F1"/>
    <mergeCell ref="B3:F3"/>
    <mergeCell ref="B5:F5"/>
    <mergeCell ref="B6:F6"/>
  </mergeCells>
  <printOptions/>
  <pageMargins left="0.2755905511811024" right="0.2755905511811024" top="0.984251968503937" bottom="0.984251968503937" header="0.5118110236220472" footer="0.5118110236220472"/>
  <pageSetup horizontalDpi="200" verticalDpi="2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25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.375" style="0" customWidth="1"/>
    <col min="2" max="2" width="55.75390625" style="0" customWidth="1"/>
    <col min="3" max="3" width="10.625" style="0" customWidth="1"/>
    <col min="4" max="4" width="11.125" style="0" customWidth="1"/>
    <col min="5" max="5" width="9.625" style="0" customWidth="1"/>
    <col min="6" max="6" width="9.00390625" style="0" customWidth="1"/>
  </cols>
  <sheetData>
    <row r="1" spans="2:6" ht="15.75">
      <c r="B1" s="1061" t="s">
        <v>1200</v>
      </c>
      <c r="C1" s="1061"/>
      <c r="D1" s="1061"/>
      <c r="E1" s="1061"/>
      <c r="F1" s="1061"/>
    </row>
    <row r="2" spans="2:10" s="5" customFormat="1" ht="15.75">
      <c r="B2" s="546"/>
      <c r="C2" s="546"/>
      <c r="D2" s="546"/>
      <c r="E2"/>
      <c r="F2"/>
      <c r="G2"/>
      <c r="H2"/>
      <c r="I2"/>
      <c r="J2"/>
    </row>
    <row r="3" spans="2:10" s="76" customFormat="1" ht="15.75">
      <c r="B3" s="1062"/>
      <c r="C3" s="1062"/>
      <c r="D3" s="1062"/>
      <c r="E3" s="1062"/>
      <c r="F3" s="1062"/>
      <c r="G3"/>
      <c r="H3"/>
      <c r="I3"/>
      <c r="J3"/>
    </row>
    <row r="4" spans="2:4" ht="16.5">
      <c r="B4" s="547"/>
      <c r="C4" s="547"/>
      <c r="D4" s="547"/>
    </row>
    <row r="5" spans="2:6" ht="15.75">
      <c r="B5" s="1062" t="s">
        <v>652</v>
      </c>
      <c r="C5" s="1062"/>
      <c r="D5" s="1062"/>
      <c r="E5" s="1062"/>
      <c r="F5" s="1062"/>
    </row>
    <row r="6" spans="2:10" s="86" customFormat="1" ht="18.75">
      <c r="B6" s="985" t="s">
        <v>930</v>
      </c>
      <c r="C6" s="985"/>
      <c r="D6" s="985"/>
      <c r="E6" s="985"/>
      <c r="F6" s="985"/>
      <c r="G6"/>
      <c r="H6"/>
      <c r="I6"/>
      <c r="J6"/>
    </row>
    <row r="7" spans="2:10" s="86" customFormat="1" ht="18.75">
      <c r="B7" s="1052" t="s">
        <v>1052</v>
      </c>
      <c r="C7" s="1052"/>
      <c r="D7" s="1052"/>
      <c r="E7" s="1052"/>
      <c r="F7" s="1052"/>
      <c r="G7"/>
      <c r="H7"/>
      <c r="I7"/>
      <c r="J7"/>
    </row>
    <row r="8" spans="2:10" s="86" customFormat="1" ht="18.75">
      <c r="B8" s="1052"/>
      <c r="C8" s="964"/>
      <c r="D8" s="964"/>
      <c r="E8" s="964"/>
      <c r="F8" s="964"/>
      <c r="G8"/>
      <c r="H8"/>
      <c r="I8"/>
      <c r="J8"/>
    </row>
    <row r="9" spans="2:10" s="86" customFormat="1" ht="19.5" thickBot="1">
      <c r="B9" s="548"/>
      <c r="C9" s="548"/>
      <c r="D9" s="549"/>
      <c r="E9" t="s">
        <v>1058</v>
      </c>
      <c r="F9"/>
      <c r="G9"/>
      <c r="H9"/>
      <c r="I9"/>
      <c r="J9"/>
    </row>
    <row r="10" spans="1:10" s="3" customFormat="1" ht="21.75" customHeight="1" thickBot="1">
      <c r="A10" s="1069" t="s">
        <v>1171</v>
      </c>
      <c r="B10" s="1065" t="s">
        <v>262</v>
      </c>
      <c r="C10" s="541" t="s">
        <v>300</v>
      </c>
      <c r="D10" s="541" t="s">
        <v>328</v>
      </c>
      <c r="E10" s="1043" t="s">
        <v>301</v>
      </c>
      <c r="F10" s="1043" t="s">
        <v>14</v>
      </c>
      <c r="G10"/>
      <c r="H10"/>
      <c r="I10"/>
      <c r="J10"/>
    </row>
    <row r="11" spans="1:10" s="38" customFormat="1" ht="21.75" customHeight="1" thickBot="1">
      <c r="A11" s="1070"/>
      <c r="B11" s="1066"/>
      <c r="C11" s="1057" t="s">
        <v>261</v>
      </c>
      <c r="D11" s="1046"/>
      <c r="E11" s="1044"/>
      <c r="F11" s="1044" t="s">
        <v>302</v>
      </c>
      <c r="G11"/>
      <c r="H11"/>
      <c r="I11"/>
      <c r="J11"/>
    </row>
    <row r="12" spans="2:10" s="38" customFormat="1" ht="21.75" customHeight="1">
      <c r="B12" s="766"/>
      <c r="C12" s="519"/>
      <c r="D12" s="519"/>
      <c r="E12" s="767"/>
      <c r="F12" s="767"/>
      <c r="G12"/>
      <c r="H12"/>
      <c r="I12"/>
      <c r="J12"/>
    </row>
    <row r="13" spans="2:10" s="38" customFormat="1" ht="15.75">
      <c r="B13" s="550"/>
      <c r="C13" s="550"/>
      <c r="D13" s="550"/>
      <c r="E13"/>
      <c r="F13"/>
      <c r="G13"/>
      <c r="H13"/>
      <c r="I13"/>
      <c r="J13"/>
    </row>
    <row r="14" spans="1:10" s="3" customFormat="1" ht="15.75">
      <c r="A14" s="872" t="s">
        <v>808</v>
      </c>
      <c r="B14" s="1071" t="s">
        <v>1024</v>
      </c>
      <c r="C14" s="1071"/>
      <c r="D14" s="1072"/>
      <c r="E14" s="560"/>
      <c r="F14" s="560"/>
      <c r="G14"/>
      <c r="H14"/>
      <c r="I14"/>
      <c r="J14"/>
    </row>
    <row r="15" spans="1:10" s="3" customFormat="1" ht="15.75">
      <c r="A15" s="873"/>
      <c r="B15" s="757"/>
      <c r="C15" s="757"/>
      <c r="D15" s="758"/>
      <c r="E15" s="560"/>
      <c r="F15" s="560"/>
      <c r="G15"/>
      <c r="H15"/>
      <c r="I15"/>
      <c r="J15"/>
    </row>
    <row r="16" spans="1:10" s="66" customFormat="1" ht="16.5">
      <c r="A16" s="872" t="s">
        <v>809</v>
      </c>
      <c r="B16" s="550" t="s">
        <v>1025</v>
      </c>
      <c r="C16" s="550"/>
      <c r="D16" s="555">
        <v>643443</v>
      </c>
      <c r="E16" s="555"/>
      <c r="F16" s="561"/>
      <c r="G16" s="542"/>
      <c r="H16"/>
      <c r="I16"/>
      <c r="J16"/>
    </row>
    <row r="17" spans="1:10" s="66" customFormat="1" ht="22.5" customHeight="1">
      <c r="A17" s="872" t="s">
        <v>810</v>
      </c>
      <c r="B17" s="550" t="s">
        <v>288</v>
      </c>
      <c r="C17" s="550"/>
      <c r="D17" s="562">
        <v>173730</v>
      </c>
      <c r="E17" s="562"/>
      <c r="F17" s="563"/>
      <c r="G17" s="542"/>
      <c r="H17"/>
      <c r="I17"/>
      <c r="J17"/>
    </row>
    <row r="18" spans="1:10" s="66" customFormat="1" ht="16.5" customHeight="1">
      <c r="A18" s="874" t="s">
        <v>811</v>
      </c>
      <c r="B18" s="551" t="s">
        <v>309</v>
      </c>
      <c r="C18" s="550"/>
      <c r="D18" s="552">
        <f>D16+D17</f>
        <v>817173</v>
      </c>
      <c r="E18" s="552"/>
      <c r="F18" s="558"/>
      <c r="G18" s="542"/>
      <c r="H18"/>
      <c r="I18"/>
      <c r="J18"/>
    </row>
    <row r="19" spans="1:10" s="66" customFormat="1" ht="16.5">
      <c r="A19" s="872"/>
      <c r="B19" s="550"/>
      <c r="C19" s="550"/>
      <c r="D19" s="548"/>
      <c r="E19" s="548"/>
      <c r="F19" s="559"/>
      <c r="G19" s="542"/>
      <c r="H19"/>
      <c r="I19"/>
      <c r="J19"/>
    </row>
    <row r="20" spans="1:10" s="66" customFormat="1" ht="16.5">
      <c r="A20" s="872"/>
      <c r="B20" s="550"/>
      <c r="C20" s="550"/>
      <c r="D20" s="555"/>
      <c r="E20" s="555"/>
      <c r="F20" s="559"/>
      <c r="G20" s="542"/>
      <c r="H20"/>
      <c r="I20"/>
      <c r="J20"/>
    </row>
    <row r="21" spans="1:10" s="66" customFormat="1" ht="16.5">
      <c r="A21" s="872"/>
      <c r="B21" s="550"/>
      <c r="C21" s="550"/>
      <c r="D21" s="555"/>
      <c r="E21" s="555"/>
      <c r="F21" s="559"/>
      <c r="G21" s="542"/>
      <c r="H21"/>
      <c r="I21"/>
      <c r="J21"/>
    </row>
    <row r="22" spans="1:10" s="66" customFormat="1" ht="16.5">
      <c r="A22" s="874" t="s">
        <v>812</v>
      </c>
      <c r="B22" s="551" t="s">
        <v>941</v>
      </c>
      <c r="C22" s="550"/>
      <c r="D22" s="552">
        <f>D18</f>
        <v>817173</v>
      </c>
      <c r="E22" s="552"/>
      <c r="F22" s="558"/>
      <c r="G22" s="542"/>
      <c r="H22"/>
      <c r="I22"/>
      <c r="J22"/>
    </row>
    <row r="23" spans="2:10" s="66" customFormat="1" ht="13.5" customHeight="1">
      <c r="B23" s="550"/>
      <c r="C23" s="550"/>
      <c r="D23" s="350"/>
      <c r="E23" s="531"/>
      <c r="F23" s="559"/>
      <c r="G23" s="542"/>
      <c r="H23"/>
      <c r="I23"/>
      <c r="J23"/>
    </row>
    <row r="24" spans="2:10" s="3" customFormat="1" ht="13.5" customHeight="1">
      <c r="B24" s="550"/>
      <c r="C24" s="550"/>
      <c r="D24" s="360"/>
      <c r="E24" s="501"/>
      <c r="F24" s="564"/>
      <c r="G24" s="542"/>
      <c r="H24"/>
      <c r="I24"/>
      <c r="J24"/>
    </row>
    <row r="25" spans="2:10" s="3" customFormat="1" ht="15.75">
      <c r="B25"/>
      <c r="C25"/>
      <c r="D25"/>
      <c r="E25"/>
      <c r="F25"/>
      <c r="G25"/>
      <c r="H25"/>
      <c r="I25"/>
      <c r="J25"/>
    </row>
  </sheetData>
  <sheetProtection/>
  <mergeCells count="12">
    <mergeCell ref="A10:A11"/>
    <mergeCell ref="B14:D14"/>
    <mergeCell ref="B3:F3"/>
    <mergeCell ref="B5:F5"/>
    <mergeCell ref="B6:F6"/>
    <mergeCell ref="B7:F7"/>
    <mergeCell ref="B1:F1"/>
    <mergeCell ref="E10:E11"/>
    <mergeCell ref="F10:F11"/>
    <mergeCell ref="C11:D11"/>
    <mergeCell ref="B10:B11"/>
    <mergeCell ref="B8:F8"/>
  </mergeCells>
  <printOptions horizontalCentered="1"/>
  <pageMargins left="0.42" right="0.38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2:G71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75390625" style="38" customWidth="1"/>
    <col min="2" max="2" width="48.625" style="38" customWidth="1"/>
    <col min="3" max="3" width="13.875" style="28" customWidth="1"/>
    <col min="4" max="5" width="14.375" style="175" customWidth="1"/>
    <col min="6" max="6" width="11.875" style="67" customWidth="1"/>
    <col min="7" max="7" width="9.625" style="38" customWidth="1"/>
    <col min="8" max="16384" width="9.125" style="38" customWidth="1"/>
  </cols>
  <sheetData>
    <row r="2" spans="1:6" s="90" customFormat="1" ht="12.75">
      <c r="A2" s="1081"/>
      <c r="B2" s="1081"/>
      <c r="C2" s="1081"/>
      <c r="D2" s="1081"/>
      <c r="E2" s="1081"/>
      <c r="F2" s="1081"/>
    </row>
    <row r="3" spans="1:6" ht="12.75">
      <c r="A3" s="91" t="s">
        <v>1201</v>
      </c>
      <c r="C3" s="272"/>
      <c r="D3" s="28"/>
      <c r="E3" s="28"/>
      <c r="F3" s="28"/>
    </row>
    <row r="4" spans="1:6" ht="12.75">
      <c r="A4" s="91"/>
      <c r="C4" s="272"/>
      <c r="D4" s="28"/>
      <c r="E4" s="28"/>
      <c r="F4" s="28"/>
    </row>
    <row r="6" spans="1:6" s="12" customFormat="1" ht="15.75">
      <c r="A6" s="1080" t="s">
        <v>652</v>
      </c>
      <c r="B6" s="1080"/>
      <c r="C6" s="1080"/>
      <c r="D6" s="1080"/>
      <c r="E6" s="1080"/>
      <c r="F6" s="1080"/>
    </row>
    <row r="7" spans="1:6" s="12" customFormat="1" ht="15.75">
      <c r="A7" s="1080" t="s">
        <v>942</v>
      </c>
      <c r="B7" s="1080"/>
      <c r="C7" s="1080"/>
      <c r="D7" s="1080"/>
      <c r="E7" s="1080"/>
      <c r="F7" s="1080"/>
    </row>
    <row r="8" spans="1:6" s="12" customFormat="1" ht="15.75">
      <c r="A8" s="1080" t="s">
        <v>975</v>
      </c>
      <c r="B8" s="1080"/>
      <c r="C8" s="1080"/>
      <c r="D8" s="1080"/>
      <c r="E8" s="1080"/>
      <c r="F8" s="1080"/>
    </row>
    <row r="9" spans="1:6" s="12" customFormat="1" ht="15.75">
      <c r="A9" s="1080" t="s">
        <v>1052</v>
      </c>
      <c r="B9" s="1080"/>
      <c r="C9" s="1080"/>
      <c r="D9" s="1080"/>
      <c r="E9" s="1080"/>
      <c r="F9" s="1080"/>
    </row>
    <row r="10" spans="1:6" s="12" customFormat="1" ht="15.75">
      <c r="A10" s="795"/>
      <c r="B10" s="795"/>
      <c r="C10" s="795"/>
      <c r="D10" s="795"/>
      <c r="E10" s="795"/>
      <c r="F10" s="795"/>
    </row>
    <row r="11" spans="1:6" s="12" customFormat="1" ht="15.75">
      <c r="A11" s="1080"/>
      <c r="B11" s="964"/>
      <c r="C11" s="964"/>
      <c r="D11" s="964"/>
      <c r="E11" s="964"/>
      <c r="F11" s="964"/>
    </row>
    <row r="12" spans="1:6" s="12" customFormat="1" ht="15.75">
      <c r="A12" s="795"/>
      <c r="B12" s="794"/>
      <c r="C12" s="794"/>
      <c r="D12" s="794"/>
      <c r="E12" s="794"/>
      <c r="F12" s="794"/>
    </row>
    <row r="13" spans="3:6" s="4" customFormat="1" ht="13.5" thickBot="1">
      <c r="C13" s="104"/>
      <c r="D13" s="92"/>
      <c r="E13" s="104"/>
      <c r="F13" s="318" t="s">
        <v>1055</v>
      </c>
    </row>
    <row r="14" spans="1:6" s="4" customFormat="1" ht="24.75" customHeight="1" thickBot="1">
      <c r="A14" s="93" t="s">
        <v>265</v>
      </c>
      <c r="B14" s="1073" t="s">
        <v>376</v>
      </c>
      <c r="C14" s="273" t="s">
        <v>300</v>
      </c>
      <c r="D14" s="273" t="s">
        <v>976</v>
      </c>
      <c r="E14" s="1084" t="s">
        <v>301</v>
      </c>
      <c r="F14" s="69" t="s">
        <v>386</v>
      </c>
    </row>
    <row r="15" spans="1:6" s="4" customFormat="1" ht="15" customHeight="1">
      <c r="A15" s="94"/>
      <c r="B15" s="1074"/>
      <c r="C15" s="1076" t="s">
        <v>261</v>
      </c>
      <c r="D15" s="1077"/>
      <c r="E15" s="1085"/>
      <c r="F15" s="70"/>
    </row>
    <row r="16" spans="1:6" s="4" customFormat="1" ht="17.25" customHeight="1" thickBot="1">
      <c r="A16" s="95" t="s">
        <v>264</v>
      </c>
      <c r="B16" s="1075"/>
      <c r="C16" s="1078"/>
      <c r="D16" s="1079"/>
      <c r="E16" s="1086"/>
      <c r="F16" s="71" t="s">
        <v>302</v>
      </c>
    </row>
    <row r="17" spans="1:6" s="4" customFormat="1" ht="20.25" customHeight="1">
      <c r="A17" s="1083" t="s">
        <v>943</v>
      </c>
      <c r="B17" s="1083"/>
      <c r="C17" s="1083"/>
      <c r="D17" s="1083"/>
      <c r="E17" s="1083"/>
      <c r="F17" s="1083"/>
    </row>
    <row r="18" spans="1:5" s="4" customFormat="1" ht="20.25" customHeight="1">
      <c r="A18" s="96" t="s">
        <v>266</v>
      </c>
      <c r="B18" s="97" t="s">
        <v>944</v>
      </c>
      <c r="C18" s="98"/>
      <c r="D18" s="98"/>
      <c r="E18" s="104"/>
    </row>
    <row r="19" spans="1:6" s="4" customFormat="1" ht="20.25" customHeight="1">
      <c r="A19" s="96"/>
      <c r="B19" s="17" t="s">
        <v>945</v>
      </c>
      <c r="C19" s="28">
        <v>12386625</v>
      </c>
      <c r="D19" s="98">
        <v>13344240</v>
      </c>
      <c r="E19" s="98">
        <v>13344240</v>
      </c>
      <c r="F19" s="129">
        <f>E19/D19*100</f>
        <v>100</v>
      </c>
    </row>
    <row r="20" spans="1:6" s="4" customFormat="1" ht="25.5">
      <c r="A20" s="96"/>
      <c r="B20" s="72" t="s">
        <v>946</v>
      </c>
      <c r="C20" s="28">
        <v>1902000</v>
      </c>
      <c r="D20" s="98">
        <v>4150803</v>
      </c>
      <c r="E20" s="98">
        <v>2693438</v>
      </c>
      <c r="F20" s="129">
        <f aca="true" t="shared" si="0" ref="F20:F37">E20/D20*100</f>
        <v>64.88956474205112</v>
      </c>
    </row>
    <row r="21" spans="1:6" s="4" customFormat="1" ht="20.25" customHeight="1">
      <c r="A21" s="96" t="s">
        <v>267</v>
      </c>
      <c r="B21" s="97" t="s">
        <v>947</v>
      </c>
      <c r="C21" s="98">
        <v>1320000</v>
      </c>
      <c r="D21" s="98">
        <v>1320000</v>
      </c>
      <c r="E21" s="98">
        <v>1613508</v>
      </c>
      <c r="F21" s="129">
        <f t="shared" si="0"/>
        <v>122.23545454545454</v>
      </c>
    </row>
    <row r="22" spans="1:6" s="4" customFormat="1" ht="20.25" customHeight="1">
      <c r="A22" s="96" t="s">
        <v>268</v>
      </c>
      <c r="B22" s="97" t="s">
        <v>948</v>
      </c>
      <c r="C22" s="98">
        <v>1147000</v>
      </c>
      <c r="D22" s="98">
        <v>1147000</v>
      </c>
      <c r="E22" s="98">
        <v>1360197</v>
      </c>
      <c r="F22" s="129">
        <f t="shared" si="0"/>
        <v>118.587358326068</v>
      </c>
    </row>
    <row r="23" spans="1:6" s="4" customFormat="1" ht="20.25" customHeight="1">
      <c r="A23" s="96" t="s">
        <v>269</v>
      </c>
      <c r="B23" s="99" t="s">
        <v>949</v>
      </c>
      <c r="C23" s="319"/>
      <c r="D23" s="98"/>
      <c r="E23" s="98"/>
      <c r="F23" s="129"/>
    </row>
    <row r="24" spans="1:6" s="4" customFormat="1" ht="36" customHeight="1">
      <c r="A24" s="96"/>
      <c r="B24" s="72" t="s">
        <v>950</v>
      </c>
      <c r="C24" s="73"/>
      <c r="D24" s="98"/>
      <c r="E24" s="98"/>
      <c r="F24" s="129"/>
    </row>
    <row r="25" spans="1:5" s="4" customFormat="1" ht="20.25" customHeight="1">
      <c r="A25" s="96"/>
      <c r="B25" s="17" t="s">
        <v>951</v>
      </c>
      <c r="C25" s="28"/>
      <c r="D25" s="98"/>
      <c r="E25" s="104"/>
    </row>
    <row r="26" spans="1:6" s="4" customFormat="1" ht="36" customHeight="1">
      <c r="A26" s="100"/>
      <c r="B26" s="101" t="s">
        <v>273</v>
      </c>
      <c r="C26" s="102">
        <f>SUM(C19:C25)</f>
        <v>16755625</v>
      </c>
      <c r="D26" s="102">
        <f>SUM(D19:D25)</f>
        <v>19962043</v>
      </c>
      <c r="E26" s="102">
        <f>SUM(E19:E25)</f>
        <v>19011383</v>
      </c>
      <c r="F26" s="130">
        <f t="shared" si="0"/>
        <v>95.23766179644038</v>
      </c>
    </row>
    <row r="27" spans="1:6" s="4" customFormat="1" ht="24.75" customHeight="1">
      <c r="A27" s="96"/>
      <c r="B27" s="97"/>
      <c r="C27" s="98"/>
      <c r="D27" s="98"/>
      <c r="E27" s="98"/>
      <c r="F27" s="796"/>
    </row>
    <row r="28" spans="1:6" s="4" customFormat="1" ht="21" customHeight="1">
      <c r="A28" s="103" t="s">
        <v>270</v>
      </c>
      <c r="B28" s="97" t="s">
        <v>275</v>
      </c>
      <c r="C28" s="98">
        <v>5762000</v>
      </c>
      <c r="D28" s="104">
        <v>7217652</v>
      </c>
      <c r="E28" s="104">
        <v>7115634</v>
      </c>
      <c r="F28" s="129">
        <f t="shared" si="0"/>
        <v>98.58654864490558</v>
      </c>
    </row>
    <row r="29" spans="1:6" s="4" customFormat="1" ht="12.75">
      <c r="A29" s="103" t="s">
        <v>303</v>
      </c>
      <c r="B29" s="72" t="s">
        <v>952</v>
      </c>
      <c r="C29" s="98">
        <v>1611000</v>
      </c>
      <c r="D29" s="104">
        <v>1678021</v>
      </c>
      <c r="E29" s="104">
        <v>1657524</v>
      </c>
      <c r="F29" s="129">
        <f t="shared" si="0"/>
        <v>98.77850158013517</v>
      </c>
    </row>
    <row r="30" spans="1:6" s="4" customFormat="1" ht="21" customHeight="1">
      <c r="A30" s="103" t="s">
        <v>271</v>
      </c>
      <c r="B30" s="105" t="s">
        <v>953</v>
      </c>
      <c r="C30" s="320">
        <v>6562625</v>
      </c>
      <c r="D30" s="104">
        <v>9776132</v>
      </c>
      <c r="E30" s="104">
        <v>5185874</v>
      </c>
      <c r="F30" s="129">
        <f t="shared" si="0"/>
        <v>53.04627638006525</v>
      </c>
    </row>
    <row r="31" spans="1:6" s="4" customFormat="1" ht="21" customHeight="1">
      <c r="A31" s="103" t="s">
        <v>272</v>
      </c>
      <c r="B31" s="105" t="s">
        <v>954</v>
      </c>
      <c r="C31" s="320">
        <v>1713000</v>
      </c>
      <c r="D31" s="104">
        <v>1432200</v>
      </c>
      <c r="E31" s="104">
        <v>1267200</v>
      </c>
      <c r="F31" s="129">
        <f t="shared" si="0"/>
        <v>88.47926267281106</v>
      </c>
    </row>
    <row r="32" spans="1:6" s="4" customFormat="1" ht="21" customHeight="1">
      <c r="A32" s="103" t="s">
        <v>274</v>
      </c>
      <c r="B32" s="105" t="s">
        <v>955</v>
      </c>
      <c r="C32" s="320"/>
      <c r="D32" s="104"/>
      <c r="E32" s="104"/>
      <c r="F32" s="129"/>
    </row>
    <row r="33" spans="1:6" s="4" customFormat="1" ht="12.75">
      <c r="A33" s="103"/>
      <c r="B33" s="72" t="s">
        <v>956</v>
      </c>
      <c r="C33" s="321">
        <v>50000</v>
      </c>
      <c r="D33" s="104"/>
      <c r="E33" s="104"/>
      <c r="F33" s="129"/>
    </row>
    <row r="34" spans="1:6" s="4" customFormat="1" ht="17.25" customHeight="1">
      <c r="A34" s="103"/>
      <c r="B34" s="72" t="s">
        <v>1121</v>
      </c>
      <c r="C34" s="73">
        <v>600000</v>
      </c>
      <c r="D34" s="107">
        <v>599400</v>
      </c>
      <c r="E34" s="104">
        <v>565933</v>
      </c>
      <c r="F34" s="129">
        <f>E34/D34*100</f>
        <v>94.41658324991658</v>
      </c>
    </row>
    <row r="35" spans="1:6" s="4" customFormat="1" ht="15.75" customHeight="1">
      <c r="A35" s="103"/>
      <c r="B35" s="72" t="s">
        <v>957</v>
      </c>
      <c r="C35" s="321">
        <v>139000</v>
      </c>
      <c r="D35" s="107">
        <v>163900</v>
      </c>
      <c r="E35" s="104">
        <v>157180</v>
      </c>
      <c r="F35" s="129">
        <f>E35/D35*100</f>
        <v>95.89993898718731</v>
      </c>
    </row>
    <row r="36" spans="1:6" s="4" customFormat="1" ht="12.75">
      <c r="A36" s="103"/>
      <c r="B36" s="106" t="s">
        <v>958</v>
      </c>
      <c r="C36" s="321"/>
      <c r="D36" s="92">
        <v>9912018</v>
      </c>
      <c r="E36" s="104"/>
      <c r="F36" s="129"/>
    </row>
    <row r="37" spans="1:7" s="4" customFormat="1" ht="33.75" customHeight="1">
      <c r="A37" s="100"/>
      <c r="B37" s="101" t="s">
        <v>281</v>
      </c>
      <c r="C37" s="102">
        <f>SUM(C28:C36)</f>
        <v>16437625</v>
      </c>
      <c r="D37" s="102">
        <f>SUM(D28:D36)</f>
        <v>30779323</v>
      </c>
      <c r="E37" s="102">
        <f>SUM(E28:E36)</f>
        <v>15949345</v>
      </c>
      <c r="F37" s="130">
        <f t="shared" si="0"/>
        <v>51.8183749525615</v>
      </c>
      <c r="G37" s="108"/>
    </row>
    <row r="38" spans="1:7" s="4" customFormat="1" ht="33.75" customHeight="1">
      <c r="A38" s="96"/>
      <c r="B38" s="97"/>
      <c r="C38" s="98"/>
      <c r="D38" s="98"/>
      <c r="E38" s="98"/>
      <c r="F38" s="98"/>
      <c r="G38" s="108"/>
    </row>
    <row r="39" spans="1:7" s="4" customFormat="1" ht="33.75" customHeight="1">
      <c r="A39" s="96"/>
      <c r="B39" s="97"/>
      <c r="C39" s="98"/>
      <c r="D39" s="98"/>
      <c r="E39" s="98"/>
      <c r="F39" s="98"/>
      <c r="G39" s="108"/>
    </row>
    <row r="40" spans="1:7" s="4" customFormat="1" ht="54.75" customHeight="1">
      <c r="A40" s="96"/>
      <c r="B40" s="97"/>
      <c r="C40" s="98"/>
      <c r="D40" s="98"/>
      <c r="E40" s="98"/>
      <c r="F40" s="98"/>
      <c r="G40" s="108"/>
    </row>
    <row r="41" spans="1:7" s="4" customFormat="1" ht="67.5" customHeight="1" thickBot="1">
      <c r="A41" s="96"/>
      <c r="B41" s="97"/>
      <c r="C41" s="98"/>
      <c r="D41" s="98"/>
      <c r="E41" s="98"/>
      <c r="F41" s="98"/>
      <c r="G41" s="108"/>
    </row>
    <row r="42" spans="1:6" s="4" customFormat="1" ht="21.75" customHeight="1" thickBot="1">
      <c r="A42" s="93" t="s">
        <v>265</v>
      </c>
      <c r="B42" s="1073" t="s">
        <v>376</v>
      </c>
      <c r="C42" s="273" t="s">
        <v>300</v>
      </c>
      <c r="D42" s="273" t="s">
        <v>976</v>
      </c>
      <c r="E42" s="1084" t="s">
        <v>301</v>
      </c>
      <c r="F42" s="69" t="s">
        <v>386</v>
      </c>
    </row>
    <row r="43" spans="1:6" s="4" customFormat="1" ht="12.75">
      <c r="A43" s="94"/>
      <c r="B43" s="1074"/>
      <c r="C43" s="1076" t="s">
        <v>261</v>
      </c>
      <c r="D43" s="1077"/>
      <c r="E43" s="1085"/>
      <c r="F43" s="70"/>
    </row>
    <row r="44" spans="1:6" s="4" customFormat="1" ht="18.75" customHeight="1" thickBot="1">
      <c r="A44" s="95" t="s">
        <v>264</v>
      </c>
      <c r="B44" s="1075"/>
      <c r="C44" s="1078"/>
      <c r="D44" s="1079"/>
      <c r="E44" s="1086"/>
      <c r="F44" s="71" t="s">
        <v>302</v>
      </c>
    </row>
    <row r="45" spans="1:6" s="13" customFormat="1" ht="21" customHeight="1">
      <c r="A45" s="1083" t="s">
        <v>959</v>
      </c>
      <c r="B45" s="1083"/>
      <c r="C45" s="1083"/>
      <c r="D45" s="1083"/>
      <c r="E45" s="1083"/>
      <c r="F45" s="1083"/>
    </row>
    <row r="46" spans="1:6" s="4" customFormat="1" ht="21" customHeight="1">
      <c r="A46" s="103" t="s">
        <v>276</v>
      </c>
      <c r="B46" s="109" t="s">
        <v>960</v>
      </c>
      <c r="C46" s="92"/>
      <c r="D46" s="92">
        <v>2950000</v>
      </c>
      <c r="E46" s="104">
        <v>2950000</v>
      </c>
      <c r="F46" s="129">
        <f>E46/D46*100</f>
        <v>100</v>
      </c>
    </row>
    <row r="47" spans="1:6" s="4" customFormat="1" ht="21" customHeight="1">
      <c r="A47" s="103" t="s">
        <v>277</v>
      </c>
      <c r="B47" s="109" t="s">
        <v>961</v>
      </c>
      <c r="C47" s="92"/>
      <c r="D47" s="92"/>
      <c r="E47" s="104"/>
      <c r="F47" s="129"/>
    </row>
    <row r="48" spans="1:6" s="4" customFormat="1" ht="21" customHeight="1">
      <c r="A48" s="103" t="s">
        <v>304</v>
      </c>
      <c r="B48" s="99" t="s">
        <v>962</v>
      </c>
      <c r="C48" s="319">
        <f>C49+C50</f>
        <v>0</v>
      </c>
      <c r="D48" s="319">
        <f>D49+D50</f>
        <v>0</v>
      </c>
      <c r="E48" s="319">
        <f>E49+E50</f>
        <v>0</v>
      </c>
      <c r="F48" s="129"/>
    </row>
    <row r="49" spans="1:6" s="4" customFormat="1" ht="31.5" customHeight="1">
      <c r="A49" s="103"/>
      <c r="B49" s="110" t="s">
        <v>963</v>
      </c>
      <c r="C49" s="322"/>
      <c r="D49" s="92"/>
      <c r="E49" s="104"/>
      <c r="F49" s="129"/>
    </row>
    <row r="50" spans="1:6" s="4" customFormat="1" ht="21" customHeight="1">
      <c r="A50" s="103"/>
      <c r="B50" s="20" t="s">
        <v>964</v>
      </c>
      <c r="C50" s="104"/>
      <c r="D50" s="92"/>
      <c r="E50" s="104"/>
      <c r="F50" s="129"/>
    </row>
    <row r="51" spans="1:6" s="4" customFormat="1" ht="34.5" customHeight="1">
      <c r="A51" s="100"/>
      <c r="B51" s="101" t="s">
        <v>305</v>
      </c>
      <c r="C51" s="102">
        <f>SUM(C46:C48)</f>
        <v>0</v>
      </c>
      <c r="D51" s="102">
        <f>SUM(D46:D48)</f>
        <v>2950000</v>
      </c>
      <c r="E51" s="102">
        <f>SUM(E46:E48)</f>
        <v>2950000</v>
      </c>
      <c r="F51" s="130">
        <f>E51/D51*100</f>
        <v>100</v>
      </c>
    </row>
    <row r="52" spans="1:6" s="4" customFormat="1" ht="21" customHeight="1">
      <c r="A52" s="103" t="s">
        <v>278</v>
      </c>
      <c r="B52" s="109" t="s">
        <v>341</v>
      </c>
      <c r="C52" s="92">
        <v>318000</v>
      </c>
      <c r="D52" s="92">
        <v>1946909</v>
      </c>
      <c r="E52" s="104">
        <v>1882388</v>
      </c>
      <c r="F52" s="129">
        <f>E52/D52*100</f>
        <v>96.68597761888203</v>
      </c>
    </row>
    <row r="53" spans="1:6" s="4" customFormat="1" ht="21" customHeight="1">
      <c r="A53" s="103" t="s">
        <v>279</v>
      </c>
      <c r="B53" s="109" t="s">
        <v>965</v>
      </c>
      <c r="C53" s="92"/>
      <c r="D53" s="92">
        <v>817173</v>
      </c>
      <c r="E53" s="104"/>
      <c r="F53" s="129">
        <f>E53/D53*100</f>
        <v>0</v>
      </c>
    </row>
    <row r="54" spans="1:6" s="4" customFormat="1" ht="21" customHeight="1">
      <c r="A54" s="103" t="s">
        <v>280</v>
      </c>
      <c r="B54" s="99" t="s">
        <v>966</v>
      </c>
      <c r="C54" s="319"/>
      <c r="D54" s="92"/>
      <c r="E54" s="104"/>
      <c r="F54" s="129"/>
    </row>
    <row r="55" spans="1:6" s="4" customFormat="1" ht="40.5" customHeight="1">
      <c r="A55" s="103"/>
      <c r="B55" s="110" t="s">
        <v>967</v>
      </c>
      <c r="C55" s="322"/>
      <c r="D55" s="92"/>
      <c r="E55" s="104"/>
      <c r="F55" s="129"/>
    </row>
    <row r="56" spans="1:6" s="4" customFormat="1" ht="21" customHeight="1">
      <c r="A56" s="103"/>
      <c r="B56" s="106" t="s">
        <v>968</v>
      </c>
      <c r="C56" s="321"/>
      <c r="D56" s="92"/>
      <c r="E56" s="104"/>
      <c r="F56" s="129"/>
    </row>
    <row r="57" spans="1:7" s="89" customFormat="1" ht="33" customHeight="1" thickBot="1">
      <c r="A57" s="100"/>
      <c r="B57" s="101" t="s">
        <v>308</v>
      </c>
      <c r="C57" s="102">
        <f>SUM(C52:C56)</f>
        <v>318000</v>
      </c>
      <c r="D57" s="102">
        <f>SUM(D52:D56)</f>
        <v>2764082</v>
      </c>
      <c r="E57" s="102">
        <f>SUM(E52:E56)</f>
        <v>1882388</v>
      </c>
      <c r="F57" s="131">
        <f>E57/D57*100</f>
        <v>68.10174227826815</v>
      </c>
      <c r="G57" s="111"/>
    </row>
    <row r="58" spans="1:6" s="89" customFormat="1" ht="33" customHeight="1" thickBot="1">
      <c r="A58" s="112"/>
      <c r="B58" s="113" t="s">
        <v>306</v>
      </c>
      <c r="C58" s="114">
        <f>C26+C51</f>
        <v>16755625</v>
      </c>
      <c r="D58" s="114">
        <f>D26+D51</f>
        <v>22912043</v>
      </c>
      <c r="E58" s="114">
        <f>E26+E51</f>
        <v>21961383</v>
      </c>
      <c r="F58" s="132">
        <f>E58/D58*100</f>
        <v>95.85082831766682</v>
      </c>
    </row>
    <row r="59" spans="1:7" s="89" customFormat="1" ht="33" customHeight="1" thickBot="1">
      <c r="A59" s="112"/>
      <c r="B59" s="113" t="s">
        <v>307</v>
      </c>
      <c r="C59" s="114">
        <f>C37+C57</f>
        <v>16755625</v>
      </c>
      <c r="D59" s="114">
        <f>D37+D57</f>
        <v>33543405</v>
      </c>
      <c r="E59" s="114">
        <f>E37+E57</f>
        <v>17831733</v>
      </c>
      <c r="F59" s="133">
        <f>E59/D59*100</f>
        <v>53.16017559934658</v>
      </c>
      <c r="G59" s="111"/>
    </row>
    <row r="60" spans="1:7" s="89" customFormat="1" ht="12.75">
      <c r="A60" s="115"/>
      <c r="B60" s="116"/>
      <c r="C60" s="323"/>
      <c r="D60" s="117"/>
      <c r="E60" s="117"/>
      <c r="F60" s="117"/>
      <c r="G60" s="118"/>
    </row>
    <row r="61" spans="1:6" s="13" customFormat="1" ht="20.25" customHeight="1">
      <c r="A61" s="1082" t="s">
        <v>311</v>
      </c>
      <c r="B61" s="1082"/>
      <c r="C61" s="1082"/>
      <c r="D61" s="1082"/>
      <c r="E61" s="1082"/>
      <c r="F61" s="1082"/>
    </row>
    <row r="62" spans="1:6" s="4" customFormat="1" ht="12.75">
      <c r="A62" s="96" t="s">
        <v>282</v>
      </c>
      <c r="B62" s="119" t="s">
        <v>434</v>
      </c>
      <c r="C62" s="324"/>
      <c r="D62" s="98"/>
      <c r="E62" s="325"/>
      <c r="F62" s="129"/>
    </row>
    <row r="63" spans="1:6" s="4" customFormat="1" ht="20.25" customHeight="1">
      <c r="A63" s="96" t="s">
        <v>283</v>
      </c>
      <c r="B63" s="121" t="s">
        <v>969</v>
      </c>
      <c r="C63" s="326">
        <v>941638</v>
      </c>
      <c r="D63" s="98">
        <v>11573000</v>
      </c>
      <c r="E63" s="325">
        <v>11573000</v>
      </c>
      <c r="F63" s="129">
        <f>E63/D63*100</f>
        <v>100</v>
      </c>
    </row>
    <row r="64" spans="1:6" s="4" customFormat="1" ht="20.25" customHeight="1">
      <c r="A64" s="96" t="s">
        <v>284</v>
      </c>
      <c r="B64" s="121" t="s">
        <v>435</v>
      </c>
      <c r="C64" s="326"/>
      <c r="D64" s="98">
        <v>498541</v>
      </c>
      <c r="E64" s="325">
        <v>498541</v>
      </c>
      <c r="F64" s="129">
        <f>E64/D64*100</f>
        <v>100</v>
      </c>
    </row>
    <row r="65" spans="1:6" s="125" customFormat="1" ht="32.25" customHeight="1">
      <c r="A65" s="100"/>
      <c r="B65" s="101" t="s">
        <v>977</v>
      </c>
      <c r="C65" s="102">
        <f>SUM(C62:C64)</f>
        <v>941638</v>
      </c>
      <c r="D65" s="128">
        <f>SUM(D62:D64)</f>
        <v>12071541</v>
      </c>
      <c r="E65" s="128">
        <f>SUM(E62:E64)</f>
        <v>12071541</v>
      </c>
      <c r="F65" s="130">
        <f>E65/D65*100</f>
        <v>100</v>
      </c>
    </row>
    <row r="66" spans="1:6" s="4" customFormat="1" ht="12.75">
      <c r="A66" s="96" t="s">
        <v>285</v>
      </c>
      <c r="B66" s="121" t="s">
        <v>970</v>
      </c>
      <c r="C66" s="326"/>
      <c r="D66" s="98"/>
      <c r="E66" s="325"/>
      <c r="F66" s="120"/>
    </row>
    <row r="67" spans="1:6" s="4" customFormat="1" ht="12.75">
      <c r="A67" s="96" t="s">
        <v>286</v>
      </c>
      <c r="B67" s="121" t="s">
        <v>971</v>
      </c>
      <c r="C67" s="326"/>
      <c r="D67" s="98"/>
      <c r="E67" s="325"/>
      <c r="F67" s="120"/>
    </row>
    <row r="68" spans="1:6" s="4" customFormat="1" ht="12.75">
      <c r="A68" s="103" t="s">
        <v>287</v>
      </c>
      <c r="B68" s="121" t="s">
        <v>972</v>
      </c>
      <c r="C68" s="326">
        <v>941638</v>
      </c>
      <c r="D68" s="98">
        <v>1440179</v>
      </c>
      <c r="E68" s="325">
        <v>941638</v>
      </c>
      <c r="F68" s="129"/>
    </row>
    <row r="69" spans="1:6" s="125" customFormat="1" ht="32.25" customHeight="1" thickBot="1">
      <c r="A69" s="122"/>
      <c r="B69" s="123" t="s">
        <v>978</v>
      </c>
      <c r="C69" s="327">
        <f>C68</f>
        <v>941638</v>
      </c>
      <c r="D69" s="124">
        <f>SUM(D66:D68)</f>
        <v>1440179</v>
      </c>
      <c r="E69" s="124">
        <f>SUM(E66:E68)</f>
        <v>941638</v>
      </c>
      <c r="F69" s="130"/>
    </row>
    <row r="70" spans="1:6" s="125" customFormat="1" ht="32.25" customHeight="1" thickBot="1">
      <c r="A70" s="126"/>
      <c r="B70" s="127" t="s">
        <v>979</v>
      </c>
      <c r="C70" s="328">
        <f>C58+C65</f>
        <v>17697263</v>
      </c>
      <c r="D70" s="328">
        <f>D58+D65</f>
        <v>34983584</v>
      </c>
      <c r="E70" s="328">
        <f>E58+E65</f>
        <v>34032924</v>
      </c>
      <c r="F70" s="132">
        <f>E70/D70*100</f>
        <v>97.2825540116187</v>
      </c>
    </row>
    <row r="71" spans="1:6" s="4" customFormat="1" ht="32.25" customHeight="1" thickBot="1">
      <c r="A71" s="126"/>
      <c r="B71" s="127" t="s">
        <v>980</v>
      </c>
      <c r="C71" s="328">
        <f>C59+C69</f>
        <v>17697263</v>
      </c>
      <c r="D71" s="328">
        <f>D59+D69</f>
        <v>34983584</v>
      </c>
      <c r="E71" s="328">
        <f>E59+E69</f>
        <v>18773371</v>
      </c>
      <c r="F71" s="133">
        <f>E71/D71*100</f>
        <v>53.66337251209025</v>
      </c>
    </row>
  </sheetData>
  <sheetProtection/>
  <mergeCells count="15">
    <mergeCell ref="A2:F2"/>
    <mergeCell ref="A61:F61"/>
    <mergeCell ref="A45:F45"/>
    <mergeCell ref="A17:F17"/>
    <mergeCell ref="A9:F9"/>
    <mergeCell ref="E42:E44"/>
    <mergeCell ref="A11:F11"/>
    <mergeCell ref="E14:E16"/>
    <mergeCell ref="B14:B16"/>
    <mergeCell ref="C15:D16"/>
    <mergeCell ref="B42:B44"/>
    <mergeCell ref="C43:D44"/>
    <mergeCell ref="A8:F8"/>
    <mergeCell ref="A6:F6"/>
    <mergeCell ref="A7:F7"/>
  </mergeCells>
  <printOptions horizontalCentered="1"/>
  <pageMargins left="0" right="0" top="0.5905511811023623" bottom="0.5905511811023623" header="0.5118110236220472" footer="0.5118110236220472"/>
  <pageSetup horizontalDpi="200" verticalDpi="2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2:G3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9" customWidth="1"/>
    <col min="2" max="2" width="72.00390625" style="9" customWidth="1"/>
    <col min="3" max="3" width="27.125" style="9" customWidth="1"/>
    <col min="4" max="4" width="12.625" style="9" bestFit="1" customWidth="1"/>
    <col min="5" max="5" width="11.375" style="9" bestFit="1" customWidth="1"/>
    <col min="6" max="16384" width="9.125" style="9" customWidth="1"/>
  </cols>
  <sheetData>
    <row r="2" spans="2:3" ht="15.75">
      <c r="B2" s="926"/>
      <c r="C2" s="926"/>
    </row>
    <row r="4" spans="2:7" s="38" customFormat="1" ht="12.75">
      <c r="B4" s="91" t="s">
        <v>1202</v>
      </c>
      <c r="D4" s="68"/>
      <c r="E4" s="28"/>
      <c r="F4" s="28"/>
      <c r="G4" s="28"/>
    </row>
    <row r="6" spans="2:3" ht="15.75">
      <c r="B6" s="915" t="s">
        <v>652</v>
      </c>
      <c r="C6" s="915"/>
    </row>
    <row r="7" spans="2:3" ht="15.75">
      <c r="B7" s="915" t="s">
        <v>357</v>
      </c>
      <c r="C7" s="915"/>
    </row>
    <row r="8" spans="2:3" ht="15.75">
      <c r="B8" s="915" t="s">
        <v>1052</v>
      </c>
      <c r="C8" s="915"/>
    </row>
    <row r="9" spans="2:3" ht="15.75">
      <c r="B9" s="915"/>
      <c r="C9" s="1093"/>
    </row>
    <row r="10" ht="16.5" thickBot="1">
      <c r="C10" s="274" t="s">
        <v>1055</v>
      </c>
    </row>
    <row r="11" spans="1:3" ht="15.75">
      <c r="A11" s="1087" t="s">
        <v>1172</v>
      </c>
      <c r="B11" s="1090" t="s">
        <v>358</v>
      </c>
      <c r="C11" s="1090" t="s">
        <v>359</v>
      </c>
    </row>
    <row r="12" spans="1:3" ht="15.75">
      <c r="A12" s="1088"/>
      <c r="B12" s="1091"/>
      <c r="C12" s="1091"/>
    </row>
    <row r="13" spans="1:3" ht="15.75">
      <c r="A13" s="1088"/>
      <c r="B13" s="1091"/>
      <c r="C13" s="1091"/>
    </row>
    <row r="14" spans="1:3" ht="16.5" thickBot="1">
      <c r="A14" s="1089"/>
      <c r="B14" s="1092"/>
      <c r="C14" s="1092"/>
    </row>
    <row r="15" spans="1:2" ht="15.75">
      <c r="A15" s="875" t="s">
        <v>808</v>
      </c>
      <c r="B15" s="8" t="s">
        <v>1188</v>
      </c>
    </row>
    <row r="16" spans="1:4" ht="15.75">
      <c r="A16" s="875" t="s">
        <v>809</v>
      </c>
      <c r="B16" s="9" t="s">
        <v>360</v>
      </c>
      <c r="C16" s="2">
        <v>11722580</v>
      </c>
      <c r="D16" s="2"/>
    </row>
    <row r="17" spans="1:4" ht="15.75">
      <c r="A17" s="875" t="s">
        <v>810</v>
      </c>
      <c r="B17" s="9" t="s">
        <v>361</v>
      </c>
      <c r="C17" s="2"/>
      <c r="D17" s="2"/>
    </row>
    <row r="18" spans="1:4" ht="15.75">
      <c r="A18" s="875" t="s">
        <v>811</v>
      </c>
      <c r="B18" s="9" t="s">
        <v>362</v>
      </c>
      <c r="C18" s="2">
        <v>170565</v>
      </c>
      <c r="D18" s="2"/>
    </row>
    <row r="19" spans="1:4" ht="15.75">
      <c r="A19" s="875" t="s">
        <v>812</v>
      </c>
      <c r="B19" s="9" t="s">
        <v>363</v>
      </c>
      <c r="C19" s="2"/>
      <c r="D19" s="2"/>
    </row>
    <row r="20" spans="1:4" s="8" customFormat="1" ht="15.75">
      <c r="A20" s="876" t="s">
        <v>834</v>
      </c>
      <c r="B20" s="8" t="s">
        <v>364</v>
      </c>
      <c r="C20" s="16">
        <f>SUM(C16:C19)</f>
        <v>11893145</v>
      </c>
      <c r="D20" s="16"/>
    </row>
    <row r="21" spans="1:4" s="8" customFormat="1" ht="15.75">
      <c r="A21" s="876"/>
      <c r="C21" s="16"/>
      <c r="D21" s="16"/>
    </row>
    <row r="22" spans="1:4" s="8" customFormat="1" ht="15.75">
      <c r="A22" s="876" t="s">
        <v>835</v>
      </c>
      <c r="B22" s="8" t="s">
        <v>773</v>
      </c>
      <c r="C22" s="16"/>
      <c r="D22" s="16"/>
    </row>
    <row r="23" spans="1:4" ht="15.75">
      <c r="A23" s="875" t="s">
        <v>836</v>
      </c>
      <c r="B23" s="9" t="s">
        <v>774</v>
      </c>
      <c r="C23" s="2">
        <v>34032924</v>
      </c>
      <c r="D23" s="2"/>
    </row>
    <row r="24" spans="1:4" ht="15.75">
      <c r="A24" s="875" t="s">
        <v>837</v>
      </c>
      <c r="B24" s="9" t="s">
        <v>780</v>
      </c>
      <c r="C24" s="2">
        <v>-11573000</v>
      </c>
      <c r="D24" s="2"/>
    </row>
    <row r="25" spans="1:4" ht="15.75">
      <c r="A25" s="875" t="s">
        <v>276</v>
      </c>
      <c r="B25" s="317" t="s">
        <v>775</v>
      </c>
      <c r="C25" s="316">
        <f>C23+C24</f>
        <v>22459924</v>
      </c>
      <c r="D25" s="2"/>
    </row>
    <row r="26" spans="1:4" ht="15.75">
      <c r="A26" s="876" t="s">
        <v>277</v>
      </c>
      <c r="B26" s="8" t="s">
        <v>776</v>
      </c>
      <c r="C26" s="16"/>
      <c r="D26" s="2"/>
    </row>
    <row r="27" spans="1:4" ht="15.75">
      <c r="A27" s="875" t="s">
        <v>304</v>
      </c>
      <c r="B27" s="9" t="s">
        <v>777</v>
      </c>
      <c r="C27" s="2">
        <v>18773371</v>
      </c>
      <c r="D27" s="2"/>
    </row>
    <row r="28" spans="1:4" ht="31.5">
      <c r="A28" s="875" t="s">
        <v>278</v>
      </c>
      <c r="B28" s="315" t="s">
        <v>778</v>
      </c>
      <c r="C28" s="2">
        <v>381909</v>
      </c>
      <c r="D28" s="2"/>
    </row>
    <row r="29" spans="1:5" ht="15.75">
      <c r="A29" s="876" t="s">
        <v>279</v>
      </c>
      <c r="B29" s="317" t="s">
        <v>365</v>
      </c>
      <c r="C29" s="316">
        <f>C27+C28</f>
        <v>19155280</v>
      </c>
      <c r="D29" s="2"/>
      <c r="E29" s="41"/>
    </row>
    <row r="30" spans="1:5" ht="15.75">
      <c r="A30" s="875"/>
      <c r="B30" s="317"/>
      <c r="C30" s="316"/>
      <c r="D30" s="2"/>
      <c r="E30" s="41"/>
    </row>
    <row r="31" spans="1:4" s="8" customFormat="1" ht="15.75">
      <c r="A31" s="876" t="s">
        <v>280</v>
      </c>
      <c r="B31" s="8" t="s">
        <v>1189</v>
      </c>
      <c r="C31" s="16"/>
      <c r="D31" s="16"/>
    </row>
    <row r="32" spans="1:4" ht="15.75">
      <c r="A32" s="875" t="s">
        <v>282</v>
      </c>
      <c r="B32" s="9" t="s">
        <v>360</v>
      </c>
      <c r="C32" s="2">
        <v>14958319</v>
      </c>
      <c r="D32" s="2"/>
    </row>
    <row r="33" spans="1:4" ht="15.75">
      <c r="A33" s="875" t="s">
        <v>283</v>
      </c>
      <c r="B33" s="9" t="s">
        <v>361</v>
      </c>
      <c r="C33" s="2">
        <v>0</v>
      </c>
      <c r="D33" s="2"/>
    </row>
    <row r="34" spans="1:5" ht="15.75">
      <c r="A34" s="875" t="s">
        <v>284</v>
      </c>
      <c r="B34" s="9" t="s">
        <v>362</v>
      </c>
      <c r="C34" s="2">
        <v>239470</v>
      </c>
      <c r="D34" s="2"/>
      <c r="E34" s="41"/>
    </row>
    <row r="35" spans="1:4" ht="15.75">
      <c r="A35" s="875" t="s">
        <v>285</v>
      </c>
      <c r="B35" s="9" t="s">
        <v>363</v>
      </c>
      <c r="C35" s="2"/>
      <c r="D35" s="2"/>
    </row>
    <row r="36" spans="1:4" s="8" customFormat="1" ht="15.75">
      <c r="A36" s="876" t="s">
        <v>286</v>
      </c>
      <c r="B36" s="8" t="s">
        <v>366</v>
      </c>
      <c r="C36" s="16">
        <f>C20+C25-C29</f>
        <v>15197789</v>
      </c>
      <c r="D36" s="16"/>
    </row>
    <row r="37" ht="15.75">
      <c r="C37" s="2"/>
    </row>
  </sheetData>
  <sheetProtection/>
  <mergeCells count="8">
    <mergeCell ref="A11:A14"/>
    <mergeCell ref="B11:B14"/>
    <mergeCell ref="C11:C14"/>
    <mergeCell ref="B2:C2"/>
    <mergeCell ref="B6:C6"/>
    <mergeCell ref="B7:C7"/>
    <mergeCell ref="B8:C8"/>
    <mergeCell ref="B9:C9"/>
  </mergeCells>
  <printOptions horizontalCentered="1"/>
  <pageMargins left="0.07874015748031496" right="0.11811023622047245" top="0" bottom="0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M29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143" customWidth="1"/>
    <col min="2" max="2" width="3.25390625" style="33" customWidth="1"/>
    <col min="3" max="3" width="3.875" style="33" customWidth="1"/>
    <col min="4" max="4" width="3.625" style="33" customWidth="1"/>
    <col min="5" max="5" width="2.625" style="33" customWidth="1"/>
    <col min="6" max="6" width="3.625" style="135" customWidth="1"/>
    <col min="7" max="7" width="42.625" style="33" customWidth="1"/>
    <col min="8" max="8" width="17.25390625" style="33" customWidth="1"/>
    <col min="9" max="9" width="12.125" style="33" customWidth="1"/>
    <col min="10" max="10" width="17.625" style="33" customWidth="1"/>
    <col min="11" max="12" width="9.125" style="33" customWidth="1"/>
    <col min="13" max="13" width="11.25390625" style="33" bestFit="1" customWidth="1"/>
    <col min="14" max="16384" width="9.125" style="33" customWidth="1"/>
  </cols>
  <sheetData>
    <row r="1" spans="1:10" ht="12.75">
      <c r="A1" s="1116"/>
      <c r="B1" s="1116"/>
      <c r="C1" s="1116"/>
      <c r="D1" s="1116"/>
      <c r="E1" s="1116"/>
      <c r="F1" s="1116"/>
      <c r="G1" s="1116"/>
      <c r="H1" s="1116"/>
      <c r="I1" s="1116"/>
      <c r="J1" s="1116"/>
    </row>
    <row r="2" spans="1:6" s="38" customFormat="1" ht="12.75">
      <c r="A2" s="91" t="s">
        <v>1203</v>
      </c>
      <c r="C2" s="68"/>
      <c r="D2" s="28"/>
      <c r="E2" s="28"/>
      <c r="F2" s="28"/>
    </row>
    <row r="4" spans="1:10" s="1" customFormat="1" ht="15.75">
      <c r="A4" s="1117" t="s">
        <v>534</v>
      </c>
      <c r="B4" s="1117"/>
      <c r="C4" s="1117"/>
      <c r="D4" s="1117"/>
      <c r="E4" s="1117"/>
      <c r="F4" s="1117"/>
      <c r="G4" s="1117"/>
      <c r="H4" s="1117"/>
      <c r="I4" s="1117"/>
      <c r="J4" s="1117"/>
    </row>
    <row r="5" spans="1:10" s="1" customFormat="1" ht="15.75">
      <c r="A5" s="1117" t="s">
        <v>781</v>
      </c>
      <c r="B5" s="1117"/>
      <c r="C5" s="1117"/>
      <c r="D5" s="1117"/>
      <c r="E5" s="1117"/>
      <c r="F5" s="1117"/>
      <c r="G5" s="1117"/>
      <c r="H5" s="1117"/>
      <c r="I5" s="1117"/>
      <c r="J5" s="1117"/>
    </row>
    <row r="6" spans="1:10" s="1" customFormat="1" ht="15.75">
      <c r="A6" s="1117" t="s">
        <v>1052</v>
      </c>
      <c r="B6" s="1117"/>
      <c r="C6" s="1117"/>
      <c r="D6" s="1117"/>
      <c r="E6" s="1117"/>
      <c r="F6" s="1117"/>
      <c r="G6" s="1117"/>
      <c r="H6" s="1117"/>
      <c r="I6" s="1117"/>
      <c r="J6" s="1117"/>
    </row>
    <row r="7" spans="1:10" s="1" customFormat="1" ht="15.75">
      <c r="A7" s="1117"/>
      <c r="B7" s="964"/>
      <c r="C7" s="964"/>
      <c r="D7" s="964"/>
      <c r="E7" s="964"/>
      <c r="F7" s="964"/>
      <c r="G7" s="964"/>
      <c r="H7" s="964"/>
      <c r="I7" s="964"/>
      <c r="J7" s="964"/>
    </row>
    <row r="8" ht="14.25" customHeight="1" thickBot="1">
      <c r="J8" s="137" t="s">
        <v>1060</v>
      </c>
    </row>
    <row r="9" spans="1:10" s="19" customFormat="1" ht="15" customHeight="1">
      <c r="A9" s="1118" t="s">
        <v>190</v>
      </c>
      <c r="B9" s="1120" t="s">
        <v>262</v>
      </c>
      <c r="C9" s="1120"/>
      <c r="D9" s="1120"/>
      <c r="E9" s="1120"/>
      <c r="F9" s="1120"/>
      <c r="G9" s="1121"/>
      <c r="H9" s="1099" t="s">
        <v>829</v>
      </c>
      <c r="I9" s="1099" t="s">
        <v>830</v>
      </c>
      <c r="J9" s="1095" t="s">
        <v>831</v>
      </c>
    </row>
    <row r="10" spans="1:10" s="19" customFormat="1" ht="13.5" thickBot="1">
      <c r="A10" s="1119"/>
      <c r="B10" s="1122"/>
      <c r="C10" s="1122"/>
      <c r="D10" s="1122"/>
      <c r="E10" s="1122"/>
      <c r="F10" s="1122"/>
      <c r="G10" s="1123"/>
      <c r="H10" s="1100"/>
      <c r="I10" s="1100"/>
      <c r="J10" s="1096"/>
    </row>
    <row r="11" spans="1:10" s="19" customFormat="1" ht="12.75">
      <c r="A11" s="775"/>
      <c r="B11" s="776"/>
      <c r="C11" s="776"/>
      <c r="D11" s="776"/>
      <c r="E11" s="776"/>
      <c r="F11" s="776"/>
      <c r="G11" s="776"/>
      <c r="H11" s="777"/>
      <c r="I11" s="777"/>
      <c r="J11" s="777"/>
    </row>
    <row r="12" spans="1:11" s="164" customFormat="1" ht="15.75">
      <c r="A12" s="1115" t="s">
        <v>806</v>
      </c>
      <c r="B12" s="1115"/>
      <c r="C12" s="1115"/>
      <c r="D12" s="1115"/>
      <c r="E12" s="1115"/>
      <c r="F12" s="1115"/>
      <c r="G12" s="1115"/>
      <c r="K12" s="165"/>
    </row>
    <row r="13" spans="1:11" s="164" customFormat="1" ht="15.75">
      <c r="A13" s="778"/>
      <c r="B13" s="778"/>
      <c r="C13" s="778"/>
      <c r="D13" s="778"/>
      <c r="E13" s="778"/>
      <c r="F13" s="778"/>
      <c r="G13" s="778"/>
      <c r="K13" s="165"/>
    </row>
    <row r="14" spans="1:11" s="196" customFormat="1" ht="32.25" customHeight="1">
      <c r="A14" s="194"/>
      <c r="B14" s="199" t="s">
        <v>916</v>
      </c>
      <c r="C14" s="1107" t="s">
        <v>222</v>
      </c>
      <c r="D14" s="1107"/>
      <c r="E14" s="1107"/>
      <c r="F14" s="1107"/>
      <c r="G14" s="1107"/>
      <c r="K14" s="197"/>
    </row>
    <row r="15" spans="1:11" s="196" customFormat="1" ht="15">
      <c r="A15" s="194"/>
      <c r="B15" s="194"/>
      <c r="C15" s="198" t="s">
        <v>352</v>
      </c>
      <c r="D15" s="200" t="s">
        <v>832</v>
      </c>
      <c r="E15" s="195"/>
      <c r="F15" s="195"/>
      <c r="G15" s="195"/>
      <c r="K15" s="197"/>
    </row>
    <row r="16" spans="1:11" ht="12.75">
      <c r="A16" s="143" t="s">
        <v>808</v>
      </c>
      <c r="B16" s="33" t="s">
        <v>345</v>
      </c>
      <c r="C16" s="137" t="s">
        <v>352</v>
      </c>
      <c r="D16" s="137" t="s">
        <v>266</v>
      </c>
      <c r="E16" s="137"/>
      <c r="F16" s="33" t="s">
        <v>986</v>
      </c>
      <c r="H16" s="28"/>
      <c r="I16" s="28"/>
      <c r="J16" s="28"/>
      <c r="K16" s="135"/>
    </row>
    <row r="17" spans="1:11" ht="12.75">
      <c r="A17" s="143" t="s">
        <v>809</v>
      </c>
      <c r="B17" s="33" t="s">
        <v>345</v>
      </c>
      <c r="C17" s="137" t="s">
        <v>352</v>
      </c>
      <c r="D17" s="137" t="s">
        <v>267</v>
      </c>
      <c r="E17" s="137"/>
      <c r="F17" s="33" t="s">
        <v>987</v>
      </c>
      <c r="H17" s="28"/>
      <c r="I17" s="28"/>
      <c r="J17" s="28"/>
      <c r="K17" s="135"/>
    </row>
    <row r="18" spans="1:11" ht="13.5" thickBot="1">
      <c r="A18" s="143" t="s">
        <v>810</v>
      </c>
      <c r="B18" s="33" t="s">
        <v>345</v>
      </c>
      <c r="C18" s="137" t="s">
        <v>352</v>
      </c>
      <c r="D18" s="137" t="s">
        <v>268</v>
      </c>
      <c r="E18" s="137"/>
      <c r="F18" s="33" t="s">
        <v>988</v>
      </c>
      <c r="H18" s="85"/>
      <c r="I18" s="85"/>
      <c r="J18" s="85"/>
      <c r="K18" s="135"/>
    </row>
    <row r="19" spans="1:11" s="138" customFormat="1" ht="13.5" thickBot="1">
      <c r="A19" s="267" t="s">
        <v>811</v>
      </c>
      <c r="B19" s="40" t="s">
        <v>345</v>
      </c>
      <c r="C19" s="142" t="s">
        <v>352</v>
      </c>
      <c r="D19" s="142"/>
      <c r="E19" s="142"/>
      <c r="F19" s="141" t="s">
        <v>832</v>
      </c>
      <c r="G19" s="146"/>
      <c r="H19" s="49">
        <f>SUM(H16:H18)</f>
        <v>0</v>
      </c>
      <c r="I19" s="49"/>
      <c r="J19" s="49"/>
      <c r="K19" s="145"/>
    </row>
    <row r="20" spans="1:11" s="196" customFormat="1" ht="15">
      <c r="A20" s="194"/>
      <c r="B20" s="194"/>
      <c r="C20" s="198" t="s">
        <v>989</v>
      </c>
      <c r="D20" s="200" t="s">
        <v>838</v>
      </c>
      <c r="E20" s="195"/>
      <c r="F20" s="195"/>
      <c r="G20" s="195"/>
      <c r="K20" s="197"/>
    </row>
    <row r="21" spans="1:11" ht="12.75">
      <c r="A21" s="143" t="s">
        <v>812</v>
      </c>
      <c r="B21" s="33" t="s">
        <v>345</v>
      </c>
      <c r="C21" s="137" t="s">
        <v>989</v>
      </c>
      <c r="D21" s="137" t="s">
        <v>266</v>
      </c>
      <c r="E21" s="137"/>
      <c r="F21" s="33" t="s">
        <v>990</v>
      </c>
      <c r="H21" s="28">
        <v>95442699</v>
      </c>
      <c r="I21" s="28"/>
      <c r="J21" s="85">
        <v>91956722</v>
      </c>
      <c r="K21" s="135"/>
    </row>
    <row r="22" spans="1:11" ht="12.75">
      <c r="A22" s="143" t="s">
        <v>834</v>
      </c>
      <c r="B22" s="33" t="s">
        <v>345</v>
      </c>
      <c r="C22" s="137" t="s">
        <v>989</v>
      </c>
      <c r="D22" s="137" t="s">
        <v>267</v>
      </c>
      <c r="E22" s="137"/>
      <c r="F22" s="33" t="s">
        <v>833</v>
      </c>
      <c r="H22" s="28">
        <v>7614446</v>
      </c>
      <c r="I22" s="28"/>
      <c r="J22" s="85">
        <v>6018080</v>
      </c>
      <c r="K22" s="135"/>
    </row>
    <row r="23" spans="1:11" ht="12.75">
      <c r="A23" s="158" t="s">
        <v>835</v>
      </c>
      <c r="B23" s="33" t="s">
        <v>345</v>
      </c>
      <c r="C23" s="137" t="s">
        <v>989</v>
      </c>
      <c r="D23" s="137" t="s">
        <v>268</v>
      </c>
      <c r="E23" s="137"/>
      <c r="F23" s="33" t="s">
        <v>991</v>
      </c>
      <c r="H23" s="28"/>
      <c r="I23" s="28"/>
      <c r="J23" s="85"/>
      <c r="K23" s="135"/>
    </row>
    <row r="24" spans="1:11" ht="12.75">
      <c r="A24" s="158" t="s">
        <v>836</v>
      </c>
      <c r="B24" s="33" t="s">
        <v>345</v>
      </c>
      <c r="C24" s="137" t="s">
        <v>989</v>
      </c>
      <c r="D24" s="137" t="s">
        <v>269</v>
      </c>
      <c r="E24" s="137"/>
      <c r="F24" s="33" t="s">
        <v>992</v>
      </c>
      <c r="H24" s="28">
        <v>2533500</v>
      </c>
      <c r="I24" s="28"/>
      <c r="J24" s="85">
        <v>2533500</v>
      </c>
      <c r="K24" s="135"/>
    </row>
    <row r="25" spans="1:11" ht="13.5" thickBot="1">
      <c r="A25" s="143" t="s">
        <v>837</v>
      </c>
      <c r="B25" s="33" t="s">
        <v>345</v>
      </c>
      <c r="C25" s="137" t="s">
        <v>989</v>
      </c>
      <c r="D25" s="137" t="s">
        <v>270</v>
      </c>
      <c r="E25" s="137"/>
      <c r="F25" s="33" t="s">
        <v>993</v>
      </c>
      <c r="H25" s="28"/>
      <c r="I25" s="28"/>
      <c r="J25" s="85"/>
      <c r="K25" s="135"/>
    </row>
    <row r="26" spans="1:11" s="138" customFormat="1" ht="13.5" thickBot="1">
      <c r="A26" s="267" t="s">
        <v>276</v>
      </c>
      <c r="B26" s="40" t="s">
        <v>345</v>
      </c>
      <c r="C26" s="142" t="s">
        <v>989</v>
      </c>
      <c r="D26" s="142"/>
      <c r="E26" s="142"/>
      <c r="F26" s="141" t="s">
        <v>838</v>
      </c>
      <c r="G26" s="146"/>
      <c r="H26" s="49">
        <f>SUM(H21:H25)</f>
        <v>105590645</v>
      </c>
      <c r="I26" s="49"/>
      <c r="J26" s="49">
        <f>SUM(J21:J25)</f>
        <v>100508302</v>
      </c>
      <c r="K26" s="145"/>
    </row>
    <row r="27" spans="1:11" s="196" customFormat="1" ht="19.5" customHeight="1">
      <c r="A27" s="194"/>
      <c r="B27" s="194"/>
      <c r="C27" s="198" t="s">
        <v>994</v>
      </c>
      <c r="D27" s="200" t="s">
        <v>995</v>
      </c>
      <c r="E27" s="195"/>
      <c r="F27" s="195"/>
      <c r="G27" s="195"/>
      <c r="K27" s="197"/>
    </row>
    <row r="28" spans="1:11" ht="12.75">
      <c r="A28" s="143" t="s">
        <v>277</v>
      </c>
      <c r="B28" s="137" t="s">
        <v>345</v>
      </c>
      <c r="C28" s="137" t="s">
        <v>994</v>
      </c>
      <c r="D28" s="137" t="s">
        <v>266</v>
      </c>
      <c r="F28" s="33" t="s">
        <v>839</v>
      </c>
      <c r="H28" s="28">
        <v>1699000</v>
      </c>
      <c r="I28" s="28"/>
      <c r="J28" s="85">
        <v>1699000</v>
      </c>
      <c r="K28" s="135"/>
    </row>
    <row r="29" spans="1:11" ht="12.75">
      <c r="A29" s="143" t="s">
        <v>304</v>
      </c>
      <c r="B29" s="33" t="s">
        <v>345</v>
      </c>
      <c r="C29" s="137" t="s">
        <v>994</v>
      </c>
      <c r="D29" s="137" t="s">
        <v>266</v>
      </c>
      <c r="E29" s="137" t="s">
        <v>371</v>
      </c>
      <c r="F29" s="33" t="s">
        <v>248</v>
      </c>
      <c r="G29" s="33" t="s">
        <v>840</v>
      </c>
      <c r="H29" s="85"/>
      <c r="I29" s="85"/>
      <c r="J29" s="85"/>
      <c r="K29" s="135"/>
    </row>
    <row r="30" spans="1:11" ht="12.75">
      <c r="A30" s="143" t="s">
        <v>278</v>
      </c>
      <c r="B30" s="33" t="s">
        <v>345</v>
      </c>
      <c r="C30" s="137" t="s">
        <v>994</v>
      </c>
      <c r="D30" s="137" t="s">
        <v>266</v>
      </c>
      <c r="E30" s="137" t="s">
        <v>372</v>
      </c>
      <c r="F30" s="33"/>
      <c r="G30" s="33" t="s">
        <v>841</v>
      </c>
      <c r="H30" s="85"/>
      <c r="I30" s="85"/>
      <c r="J30" s="85"/>
      <c r="K30" s="135"/>
    </row>
    <row r="31" spans="1:11" ht="12.75">
      <c r="A31" s="143" t="s">
        <v>279</v>
      </c>
      <c r="B31" s="33" t="s">
        <v>345</v>
      </c>
      <c r="C31" s="137" t="s">
        <v>994</v>
      </c>
      <c r="D31" s="137" t="s">
        <v>267</v>
      </c>
      <c r="E31" s="137"/>
      <c r="F31" s="33" t="s">
        <v>842</v>
      </c>
      <c r="H31" s="85"/>
      <c r="I31" s="85"/>
      <c r="J31" s="85"/>
      <c r="K31" s="135"/>
    </row>
    <row r="32" spans="1:11" ht="12.75">
      <c r="A32" s="143" t="s">
        <v>280</v>
      </c>
      <c r="B32" s="33" t="s">
        <v>345</v>
      </c>
      <c r="C32" s="137" t="s">
        <v>994</v>
      </c>
      <c r="D32" s="137" t="s">
        <v>267</v>
      </c>
      <c r="E32" s="137" t="s">
        <v>371</v>
      </c>
      <c r="F32" s="33"/>
      <c r="G32" s="33" t="s">
        <v>912</v>
      </c>
      <c r="H32" s="85"/>
      <c r="I32" s="85"/>
      <c r="J32" s="85"/>
      <c r="K32" s="135"/>
    </row>
    <row r="33" spans="1:11" ht="12.75">
      <c r="A33" s="143" t="s">
        <v>282</v>
      </c>
      <c r="B33" s="33" t="s">
        <v>345</v>
      </c>
      <c r="C33" s="137" t="s">
        <v>994</v>
      </c>
      <c r="D33" s="137" t="s">
        <v>267</v>
      </c>
      <c r="E33" s="137" t="s">
        <v>372</v>
      </c>
      <c r="F33" s="33"/>
      <c r="G33" s="33" t="s">
        <v>913</v>
      </c>
      <c r="H33" s="85"/>
      <c r="I33" s="85"/>
      <c r="J33" s="85"/>
      <c r="K33" s="135"/>
    </row>
    <row r="34" spans="1:11" ht="13.5" thickBot="1">
      <c r="A34" s="143" t="s">
        <v>283</v>
      </c>
      <c r="B34" s="33" t="s">
        <v>345</v>
      </c>
      <c r="C34" s="137" t="s">
        <v>994</v>
      </c>
      <c r="D34" s="137" t="s">
        <v>268</v>
      </c>
      <c r="E34" s="137"/>
      <c r="F34" s="33" t="s">
        <v>996</v>
      </c>
      <c r="H34" s="85"/>
      <c r="I34" s="85"/>
      <c r="J34" s="85"/>
      <c r="K34" s="135"/>
    </row>
    <row r="35" spans="1:11" s="138" customFormat="1" ht="13.5" thickBot="1">
      <c r="A35" s="267" t="s">
        <v>284</v>
      </c>
      <c r="B35" s="40" t="s">
        <v>345</v>
      </c>
      <c r="C35" s="142" t="s">
        <v>994</v>
      </c>
      <c r="D35" s="142"/>
      <c r="E35" s="142"/>
      <c r="F35" s="141" t="s">
        <v>995</v>
      </c>
      <c r="G35" s="146"/>
      <c r="H35" s="49">
        <f>SUM(H28+H31+H34)</f>
        <v>1699000</v>
      </c>
      <c r="I35" s="49"/>
      <c r="J35" s="49">
        <f>SUM(J28+J31+J34)</f>
        <v>1699000</v>
      </c>
      <c r="K35" s="145"/>
    </row>
    <row r="36" spans="1:11" s="196" customFormat="1" ht="19.5" customHeight="1">
      <c r="A36" s="194"/>
      <c r="B36" s="194"/>
      <c r="C36" s="198" t="s">
        <v>997</v>
      </c>
      <c r="D36" s="200" t="s">
        <v>914</v>
      </c>
      <c r="E36" s="195"/>
      <c r="F36" s="195"/>
      <c r="G36" s="195"/>
      <c r="K36" s="197"/>
    </row>
    <row r="37" spans="1:11" ht="12.75">
      <c r="A37" s="143" t="s">
        <v>285</v>
      </c>
      <c r="B37" s="33" t="s">
        <v>345</v>
      </c>
      <c r="C37" s="137" t="s">
        <v>997</v>
      </c>
      <c r="D37" s="137" t="s">
        <v>266</v>
      </c>
      <c r="E37" s="137"/>
      <c r="F37" s="33" t="s">
        <v>914</v>
      </c>
      <c r="H37" s="85"/>
      <c r="I37" s="85"/>
      <c r="J37" s="85"/>
      <c r="K37" s="135"/>
    </row>
    <row r="38" spans="1:11" ht="24.75" customHeight="1" thickBot="1">
      <c r="A38" s="143" t="s">
        <v>286</v>
      </c>
      <c r="B38" s="33" t="s">
        <v>345</v>
      </c>
      <c r="C38" s="137" t="s">
        <v>997</v>
      </c>
      <c r="D38" s="137" t="s">
        <v>267</v>
      </c>
      <c r="E38" s="137"/>
      <c r="F38" s="1114" t="s">
        <v>915</v>
      </c>
      <c r="G38" s="1114"/>
      <c r="H38" s="85"/>
      <c r="I38" s="85"/>
      <c r="J38" s="85"/>
      <c r="K38" s="135"/>
    </row>
    <row r="39" spans="1:11" s="138" customFormat="1" ht="13.5" thickBot="1">
      <c r="A39" s="267" t="s">
        <v>287</v>
      </c>
      <c r="B39" s="205" t="s">
        <v>345</v>
      </c>
      <c r="C39" s="204" t="s">
        <v>997</v>
      </c>
      <c r="D39" s="204"/>
      <c r="E39" s="204"/>
      <c r="F39" s="203" t="s">
        <v>914</v>
      </c>
      <c r="G39" s="206"/>
      <c r="H39" s="49"/>
      <c r="I39" s="49"/>
      <c r="J39" s="49"/>
      <c r="K39" s="145"/>
    </row>
    <row r="40" spans="1:11" s="138" customFormat="1" ht="28.5" customHeight="1" thickBot="1">
      <c r="A40" s="267" t="s">
        <v>813</v>
      </c>
      <c r="B40" s="40" t="s">
        <v>916</v>
      </c>
      <c r="C40" s="142"/>
      <c r="D40" s="142"/>
      <c r="E40" s="142"/>
      <c r="F40" s="1097" t="s">
        <v>222</v>
      </c>
      <c r="G40" s="1098"/>
      <c r="H40" s="268">
        <f>H19+H26+H35</f>
        <v>107289645</v>
      </c>
      <c r="I40" s="139"/>
      <c r="J40" s="139">
        <f>J19+J26+J35</f>
        <v>102207302</v>
      </c>
      <c r="K40" s="145"/>
    </row>
    <row r="41" spans="1:11" s="138" customFormat="1" ht="15.75" customHeight="1">
      <c r="A41" s="201"/>
      <c r="B41" s="53"/>
      <c r="C41" s="144"/>
      <c r="D41" s="144"/>
      <c r="E41" s="144"/>
      <c r="F41" s="277"/>
      <c r="G41" s="277"/>
      <c r="H41" s="88"/>
      <c r="I41" s="88"/>
      <c r="J41" s="88"/>
      <c r="K41" s="145"/>
    </row>
    <row r="42" spans="1:11" s="196" customFormat="1" ht="15">
      <c r="A42" s="194"/>
      <c r="B42" s="199" t="s">
        <v>447</v>
      </c>
      <c r="C42" s="1107" t="s">
        <v>448</v>
      </c>
      <c r="D42" s="1107"/>
      <c r="E42" s="1107"/>
      <c r="F42" s="1107"/>
      <c r="G42" s="1107"/>
      <c r="K42" s="197"/>
    </row>
    <row r="43" spans="1:11" s="200" customFormat="1" ht="17.25" customHeight="1">
      <c r="A43" s="207"/>
      <c r="C43" s="208" t="s">
        <v>352</v>
      </c>
      <c r="D43" s="200" t="s">
        <v>998</v>
      </c>
      <c r="E43" s="208"/>
      <c r="F43" s="195"/>
      <c r="G43" s="195"/>
      <c r="H43" s="209"/>
      <c r="I43" s="209"/>
      <c r="J43" s="209"/>
      <c r="K43" s="210"/>
    </row>
    <row r="44" spans="1:11" ht="12.75">
      <c r="A44" s="143" t="s">
        <v>814</v>
      </c>
      <c r="B44" s="33" t="s">
        <v>346</v>
      </c>
      <c r="C44" s="137" t="s">
        <v>352</v>
      </c>
      <c r="D44" s="137" t="s">
        <v>266</v>
      </c>
      <c r="E44" s="137"/>
      <c r="F44" s="33" t="s">
        <v>917</v>
      </c>
      <c r="H44" s="85"/>
      <c r="I44" s="85"/>
      <c r="J44" s="85"/>
      <c r="K44" s="135"/>
    </row>
    <row r="45" spans="1:11" ht="12.75">
      <c r="A45" s="143" t="s">
        <v>815</v>
      </c>
      <c r="B45" s="33" t="s">
        <v>346</v>
      </c>
      <c r="C45" s="137" t="s">
        <v>352</v>
      </c>
      <c r="D45" s="137" t="s">
        <v>267</v>
      </c>
      <c r="E45" s="137"/>
      <c r="F45" s="33" t="s">
        <v>918</v>
      </c>
      <c r="H45" s="85"/>
      <c r="I45" s="85"/>
      <c r="J45" s="85"/>
      <c r="K45" s="135"/>
    </row>
    <row r="46" spans="1:11" ht="12.75">
      <c r="A46" s="143" t="s">
        <v>816</v>
      </c>
      <c r="B46" s="33" t="s">
        <v>346</v>
      </c>
      <c r="C46" s="137" t="s">
        <v>352</v>
      </c>
      <c r="D46" s="137" t="s">
        <v>268</v>
      </c>
      <c r="E46" s="137"/>
      <c r="F46" s="33" t="s">
        <v>919</v>
      </c>
      <c r="H46" s="85"/>
      <c r="I46" s="85"/>
      <c r="J46" s="85"/>
      <c r="K46" s="135"/>
    </row>
    <row r="47" spans="1:11" ht="12.75">
      <c r="A47" s="143" t="s">
        <v>817</v>
      </c>
      <c r="B47" s="33" t="s">
        <v>346</v>
      </c>
      <c r="C47" s="137" t="s">
        <v>352</v>
      </c>
      <c r="D47" s="137" t="s">
        <v>269</v>
      </c>
      <c r="E47" s="137"/>
      <c r="F47" s="33" t="s">
        <v>920</v>
      </c>
      <c r="H47" s="85"/>
      <c r="I47" s="85"/>
      <c r="J47" s="85"/>
      <c r="K47" s="135"/>
    </row>
    <row r="48" spans="1:11" ht="13.5" thickBot="1">
      <c r="A48" s="143" t="s">
        <v>818</v>
      </c>
      <c r="B48" s="33" t="s">
        <v>346</v>
      </c>
      <c r="C48" s="137" t="s">
        <v>352</v>
      </c>
      <c r="D48" s="137" t="s">
        <v>270</v>
      </c>
      <c r="E48" s="137"/>
      <c r="F48" s="33" t="s">
        <v>999</v>
      </c>
      <c r="H48" s="85"/>
      <c r="I48" s="85"/>
      <c r="J48" s="85"/>
      <c r="K48" s="135"/>
    </row>
    <row r="49" spans="1:11" s="138" customFormat="1" ht="13.5" thickBot="1">
      <c r="A49" s="267" t="s">
        <v>819</v>
      </c>
      <c r="B49" s="40" t="s">
        <v>346</v>
      </c>
      <c r="C49" s="142" t="s">
        <v>352</v>
      </c>
      <c r="D49" s="142"/>
      <c r="E49" s="142"/>
      <c r="F49" s="141" t="s">
        <v>998</v>
      </c>
      <c r="G49" s="146"/>
      <c r="H49" s="49">
        <f>SUM(H44:H48)</f>
        <v>0</v>
      </c>
      <c r="I49" s="49"/>
      <c r="J49" s="49">
        <f>SUM(J44:J48)</f>
        <v>0</v>
      </c>
      <c r="K49" s="145"/>
    </row>
    <row r="50" spans="1:11" s="200" customFormat="1" ht="17.25" customHeight="1">
      <c r="A50" s="207"/>
      <c r="C50" s="208" t="s">
        <v>989</v>
      </c>
      <c r="D50" s="200" t="s">
        <v>1000</v>
      </c>
      <c r="E50" s="208"/>
      <c r="F50" s="195"/>
      <c r="G50" s="195"/>
      <c r="H50" s="209"/>
      <c r="I50" s="209"/>
      <c r="J50" s="209"/>
      <c r="K50" s="210"/>
    </row>
    <row r="51" spans="1:11" ht="12.75">
      <c r="A51" s="143" t="s">
        <v>820</v>
      </c>
      <c r="B51" s="137" t="s">
        <v>346</v>
      </c>
      <c r="C51" s="137" t="s">
        <v>989</v>
      </c>
      <c r="D51" s="137" t="s">
        <v>266</v>
      </c>
      <c r="E51" s="137"/>
      <c r="F51" s="33" t="s">
        <v>442</v>
      </c>
      <c r="H51" s="85"/>
      <c r="I51" s="85"/>
      <c r="J51" s="85"/>
      <c r="K51" s="135"/>
    </row>
    <row r="52" spans="1:11" ht="12.75">
      <c r="A52" s="143" t="s">
        <v>821</v>
      </c>
      <c r="B52" s="137" t="s">
        <v>346</v>
      </c>
      <c r="C52" s="137" t="s">
        <v>989</v>
      </c>
      <c r="D52" s="137" t="s">
        <v>267</v>
      </c>
      <c r="E52" s="137"/>
      <c r="F52" s="33" t="s">
        <v>1001</v>
      </c>
      <c r="H52" s="85"/>
      <c r="I52" s="85"/>
      <c r="J52" s="85"/>
      <c r="K52" s="135"/>
    </row>
    <row r="53" spans="1:11" s="34" customFormat="1" ht="12.75">
      <c r="A53" s="143" t="s">
        <v>822</v>
      </c>
      <c r="B53" s="150" t="s">
        <v>346</v>
      </c>
      <c r="C53" s="150" t="s">
        <v>989</v>
      </c>
      <c r="D53" s="150" t="s">
        <v>267</v>
      </c>
      <c r="E53" s="150" t="s">
        <v>371</v>
      </c>
      <c r="G53" s="34" t="s">
        <v>443</v>
      </c>
      <c r="H53" s="87"/>
      <c r="I53" s="87"/>
      <c r="J53" s="87"/>
      <c r="K53" s="148"/>
    </row>
    <row r="54" spans="1:11" ht="12.75">
      <c r="A54" s="143" t="s">
        <v>823</v>
      </c>
      <c r="B54" s="137" t="s">
        <v>346</v>
      </c>
      <c r="C54" s="151" t="s">
        <v>989</v>
      </c>
      <c r="D54" s="151" t="s">
        <v>267</v>
      </c>
      <c r="E54" s="151" t="s">
        <v>372</v>
      </c>
      <c r="F54" s="149"/>
      <c r="G54" s="149" t="s">
        <v>444</v>
      </c>
      <c r="H54" s="87"/>
      <c r="I54" s="87"/>
      <c r="J54" s="85"/>
      <c r="K54" s="135"/>
    </row>
    <row r="55" spans="1:11" ht="12.75">
      <c r="A55" s="143" t="s">
        <v>824</v>
      </c>
      <c r="B55" s="137" t="s">
        <v>346</v>
      </c>
      <c r="C55" s="137" t="s">
        <v>989</v>
      </c>
      <c r="D55" s="137" t="s">
        <v>267</v>
      </c>
      <c r="E55" s="137" t="s">
        <v>373</v>
      </c>
      <c r="F55" s="33"/>
      <c r="G55" s="33" t="s">
        <v>912</v>
      </c>
      <c r="H55" s="87"/>
      <c r="I55" s="87"/>
      <c r="J55" s="85"/>
      <c r="K55" s="135"/>
    </row>
    <row r="56" spans="1:11" ht="12.75">
      <c r="A56" s="143" t="s">
        <v>825</v>
      </c>
      <c r="B56" s="33" t="s">
        <v>346</v>
      </c>
      <c r="C56" s="137" t="s">
        <v>989</v>
      </c>
      <c r="D56" s="137" t="s">
        <v>267</v>
      </c>
      <c r="E56" s="137" t="s">
        <v>374</v>
      </c>
      <c r="F56" s="33" t="s">
        <v>248</v>
      </c>
      <c r="G56" s="33" t="s">
        <v>913</v>
      </c>
      <c r="H56" s="87"/>
      <c r="I56" s="87"/>
      <c r="J56" s="85"/>
      <c r="K56" s="135"/>
    </row>
    <row r="57" spans="1:11" ht="21" customHeight="1" thickBot="1">
      <c r="A57" s="143" t="s">
        <v>826</v>
      </c>
      <c r="B57" s="33" t="s">
        <v>346</v>
      </c>
      <c r="C57" s="137" t="s">
        <v>989</v>
      </c>
      <c r="D57" s="137" t="s">
        <v>267</v>
      </c>
      <c r="E57" s="137" t="s">
        <v>445</v>
      </c>
      <c r="F57" s="33" t="s">
        <v>248</v>
      </c>
      <c r="G57" s="33" t="s">
        <v>446</v>
      </c>
      <c r="H57" s="87"/>
      <c r="I57" s="87"/>
      <c r="J57" s="85"/>
      <c r="K57" s="135"/>
    </row>
    <row r="58" spans="1:11" s="138" customFormat="1" ht="18" customHeight="1" thickBot="1">
      <c r="A58" s="267" t="s">
        <v>827</v>
      </c>
      <c r="B58" s="40" t="s">
        <v>346</v>
      </c>
      <c r="C58" s="142" t="s">
        <v>989</v>
      </c>
      <c r="D58" s="142"/>
      <c r="E58" s="142"/>
      <c r="F58" s="141" t="s">
        <v>1000</v>
      </c>
      <c r="G58" s="146"/>
      <c r="H58" s="49">
        <f>H51+H57</f>
        <v>0</v>
      </c>
      <c r="I58" s="49"/>
      <c r="J58" s="49">
        <f>J51+J52</f>
        <v>0</v>
      </c>
      <c r="K58" s="145"/>
    </row>
    <row r="59" spans="1:11" s="138" customFormat="1" ht="31.5" customHeight="1" thickBot="1">
      <c r="A59" s="267" t="s">
        <v>828</v>
      </c>
      <c r="B59" s="40" t="s">
        <v>447</v>
      </c>
      <c r="C59" s="142"/>
      <c r="D59" s="142"/>
      <c r="E59" s="142"/>
      <c r="F59" s="1097" t="s">
        <v>448</v>
      </c>
      <c r="G59" s="1098"/>
      <c r="H59" s="268">
        <f>H49+H58</f>
        <v>0</v>
      </c>
      <c r="I59" s="139"/>
      <c r="J59" s="139">
        <f>J49+J58</f>
        <v>0</v>
      </c>
      <c r="K59" s="145"/>
    </row>
    <row r="60" spans="1:11" s="138" customFormat="1" ht="25.5" customHeight="1">
      <c r="A60" s="201"/>
      <c r="B60" s="53"/>
      <c r="C60" s="144"/>
      <c r="D60" s="144"/>
      <c r="E60" s="144"/>
      <c r="F60" s="277"/>
      <c r="G60" s="277"/>
      <c r="H60" s="88"/>
      <c r="I60" s="88"/>
      <c r="J60" s="88"/>
      <c r="K60" s="145"/>
    </row>
    <row r="61" spans="1:11" s="138" customFormat="1" ht="25.5" customHeight="1" thickBot="1">
      <c r="A61" s="779"/>
      <c r="B61" s="53"/>
      <c r="C61" s="144"/>
      <c r="D61" s="144"/>
      <c r="E61" s="144"/>
      <c r="F61" s="277"/>
      <c r="G61" s="277"/>
      <c r="H61" s="780"/>
      <c r="I61" s="780"/>
      <c r="J61" s="780"/>
      <c r="K61" s="145"/>
    </row>
    <row r="62" spans="1:10" s="19" customFormat="1" ht="15" customHeight="1">
      <c r="A62" s="1101" t="s">
        <v>985</v>
      </c>
      <c r="B62" s="1102"/>
      <c r="C62" s="1102"/>
      <c r="D62" s="1102"/>
      <c r="E62" s="1102"/>
      <c r="F62" s="1103"/>
      <c r="G62" s="1112" t="s">
        <v>262</v>
      </c>
      <c r="H62" s="1099" t="s">
        <v>829</v>
      </c>
      <c r="I62" s="1099" t="s">
        <v>830</v>
      </c>
      <c r="J62" s="1095" t="s">
        <v>831</v>
      </c>
    </row>
    <row r="63" spans="1:10" s="19" customFormat="1" ht="13.5" thickBot="1">
      <c r="A63" s="1104"/>
      <c r="B63" s="1105"/>
      <c r="C63" s="1105"/>
      <c r="D63" s="1105"/>
      <c r="E63" s="1105"/>
      <c r="F63" s="1106"/>
      <c r="G63" s="1113"/>
      <c r="H63" s="1100"/>
      <c r="I63" s="1100"/>
      <c r="J63" s="1096"/>
    </row>
    <row r="64" spans="1:10" s="19" customFormat="1" ht="12.75">
      <c r="A64" s="775"/>
      <c r="B64" s="775"/>
      <c r="C64" s="775"/>
      <c r="D64" s="775"/>
      <c r="E64" s="775"/>
      <c r="F64" s="775"/>
      <c r="G64" s="776"/>
      <c r="H64" s="777"/>
      <c r="I64" s="777"/>
      <c r="J64" s="777"/>
    </row>
    <row r="65" spans="1:11" s="196" customFormat="1" ht="15">
      <c r="A65" s="194"/>
      <c r="B65" s="199" t="s">
        <v>462</v>
      </c>
      <c r="C65" s="1107" t="s">
        <v>463</v>
      </c>
      <c r="D65" s="1107"/>
      <c r="E65" s="1107"/>
      <c r="F65" s="1107"/>
      <c r="G65" s="1107"/>
      <c r="K65" s="197"/>
    </row>
    <row r="66" spans="1:11" s="34" customFormat="1" ht="12.75">
      <c r="A66" s="157" t="s">
        <v>449</v>
      </c>
      <c r="B66" s="34" t="s">
        <v>347</v>
      </c>
      <c r="C66" s="34" t="s">
        <v>352</v>
      </c>
      <c r="F66" s="34" t="s">
        <v>458</v>
      </c>
      <c r="H66" s="88"/>
      <c r="I66" s="88"/>
      <c r="J66" s="88"/>
      <c r="K66" s="148"/>
    </row>
    <row r="67" spans="1:11" ht="12.75">
      <c r="A67" s="143" t="s">
        <v>450</v>
      </c>
      <c r="B67" s="137" t="s">
        <v>347</v>
      </c>
      <c r="C67" s="137" t="s">
        <v>989</v>
      </c>
      <c r="D67" s="137"/>
      <c r="E67" s="137"/>
      <c r="F67" s="33" t="s">
        <v>223</v>
      </c>
      <c r="H67" s="85">
        <v>170565</v>
      </c>
      <c r="I67" s="85"/>
      <c r="J67" s="85">
        <v>239470</v>
      </c>
      <c r="K67" s="135"/>
    </row>
    <row r="68" spans="1:11" ht="12.75">
      <c r="A68" s="143" t="s">
        <v>451</v>
      </c>
      <c r="B68" s="137" t="s">
        <v>347</v>
      </c>
      <c r="C68" s="137" t="s">
        <v>994</v>
      </c>
      <c r="D68" s="137"/>
      <c r="E68" s="137"/>
      <c r="F68" s="33" t="s">
        <v>459</v>
      </c>
      <c r="H68" s="85">
        <v>11722580</v>
      </c>
      <c r="I68" s="85"/>
      <c r="J68" s="85">
        <v>14958319</v>
      </c>
      <c r="K68" s="135"/>
    </row>
    <row r="69" spans="1:11" ht="12.75">
      <c r="A69" s="143" t="s">
        <v>452</v>
      </c>
      <c r="B69" s="137" t="s">
        <v>347</v>
      </c>
      <c r="C69" s="137" t="s">
        <v>997</v>
      </c>
      <c r="D69" s="137"/>
      <c r="E69" s="137"/>
      <c r="F69" s="33" t="s">
        <v>460</v>
      </c>
      <c r="H69" s="85"/>
      <c r="I69" s="85"/>
      <c r="J69" s="85"/>
      <c r="K69" s="135"/>
    </row>
    <row r="70" spans="1:11" ht="13.5" thickBot="1">
      <c r="A70" s="143" t="s">
        <v>453</v>
      </c>
      <c r="B70" s="137" t="s">
        <v>347</v>
      </c>
      <c r="C70" s="137" t="s">
        <v>1002</v>
      </c>
      <c r="D70" s="137"/>
      <c r="E70" s="137"/>
      <c r="F70" s="33" t="s">
        <v>461</v>
      </c>
      <c r="H70" s="85"/>
      <c r="I70" s="85"/>
      <c r="J70" s="85"/>
      <c r="K70" s="135"/>
    </row>
    <row r="71" spans="1:11" s="138" customFormat="1" ht="25.5" customHeight="1" thickBot="1">
      <c r="A71" s="267" t="s">
        <v>454</v>
      </c>
      <c r="B71" s="40" t="s">
        <v>462</v>
      </c>
      <c r="C71" s="142"/>
      <c r="D71" s="142"/>
      <c r="E71" s="142"/>
      <c r="F71" s="1097" t="s">
        <v>463</v>
      </c>
      <c r="G71" s="1098"/>
      <c r="H71" s="268">
        <f>SUM(H66:H70)</f>
        <v>11893145</v>
      </c>
      <c r="I71" s="139"/>
      <c r="J71" s="139">
        <f>SUM(J66:J70)</f>
        <v>15197789</v>
      </c>
      <c r="K71" s="145"/>
    </row>
    <row r="72" spans="1:11" s="138" customFormat="1" ht="17.25" customHeight="1">
      <c r="A72" s="201"/>
      <c r="B72" s="53"/>
      <c r="C72" s="144"/>
      <c r="D72" s="144"/>
      <c r="E72" s="144"/>
      <c r="F72" s="277"/>
      <c r="G72" s="277"/>
      <c r="H72" s="88"/>
      <c r="I72" s="88"/>
      <c r="J72" s="88"/>
      <c r="K72" s="145"/>
    </row>
    <row r="73" spans="1:11" s="196" customFormat="1" ht="15">
      <c r="A73" s="194"/>
      <c r="B73" s="199" t="s">
        <v>593</v>
      </c>
      <c r="C73" s="1107" t="s">
        <v>594</v>
      </c>
      <c r="D73" s="1107"/>
      <c r="E73" s="1107"/>
      <c r="F73" s="1107"/>
      <c r="G73" s="1107"/>
      <c r="K73" s="197"/>
    </row>
    <row r="74" spans="1:11" s="196" customFormat="1" ht="9" customHeight="1">
      <c r="A74" s="194"/>
      <c r="B74" s="199"/>
      <c r="C74" s="195"/>
      <c r="D74" s="195"/>
      <c r="E74" s="195"/>
      <c r="F74" s="195"/>
      <c r="G74" s="195"/>
      <c r="K74" s="197"/>
    </row>
    <row r="75" spans="1:11" s="196" customFormat="1" ht="17.25" customHeight="1">
      <c r="A75" s="194"/>
      <c r="B75" s="199"/>
      <c r="C75" s="195" t="s">
        <v>352</v>
      </c>
      <c r="D75" s="1107" t="s">
        <v>527</v>
      </c>
      <c r="E75" s="1107"/>
      <c r="F75" s="1107"/>
      <c r="G75" s="1107"/>
      <c r="K75" s="197"/>
    </row>
    <row r="76" spans="1:11" s="34" customFormat="1" ht="28.5" customHeight="1">
      <c r="A76" s="157" t="s">
        <v>455</v>
      </c>
      <c r="B76" s="329" t="s">
        <v>348</v>
      </c>
      <c r="C76" s="329" t="s">
        <v>352</v>
      </c>
      <c r="D76" s="329" t="s">
        <v>266</v>
      </c>
      <c r="E76" s="329"/>
      <c r="F76" s="1108" t="s">
        <v>518</v>
      </c>
      <c r="G76" s="1108"/>
      <c r="H76" s="87"/>
      <c r="I76" s="87"/>
      <c r="J76" s="87"/>
      <c r="K76" s="148"/>
    </row>
    <row r="77" spans="1:11" s="34" customFormat="1" ht="38.25">
      <c r="A77" s="157" t="s">
        <v>456</v>
      </c>
      <c r="B77" s="329" t="s">
        <v>348</v>
      </c>
      <c r="C77" s="329" t="s">
        <v>352</v>
      </c>
      <c r="D77" s="329" t="s">
        <v>266</v>
      </c>
      <c r="E77" s="329" t="s">
        <v>371</v>
      </c>
      <c r="G77" s="140" t="s">
        <v>224</v>
      </c>
      <c r="H77" s="87"/>
      <c r="I77" s="87"/>
      <c r="J77" s="87"/>
      <c r="K77" s="148"/>
    </row>
    <row r="78" spans="1:11" s="34" customFormat="1" ht="28.5" customHeight="1">
      <c r="A78" s="157" t="s">
        <v>457</v>
      </c>
      <c r="B78" s="329" t="s">
        <v>348</v>
      </c>
      <c r="C78" s="329" t="s">
        <v>352</v>
      </c>
      <c r="D78" s="329" t="s">
        <v>267</v>
      </c>
      <c r="E78" s="329"/>
      <c r="F78" s="1108" t="s">
        <v>519</v>
      </c>
      <c r="G78" s="1108"/>
      <c r="H78" s="87"/>
      <c r="I78" s="87"/>
      <c r="J78" s="87"/>
      <c r="K78" s="148"/>
    </row>
    <row r="79" spans="1:13" s="34" customFormat="1" ht="38.25" customHeight="1">
      <c r="A79" s="157" t="s">
        <v>464</v>
      </c>
      <c r="B79" s="329" t="s">
        <v>348</v>
      </c>
      <c r="C79" s="329" t="s">
        <v>352</v>
      </c>
      <c r="D79" s="329" t="s">
        <v>267</v>
      </c>
      <c r="E79" s="329" t="s">
        <v>371</v>
      </c>
      <c r="G79" s="140" t="s">
        <v>225</v>
      </c>
      <c r="H79" s="80"/>
      <c r="I79" s="80"/>
      <c r="J79" s="87"/>
      <c r="K79" s="148"/>
      <c r="L79" s="148"/>
      <c r="M79" s="152"/>
    </row>
    <row r="80" spans="1:11" s="34" customFormat="1" ht="28.5" customHeight="1">
      <c r="A80" s="157" t="s">
        <v>465</v>
      </c>
      <c r="B80" s="329" t="s">
        <v>348</v>
      </c>
      <c r="C80" s="329" t="s">
        <v>352</v>
      </c>
      <c r="D80" s="329" t="s">
        <v>268</v>
      </c>
      <c r="E80" s="329"/>
      <c r="F80" s="1108" t="s">
        <v>520</v>
      </c>
      <c r="G80" s="1108"/>
      <c r="H80" s="87">
        <v>74141</v>
      </c>
      <c r="I80" s="87"/>
      <c r="J80" s="87">
        <v>47395</v>
      </c>
      <c r="K80" s="148"/>
    </row>
    <row r="81" spans="1:11" s="34" customFormat="1" ht="28.5" customHeight="1">
      <c r="A81" s="157" t="s">
        <v>466</v>
      </c>
      <c r="B81" s="329" t="s">
        <v>348</v>
      </c>
      <c r="C81" s="329" t="s">
        <v>352</v>
      </c>
      <c r="D81" s="329" t="s">
        <v>269</v>
      </c>
      <c r="E81" s="329"/>
      <c r="F81" s="1108" t="s">
        <v>521</v>
      </c>
      <c r="G81" s="1108"/>
      <c r="H81" s="87"/>
      <c r="I81" s="87"/>
      <c r="J81" s="87"/>
      <c r="K81" s="148"/>
    </row>
    <row r="82" spans="1:11" s="34" customFormat="1" ht="28.5" customHeight="1">
      <c r="A82" s="157" t="s">
        <v>467</v>
      </c>
      <c r="B82" s="329" t="s">
        <v>348</v>
      </c>
      <c r="C82" s="329" t="s">
        <v>352</v>
      </c>
      <c r="D82" s="329" t="s">
        <v>270</v>
      </c>
      <c r="E82" s="329"/>
      <c r="F82" s="1108" t="s">
        <v>522</v>
      </c>
      <c r="G82" s="1108"/>
      <c r="H82" s="87"/>
      <c r="I82" s="87"/>
      <c r="J82" s="87"/>
      <c r="K82" s="148"/>
    </row>
    <row r="83" spans="1:11" s="34" customFormat="1" ht="28.5" customHeight="1">
      <c r="A83" s="157" t="s">
        <v>468</v>
      </c>
      <c r="B83" s="329" t="s">
        <v>348</v>
      </c>
      <c r="C83" s="329" t="s">
        <v>352</v>
      </c>
      <c r="D83" s="329" t="s">
        <v>303</v>
      </c>
      <c r="E83" s="329"/>
      <c r="F83" s="1108" t="s">
        <v>523</v>
      </c>
      <c r="G83" s="1108"/>
      <c r="H83" s="87"/>
      <c r="I83" s="87"/>
      <c r="J83" s="87"/>
      <c r="K83" s="148"/>
    </row>
    <row r="84" spans="1:11" s="34" customFormat="1" ht="38.25">
      <c r="A84" s="157" t="s">
        <v>469</v>
      </c>
      <c r="B84" s="329" t="s">
        <v>348</v>
      </c>
      <c r="C84" s="329" t="s">
        <v>352</v>
      </c>
      <c r="D84" s="329" t="s">
        <v>303</v>
      </c>
      <c r="E84" s="329" t="s">
        <v>371</v>
      </c>
      <c r="G84" s="140" t="s">
        <v>226</v>
      </c>
      <c r="H84" s="87"/>
      <c r="I84" s="87"/>
      <c r="J84" s="87"/>
      <c r="K84" s="148"/>
    </row>
    <row r="85" spans="1:11" s="34" customFormat="1" ht="28.5" customHeight="1">
      <c r="A85" s="157" t="s">
        <v>470</v>
      </c>
      <c r="B85" s="329" t="s">
        <v>348</v>
      </c>
      <c r="C85" s="329" t="s">
        <v>352</v>
      </c>
      <c r="D85" s="329" t="s">
        <v>271</v>
      </c>
      <c r="E85" s="329"/>
      <c r="F85" s="1108" t="s">
        <v>524</v>
      </c>
      <c r="G85" s="1108"/>
      <c r="H85" s="87"/>
      <c r="I85" s="87"/>
      <c r="J85" s="87"/>
      <c r="K85" s="148"/>
    </row>
    <row r="86" spans="1:11" s="34" customFormat="1" ht="38.25">
      <c r="A86" s="157" t="s">
        <v>471</v>
      </c>
      <c r="B86" s="329" t="s">
        <v>348</v>
      </c>
      <c r="C86" s="329" t="s">
        <v>352</v>
      </c>
      <c r="D86" s="329" t="s">
        <v>271</v>
      </c>
      <c r="E86" s="329" t="s">
        <v>371</v>
      </c>
      <c r="G86" s="140" t="s">
        <v>227</v>
      </c>
      <c r="H86" s="87"/>
      <c r="I86" s="87"/>
      <c r="J86" s="87"/>
      <c r="K86" s="148"/>
    </row>
    <row r="87" spans="1:11" s="34" customFormat="1" ht="28.5" customHeight="1">
      <c r="A87" s="157" t="s">
        <v>472</v>
      </c>
      <c r="B87" s="329" t="s">
        <v>348</v>
      </c>
      <c r="C87" s="329" t="s">
        <v>352</v>
      </c>
      <c r="D87" s="329" t="s">
        <v>272</v>
      </c>
      <c r="E87" s="329"/>
      <c r="F87" s="1108" t="s">
        <v>525</v>
      </c>
      <c r="G87" s="1108"/>
      <c r="H87" s="87"/>
      <c r="I87" s="87"/>
      <c r="J87" s="87"/>
      <c r="K87" s="148"/>
    </row>
    <row r="88" spans="1:11" s="34" customFormat="1" ht="26.25" thickBot="1">
      <c r="A88" s="157" t="s">
        <v>473</v>
      </c>
      <c r="B88" s="329" t="s">
        <v>348</v>
      </c>
      <c r="C88" s="329" t="s">
        <v>352</v>
      </c>
      <c r="D88" s="329" t="s">
        <v>272</v>
      </c>
      <c r="E88" s="329" t="s">
        <v>371</v>
      </c>
      <c r="G88" s="140" t="s">
        <v>526</v>
      </c>
      <c r="H88" s="87"/>
      <c r="I88" s="87"/>
      <c r="J88" s="87"/>
      <c r="K88" s="148"/>
    </row>
    <row r="89" spans="1:11" s="138" customFormat="1" ht="18" customHeight="1" thickBot="1">
      <c r="A89" s="267" t="s">
        <v>474</v>
      </c>
      <c r="B89" s="40" t="s">
        <v>348</v>
      </c>
      <c r="C89" s="142" t="s">
        <v>352</v>
      </c>
      <c r="D89" s="142"/>
      <c r="E89" s="142"/>
      <c r="F89" s="141" t="s">
        <v>527</v>
      </c>
      <c r="G89" s="146"/>
      <c r="H89" s="49">
        <f>H76+H78+H80+H81+H82+H83+H85+H87</f>
        <v>74141</v>
      </c>
      <c r="I89" s="49"/>
      <c r="J89" s="49">
        <f>J76+J78+J80+J81+J82+J83+J85+J87</f>
        <v>47395</v>
      </c>
      <c r="K89" s="145"/>
    </row>
    <row r="90" spans="1:11" s="138" customFormat="1" ht="15" customHeight="1">
      <c r="A90" s="201"/>
      <c r="B90" s="53"/>
      <c r="C90" s="144"/>
      <c r="D90" s="144"/>
      <c r="E90" s="144"/>
      <c r="F90" s="53"/>
      <c r="G90" s="53"/>
      <c r="H90" s="202"/>
      <c r="I90" s="202"/>
      <c r="J90" s="202"/>
      <c r="K90" s="145"/>
    </row>
    <row r="91" spans="1:11" s="196" customFormat="1" ht="15">
      <c r="A91" s="194"/>
      <c r="B91" s="199"/>
      <c r="C91" s="195" t="s">
        <v>989</v>
      </c>
      <c r="D91" s="1107" t="s">
        <v>1011</v>
      </c>
      <c r="E91" s="1107"/>
      <c r="F91" s="1107"/>
      <c r="G91" s="1107"/>
      <c r="K91" s="197"/>
    </row>
    <row r="92" spans="1:11" s="34" customFormat="1" ht="40.5" customHeight="1">
      <c r="A92" s="157" t="s">
        <v>475</v>
      </c>
      <c r="B92" s="329" t="s">
        <v>348</v>
      </c>
      <c r="C92" s="329" t="s">
        <v>989</v>
      </c>
      <c r="D92" s="329" t="s">
        <v>266</v>
      </c>
      <c r="E92" s="329"/>
      <c r="F92" s="1108" t="s">
        <v>528</v>
      </c>
      <c r="G92" s="1108"/>
      <c r="H92" s="87"/>
      <c r="I92" s="87"/>
      <c r="J92" s="87"/>
      <c r="K92" s="148"/>
    </row>
    <row r="93" spans="1:11" s="34" customFormat="1" ht="51" customHeight="1">
      <c r="A93" s="157" t="s">
        <v>476</v>
      </c>
      <c r="B93" s="329" t="s">
        <v>348</v>
      </c>
      <c r="C93" s="329" t="s">
        <v>989</v>
      </c>
      <c r="D93" s="329" t="s">
        <v>266</v>
      </c>
      <c r="E93" s="329" t="s">
        <v>371</v>
      </c>
      <c r="G93" s="140" t="s">
        <v>228</v>
      </c>
      <c r="H93" s="87"/>
      <c r="I93" s="87"/>
      <c r="J93" s="87"/>
      <c r="K93" s="148"/>
    </row>
    <row r="94" spans="1:11" s="34" customFormat="1" ht="41.25" customHeight="1">
      <c r="A94" s="157" t="s">
        <v>477</v>
      </c>
      <c r="B94" s="329" t="s">
        <v>348</v>
      </c>
      <c r="C94" s="329" t="s">
        <v>989</v>
      </c>
      <c r="D94" s="329" t="s">
        <v>267</v>
      </c>
      <c r="E94" s="329"/>
      <c r="F94" s="1108" t="s">
        <v>529</v>
      </c>
      <c r="G94" s="1108"/>
      <c r="H94" s="87"/>
      <c r="I94" s="87"/>
      <c r="J94" s="87"/>
      <c r="K94" s="148"/>
    </row>
    <row r="95" spans="1:13" s="34" customFormat="1" ht="38.25" customHeight="1">
      <c r="A95" s="157" t="s">
        <v>478</v>
      </c>
      <c r="B95" s="329" t="s">
        <v>348</v>
      </c>
      <c r="C95" s="329" t="s">
        <v>989</v>
      </c>
      <c r="D95" s="329" t="s">
        <v>267</v>
      </c>
      <c r="E95" s="329" t="s">
        <v>371</v>
      </c>
      <c r="G95" s="140" t="s">
        <v>229</v>
      </c>
      <c r="H95" s="80"/>
      <c r="I95" s="80"/>
      <c r="J95" s="87"/>
      <c r="K95" s="148"/>
      <c r="L95" s="148"/>
      <c r="M95" s="152"/>
    </row>
    <row r="96" spans="1:11" s="34" customFormat="1" ht="38.25" customHeight="1">
      <c r="A96" s="157" t="s">
        <v>479</v>
      </c>
      <c r="B96" s="329" t="s">
        <v>348</v>
      </c>
      <c r="C96" s="329" t="s">
        <v>989</v>
      </c>
      <c r="D96" s="329" t="s">
        <v>268</v>
      </c>
      <c r="E96" s="329"/>
      <c r="F96" s="1108" t="s">
        <v>530</v>
      </c>
      <c r="G96" s="1108"/>
      <c r="H96" s="87"/>
      <c r="I96" s="87"/>
      <c r="J96" s="87"/>
      <c r="K96" s="148"/>
    </row>
    <row r="97" spans="1:11" s="34" customFormat="1" ht="18.75" customHeight="1">
      <c r="A97" s="157"/>
      <c r="B97" s="329"/>
      <c r="C97" s="329"/>
      <c r="D97" s="329"/>
      <c r="E97" s="329"/>
      <c r="F97" s="140"/>
      <c r="G97" s="140"/>
      <c r="H97" s="87"/>
      <c r="I97" s="87"/>
      <c r="J97" s="87"/>
      <c r="K97" s="148"/>
    </row>
    <row r="98" spans="1:11" s="34" customFormat="1" ht="28.5" customHeight="1" thickBot="1">
      <c r="A98" s="157"/>
      <c r="B98" s="329"/>
      <c r="C98" s="329"/>
      <c r="D98" s="329"/>
      <c r="E98" s="329"/>
      <c r="F98" s="140"/>
      <c r="G98" s="140"/>
      <c r="H98" s="87"/>
      <c r="I98" s="87"/>
      <c r="J98" s="87"/>
      <c r="K98" s="148"/>
    </row>
    <row r="99" spans="1:10" s="19" customFormat="1" ht="15" customHeight="1">
      <c r="A99" s="1101" t="s">
        <v>985</v>
      </c>
      <c r="B99" s="1102"/>
      <c r="C99" s="1102"/>
      <c r="D99" s="1102"/>
      <c r="E99" s="1102"/>
      <c r="F99" s="1103"/>
      <c r="G99" s="1112" t="s">
        <v>262</v>
      </c>
      <c r="H99" s="1099" t="s">
        <v>829</v>
      </c>
      <c r="I99" s="1099" t="s">
        <v>830</v>
      </c>
      <c r="J99" s="1095" t="s">
        <v>831</v>
      </c>
    </row>
    <row r="100" spans="1:10" s="19" customFormat="1" ht="13.5" thickBot="1">
      <c r="A100" s="1104"/>
      <c r="B100" s="1105"/>
      <c r="C100" s="1105"/>
      <c r="D100" s="1105"/>
      <c r="E100" s="1105"/>
      <c r="F100" s="1106"/>
      <c r="G100" s="1113"/>
      <c r="H100" s="1100"/>
      <c r="I100" s="1100"/>
      <c r="J100" s="1096"/>
    </row>
    <row r="101" spans="1:11" s="34" customFormat="1" ht="28.5" customHeight="1">
      <c r="A101" s="157" t="s">
        <v>480</v>
      </c>
      <c r="B101" s="329" t="s">
        <v>348</v>
      </c>
      <c r="C101" s="329" t="s">
        <v>989</v>
      </c>
      <c r="D101" s="329" t="s">
        <v>269</v>
      </c>
      <c r="E101" s="329"/>
      <c r="F101" s="1108" t="s">
        <v>531</v>
      </c>
      <c r="G101" s="1108"/>
      <c r="H101" s="87"/>
      <c r="I101" s="87"/>
      <c r="J101" s="87"/>
      <c r="K101" s="148"/>
    </row>
    <row r="102" spans="1:11" s="34" customFormat="1" ht="28.5" customHeight="1">
      <c r="A102" s="157" t="s">
        <v>481</v>
      </c>
      <c r="B102" s="329" t="s">
        <v>348</v>
      </c>
      <c r="C102" s="329" t="s">
        <v>989</v>
      </c>
      <c r="D102" s="329" t="s">
        <v>270</v>
      </c>
      <c r="E102" s="329"/>
      <c r="F102" s="1108" t="s">
        <v>532</v>
      </c>
      <c r="G102" s="1108"/>
      <c r="H102" s="87"/>
      <c r="I102" s="87"/>
      <c r="J102" s="87"/>
      <c r="K102" s="148"/>
    </row>
    <row r="103" spans="1:11" s="34" customFormat="1" ht="28.5" customHeight="1">
      <c r="A103" s="157" t="s">
        <v>482</v>
      </c>
      <c r="B103" s="329" t="s">
        <v>348</v>
      </c>
      <c r="C103" s="329" t="s">
        <v>989</v>
      </c>
      <c r="D103" s="329" t="s">
        <v>303</v>
      </c>
      <c r="E103" s="329"/>
      <c r="F103" s="1108" t="s">
        <v>230</v>
      </c>
      <c r="G103" s="1108"/>
      <c r="H103" s="87"/>
      <c r="I103" s="87"/>
      <c r="J103" s="87"/>
      <c r="K103" s="148"/>
    </row>
    <row r="104" spans="1:13" s="34" customFormat="1" ht="38.25" customHeight="1">
      <c r="A104" s="157" t="s">
        <v>483</v>
      </c>
      <c r="B104" s="329" t="s">
        <v>348</v>
      </c>
      <c r="C104" s="329" t="s">
        <v>989</v>
      </c>
      <c r="D104" s="329" t="s">
        <v>303</v>
      </c>
      <c r="E104" s="329" t="s">
        <v>371</v>
      </c>
      <c r="G104" s="140" t="s">
        <v>231</v>
      </c>
      <c r="H104" s="80"/>
      <c r="I104" s="80"/>
      <c r="J104" s="87"/>
      <c r="K104" s="148"/>
      <c r="L104" s="148"/>
      <c r="M104" s="152"/>
    </row>
    <row r="105" spans="1:11" s="34" customFormat="1" ht="28.5" customHeight="1">
      <c r="A105" s="157" t="s">
        <v>484</v>
      </c>
      <c r="B105" s="329" t="s">
        <v>348</v>
      </c>
      <c r="C105" s="329" t="s">
        <v>989</v>
      </c>
      <c r="D105" s="329" t="s">
        <v>271</v>
      </c>
      <c r="E105" s="329"/>
      <c r="F105" s="1108" t="s">
        <v>533</v>
      </c>
      <c r="G105" s="1108"/>
      <c r="H105" s="87"/>
      <c r="I105" s="87"/>
      <c r="J105" s="87"/>
      <c r="K105" s="148"/>
    </row>
    <row r="106" spans="1:13" s="34" customFormat="1" ht="38.25" customHeight="1">
      <c r="A106" s="157" t="s">
        <v>485</v>
      </c>
      <c r="B106" s="329" t="s">
        <v>348</v>
      </c>
      <c r="C106" s="329" t="s">
        <v>989</v>
      </c>
      <c r="D106" s="329" t="s">
        <v>271</v>
      </c>
      <c r="E106" s="329" t="s">
        <v>371</v>
      </c>
      <c r="G106" s="140" t="s">
        <v>232</v>
      </c>
      <c r="H106" s="80"/>
      <c r="I106" s="80"/>
      <c r="J106" s="87"/>
      <c r="K106" s="148"/>
      <c r="L106" s="148"/>
      <c r="M106" s="152"/>
    </row>
    <row r="107" spans="1:11" s="34" customFormat="1" ht="28.5" customHeight="1">
      <c r="A107" s="157" t="s">
        <v>486</v>
      </c>
      <c r="B107" s="329" t="s">
        <v>348</v>
      </c>
      <c r="C107" s="329" t="s">
        <v>989</v>
      </c>
      <c r="D107" s="329" t="s">
        <v>272</v>
      </c>
      <c r="E107" s="329"/>
      <c r="F107" s="1108" t="s">
        <v>233</v>
      </c>
      <c r="G107" s="1108"/>
      <c r="H107" s="87"/>
      <c r="I107" s="87"/>
      <c r="J107" s="87"/>
      <c r="K107" s="148"/>
    </row>
    <row r="108" spans="1:11" s="34" customFormat="1" ht="38.25" customHeight="1" thickBot="1">
      <c r="A108" s="157" t="s">
        <v>487</v>
      </c>
      <c r="B108" s="329" t="s">
        <v>348</v>
      </c>
      <c r="C108" s="329" t="s">
        <v>989</v>
      </c>
      <c r="D108" s="329" t="s">
        <v>272</v>
      </c>
      <c r="E108" s="329" t="s">
        <v>371</v>
      </c>
      <c r="G108" s="140" t="s">
        <v>578</v>
      </c>
      <c r="H108" s="87"/>
      <c r="I108" s="87"/>
      <c r="J108" s="87"/>
      <c r="K108" s="148"/>
    </row>
    <row r="109" spans="1:11" s="138" customFormat="1" ht="17.25" customHeight="1" thickBot="1">
      <c r="A109" s="267" t="s">
        <v>488</v>
      </c>
      <c r="B109" s="40" t="s">
        <v>348</v>
      </c>
      <c r="C109" s="142" t="s">
        <v>989</v>
      </c>
      <c r="D109" s="142"/>
      <c r="E109" s="142"/>
      <c r="F109" s="141" t="s">
        <v>579</v>
      </c>
      <c r="G109" s="146"/>
      <c r="H109" s="49"/>
      <c r="I109" s="49"/>
      <c r="J109" s="49"/>
      <c r="K109" s="145"/>
    </row>
    <row r="110" spans="1:11" s="138" customFormat="1" ht="12.75">
      <c r="A110" s="201"/>
      <c r="B110" s="53"/>
      <c r="C110" s="144"/>
      <c r="D110" s="144"/>
      <c r="E110" s="144"/>
      <c r="F110" s="53"/>
      <c r="G110" s="53"/>
      <c r="H110" s="202"/>
      <c r="I110" s="202"/>
      <c r="J110" s="202"/>
      <c r="K110" s="145"/>
    </row>
    <row r="111" spans="1:11" s="196" customFormat="1" ht="17.25" customHeight="1">
      <c r="A111" s="194"/>
      <c r="B111" s="199"/>
      <c r="C111" s="195" t="s">
        <v>994</v>
      </c>
      <c r="D111" s="1107" t="s">
        <v>592</v>
      </c>
      <c r="E111" s="1107"/>
      <c r="F111" s="1107"/>
      <c r="G111" s="1107"/>
      <c r="K111" s="197"/>
    </row>
    <row r="112" spans="1:13" s="34" customFormat="1" ht="12.75">
      <c r="A112" s="157" t="s">
        <v>489</v>
      </c>
      <c r="B112" s="34" t="s">
        <v>348</v>
      </c>
      <c r="C112" s="150" t="s">
        <v>994</v>
      </c>
      <c r="D112" s="150" t="s">
        <v>266</v>
      </c>
      <c r="E112" s="150"/>
      <c r="F112" s="34" t="s">
        <v>580</v>
      </c>
      <c r="H112" s="87">
        <v>9000</v>
      </c>
      <c r="I112" s="87"/>
      <c r="J112" s="87">
        <v>23625</v>
      </c>
      <c r="K112" s="148"/>
      <c r="L112" s="148"/>
      <c r="M112" s="152"/>
    </row>
    <row r="113" spans="1:13" s="34" customFormat="1" ht="12.75">
      <c r="A113" s="157" t="s">
        <v>490</v>
      </c>
      <c r="B113" s="34" t="s">
        <v>348</v>
      </c>
      <c r="C113" s="150" t="s">
        <v>994</v>
      </c>
      <c r="D113" s="150" t="s">
        <v>266</v>
      </c>
      <c r="E113" s="150" t="s">
        <v>371</v>
      </c>
      <c r="G113" s="34" t="s">
        <v>581</v>
      </c>
      <c r="H113" s="87"/>
      <c r="I113" s="87"/>
      <c r="J113" s="87"/>
      <c r="K113" s="148"/>
      <c r="L113" s="148"/>
      <c r="M113" s="152"/>
    </row>
    <row r="114" spans="1:13" s="34" customFormat="1" ht="12.75">
      <c r="A114" s="157" t="s">
        <v>491</v>
      </c>
      <c r="B114" s="34" t="s">
        <v>348</v>
      </c>
      <c r="C114" s="150" t="s">
        <v>994</v>
      </c>
      <c r="D114" s="150" t="s">
        <v>266</v>
      </c>
      <c r="E114" s="150" t="s">
        <v>372</v>
      </c>
      <c r="G114" s="34" t="s">
        <v>582</v>
      </c>
      <c r="H114" s="87"/>
      <c r="I114" s="87"/>
      <c r="J114" s="87"/>
      <c r="K114" s="148"/>
      <c r="L114" s="148"/>
      <c r="M114" s="152"/>
    </row>
    <row r="115" spans="1:13" s="34" customFormat="1" ht="12.75">
      <c r="A115" s="157" t="s">
        <v>492</v>
      </c>
      <c r="B115" s="34" t="s">
        <v>348</v>
      </c>
      <c r="C115" s="150" t="s">
        <v>994</v>
      </c>
      <c r="D115" s="150" t="s">
        <v>266</v>
      </c>
      <c r="E115" s="150" t="s">
        <v>373</v>
      </c>
      <c r="G115" s="34" t="s">
        <v>583</v>
      </c>
      <c r="H115" s="87"/>
      <c r="I115" s="87"/>
      <c r="J115" s="87">
        <v>23625</v>
      </c>
      <c r="K115" s="148"/>
      <c r="L115" s="148"/>
      <c r="M115" s="152"/>
    </row>
    <row r="116" spans="1:13" s="34" customFormat="1" ht="12.75">
      <c r="A116" s="157" t="s">
        <v>493</v>
      </c>
      <c r="B116" s="34" t="s">
        <v>348</v>
      </c>
      <c r="C116" s="150" t="s">
        <v>994</v>
      </c>
      <c r="D116" s="150" t="s">
        <v>266</v>
      </c>
      <c r="E116" s="34" t="s">
        <v>374</v>
      </c>
      <c r="G116" s="34" t="s">
        <v>584</v>
      </c>
      <c r="H116" s="88"/>
      <c r="I116" s="88"/>
      <c r="J116" s="88"/>
      <c r="K116" s="148"/>
      <c r="L116" s="148"/>
      <c r="M116" s="152"/>
    </row>
    <row r="117" spans="1:13" s="34" customFormat="1" ht="12.75">
      <c r="A117" s="157" t="s">
        <v>494</v>
      </c>
      <c r="B117" s="34" t="s">
        <v>348</v>
      </c>
      <c r="C117" s="150" t="s">
        <v>994</v>
      </c>
      <c r="D117" s="150" t="s">
        <v>266</v>
      </c>
      <c r="E117" s="53" t="s">
        <v>445</v>
      </c>
      <c r="G117" s="34" t="s">
        <v>585</v>
      </c>
      <c r="H117" s="87">
        <v>9000</v>
      </c>
      <c r="I117" s="87"/>
      <c r="J117" s="87"/>
      <c r="K117" s="148"/>
      <c r="L117" s="148"/>
      <c r="M117" s="152"/>
    </row>
    <row r="118" spans="1:11" s="34" customFormat="1" ht="28.5" customHeight="1">
      <c r="A118" s="157" t="s">
        <v>495</v>
      </c>
      <c r="B118" s="329" t="s">
        <v>348</v>
      </c>
      <c r="C118" s="329" t="s">
        <v>994</v>
      </c>
      <c r="D118" s="329" t="s">
        <v>267</v>
      </c>
      <c r="E118" s="329"/>
      <c r="F118" s="1108" t="s">
        <v>586</v>
      </c>
      <c r="G118" s="1108"/>
      <c r="H118" s="87"/>
      <c r="I118" s="87"/>
      <c r="J118" s="87"/>
      <c r="K118" s="148"/>
    </row>
    <row r="119" spans="1:13" s="34" customFormat="1" ht="12.75">
      <c r="A119" s="157" t="s">
        <v>496</v>
      </c>
      <c r="B119" s="329" t="s">
        <v>348</v>
      </c>
      <c r="C119" s="329" t="s">
        <v>994</v>
      </c>
      <c r="D119" s="329" t="s">
        <v>268</v>
      </c>
      <c r="E119" s="329"/>
      <c r="F119" s="34" t="s">
        <v>587</v>
      </c>
      <c r="H119" s="87"/>
      <c r="I119" s="87"/>
      <c r="J119" s="87"/>
      <c r="K119" s="148"/>
      <c r="L119" s="148"/>
      <c r="M119" s="152"/>
    </row>
    <row r="120" spans="1:13" s="34" customFormat="1" ht="12.75">
      <c r="A120" s="157" t="s">
        <v>497</v>
      </c>
      <c r="B120" s="329" t="s">
        <v>348</v>
      </c>
      <c r="C120" s="329" t="s">
        <v>994</v>
      </c>
      <c r="D120" s="329" t="s">
        <v>269</v>
      </c>
      <c r="E120" s="329"/>
      <c r="F120" s="34" t="s">
        <v>588</v>
      </c>
      <c r="H120" s="87">
        <v>15000</v>
      </c>
      <c r="I120" s="87"/>
      <c r="J120" s="87">
        <v>15000</v>
      </c>
      <c r="K120" s="148"/>
      <c r="L120" s="148"/>
      <c r="M120" s="152"/>
    </row>
    <row r="121" spans="1:11" s="34" customFormat="1" ht="28.5" customHeight="1">
      <c r="A121" s="157" t="s">
        <v>498</v>
      </c>
      <c r="B121" s="329" t="s">
        <v>348</v>
      </c>
      <c r="C121" s="329" t="s">
        <v>994</v>
      </c>
      <c r="D121" s="329" t="s">
        <v>270</v>
      </c>
      <c r="E121" s="329"/>
      <c r="F121" s="1108" t="s">
        <v>589</v>
      </c>
      <c r="G121" s="1108"/>
      <c r="H121" s="87"/>
      <c r="I121" s="87"/>
      <c r="J121" s="87"/>
      <c r="K121" s="148"/>
    </row>
    <row r="122" spans="1:11" s="34" customFormat="1" ht="28.5" customHeight="1">
      <c r="A122" s="157" t="s">
        <v>499</v>
      </c>
      <c r="B122" s="329" t="s">
        <v>348</v>
      </c>
      <c r="C122" s="329" t="s">
        <v>994</v>
      </c>
      <c r="D122" s="329" t="s">
        <v>303</v>
      </c>
      <c r="E122" s="329"/>
      <c r="F122" s="1108" t="s">
        <v>590</v>
      </c>
      <c r="G122" s="1108"/>
      <c r="H122" s="87"/>
      <c r="I122" s="87"/>
      <c r="J122" s="87"/>
      <c r="K122" s="148"/>
    </row>
    <row r="123" spans="1:11" s="34" customFormat="1" ht="28.5" customHeight="1" thickBot="1">
      <c r="A123" s="157" t="s">
        <v>500</v>
      </c>
      <c r="B123" s="329" t="s">
        <v>348</v>
      </c>
      <c r="C123" s="329" t="s">
        <v>994</v>
      </c>
      <c r="D123" s="329" t="s">
        <v>271</v>
      </c>
      <c r="E123" s="329"/>
      <c r="F123" s="1108" t="s">
        <v>591</v>
      </c>
      <c r="G123" s="1108"/>
      <c r="H123" s="87"/>
      <c r="I123" s="87"/>
      <c r="J123" s="87"/>
      <c r="K123" s="148"/>
    </row>
    <row r="124" spans="1:11" s="138" customFormat="1" ht="22.5" customHeight="1" thickBot="1">
      <c r="A124" s="267" t="s">
        <v>501</v>
      </c>
      <c r="B124" s="40" t="s">
        <v>348</v>
      </c>
      <c r="C124" s="142" t="s">
        <v>994</v>
      </c>
      <c r="D124" s="142"/>
      <c r="E124" s="142"/>
      <c r="F124" s="141" t="s">
        <v>592</v>
      </c>
      <c r="G124" s="146"/>
      <c r="H124" s="49">
        <f>H120+H112</f>
        <v>24000</v>
      </c>
      <c r="I124" s="49">
        <v>0</v>
      </c>
      <c r="J124" s="49">
        <f>J120+J112</f>
        <v>38625</v>
      </c>
      <c r="K124" s="145"/>
    </row>
    <row r="125" spans="1:11" s="138" customFormat="1" ht="29.25" customHeight="1" thickBot="1">
      <c r="A125" s="267" t="s">
        <v>502</v>
      </c>
      <c r="B125" s="40" t="s">
        <v>593</v>
      </c>
      <c r="C125" s="142"/>
      <c r="D125" s="142"/>
      <c r="E125" s="142"/>
      <c r="F125" s="1097" t="s">
        <v>594</v>
      </c>
      <c r="G125" s="1098"/>
      <c r="H125" s="268">
        <f>H89+H124</f>
        <v>98141</v>
      </c>
      <c r="I125" s="139"/>
      <c r="J125" s="268">
        <f>J89+J124</f>
        <v>86020</v>
      </c>
      <c r="K125" s="145"/>
    </row>
    <row r="126" spans="1:11" s="138" customFormat="1" ht="29.25" customHeight="1" thickBot="1">
      <c r="A126" s="267" t="s">
        <v>503</v>
      </c>
      <c r="B126" s="40" t="s">
        <v>595</v>
      </c>
      <c r="C126" s="142"/>
      <c r="D126" s="142"/>
      <c r="E126" s="142"/>
      <c r="F126" s="1097" t="s">
        <v>596</v>
      </c>
      <c r="G126" s="1098"/>
      <c r="H126" s="268">
        <v>389915</v>
      </c>
      <c r="I126" s="139"/>
      <c r="J126" s="139">
        <v>-109000</v>
      </c>
      <c r="K126" s="145"/>
    </row>
    <row r="127" spans="1:11" s="138" customFormat="1" ht="20.25" customHeight="1">
      <c r="A127" s="201"/>
      <c r="B127" s="53"/>
      <c r="C127" s="144"/>
      <c r="D127" s="144"/>
      <c r="E127" s="144"/>
      <c r="F127" s="277"/>
      <c r="G127" s="277"/>
      <c r="H127" s="88"/>
      <c r="I127" s="88"/>
      <c r="J127" s="88"/>
      <c r="K127" s="145"/>
    </row>
    <row r="128" spans="1:11" s="196" customFormat="1" ht="15">
      <c r="A128" s="194"/>
      <c r="B128" s="199" t="s">
        <v>600</v>
      </c>
      <c r="C128" s="1107" t="s">
        <v>601</v>
      </c>
      <c r="D128" s="1107"/>
      <c r="E128" s="1107"/>
      <c r="F128" s="1107"/>
      <c r="G128" s="1107"/>
      <c r="K128" s="197"/>
    </row>
    <row r="129" spans="1:11" s="196" customFormat="1" ht="15">
      <c r="A129" s="194"/>
      <c r="B129" s="199"/>
      <c r="C129" s="195"/>
      <c r="D129" s="195"/>
      <c r="E129" s="195"/>
      <c r="F129" s="195"/>
      <c r="G129" s="195"/>
      <c r="K129" s="197"/>
    </row>
    <row r="130" spans="1:13" s="34" customFormat="1" ht="12.75">
      <c r="A130" s="157" t="s">
        <v>504</v>
      </c>
      <c r="B130" s="34" t="s">
        <v>349</v>
      </c>
      <c r="D130" s="34" t="s">
        <v>266</v>
      </c>
      <c r="F130" s="34" t="s">
        <v>597</v>
      </c>
      <c r="H130" s="88"/>
      <c r="I130" s="88"/>
      <c r="J130" s="88"/>
      <c r="K130" s="148"/>
      <c r="L130" s="148"/>
      <c r="M130" s="152"/>
    </row>
    <row r="131" spans="1:13" s="34" customFormat="1" ht="12.75">
      <c r="A131" s="157" t="s">
        <v>505</v>
      </c>
      <c r="B131" s="34" t="s">
        <v>349</v>
      </c>
      <c r="D131" s="34" t="s">
        <v>267</v>
      </c>
      <c r="F131" s="34" t="s">
        <v>598</v>
      </c>
      <c r="H131" s="88"/>
      <c r="I131" s="88"/>
      <c r="J131" s="88"/>
      <c r="K131" s="148"/>
      <c r="L131" s="148"/>
      <c r="M131" s="152"/>
    </row>
    <row r="132" spans="1:13" s="34" customFormat="1" ht="13.5" thickBot="1">
      <c r="A132" s="157" t="s">
        <v>506</v>
      </c>
      <c r="B132" s="34" t="s">
        <v>349</v>
      </c>
      <c r="D132" s="34" t="s">
        <v>268</v>
      </c>
      <c r="F132" s="34" t="s">
        <v>599</v>
      </c>
      <c r="H132" s="88"/>
      <c r="I132" s="88"/>
      <c r="J132" s="88"/>
      <c r="K132" s="148"/>
      <c r="L132" s="148"/>
      <c r="M132" s="152"/>
    </row>
    <row r="133" spans="1:11" s="138" customFormat="1" ht="25.5" customHeight="1" thickBot="1">
      <c r="A133" s="267" t="s">
        <v>507</v>
      </c>
      <c r="B133" s="40" t="s">
        <v>600</v>
      </c>
      <c r="C133" s="142"/>
      <c r="D133" s="142"/>
      <c r="E133" s="142"/>
      <c r="F133" s="1097" t="s">
        <v>601</v>
      </c>
      <c r="G133" s="1098"/>
      <c r="H133" s="268"/>
      <c r="I133" s="139"/>
      <c r="J133" s="139"/>
      <c r="K133" s="145"/>
    </row>
    <row r="134" spans="1:13" s="163" customFormat="1" ht="27.75" customHeight="1" thickBot="1">
      <c r="A134" s="159" t="s">
        <v>508</v>
      </c>
      <c r="B134" s="1109" t="s">
        <v>602</v>
      </c>
      <c r="C134" s="1110"/>
      <c r="D134" s="1110"/>
      <c r="E134" s="1110"/>
      <c r="F134" s="1110"/>
      <c r="G134" s="1111"/>
      <c r="H134" s="160">
        <f>H40+H59+H71+H125+H126</f>
        <v>119670846</v>
      </c>
      <c r="I134" s="160"/>
      <c r="J134" s="160">
        <f>J40+J59+J71+J125+J126</f>
        <v>117382111</v>
      </c>
      <c r="K134" s="161"/>
      <c r="L134" s="161"/>
      <c r="M134" s="162"/>
    </row>
    <row r="135" spans="1:13" s="34" customFormat="1" ht="16.5" customHeight="1">
      <c r="A135" s="157"/>
      <c r="B135" s="153"/>
      <c r="C135" s="153"/>
      <c r="D135" s="153"/>
      <c r="E135" s="153"/>
      <c r="F135" s="153"/>
      <c r="G135" s="154"/>
      <c r="H135" s="144"/>
      <c r="I135" s="144"/>
      <c r="J135" s="144"/>
      <c r="K135" s="148"/>
      <c r="L135" s="148"/>
      <c r="M135" s="152"/>
    </row>
    <row r="136" spans="1:13" s="34" customFormat="1" ht="16.5" customHeight="1">
      <c r="A136" s="157"/>
      <c r="B136" s="153"/>
      <c r="C136" s="153"/>
      <c r="D136" s="153"/>
      <c r="E136" s="153"/>
      <c r="F136" s="153"/>
      <c r="G136" s="154"/>
      <c r="H136" s="144"/>
      <c r="I136" s="144"/>
      <c r="J136" s="144"/>
      <c r="K136" s="148"/>
      <c r="L136" s="148"/>
      <c r="M136" s="152"/>
    </row>
    <row r="137" spans="1:13" s="34" customFormat="1" ht="16.5" customHeight="1">
      <c r="A137" s="157"/>
      <c r="B137" s="153"/>
      <c r="C137" s="153"/>
      <c r="D137" s="153"/>
      <c r="E137" s="153"/>
      <c r="F137" s="153"/>
      <c r="G137" s="154"/>
      <c r="H137" s="144"/>
      <c r="I137" s="144"/>
      <c r="J137" s="144"/>
      <c r="K137" s="148"/>
      <c r="L137" s="148"/>
      <c r="M137" s="152"/>
    </row>
    <row r="138" spans="1:13" s="34" customFormat="1" ht="12.75">
      <c r="A138" s="157"/>
      <c r="B138" s="153"/>
      <c r="C138" s="153"/>
      <c r="D138" s="153"/>
      <c r="E138" s="153"/>
      <c r="F138" s="153"/>
      <c r="G138" s="154"/>
      <c r="H138" s="155"/>
      <c r="I138" s="155"/>
      <c r="J138" s="156"/>
      <c r="K138" s="148"/>
      <c r="L138" s="148"/>
      <c r="M138" s="152"/>
    </row>
    <row r="139" spans="1:13" s="34" customFormat="1" ht="15" customHeight="1">
      <c r="A139" s="157"/>
      <c r="B139" s="144"/>
      <c r="C139" s="53"/>
      <c r="D139" s="53"/>
      <c r="E139" s="53"/>
      <c r="H139" s="87"/>
      <c r="I139" s="87"/>
      <c r="J139" s="87"/>
      <c r="K139" s="148"/>
      <c r="L139" s="148"/>
      <c r="M139" s="152"/>
    </row>
    <row r="140" spans="1:13" s="34" customFormat="1" ht="12.75">
      <c r="A140" s="157"/>
      <c r="C140" s="150"/>
      <c r="D140" s="150"/>
      <c r="E140" s="150"/>
      <c r="H140" s="87"/>
      <c r="I140" s="87"/>
      <c r="J140" s="87"/>
      <c r="K140" s="148"/>
      <c r="L140" s="148"/>
      <c r="M140" s="152"/>
    </row>
    <row r="141" spans="1:13" s="34" customFormat="1" ht="12.75">
      <c r="A141" s="157"/>
      <c r="C141" s="150"/>
      <c r="D141" s="150"/>
      <c r="E141" s="150"/>
      <c r="H141" s="87"/>
      <c r="I141" s="87"/>
      <c r="J141" s="87"/>
      <c r="K141" s="148"/>
      <c r="L141" s="148"/>
      <c r="M141" s="152"/>
    </row>
    <row r="142" spans="1:13" s="34" customFormat="1" ht="12.75">
      <c r="A142" s="157"/>
      <c r="C142" s="150"/>
      <c r="D142" s="150"/>
      <c r="E142" s="150"/>
      <c r="H142" s="87"/>
      <c r="I142" s="87"/>
      <c r="J142" s="87"/>
      <c r="K142" s="148"/>
      <c r="L142" s="148"/>
      <c r="M142" s="152"/>
    </row>
    <row r="143" spans="1:13" s="34" customFormat="1" ht="12.75">
      <c r="A143" s="157"/>
      <c r="C143" s="150"/>
      <c r="D143" s="150"/>
      <c r="E143" s="150"/>
      <c r="H143" s="87"/>
      <c r="I143" s="87"/>
      <c r="J143" s="87"/>
      <c r="K143" s="148"/>
      <c r="L143" s="148"/>
      <c r="M143" s="152"/>
    </row>
    <row r="144" spans="1:13" s="34" customFormat="1" ht="12.75">
      <c r="A144" s="157"/>
      <c r="C144" s="150"/>
      <c r="D144" s="150"/>
      <c r="E144" s="150"/>
      <c r="H144" s="87"/>
      <c r="I144" s="87"/>
      <c r="J144" s="87"/>
      <c r="K144" s="148"/>
      <c r="L144" s="148"/>
      <c r="M144" s="152"/>
    </row>
    <row r="145" spans="1:13" s="34" customFormat="1" ht="13.5" thickBot="1">
      <c r="A145" s="157"/>
      <c r="C145" s="150"/>
      <c r="D145" s="150"/>
      <c r="E145" s="150"/>
      <c r="H145" s="87"/>
      <c r="I145" s="87"/>
      <c r="J145" s="87"/>
      <c r="K145" s="148"/>
      <c r="L145" s="148"/>
      <c r="M145" s="152"/>
    </row>
    <row r="146" spans="1:10" s="19" customFormat="1" ht="15" customHeight="1">
      <c r="A146" s="1101" t="s">
        <v>985</v>
      </c>
      <c r="B146" s="1102"/>
      <c r="C146" s="1102"/>
      <c r="D146" s="1102"/>
      <c r="E146" s="1102"/>
      <c r="F146" s="1103"/>
      <c r="G146" s="1112" t="s">
        <v>262</v>
      </c>
      <c r="H146" s="1099" t="s">
        <v>829</v>
      </c>
      <c r="I146" s="1099" t="s">
        <v>830</v>
      </c>
      <c r="J146" s="1095" t="s">
        <v>831</v>
      </c>
    </row>
    <row r="147" spans="1:10" s="19" customFormat="1" ht="13.5" thickBot="1">
      <c r="A147" s="1104"/>
      <c r="B147" s="1105"/>
      <c r="C147" s="1105"/>
      <c r="D147" s="1105"/>
      <c r="E147" s="1105"/>
      <c r="F147" s="1106"/>
      <c r="G147" s="1113"/>
      <c r="H147" s="1100"/>
      <c r="I147" s="1100"/>
      <c r="J147" s="1096"/>
    </row>
    <row r="148" spans="1:10" s="19" customFormat="1" ht="18" customHeight="1">
      <c r="A148" s="768"/>
      <c r="B148" s="768"/>
      <c r="C148" s="768"/>
      <c r="D148" s="768"/>
      <c r="E148" s="768"/>
      <c r="F148" s="768"/>
      <c r="G148" s="769"/>
      <c r="H148" s="777"/>
      <c r="I148" s="777"/>
      <c r="J148" s="777"/>
    </row>
    <row r="149" spans="1:11" s="164" customFormat="1" ht="15.75">
      <c r="A149" s="1115" t="s">
        <v>807</v>
      </c>
      <c r="B149" s="1115"/>
      <c r="C149" s="1115"/>
      <c r="D149" s="1115"/>
      <c r="E149" s="1115"/>
      <c r="F149" s="1115"/>
      <c r="G149" s="1115"/>
      <c r="K149" s="165"/>
    </row>
    <row r="150" spans="1:11" s="164" customFormat="1" ht="15.75">
      <c r="A150" s="778"/>
      <c r="B150" s="778"/>
      <c r="C150" s="778"/>
      <c r="D150" s="778"/>
      <c r="E150" s="778"/>
      <c r="F150" s="778"/>
      <c r="G150" s="778"/>
      <c r="K150" s="165"/>
    </row>
    <row r="151" spans="1:11" s="196" customFormat="1" ht="18" customHeight="1">
      <c r="A151" s="194"/>
      <c r="B151" s="199" t="s">
        <v>661</v>
      </c>
      <c r="C151" s="1107" t="s">
        <v>662</v>
      </c>
      <c r="D151" s="1107"/>
      <c r="E151" s="1107"/>
      <c r="F151" s="1107"/>
      <c r="G151" s="1107"/>
      <c r="K151" s="197"/>
    </row>
    <row r="152" spans="1:10" ht="12.75">
      <c r="A152" s="143" t="s">
        <v>509</v>
      </c>
      <c r="B152" s="33" t="s">
        <v>350</v>
      </c>
      <c r="C152" s="143" t="s">
        <v>352</v>
      </c>
      <c r="D152" s="143"/>
      <c r="E152" s="143"/>
      <c r="F152" s="135" t="s">
        <v>654</v>
      </c>
      <c r="H152" s="87">
        <v>159103247</v>
      </c>
      <c r="I152" s="87"/>
      <c r="J152" s="87">
        <v>159103247</v>
      </c>
    </row>
    <row r="153" spans="1:10" ht="12.75">
      <c r="A153" s="143" t="s">
        <v>510</v>
      </c>
      <c r="B153" s="33" t="s">
        <v>350</v>
      </c>
      <c r="C153" s="143" t="s">
        <v>989</v>
      </c>
      <c r="D153" s="143"/>
      <c r="E153" s="143"/>
      <c r="F153" s="135" t="s">
        <v>655</v>
      </c>
      <c r="H153" s="87"/>
      <c r="I153" s="87"/>
      <c r="J153" s="87"/>
    </row>
    <row r="154" spans="1:10" ht="12.75">
      <c r="A154" s="143" t="s">
        <v>511</v>
      </c>
      <c r="B154" s="33" t="s">
        <v>350</v>
      </c>
      <c r="C154" s="143" t="s">
        <v>994</v>
      </c>
      <c r="D154" s="143"/>
      <c r="E154" s="143"/>
      <c r="F154" s="135" t="s">
        <v>656</v>
      </c>
      <c r="H154" s="87">
        <v>5073430</v>
      </c>
      <c r="I154" s="87"/>
      <c r="J154" s="87">
        <v>5073430</v>
      </c>
    </row>
    <row r="155" spans="1:10" ht="12.75">
      <c r="A155" s="143" t="s">
        <v>512</v>
      </c>
      <c r="B155" s="33" t="s">
        <v>350</v>
      </c>
      <c r="C155" s="143" t="s">
        <v>997</v>
      </c>
      <c r="D155" s="143"/>
      <c r="E155" s="143"/>
      <c r="F155" s="135" t="s">
        <v>657</v>
      </c>
      <c r="H155" s="87">
        <v>-58731768</v>
      </c>
      <c r="I155" s="87"/>
      <c r="J155" s="87">
        <v>-47046664</v>
      </c>
    </row>
    <row r="156" spans="1:10" ht="12.75">
      <c r="A156" s="143" t="s">
        <v>513</v>
      </c>
      <c r="B156" s="33" t="s">
        <v>350</v>
      </c>
      <c r="C156" s="143" t="s">
        <v>1002</v>
      </c>
      <c r="D156" s="143"/>
      <c r="E156" s="143"/>
      <c r="F156" s="135" t="s">
        <v>658</v>
      </c>
      <c r="H156" s="87"/>
      <c r="I156" s="87"/>
      <c r="J156" s="87"/>
    </row>
    <row r="157" spans="1:10" ht="13.5" thickBot="1">
      <c r="A157" s="143" t="s">
        <v>514</v>
      </c>
      <c r="B157" s="33" t="s">
        <v>350</v>
      </c>
      <c r="C157" s="143" t="s">
        <v>659</v>
      </c>
      <c r="D157" s="143"/>
      <c r="E157" s="143"/>
      <c r="F157" s="135" t="s">
        <v>660</v>
      </c>
      <c r="H157" s="87">
        <v>11685104</v>
      </c>
      <c r="I157" s="87"/>
      <c r="J157" s="87">
        <v>-4063330</v>
      </c>
    </row>
    <row r="158" spans="1:11" s="138" customFormat="1" ht="25.5" customHeight="1" thickBot="1">
      <c r="A158" s="267" t="s">
        <v>515</v>
      </c>
      <c r="B158" s="40" t="s">
        <v>661</v>
      </c>
      <c r="C158" s="142"/>
      <c r="D158" s="142"/>
      <c r="E158" s="142"/>
      <c r="F158" s="1097" t="s">
        <v>662</v>
      </c>
      <c r="G158" s="1098"/>
      <c r="H158" s="268">
        <f>SUM(H152:H157)</f>
        <v>117130013</v>
      </c>
      <c r="I158" s="139"/>
      <c r="J158" s="268">
        <f>SUM(J152:J157)</f>
        <v>113066683</v>
      </c>
      <c r="K158" s="145"/>
    </row>
    <row r="159" spans="1:11" s="138" customFormat="1" ht="16.5" customHeight="1">
      <c r="A159" s="201"/>
      <c r="B159" s="53"/>
      <c r="C159" s="144"/>
      <c r="D159" s="144"/>
      <c r="E159" s="144"/>
      <c r="F159" s="277"/>
      <c r="G159" s="277"/>
      <c r="H159" s="88"/>
      <c r="I159" s="88"/>
      <c r="J159" s="88"/>
      <c r="K159" s="145"/>
    </row>
    <row r="160" spans="1:11" s="196" customFormat="1" ht="18" customHeight="1">
      <c r="A160" s="194"/>
      <c r="B160" s="199" t="s">
        <v>727</v>
      </c>
      <c r="C160" s="1107" t="s">
        <v>1012</v>
      </c>
      <c r="D160" s="1107"/>
      <c r="E160" s="1107"/>
      <c r="F160" s="1107"/>
      <c r="G160" s="1107"/>
      <c r="K160" s="197"/>
    </row>
    <row r="161" spans="1:11" s="196" customFormat="1" ht="17.25" customHeight="1">
      <c r="A161" s="194"/>
      <c r="B161" s="199"/>
      <c r="C161" s="195" t="s">
        <v>352</v>
      </c>
      <c r="D161" s="1107" t="s">
        <v>1013</v>
      </c>
      <c r="E161" s="1107"/>
      <c r="F161" s="1107"/>
      <c r="G161" s="1107"/>
      <c r="K161" s="197"/>
    </row>
    <row r="162" spans="1:11" s="34" customFormat="1" ht="28.5" customHeight="1">
      <c r="A162" s="157" t="s">
        <v>516</v>
      </c>
      <c r="B162" s="329" t="s">
        <v>351</v>
      </c>
      <c r="C162" s="329" t="s">
        <v>352</v>
      </c>
      <c r="D162" s="329" t="s">
        <v>266</v>
      </c>
      <c r="E162" s="329"/>
      <c r="F162" s="1108" t="s">
        <v>664</v>
      </c>
      <c r="G162" s="1108"/>
      <c r="H162" s="87"/>
      <c r="I162" s="87"/>
      <c r="J162" s="87"/>
      <c r="K162" s="148"/>
    </row>
    <row r="163" spans="1:11" s="34" customFormat="1" ht="36.75" customHeight="1">
      <c r="A163" s="157" t="s">
        <v>517</v>
      </c>
      <c r="B163" s="329" t="s">
        <v>351</v>
      </c>
      <c r="C163" s="329" t="s">
        <v>352</v>
      </c>
      <c r="D163" s="329" t="s">
        <v>267</v>
      </c>
      <c r="E163" s="329"/>
      <c r="F163" s="1108" t="s">
        <v>665</v>
      </c>
      <c r="G163" s="1108"/>
      <c r="H163" s="87"/>
      <c r="I163" s="87"/>
      <c r="J163" s="87"/>
      <c r="K163" s="148"/>
    </row>
    <row r="164" spans="1:11" s="34" customFormat="1" ht="28.5" customHeight="1">
      <c r="A164" s="157" t="s">
        <v>603</v>
      </c>
      <c r="B164" s="329" t="s">
        <v>666</v>
      </c>
      <c r="C164" s="329" t="s">
        <v>352</v>
      </c>
      <c r="D164" s="329" t="s">
        <v>268</v>
      </c>
      <c r="E164" s="329"/>
      <c r="F164" s="1108" t="s">
        <v>234</v>
      </c>
      <c r="G164" s="1108"/>
      <c r="H164" s="87"/>
      <c r="I164" s="87"/>
      <c r="J164" s="87">
        <v>16320</v>
      </c>
      <c r="K164" s="148"/>
    </row>
    <row r="165" spans="1:11" s="34" customFormat="1" ht="28.5" customHeight="1">
      <c r="A165" s="157" t="s">
        <v>604</v>
      </c>
      <c r="B165" s="329" t="s">
        <v>666</v>
      </c>
      <c r="C165" s="329" t="s">
        <v>352</v>
      </c>
      <c r="D165" s="329" t="s">
        <v>269</v>
      </c>
      <c r="E165" s="329"/>
      <c r="F165" s="1108" t="s">
        <v>235</v>
      </c>
      <c r="G165" s="1108"/>
      <c r="H165" s="87"/>
      <c r="I165" s="87"/>
      <c r="J165" s="87"/>
      <c r="K165" s="148"/>
    </row>
    <row r="166" spans="1:11" s="34" customFormat="1" ht="28.5" customHeight="1">
      <c r="A166" s="157" t="s">
        <v>605</v>
      </c>
      <c r="B166" s="329" t="s">
        <v>666</v>
      </c>
      <c r="C166" s="329" t="s">
        <v>352</v>
      </c>
      <c r="D166" s="329" t="s">
        <v>270</v>
      </c>
      <c r="E166" s="329"/>
      <c r="F166" s="1108" t="s">
        <v>667</v>
      </c>
      <c r="G166" s="1108"/>
      <c r="H166" s="87"/>
      <c r="I166" s="87"/>
      <c r="J166" s="87"/>
      <c r="K166" s="148"/>
    </row>
    <row r="167" spans="1:11" s="34" customFormat="1" ht="38.25" customHeight="1">
      <c r="A167" s="157" t="s">
        <v>606</v>
      </c>
      <c r="B167" s="329" t="s">
        <v>351</v>
      </c>
      <c r="C167" s="329" t="s">
        <v>352</v>
      </c>
      <c r="D167" s="329" t="s">
        <v>270</v>
      </c>
      <c r="E167" s="329" t="s">
        <v>371</v>
      </c>
      <c r="G167" s="140" t="s">
        <v>668</v>
      </c>
      <c r="H167" s="87"/>
      <c r="I167" s="87"/>
      <c r="J167" s="87"/>
      <c r="K167" s="148"/>
    </row>
    <row r="168" spans="1:10" ht="12.75">
      <c r="A168" s="143" t="s">
        <v>607</v>
      </c>
      <c r="B168" s="329" t="s">
        <v>351</v>
      </c>
      <c r="C168" s="329" t="s">
        <v>352</v>
      </c>
      <c r="D168" s="329" t="s">
        <v>303</v>
      </c>
      <c r="E168" s="329"/>
      <c r="F168" s="135" t="s">
        <v>236</v>
      </c>
      <c r="H168" s="87"/>
      <c r="I168" s="87"/>
      <c r="J168" s="87"/>
    </row>
    <row r="169" spans="1:10" ht="12.75">
      <c r="A169" s="143" t="s">
        <v>608</v>
      </c>
      <c r="B169" s="329" t="s">
        <v>351</v>
      </c>
      <c r="C169" s="329" t="s">
        <v>352</v>
      </c>
      <c r="D169" s="329" t="s">
        <v>271</v>
      </c>
      <c r="E169" s="329"/>
      <c r="F169" s="135" t="s">
        <v>669</v>
      </c>
      <c r="H169" s="87"/>
      <c r="I169" s="87"/>
      <c r="J169" s="87"/>
    </row>
    <row r="170" spans="1:11" s="34" customFormat="1" ht="28.5" customHeight="1">
      <c r="A170" s="157" t="s">
        <v>609</v>
      </c>
      <c r="B170" s="329" t="s">
        <v>351</v>
      </c>
      <c r="C170" s="329" t="s">
        <v>352</v>
      </c>
      <c r="D170" s="329" t="s">
        <v>272</v>
      </c>
      <c r="E170" s="329"/>
      <c r="F170" s="1108" t="s">
        <v>670</v>
      </c>
      <c r="G170" s="1108"/>
      <c r="H170" s="87"/>
      <c r="I170" s="87"/>
      <c r="J170" s="87"/>
      <c r="K170" s="148"/>
    </row>
    <row r="171" spans="1:11" s="34" customFormat="1" ht="38.25" customHeight="1">
      <c r="A171" s="157" t="s">
        <v>610</v>
      </c>
      <c r="B171" s="329" t="s">
        <v>351</v>
      </c>
      <c r="C171" s="329" t="s">
        <v>352</v>
      </c>
      <c r="D171" s="329" t="s">
        <v>272</v>
      </c>
      <c r="E171" s="329" t="s">
        <v>371</v>
      </c>
      <c r="G171" s="140" t="s">
        <v>671</v>
      </c>
      <c r="H171" s="87"/>
      <c r="I171" s="87"/>
      <c r="J171" s="87"/>
      <c r="K171" s="148"/>
    </row>
    <row r="172" spans="1:11" s="34" customFormat="1" ht="28.5" customHeight="1">
      <c r="A172" s="157" t="s">
        <v>611</v>
      </c>
      <c r="B172" s="329" t="s">
        <v>351</v>
      </c>
      <c r="C172" s="329" t="s">
        <v>352</v>
      </c>
      <c r="D172" s="329" t="s">
        <v>274</v>
      </c>
      <c r="E172" s="329"/>
      <c r="F172" s="1108" t="s">
        <v>672</v>
      </c>
      <c r="G172" s="1108"/>
      <c r="H172" s="87"/>
      <c r="I172" s="87"/>
      <c r="J172" s="87"/>
      <c r="K172" s="148"/>
    </row>
    <row r="173" spans="1:11" s="34" customFormat="1" ht="39" customHeight="1">
      <c r="A173" s="157" t="s">
        <v>612</v>
      </c>
      <c r="B173" s="329" t="s">
        <v>351</v>
      </c>
      <c r="C173" s="329" t="s">
        <v>352</v>
      </c>
      <c r="D173" s="329" t="s">
        <v>274</v>
      </c>
      <c r="E173" s="329" t="s">
        <v>371</v>
      </c>
      <c r="G173" s="140" t="s">
        <v>673</v>
      </c>
      <c r="H173" s="87"/>
      <c r="I173" s="87"/>
      <c r="J173" s="87"/>
      <c r="K173" s="148"/>
    </row>
    <row r="174" spans="1:11" s="34" customFormat="1" ht="30" customHeight="1">
      <c r="A174" s="157" t="s">
        <v>613</v>
      </c>
      <c r="B174" s="329" t="s">
        <v>351</v>
      </c>
      <c r="C174" s="329" t="s">
        <v>352</v>
      </c>
      <c r="D174" s="329" t="s">
        <v>274</v>
      </c>
      <c r="E174" s="329" t="s">
        <v>372</v>
      </c>
      <c r="G174" s="140" t="s">
        <v>674</v>
      </c>
      <c r="H174" s="87"/>
      <c r="I174" s="87"/>
      <c r="J174" s="87"/>
      <c r="K174" s="148"/>
    </row>
    <row r="175" spans="1:11" s="34" customFormat="1" ht="38.25" customHeight="1">
      <c r="A175" s="157" t="s">
        <v>614</v>
      </c>
      <c r="B175" s="329" t="s">
        <v>351</v>
      </c>
      <c r="C175" s="329" t="s">
        <v>352</v>
      </c>
      <c r="D175" s="329" t="s">
        <v>274</v>
      </c>
      <c r="E175" s="329" t="s">
        <v>373</v>
      </c>
      <c r="G175" s="140" t="s">
        <v>686</v>
      </c>
      <c r="H175" s="87"/>
      <c r="I175" s="87"/>
      <c r="J175" s="87"/>
      <c r="K175" s="148"/>
    </row>
    <row r="176" spans="1:11" s="34" customFormat="1" ht="30" customHeight="1">
      <c r="A176" s="157" t="s">
        <v>615</v>
      </c>
      <c r="B176" s="329" t="s">
        <v>351</v>
      </c>
      <c r="C176" s="329" t="s">
        <v>352</v>
      </c>
      <c r="D176" s="329" t="s">
        <v>274</v>
      </c>
      <c r="E176" s="329" t="s">
        <v>374</v>
      </c>
      <c r="G176" s="140" t="s">
        <v>687</v>
      </c>
      <c r="H176" s="87"/>
      <c r="I176" s="87"/>
      <c r="J176" s="87"/>
      <c r="K176" s="148"/>
    </row>
    <row r="177" spans="1:11" s="34" customFormat="1" ht="30" customHeight="1">
      <c r="A177" s="157" t="s">
        <v>616</v>
      </c>
      <c r="B177" s="329" t="s">
        <v>351</v>
      </c>
      <c r="C177" s="329" t="s">
        <v>352</v>
      </c>
      <c r="D177" s="329" t="s">
        <v>274</v>
      </c>
      <c r="E177" s="329" t="s">
        <v>445</v>
      </c>
      <c r="G177" s="140" t="s">
        <v>237</v>
      </c>
      <c r="H177" s="87"/>
      <c r="I177" s="87"/>
      <c r="J177" s="87"/>
      <c r="K177" s="148"/>
    </row>
    <row r="178" spans="1:11" s="34" customFormat="1" ht="30" customHeight="1">
      <c r="A178" s="157" t="s">
        <v>617</v>
      </c>
      <c r="B178" s="329" t="s">
        <v>666</v>
      </c>
      <c r="C178" s="329" t="s">
        <v>352</v>
      </c>
      <c r="D178" s="329" t="s">
        <v>274</v>
      </c>
      <c r="E178" s="329" t="s">
        <v>688</v>
      </c>
      <c r="G178" s="140" t="s">
        <v>689</v>
      </c>
      <c r="H178" s="87"/>
      <c r="I178" s="87"/>
      <c r="J178" s="87"/>
      <c r="K178" s="148"/>
    </row>
    <row r="179" spans="1:11" s="34" customFormat="1" ht="30" customHeight="1">
      <c r="A179" s="157" t="s">
        <v>618</v>
      </c>
      <c r="B179" s="329" t="s">
        <v>351</v>
      </c>
      <c r="C179" s="329" t="s">
        <v>352</v>
      </c>
      <c r="D179" s="329" t="s">
        <v>274</v>
      </c>
      <c r="E179" s="329" t="s">
        <v>690</v>
      </c>
      <c r="G179" s="140" t="s">
        <v>691</v>
      </c>
      <c r="H179" s="87"/>
      <c r="I179" s="87"/>
      <c r="J179" s="87"/>
      <c r="K179" s="148"/>
    </row>
    <row r="180" spans="1:11" s="34" customFormat="1" ht="30" customHeight="1" thickBot="1">
      <c r="A180" s="157" t="s">
        <v>619</v>
      </c>
      <c r="B180" s="329" t="s">
        <v>351</v>
      </c>
      <c r="C180" s="329" t="s">
        <v>352</v>
      </c>
      <c r="D180" s="329" t="s">
        <v>274</v>
      </c>
      <c r="E180" s="329" t="s">
        <v>663</v>
      </c>
      <c r="G180" s="140" t="s">
        <v>692</v>
      </c>
      <c r="H180" s="87"/>
      <c r="I180" s="87"/>
      <c r="J180" s="87"/>
      <c r="K180" s="148"/>
    </row>
    <row r="181" spans="1:11" s="138" customFormat="1" ht="18" customHeight="1" thickBot="1">
      <c r="A181" s="267" t="s">
        <v>620</v>
      </c>
      <c r="B181" s="40" t="s">
        <v>351</v>
      </c>
      <c r="C181" s="142" t="s">
        <v>693</v>
      </c>
      <c r="D181" s="142"/>
      <c r="E181" s="142"/>
      <c r="F181" s="141" t="s">
        <v>694</v>
      </c>
      <c r="G181" s="146"/>
      <c r="H181" s="49">
        <f>H164</f>
        <v>0</v>
      </c>
      <c r="I181" s="49"/>
      <c r="J181" s="49">
        <f>J164</f>
        <v>16320</v>
      </c>
      <c r="K181" s="145"/>
    </row>
    <row r="182" spans="1:11" s="138" customFormat="1" ht="12.75">
      <c r="A182" s="201"/>
      <c r="B182" s="53"/>
      <c r="C182" s="144"/>
      <c r="D182" s="144"/>
      <c r="E182" s="144"/>
      <c r="F182" s="53"/>
      <c r="G182" s="53"/>
      <c r="H182" s="202"/>
      <c r="I182" s="202"/>
      <c r="J182" s="202"/>
      <c r="K182" s="145"/>
    </row>
    <row r="183" spans="1:11" s="138" customFormat="1" ht="12.75">
      <c r="A183" s="201"/>
      <c r="B183" s="53"/>
      <c r="C183" s="144"/>
      <c r="D183" s="144"/>
      <c r="E183" s="144"/>
      <c r="F183" s="53"/>
      <c r="G183" s="53"/>
      <c r="H183" s="202"/>
      <c r="I183" s="202"/>
      <c r="J183" s="202"/>
      <c r="K183" s="145"/>
    </row>
    <row r="184" spans="1:11" s="138" customFormat="1" ht="12.75">
      <c r="A184" s="201"/>
      <c r="B184" s="53"/>
      <c r="C184" s="144"/>
      <c r="D184" s="144"/>
      <c r="E184" s="144"/>
      <c r="F184" s="53"/>
      <c r="G184" s="53"/>
      <c r="H184" s="202"/>
      <c r="I184" s="202"/>
      <c r="J184" s="202"/>
      <c r="K184" s="145"/>
    </row>
    <row r="185" spans="1:11" s="138" customFormat="1" ht="12.75">
      <c r="A185" s="201"/>
      <c r="B185" s="53"/>
      <c r="C185" s="144"/>
      <c r="D185" s="144"/>
      <c r="E185" s="144"/>
      <c r="F185" s="53"/>
      <c r="G185" s="53"/>
      <c r="H185" s="202"/>
      <c r="I185" s="202"/>
      <c r="J185" s="202"/>
      <c r="K185" s="145"/>
    </row>
    <row r="186" spans="1:11" s="138" customFormat="1" ht="12.75">
      <c r="A186" s="201"/>
      <c r="B186" s="53"/>
      <c r="C186" s="144"/>
      <c r="D186" s="144"/>
      <c r="E186" s="144"/>
      <c r="F186" s="53"/>
      <c r="G186" s="53"/>
      <c r="H186" s="202"/>
      <c r="I186" s="202"/>
      <c r="J186" s="202"/>
      <c r="K186" s="145"/>
    </row>
    <row r="187" spans="1:11" s="138" customFormat="1" ht="12.75">
      <c r="A187" s="201"/>
      <c r="B187" s="53"/>
      <c r="C187" s="144"/>
      <c r="D187" s="144"/>
      <c r="E187" s="144"/>
      <c r="F187" s="53"/>
      <c r="G187" s="53"/>
      <c r="H187" s="202"/>
      <c r="I187" s="202"/>
      <c r="J187" s="202"/>
      <c r="K187" s="145"/>
    </row>
    <row r="188" spans="1:11" s="138" customFormat="1" ht="12.75">
      <c r="A188" s="201"/>
      <c r="B188" s="53"/>
      <c r="C188" s="144"/>
      <c r="D188" s="144"/>
      <c r="E188" s="144"/>
      <c r="F188" s="53"/>
      <c r="G188" s="53"/>
      <c r="H188" s="202"/>
      <c r="I188" s="202"/>
      <c r="J188" s="202"/>
      <c r="K188" s="145"/>
    </row>
    <row r="189" spans="1:11" s="138" customFormat="1" ht="13.5" thickBot="1">
      <c r="A189" s="201"/>
      <c r="B189" s="53"/>
      <c r="C189" s="144"/>
      <c r="D189" s="144"/>
      <c r="E189" s="144"/>
      <c r="F189" s="53"/>
      <c r="G189" s="53"/>
      <c r="H189" s="202"/>
      <c r="I189" s="202"/>
      <c r="J189" s="202"/>
      <c r="K189" s="145"/>
    </row>
    <row r="190" spans="1:10" s="19" customFormat="1" ht="15" customHeight="1">
      <c r="A190" s="1101" t="s">
        <v>985</v>
      </c>
      <c r="B190" s="1102"/>
      <c r="C190" s="1102"/>
      <c r="D190" s="1102"/>
      <c r="E190" s="1102"/>
      <c r="F190" s="1103"/>
      <c r="G190" s="1112" t="s">
        <v>262</v>
      </c>
      <c r="H190" s="1099" t="s">
        <v>829</v>
      </c>
      <c r="I190" s="1099" t="s">
        <v>830</v>
      </c>
      <c r="J190" s="1095" t="s">
        <v>831</v>
      </c>
    </row>
    <row r="191" spans="1:10" s="19" customFormat="1" ht="13.5" thickBot="1">
      <c r="A191" s="1104"/>
      <c r="B191" s="1105"/>
      <c r="C191" s="1105"/>
      <c r="D191" s="1105"/>
      <c r="E191" s="1105"/>
      <c r="F191" s="1106"/>
      <c r="G191" s="1113"/>
      <c r="H191" s="1100"/>
      <c r="I191" s="1100"/>
      <c r="J191" s="1096"/>
    </row>
    <row r="192" spans="1:10" s="19" customFormat="1" ht="12.75">
      <c r="A192" s="775"/>
      <c r="B192" s="775"/>
      <c r="C192" s="775"/>
      <c r="D192" s="775"/>
      <c r="E192" s="775"/>
      <c r="F192" s="775"/>
      <c r="G192" s="776"/>
      <c r="H192" s="777"/>
      <c r="I192" s="777"/>
      <c r="J192" s="777"/>
    </row>
    <row r="193" spans="1:10" s="19" customFormat="1" ht="12.75">
      <c r="A193" s="775"/>
      <c r="B193" s="775"/>
      <c r="C193" s="775"/>
      <c r="D193" s="775"/>
      <c r="E193" s="775"/>
      <c r="F193" s="775"/>
      <c r="G193" s="776"/>
      <c r="H193" s="777"/>
      <c r="I193" s="777"/>
      <c r="J193" s="777"/>
    </row>
    <row r="194" spans="1:11" s="196" customFormat="1" ht="30" customHeight="1">
      <c r="A194" s="194"/>
      <c r="B194" s="199"/>
      <c r="C194" s="195" t="s">
        <v>989</v>
      </c>
      <c r="D194" s="1107" t="s">
        <v>718</v>
      </c>
      <c r="E194" s="1107"/>
      <c r="F194" s="1107"/>
      <c r="G194" s="1107"/>
      <c r="K194" s="197"/>
    </row>
    <row r="195" spans="1:11" s="34" customFormat="1" ht="30" customHeight="1">
      <c r="A195" s="157" t="s">
        <v>621</v>
      </c>
      <c r="B195" s="329" t="s">
        <v>351</v>
      </c>
      <c r="C195" s="329" t="s">
        <v>989</v>
      </c>
      <c r="D195" s="329" t="s">
        <v>266</v>
      </c>
      <c r="E195" s="329"/>
      <c r="F195" s="1108" t="s">
        <v>695</v>
      </c>
      <c r="G195" s="1108"/>
      <c r="H195" s="87"/>
      <c r="I195" s="87"/>
      <c r="J195" s="87"/>
      <c r="K195" s="148"/>
    </row>
    <row r="196" spans="1:11" s="34" customFormat="1" ht="40.5" customHeight="1">
      <c r="A196" s="157" t="s">
        <v>622</v>
      </c>
      <c r="B196" s="329" t="s">
        <v>351</v>
      </c>
      <c r="C196" s="329" t="s">
        <v>989</v>
      </c>
      <c r="D196" s="329" t="s">
        <v>267</v>
      </c>
      <c r="E196" s="329"/>
      <c r="F196" s="1108" t="s">
        <v>696</v>
      </c>
      <c r="G196" s="1108"/>
      <c r="H196" s="87"/>
      <c r="I196" s="87"/>
      <c r="J196" s="87"/>
      <c r="K196" s="148"/>
    </row>
    <row r="197" spans="1:11" s="34" customFormat="1" ht="30" customHeight="1">
      <c r="A197" s="157" t="s">
        <v>623</v>
      </c>
      <c r="B197" s="329" t="s">
        <v>666</v>
      </c>
      <c r="C197" s="329" t="s">
        <v>989</v>
      </c>
      <c r="D197" s="329" t="s">
        <v>268</v>
      </c>
      <c r="E197" s="329"/>
      <c r="F197" s="1108" t="s">
        <v>238</v>
      </c>
      <c r="G197" s="1108"/>
      <c r="H197" s="87">
        <v>29913</v>
      </c>
      <c r="I197" s="87"/>
      <c r="J197" s="87">
        <v>46514</v>
      </c>
      <c r="K197" s="148"/>
    </row>
    <row r="198" spans="1:11" s="34" customFormat="1" ht="30" customHeight="1">
      <c r="A198" s="157" t="s">
        <v>624</v>
      </c>
      <c r="B198" s="329" t="s">
        <v>666</v>
      </c>
      <c r="C198" s="329" t="s">
        <v>989</v>
      </c>
      <c r="D198" s="329" t="s">
        <v>269</v>
      </c>
      <c r="E198" s="329"/>
      <c r="F198" s="1108" t="s">
        <v>235</v>
      </c>
      <c r="G198" s="1108"/>
      <c r="H198" s="87"/>
      <c r="I198" s="87"/>
      <c r="J198" s="87"/>
      <c r="K198" s="148"/>
    </row>
    <row r="199" spans="1:11" s="34" customFormat="1" ht="30" customHeight="1">
      <c r="A199" s="157" t="s">
        <v>625</v>
      </c>
      <c r="B199" s="329" t="s">
        <v>666</v>
      </c>
      <c r="C199" s="329" t="s">
        <v>989</v>
      </c>
      <c r="D199" s="329" t="s">
        <v>270</v>
      </c>
      <c r="E199" s="329"/>
      <c r="F199" s="1108" t="s">
        <v>706</v>
      </c>
      <c r="G199" s="1108"/>
      <c r="H199" s="87">
        <v>51800</v>
      </c>
      <c r="I199" s="87"/>
      <c r="J199" s="87">
        <v>42800</v>
      </c>
      <c r="K199" s="148"/>
    </row>
    <row r="200" spans="1:10" ht="50.25" customHeight="1">
      <c r="A200" s="143" t="s">
        <v>626</v>
      </c>
      <c r="B200" s="329" t="s">
        <v>351</v>
      </c>
      <c r="C200" s="329" t="s">
        <v>989</v>
      </c>
      <c r="D200" s="329" t="s">
        <v>270</v>
      </c>
      <c r="E200" s="329" t="s">
        <v>371</v>
      </c>
      <c r="F200" s="34"/>
      <c r="G200" s="140" t="s">
        <v>726</v>
      </c>
      <c r="H200" s="87"/>
      <c r="I200" s="87"/>
      <c r="J200" s="87"/>
    </row>
    <row r="201" spans="1:11" s="34" customFormat="1" ht="30" customHeight="1">
      <c r="A201" s="157" t="s">
        <v>627</v>
      </c>
      <c r="B201" s="329" t="s">
        <v>351</v>
      </c>
      <c r="C201" s="329" t="s">
        <v>989</v>
      </c>
      <c r="D201" s="329" t="s">
        <v>303</v>
      </c>
      <c r="E201" s="329"/>
      <c r="F201" s="1108" t="s">
        <v>239</v>
      </c>
      <c r="G201" s="1108"/>
      <c r="H201" s="87"/>
      <c r="I201" s="87"/>
      <c r="J201" s="87"/>
      <c r="K201" s="148"/>
    </row>
    <row r="202" spans="1:11" s="34" customFormat="1" ht="30" customHeight="1">
      <c r="A202" s="157" t="s">
        <v>628</v>
      </c>
      <c r="B202" s="329" t="s">
        <v>351</v>
      </c>
      <c r="C202" s="329" t="s">
        <v>989</v>
      </c>
      <c r="D202" s="329" t="s">
        <v>271</v>
      </c>
      <c r="E202" s="329"/>
      <c r="F202" s="1108" t="s">
        <v>707</v>
      </c>
      <c r="G202" s="1108"/>
      <c r="H202" s="87"/>
      <c r="I202" s="87"/>
      <c r="J202" s="87"/>
      <c r="K202" s="148"/>
    </row>
    <row r="203" spans="1:11" s="34" customFormat="1" ht="30" customHeight="1">
      <c r="A203" s="157" t="s">
        <v>629</v>
      </c>
      <c r="B203" s="329" t="s">
        <v>351</v>
      </c>
      <c r="C203" s="329" t="s">
        <v>989</v>
      </c>
      <c r="D203" s="329" t="s">
        <v>272</v>
      </c>
      <c r="E203" s="329"/>
      <c r="F203" s="1108" t="s">
        <v>708</v>
      </c>
      <c r="G203" s="1108"/>
      <c r="H203" s="87"/>
      <c r="I203" s="87"/>
      <c r="J203" s="87"/>
      <c r="K203" s="148"/>
    </row>
    <row r="204" spans="1:10" ht="51">
      <c r="A204" s="143" t="s">
        <v>630</v>
      </c>
      <c r="B204" s="329" t="s">
        <v>351</v>
      </c>
      <c r="C204" s="329" t="s">
        <v>989</v>
      </c>
      <c r="D204" s="329" t="s">
        <v>272</v>
      </c>
      <c r="E204" s="329" t="s">
        <v>371</v>
      </c>
      <c r="F204" s="34"/>
      <c r="G204" s="140" t="s">
        <v>709</v>
      </c>
      <c r="H204" s="87"/>
      <c r="I204" s="87"/>
      <c r="J204" s="87"/>
    </row>
    <row r="205" spans="1:11" s="34" customFormat="1" ht="30" customHeight="1">
      <c r="A205" s="157" t="s">
        <v>631</v>
      </c>
      <c r="B205" s="329" t="s">
        <v>351</v>
      </c>
      <c r="C205" s="329" t="s">
        <v>989</v>
      </c>
      <c r="D205" s="329" t="s">
        <v>274</v>
      </c>
      <c r="E205" s="329"/>
      <c r="F205" s="1108" t="s">
        <v>710</v>
      </c>
      <c r="G205" s="1108"/>
      <c r="H205" s="87">
        <v>941638</v>
      </c>
      <c r="I205" s="87"/>
      <c r="J205" s="87">
        <v>498541</v>
      </c>
      <c r="K205" s="148"/>
    </row>
    <row r="206" spans="1:10" ht="38.25">
      <c r="A206" s="143" t="s">
        <v>632</v>
      </c>
      <c r="B206" s="329" t="s">
        <v>351</v>
      </c>
      <c r="C206" s="329" t="s">
        <v>989</v>
      </c>
      <c r="D206" s="329" t="s">
        <v>274</v>
      </c>
      <c r="E206" s="329" t="s">
        <v>371</v>
      </c>
      <c r="F206" s="34"/>
      <c r="G206" s="140" t="s">
        <v>711</v>
      </c>
      <c r="H206" s="87">
        <v>941638</v>
      </c>
      <c r="I206" s="87"/>
      <c r="J206" s="87">
        <v>498541</v>
      </c>
    </row>
    <row r="207" spans="1:10" ht="38.25">
      <c r="A207" s="143" t="s">
        <v>633</v>
      </c>
      <c r="B207" s="329" t="s">
        <v>351</v>
      </c>
      <c r="C207" s="329" t="s">
        <v>989</v>
      </c>
      <c r="D207" s="329" t="s">
        <v>274</v>
      </c>
      <c r="E207" s="329" t="s">
        <v>372</v>
      </c>
      <c r="F207" s="34"/>
      <c r="G207" s="140" t="s">
        <v>712</v>
      </c>
      <c r="H207" s="87"/>
      <c r="I207" s="87"/>
      <c r="J207" s="87"/>
    </row>
    <row r="208" spans="1:10" ht="38.25">
      <c r="A208" s="143" t="s">
        <v>634</v>
      </c>
      <c r="B208" s="329" t="s">
        <v>351</v>
      </c>
      <c r="C208" s="329" t="s">
        <v>989</v>
      </c>
      <c r="D208" s="329" t="s">
        <v>274</v>
      </c>
      <c r="E208" s="329" t="s">
        <v>373</v>
      </c>
      <c r="F208" s="34"/>
      <c r="G208" s="140" t="s">
        <v>713</v>
      </c>
      <c r="H208" s="87"/>
      <c r="I208" s="87"/>
      <c r="J208" s="87"/>
    </row>
    <row r="209" spans="1:10" ht="38.25">
      <c r="A209" s="143" t="s">
        <v>635</v>
      </c>
      <c r="B209" s="329" t="s">
        <v>351</v>
      </c>
      <c r="C209" s="329" t="s">
        <v>989</v>
      </c>
      <c r="D209" s="329" t="s">
        <v>274</v>
      </c>
      <c r="E209" s="329" t="s">
        <v>374</v>
      </c>
      <c r="F209" s="34"/>
      <c r="G209" s="140" t="s">
        <v>714</v>
      </c>
      <c r="H209" s="87"/>
      <c r="I209" s="87"/>
      <c r="J209" s="87"/>
    </row>
    <row r="210" spans="1:10" ht="38.25">
      <c r="A210" s="143" t="s">
        <v>636</v>
      </c>
      <c r="B210" s="329" t="s">
        <v>351</v>
      </c>
      <c r="C210" s="329" t="s">
        <v>989</v>
      </c>
      <c r="D210" s="329" t="s">
        <v>274</v>
      </c>
      <c r="E210" s="329" t="s">
        <v>445</v>
      </c>
      <c r="F210" s="34"/>
      <c r="G210" s="140" t="s">
        <v>240</v>
      </c>
      <c r="H210" s="87"/>
      <c r="I210" s="87"/>
      <c r="J210" s="87"/>
    </row>
    <row r="211" spans="1:10" ht="38.25">
      <c r="A211" s="143" t="s">
        <v>637</v>
      </c>
      <c r="B211" s="329" t="s">
        <v>666</v>
      </c>
      <c r="C211" s="329" t="s">
        <v>989</v>
      </c>
      <c r="D211" s="329" t="s">
        <v>274</v>
      </c>
      <c r="E211" s="329" t="s">
        <v>688</v>
      </c>
      <c r="F211" s="34"/>
      <c r="G211" s="140" t="s">
        <v>715</v>
      </c>
      <c r="H211" s="87"/>
      <c r="I211" s="87"/>
      <c r="J211" s="87"/>
    </row>
    <row r="212" spans="1:10" ht="38.25">
      <c r="A212" s="143" t="s">
        <v>638</v>
      </c>
      <c r="B212" s="329" t="s">
        <v>351</v>
      </c>
      <c r="C212" s="329" t="s">
        <v>989</v>
      </c>
      <c r="D212" s="329" t="s">
        <v>274</v>
      </c>
      <c r="E212" s="329" t="s">
        <v>690</v>
      </c>
      <c r="F212" s="34"/>
      <c r="G212" s="140" t="s">
        <v>716</v>
      </c>
      <c r="H212" s="87"/>
      <c r="I212" s="87"/>
      <c r="J212" s="87"/>
    </row>
    <row r="213" spans="1:10" ht="26.25" thickBot="1">
      <c r="A213" s="143" t="s">
        <v>639</v>
      </c>
      <c r="B213" s="329" t="s">
        <v>351</v>
      </c>
      <c r="C213" s="329" t="s">
        <v>989</v>
      </c>
      <c r="D213" s="329" t="s">
        <v>274</v>
      </c>
      <c r="E213" s="329" t="s">
        <v>663</v>
      </c>
      <c r="F213" s="34"/>
      <c r="G213" s="140" t="s">
        <v>717</v>
      </c>
      <c r="H213" s="87"/>
      <c r="I213" s="87"/>
      <c r="J213" s="87"/>
    </row>
    <row r="214" spans="1:11" s="138" customFormat="1" ht="18.75" customHeight="1" thickBot="1">
      <c r="A214" s="267" t="s">
        <v>640</v>
      </c>
      <c r="B214" s="40" t="s">
        <v>666</v>
      </c>
      <c r="C214" s="142" t="s">
        <v>989</v>
      </c>
      <c r="D214" s="142"/>
      <c r="E214" s="142"/>
      <c r="F214" s="141" t="s">
        <v>718</v>
      </c>
      <c r="G214" s="146"/>
      <c r="H214" s="49">
        <f>H205+H197+H199</f>
        <v>1023351</v>
      </c>
      <c r="I214" s="49"/>
      <c r="J214" s="49">
        <f>J197+J205+J199</f>
        <v>587855</v>
      </c>
      <c r="K214" s="145"/>
    </row>
    <row r="215" spans="1:11" s="138" customFormat="1" ht="12.75">
      <c r="A215" s="201"/>
      <c r="B215" s="53"/>
      <c r="C215" s="144"/>
      <c r="D215" s="144"/>
      <c r="E215" s="144"/>
      <c r="F215" s="53"/>
      <c r="G215" s="53"/>
      <c r="H215" s="202"/>
      <c r="I215" s="202"/>
      <c r="J215" s="202"/>
      <c r="K215" s="145"/>
    </row>
    <row r="216" spans="1:11" s="138" customFormat="1" ht="12.75">
      <c r="A216" s="201"/>
      <c r="B216" s="53"/>
      <c r="C216" s="144"/>
      <c r="D216" s="144"/>
      <c r="E216" s="144"/>
      <c r="F216" s="53"/>
      <c r="G216" s="53"/>
      <c r="H216" s="202"/>
      <c r="I216" s="202"/>
      <c r="J216" s="202"/>
      <c r="K216" s="145"/>
    </row>
    <row r="217" spans="1:11" s="138" customFormat="1" ht="12.75">
      <c r="A217" s="201"/>
      <c r="B217" s="53"/>
      <c r="C217" s="144"/>
      <c r="D217" s="144"/>
      <c r="E217" s="144"/>
      <c r="F217" s="53"/>
      <c r="G217" s="53"/>
      <c r="H217" s="202"/>
      <c r="I217" s="202"/>
      <c r="J217" s="202"/>
      <c r="K217" s="145"/>
    </row>
    <row r="218" spans="1:11" s="138" customFormat="1" ht="12.75">
      <c r="A218" s="201"/>
      <c r="B218" s="53"/>
      <c r="C218" s="144"/>
      <c r="D218" s="144"/>
      <c r="E218" s="144"/>
      <c r="F218" s="53"/>
      <c r="G218" s="53"/>
      <c r="H218" s="202"/>
      <c r="I218" s="202"/>
      <c r="J218" s="202"/>
      <c r="K218" s="145"/>
    </row>
    <row r="219" spans="1:11" s="138" customFormat="1" ht="12.75">
      <c r="A219" s="201"/>
      <c r="B219" s="53"/>
      <c r="C219" s="144"/>
      <c r="D219" s="144"/>
      <c r="E219" s="144"/>
      <c r="F219" s="53"/>
      <c r="G219" s="53"/>
      <c r="H219" s="202"/>
      <c r="I219" s="202"/>
      <c r="J219" s="202"/>
      <c r="K219" s="145"/>
    </row>
    <row r="220" spans="1:11" s="138" customFormat="1" ht="12.75">
      <c r="A220" s="201"/>
      <c r="B220" s="53"/>
      <c r="C220" s="144"/>
      <c r="D220" s="144"/>
      <c r="E220" s="144"/>
      <c r="F220" s="53"/>
      <c r="G220" s="53"/>
      <c r="H220" s="202"/>
      <c r="I220" s="202"/>
      <c r="J220" s="202"/>
      <c r="K220" s="145"/>
    </row>
    <row r="221" spans="1:11" s="138" customFormat="1" ht="12.75">
      <c r="A221" s="201"/>
      <c r="B221" s="53"/>
      <c r="C221" s="144"/>
      <c r="D221" s="144"/>
      <c r="E221" s="144"/>
      <c r="F221" s="53"/>
      <c r="G221" s="53"/>
      <c r="H221" s="202"/>
      <c r="I221" s="202"/>
      <c r="J221" s="202"/>
      <c r="K221" s="145"/>
    </row>
    <row r="222" spans="1:11" s="138" customFormat="1" ht="12.75">
      <c r="A222" s="201"/>
      <c r="B222" s="53"/>
      <c r="C222" s="144"/>
      <c r="D222" s="144"/>
      <c r="E222" s="144"/>
      <c r="F222" s="53"/>
      <c r="G222" s="53"/>
      <c r="H222" s="202"/>
      <c r="I222" s="202"/>
      <c r="J222" s="202"/>
      <c r="K222" s="145"/>
    </row>
    <row r="223" spans="1:11" s="138" customFormat="1" ht="12.75">
      <c r="A223" s="201"/>
      <c r="B223" s="53"/>
      <c r="C223" s="144"/>
      <c r="D223" s="144"/>
      <c r="E223" s="144"/>
      <c r="F223" s="53"/>
      <c r="G223" s="53"/>
      <c r="H223" s="202"/>
      <c r="I223" s="202"/>
      <c r="J223" s="202"/>
      <c r="K223" s="145"/>
    </row>
    <row r="224" spans="1:11" s="138" customFormat="1" ht="13.5" thickBot="1">
      <c r="A224" s="201"/>
      <c r="B224" s="53"/>
      <c r="C224" s="144"/>
      <c r="D224" s="144"/>
      <c r="E224" s="144"/>
      <c r="F224" s="53"/>
      <c r="G224" s="53"/>
      <c r="H224" s="202"/>
      <c r="I224" s="202"/>
      <c r="J224" s="202"/>
      <c r="K224" s="145"/>
    </row>
    <row r="225" spans="1:10" s="19" customFormat="1" ht="15" customHeight="1">
      <c r="A225" s="1101" t="s">
        <v>985</v>
      </c>
      <c r="B225" s="1102"/>
      <c r="C225" s="1102"/>
      <c r="D225" s="1102"/>
      <c r="E225" s="1102"/>
      <c r="F225" s="1103"/>
      <c r="G225" s="1112" t="s">
        <v>262</v>
      </c>
      <c r="H225" s="1099" t="s">
        <v>829</v>
      </c>
      <c r="I225" s="1099" t="s">
        <v>830</v>
      </c>
      <c r="J225" s="1095" t="s">
        <v>831</v>
      </c>
    </row>
    <row r="226" spans="1:10" s="19" customFormat="1" ht="13.5" thickBot="1">
      <c r="A226" s="1104"/>
      <c r="B226" s="1105"/>
      <c r="C226" s="1105"/>
      <c r="D226" s="1105"/>
      <c r="E226" s="1105"/>
      <c r="F226" s="1106"/>
      <c r="G226" s="1113"/>
      <c r="H226" s="1100"/>
      <c r="I226" s="1100"/>
      <c r="J226" s="1096"/>
    </row>
    <row r="227" spans="1:10" s="19" customFormat="1" ht="12.75">
      <c r="A227" s="775"/>
      <c r="B227" s="775"/>
      <c r="C227" s="775"/>
      <c r="D227" s="775"/>
      <c r="E227" s="775"/>
      <c r="F227" s="775"/>
      <c r="G227" s="776"/>
      <c r="H227" s="777"/>
      <c r="I227" s="777"/>
      <c r="J227" s="777"/>
    </row>
    <row r="228" spans="1:11" s="196" customFormat="1" ht="17.25" customHeight="1">
      <c r="A228" s="194"/>
      <c r="B228" s="199"/>
      <c r="C228" s="195" t="s">
        <v>994</v>
      </c>
      <c r="D228" s="1107" t="s">
        <v>1014</v>
      </c>
      <c r="E228" s="1107"/>
      <c r="F228" s="1107"/>
      <c r="G228" s="1107"/>
      <c r="K228" s="197"/>
    </row>
    <row r="229" spans="1:10" ht="12.75">
      <c r="A229" s="143" t="s">
        <v>641</v>
      </c>
      <c r="B229" s="33" t="s">
        <v>351</v>
      </c>
      <c r="C229" s="143" t="s">
        <v>994</v>
      </c>
      <c r="D229" s="137" t="s">
        <v>266</v>
      </c>
      <c r="E229" s="143"/>
      <c r="F229" s="135" t="s">
        <v>719</v>
      </c>
      <c r="H229" s="87">
        <v>87236</v>
      </c>
      <c r="I229" s="87"/>
      <c r="J229" s="87">
        <v>87204</v>
      </c>
    </row>
    <row r="230" spans="1:10" ht="24.75" customHeight="1">
      <c r="A230" s="143" t="s">
        <v>642</v>
      </c>
      <c r="B230" s="150" t="s">
        <v>351</v>
      </c>
      <c r="C230" s="150" t="s">
        <v>994</v>
      </c>
      <c r="D230" s="137" t="s">
        <v>267</v>
      </c>
      <c r="E230" s="150"/>
      <c r="F230" s="1108" t="s">
        <v>720</v>
      </c>
      <c r="G230" s="1108"/>
      <c r="H230" s="87"/>
      <c r="I230" s="87"/>
      <c r="J230" s="87"/>
    </row>
    <row r="231" spans="1:10" ht="12.75">
      <c r="A231" s="143" t="s">
        <v>643</v>
      </c>
      <c r="B231" s="33" t="s">
        <v>351</v>
      </c>
      <c r="C231" s="143" t="s">
        <v>994</v>
      </c>
      <c r="D231" s="137" t="s">
        <v>268</v>
      </c>
      <c r="E231" s="143"/>
      <c r="F231" s="135" t="s">
        <v>721</v>
      </c>
      <c r="H231" s="87">
        <v>736467</v>
      </c>
      <c r="I231" s="87"/>
      <c r="J231" s="87">
        <v>1300</v>
      </c>
    </row>
    <row r="232" spans="1:10" ht="12.75">
      <c r="A232" s="143" t="s">
        <v>644</v>
      </c>
      <c r="B232" s="33" t="s">
        <v>666</v>
      </c>
      <c r="C232" s="143" t="s">
        <v>994</v>
      </c>
      <c r="D232" s="137" t="s">
        <v>269</v>
      </c>
      <c r="E232" s="143"/>
      <c r="F232" s="135" t="s">
        <v>722</v>
      </c>
      <c r="H232" s="87"/>
      <c r="I232" s="87"/>
      <c r="J232" s="87"/>
    </row>
    <row r="233" spans="1:10" ht="24.75" customHeight="1">
      <c r="A233" s="143" t="s">
        <v>645</v>
      </c>
      <c r="B233" s="329" t="s">
        <v>666</v>
      </c>
      <c r="C233" s="329" t="s">
        <v>994</v>
      </c>
      <c r="D233" s="329" t="s">
        <v>270</v>
      </c>
      <c r="E233" s="150"/>
      <c r="F233" s="1108" t="s">
        <v>723</v>
      </c>
      <c r="G233" s="1108"/>
      <c r="H233" s="87"/>
      <c r="I233" s="87"/>
      <c r="J233" s="87"/>
    </row>
    <row r="234" spans="1:10" ht="24.75" customHeight="1">
      <c r="A234" s="143" t="s">
        <v>646</v>
      </c>
      <c r="B234" s="329" t="s">
        <v>666</v>
      </c>
      <c r="C234" s="329" t="s">
        <v>994</v>
      </c>
      <c r="D234" s="329" t="s">
        <v>303</v>
      </c>
      <c r="E234" s="150"/>
      <c r="F234" s="1108" t="s">
        <v>590</v>
      </c>
      <c r="G234" s="1108"/>
      <c r="H234" s="87"/>
      <c r="I234" s="87"/>
      <c r="J234" s="87"/>
    </row>
    <row r="235" spans="1:10" ht="24.75" customHeight="1">
      <c r="A235" s="143" t="s">
        <v>647</v>
      </c>
      <c r="B235" s="329" t="s">
        <v>666</v>
      </c>
      <c r="C235" s="329" t="s">
        <v>994</v>
      </c>
      <c r="D235" s="329" t="s">
        <v>271</v>
      </c>
      <c r="E235" s="150"/>
      <c r="F235" s="1108" t="s">
        <v>724</v>
      </c>
      <c r="G235" s="1108"/>
      <c r="H235" s="87"/>
      <c r="I235" s="87"/>
      <c r="J235" s="87"/>
    </row>
    <row r="236" spans="1:10" ht="15.75" customHeight="1" thickBot="1">
      <c r="A236" s="143">
        <v>146</v>
      </c>
      <c r="B236" s="329" t="s">
        <v>666</v>
      </c>
      <c r="C236" s="329" t="s">
        <v>994</v>
      </c>
      <c r="D236" s="329" t="s">
        <v>272</v>
      </c>
      <c r="E236" s="150"/>
      <c r="F236" s="1094" t="s">
        <v>1037</v>
      </c>
      <c r="G236" s="1094"/>
      <c r="H236" s="87"/>
      <c r="I236" s="87"/>
      <c r="J236" s="87"/>
    </row>
    <row r="237" spans="1:11" s="138" customFormat="1" ht="16.5" customHeight="1" thickBot="1">
      <c r="A237" s="267" t="s">
        <v>648</v>
      </c>
      <c r="B237" s="40" t="s">
        <v>666</v>
      </c>
      <c r="C237" s="142" t="s">
        <v>994</v>
      </c>
      <c r="D237" s="142"/>
      <c r="E237" s="142"/>
      <c r="F237" s="141" t="s">
        <v>725</v>
      </c>
      <c r="G237" s="146"/>
      <c r="H237" s="49">
        <f>H229+H231+H236</f>
        <v>823703</v>
      </c>
      <c r="I237" s="49"/>
      <c r="J237" s="49">
        <f>J229+J231</f>
        <v>88504</v>
      </c>
      <c r="K237" s="145"/>
    </row>
    <row r="238" spans="1:11" s="138" customFormat="1" ht="25.5" customHeight="1" thickBot="1">
      <c r="A238" s="267" t="s">
        <v>649</v>
      </c>
      <c r="B238" s="40" t="s">
        <v>727</v>
      </c>
      <c r="C238" s="142"/>
      <c r="D238" s="142"/>
      <c r="E238" s="142"/>
      <c r="F238" s="1097" t="s">
        <v>728</v>
      </c>
      <c r="G238" s="1098"/>
      <c r="H238" s="268">
        <f>H181+H214+H237</f>
        <v>1847054</v>
      </c>
      <c r="I238" s="139"/>
      <c r="J238" s="268">
        <f>J181+J214+J237</f>
        <v>692679</v>
      </c>
      <c r="K238" s="145"/>
    </row>
    <row r="239" spans="1:11" s="138" customFormat="1" ht="25.5" customHeight="1">
      <c r="A239" s="201"/>
      <c r="B239" s="53"/>
      <c r="C239" s="144"/>
      <c r="D239" s="144"/>
      <c r="E239" s="144"/>
      <c r="F239" s="277"/>
      <c r="G239" s="277"/>
      <c r="H239" s="88"/>
      <c r="I239" s="88"/>
      <c r="J239" s="88"/>
      <c r="K239" s="145"/>
    </row>
    <row r="240" spans="1:11" s="196" customFormat="1" ht="18" customHeight="1">
      <c r="A240" s="194"/>
      <c r="B240" s="667" t="s">
        <v>729</v>
      </c>
      <c r="C240" s="1107" t="s">
        <v>734</v>
      </c>
      <c r="D240" s="1107"/>
      <c r="E240" s="1107"/>
      <c r="F240" s="1107"/>
      <c r="G240" s="1107"/>
      <c r="K240" s="197"/>
    </row>
    <row r="241" spans="1:10" ht="12.75">
      <c r="A241" s="143" t="s">
        <v>650</v>
      </c>
      <c r="B241" s="33" t="s">
        <v>1038</v>
      </c>
      <c r="C241" s="143"/>
      <c r="D241" s="143" t="s">
        <v>266</v>
      </c>
      <c r="E241" s="143"/>
      <c r="F241" s="135" t="s">
        <v>730</v>
      </c>
      <c r="H241" s="87"/>
      <c r="I241" s="87"/>
      <c r="J241" s="87"/>
    </row>
    <row r="242" spans="1:10" ht="12.75">
      <c r="A242" s="143" t="s">
        <v>653</v>
      </c>
      <c r="B242" s="33" t="s">
        <v>1038</v>
      </c>
      <c r="C242" s="143"/>
      <c r="D242" s="143" t="s">
        <v>267</v>
      </c>
      <c r="E242" s="143"/>
      <c r="F242" s="135" t="s">
        <v>731</v>
      </c>
      <c r="H242" s="87">
        <v>693779</v>
      </c>
      <c r="J242" s="87">
        <v>672749</v>
      </c>
    </row>
    <row r="243" spans="1:10" ht="15.75" customHeight="1" thickBot="1">
      <c r="A243" s="143">
        <v>151</v>
      </c>
      <c r="B243" s="33" t="s">
        <v>1038</v>
      </c>
      <c r="C243" s="143"/>
      <c r="D243" s="143" t="s">
        <v>268</v>
      </c>
      <c r="E243" s="143"/>
      <c r="F243" s="135" t="s">
        <v>732</v>
      </c>
      <c r="J243" s="87">
        <v>2950000</v>
      </c>
    </row>
    <row r="244" spans="1:11" s="138" customFormat="1" ht="25.5" customHeight="1" thickBot="1">
      <c r="A244" s="267">
        <v>152</v>
      </c>
      <c r="B244" s="40" t="s">
        <v>733</v>
      </c>
      <c r="C244" s="142"/>
      <c r="D244" s="142"/>
      <c r="E244" s="142"/>
      <c r="F244" s="1097" t="s">
        <v>734</v>
      </c>
      <c r="G244" s="1098"/>
      <c r="H244" s="268">
        <f>H242</f>
        <v>693779</v>
      </c>
      <c r="I244" s="139"/>
      <c r="J244" s="139">
        <f>J242+J243</f>
        <v>3622749</v>
      </c>
      <c r="K244" s="145"/>
    </row>
    <row r="245" spans="1:13" s="163" customFormat="1" ht="27.75" customHeight="1" thickBot="1">
      <c r="A245" s="159">
        <v>154</v>
      </c>
      <c r="B245" s="1109" t="s">
        <v>735</v>
      </c>
      <c r="C245" s="1110"/>
      <c r="D245" s="1110"/>
      <c r="E245" s="1110"/>
      <c r="F245" s="1110"/>
      <c r="G245" s="1111"/>
      <c r="H245" s="160">
        <f>H158+H238+H244</f>
        <v>119670846</v>
      </c>
      <c r="I245" s="160"/>
      <c r="J245" s="160">
        <f>J158+J238+J244</f>
        <v>117382111</v>
      </c>
      <c r="K245" s="161"/>
      <c r="L245" s="161"/>
      <c r="M245" s="162"/>
    </row>
    <row r="246" spans="3:5" ht="12.75">
      <c r="C246" s="143"/>
      <c r="D246" s="143"/>
      <c r="E246" s="143"/>
    </row>
    <row r="247" spans="3:5" ht="12.75">
      <c r="C247" s="143"/>
      <c r="D247" s="143"/>
      <c r="E247" s="143"/>
    </row>
    <row r="248" spans="3:5" ht="12.75">
      <c r="C248" s="143"/>
      <c r="D248" s="143"/>
      <c r="E248" s="143"/>
    </row>
    <row r="249" spans="3:5" ht="12.75">
      <c r="C249" s="143"/>
      <c r="D249" s="143"/>
      <c r="E249" s="143"/>
    </row>
    <row r="250" spans="3:5" ht="12.75">
      <c r="C250" s="143"/>
      <c r="D250" s="143"/>
      <c r="E250" s="143"/>
    </row>
    <row r="251" spans="3:5" ht="12.75">
      <c r="C251" s="143"/>
      <c r="D251" s="143"/>
      <c r="E251" s="143"/>
    </row>
    <row r="252" spans="3:5" ht="12.75">
      <c r="C252" s="143"/>
      <c r="D252" s="143"/>
      <c r="E252" s="143"/>
    </row>
    <row r="253" spans="3:5" ht="12.75">
      <c r="C253" s="143"/>
      <c r="D253" s="143"/>
      <c r="E253" s="143"/>
    </row>
    <row r="254" spans="3:5" ht="12.75">
      <c r="C254" s="143"/>
      <c r="D254" s="143"/>
      <c r="E254" s="143"/>
    </row>
    <row r="255" spans="3:5" ht="12.75">
      <c r="C255" s="143"/>
      <c r="D255" s="143"/>
      <c r="E255" s="143"/>
    </row>
    <row r="256" spans="3:5" ht="12.75">
      <c r="C256" s="143"/>
      <c r="D256" s="143"/>
      <c r="E256" s="143"/>
    </row>
    <row r="257" spans="3:5" ht="12.75">
      <c r="C257" s="143"/>
      <c r="D257" s="143"/>
      <c r="E257" s="143"/>
    </row>
    <row r="258" spans="3:5" ht="12.75">
      <c r="C258" s="143"/>
      <c r="D258" s="143"/>
      <c r="E258" s="143"/>
    </row>
    <row r="259" spans="3:5" ht="12.75">
      <c r="C259" s="143"/>
      <c r="D259" s="143"/>
      <c r="E259" s="143"/>
    </row>
    <row r="260" spans="3:5" ht="12.75">
      <c r="C260" s="143"/>
      <c r="D260" s="143"/>
      <c r="E260" s="143"/>
    </row>
    <row r="261" spans="3:5" ht="12.75">
      <c r="C261" s="143"/>
      <c r="D261" s="143"/>
      <c r="E261" s="143"/>
    </row>
    <row r="262" spans="3:5" ht="12.75">
      <c r="C262" s="143"/>
      <c r="D262" s="143"/>
      <c r="E262" s="143"/>
    </row>
    <row r="263" spans="3:5" ht="12.75">
      <c r="C263" s="143"/>
      <c r="D263" s="143"/>
      <c r="E263" s="143"/>
    </row>
    <row r="264" spans="3:5" ht="12.75">
      <c r="C264" s="143"/>
      <c r="D264" s="143"/>
      <c r="E264" s="143"/>
    </row>
    <row r="265" spans="3:5" ht="12.75">
      <c r="C265" s="143"/>
      <c r="D265" s="143"/>
      <c r="E265" s="143"/>
    </row>
    <row r="266" spans="3:5" ht="12.75">
      <c r="C266" s="143"/>
      <c r="D266" s="143"/>
      <c r="E266" s="143"/>
    </row>
    <row r="267" spans="3:5" ht="12.75">
      <c r="C267" s="143"/>
      <c r="D267" s="143"/>
      <c r="E267" s="143"/>
    </row>
    <row r="268" spans="3:5" ht="12.75">
      <c r="C268" s="143"/>
      <c r="D268" s="143"/>
      <c r="E268" s="143"/>
    </row>
    <row r="269" spans="3:5" ht="12.75">
      <c r="C269" s="143"/>
      <c r="D269" s="143"/>
      <c r="E269" s="143"/>
    </row>
    <row r="270" spans="3:5" ht="12.75">
      <c r="C270" s="143"/>
      <c r="D270" s="143"/>
      <c r="E270" s="143"/>
    </row>
    <row r="271" spans="3:5" ht="12.75">
      <c r="C271" s="143"/>
      <c r="D271" s="143"/>
      <c r="E271" s="143"/>
    </row>
    <row r="272" spans="3:5" ht="12.75">
      <c r="C272" s="143"/>
      <c r="D272" s="143"/>
      <c r="E272" s="143"/>
    </row>
    <row r="273" spans="3:5" ht="12.75">
      <c r="C273" s="143"/>
      <c r="D273" s="143"/>
      <c r="E273" s="143"/>
    </row>
    <row r="274" spans="3:5" ht="12.75">
      <c r="C274" s="143"/>
      <c r="D274" s="143"/>
      <c r="E274" s="143"/>
    </row>
    <row r="275" spans="3:5" ht="12.75">
      <c r="C275" s="143"/>
      <c r="D275" s="143"/>
      <c r="E275" s="143"/>
    </row>
    <row r="276" spans="3:5" ht="12.75">
      <c r="C276" s="143"/>
      <c r="D276" s="143"/>
      <c r="E276" s="143"/>
    </row>
    <row r="277" spans="3:5" ht="12.75">
      <c r="C277" s="143"/>
      <c r="D277" s="143"/>
      <c r="E277" s="143"/>
    </row>
    <row r="278" spans="3:5" ht="12.75">
      <c r="C278" s="143"/>
      <c r="D278" s="143"/>
      <c r="E278" s="143"/>
    </row>
    <row r="279" spans="3:5" ht="12.75">
      <c r="C279" s="143"/>
      <c r="D279" s="143"/>
      <c r="E279" s="143"/>
    </row>
    <row r="280" spans="3:5" ht="12.75">
      <c r="C280" s="143"/>
      <c r="D280" s="143"/>
      <c r="E280" s="143"/>
    </row>
    <row r="281" spans="3:5" ht="12.75">
      <c r="C281" s="143"/>
      <c r="D281" s="143"/>
      <c r="E281" s="143"/>
    </row>
    <row r="282" spans="3:5" ht="12.75">
      <c r="C282" s="143"/>
      <c r="D282" s="143"/>
      <c r="E282" s="143"/>
    </row>
    <row r="283" spans="3:5" ht="12.75">
      <c r="C283" s="143"/>
      <c r="D283" s="143"/>
      <c r="E283" s="143"/>
    </row>
    <row r="284" spans="3:5" ht="12.75">
      <c r="C284" s="143"/>
      <c r="D284" s="143"/>
      <c r="E284" s="143"/>
    </row>
    <row r="285" spans="3:5" ht="12.75">
      <c r="C285" s="143"/>
      <c r="D285" s="143"/>
      <c r="E285" s="143"/>
    </row>
    <row r="286" spans="3:5" ht="12.75">
      <c r="C286" s="143"/>
      <c r="D286" s="143"/>
      <c r="E286" s="143"/>
    </row>
    <row r="287" spans="3:5" ht="12.75">
      <c r="C287" s="143"/>
      <c r="D287" s="143"/>
      <c r="E287" s="143"/>
    </row>
    <row r="288" spans="3:5" ht="12.75">
      <c r="C288" s="143"/>
      <c r="D288" s="143"/>
      <c r="E288" s="143"/>
    </row>
    <row r="289" spans="3:5" ht="12.75">
      <c r="C289" s="143"/>
      <c r="D289" s="143"/>
      <c r="E289" s="143"/>
    </row>
    <row r="290" spans="3:5" ht="12.75">
      <c r="C290" s="143"/>
      <c r="D290" s="143"/>
      <c r="E290" s="143"/>
    </row>
    <row r="291" spans="3:5" ht="12.75">
      <c r="C291" s="143"/>
      <c r="D291" s="143"/>
      <c r="E291" s="143"/>
    </row>
    <row r="292" spans="3:5" ht="12.75">
      <c r="C292" s="143"/>
      <c r="D292" s="143"/>
      <c r="E292" s="143"/>
    </row>
    <row r="293" spans="3:5" ht="12.75">
      <c r="C293" s="143"/>
      <c r="D293" s="143"/>
      <c r="E293" s="143"/>
    </row>
    <row r="294" spans="3:5" ht="12.75">
      <c r="C294" s="143"/>
      <c r="D294" s="143"/>
      <c r="E294" s="143"/>
    </row>
    <row r="295" spans="3:5" ht="12.75">
      <c r="C295" s="143"/>
      <c r="D295" s="143"/>
      <c r="E295" s="143"/>
    </row>
    <row r="296" spans="3:5" ht="12.75">
      <c r="C296" s="143"/>
      <c r="D296" s="143"/>
      <c r="E296" s="143"/>
    </row>
    <row r="297" spans="3:5" ht="12.75">
      <c r="C297" s="143"/>
      <c r="D297" s="143"/>
      <c r="E297" s="143"/>
    </row>
    <row r="298" spans="3:5" ht="12.75">
      <c r="C298" s="143"/>
      <c r="D298" s="143"/>
      <c r="E298" s="143"/>
    </row>
    <row r="299" spans="3:5" ht="12.75">
      <c r="C299" s="143"/>
      <c r="D299" s="143"/>
      <c r="E299" s="143"/>
    </row>
  </sheetData>
  <sheetProtection/>
  <mergeCells count="104">
    <mergeCell ref="C240:G240"/>
    <mergeCell ref="F244:G244"/>
    <mergeCell ref="B245:G245"/>
    <mergeCell ref="J190:J191"/>
    <mergeCell ref="F198:G198"/>
    <mergeCell ref="F199:G199"/>
    <mergeCell ref="F234:G234"/>
    <mergeCell ref="F235:G235"/>
    <mergeCell ref="F238:G238"/>
    <mergeCell ref="F202:G202"/>
    <mergeCell ref="F197:G197"/>
    <mergeCell ref="F203:G203"/>
    <mergeCell ref="G225:G226"/>
    <mergeCell ref="F205:G205"/>
    <mergeCell ref="F230:G230"/>
    <mergeCell ref="F233:G233"/>
    <mergeCell ref="F201:G201"/>
    <mergeCell ref="D228:G228"/>
    <mergeCell ref="F164:G164"/>
    <mergeCell ref="I190:I191"/>
    <mergeCell ref="A190:F191"/>
    <mergeCell ref="G190:G191"/>
    <mergeCell ref="H190:H191"/>
    <mergeCell ref="F165:G165"/>
    <mergeCell ref="F166:G166"/>
    <mergeCell ref="F170:G170"/>
    <mergeCell ref="F172:G172"/>
    <mergeCell ref="F121:G121"/>
    <mergeCell ref="F122:G122"/>
    <mergeCell ref="F123:G123"/>
    <mergeCell ref="F195:G195"/>
    <mergeCell ref="F196:G196"/>
    <mergeCell ref="D194:G194"/>
    <mergeCell ref="A149:G149"/>
    <mergeCell ref="F158:G158"/>
    <mergeCell ref="F162:G162"/>
    <mergeCell ref="F163:G163"/>
    <mergeCell ref="H99:H100"/>
    <mergeCell ref="I99:I100"/>
    <mergeCell ref="J99:J100"/>
    <mergeCell ref="F107:G107"/>
    <mergeCell ref="F102:G102"/>
    <mergeCell ref="F103:G103"/>
    <mergeCell ref="F105:G105"/>
    <mergeCell ref="A99:F100"/>
    <mergeCell ref="G99:G100"/>
    <mergeCell ref="F101:G101"/>
    <mergeCell ref="J9:J10"/>
    <mergeCell ref="A1:J1"/>
    <mergeCell ref="A4:J4"/>
    <mergeCell ref="H9:H10"/>
    <mergeCell ref="I9:I10"/>
    <mergeCell ref="A9:A10"/>
    <mergeCell ref="B9:G10"/>
    <mergeCell ref="A5:J5"/>
    <mergeCell ref="A6:J6"/>
    <mergeCell ref="A7:J7"/>
    <mergeCell ref="J62:J63"/>
    <mergeCell ref="F76:G76"/>
    <mergeCell ref="A12:G12"/>
    <mergeCell ref="F71:G71"/>
    <mergeCell ref="A62:F63"/>
    <mergeCell ref="G62:G63"/>
    <mergeCell ref="F40:G40"/>
    <mergeCell ref="F59:G59"/>
    <mergeCell ref="C14:G14"/>
    <mergeCell ref="C42:G42"/>
    <mergeCell ref="F85:G85"/>
    <mergeCell ref="H62:H63"/>
    <mergeCell ref="I62:I63"/>
    <mergeCell ref="F78:G78"/>
    <mergeCell ref="F80:G80"/>
    <mergeCell ref="F81:G81"/>
    <mergeCell ref="F82:G82"/>
    <mergeCell ref="F118:G118"/>
    <mergeCell ref="F38:G38"/>
    <mergeCell ref="D111:G111"/>
    <mergeCell ref="C65:G65"/>
    <mergeCell ref="C73:G73"/>
    <mergeCell ref="D75:G75"/>
    <mergeCell ref="D91:G91"/>
    <mergeCell ref="F87:G87"/>
    <mergeCell ref="F92:G92"/>
    <mergeCell ref="F83:G83"/>
    <mergeCell ref="D161:G161"/>
    <mergeCell ref="C128:G128"/>
    <mergeCell ref="C151:G151"/>
    <mergeCell ref="C160:G160"/>
    <mergeCell ref="F133:G133"/>
    <mergeCell ref="F94:G94"/>
    <mergeCell ref="F96:G96"/>
    <mergeCell ref="B134:G134"/>
    <mergeCell ref="A146:F147"/>
    <mergeCell ref="G146:G147"/>
    <mergeCell ref="F236:G236"/>
    <mergeCell ref="J146:J147"/>
    <mergeCell ref="F125:G125"/>
    <mergeCell ref="F126:G126"/>
    <mergeCell ref="H225:H226"/>
    <mergeCell ref="I225:I226"/>
    <mergeCell ref="J225:J226"/>
    <mergeCell ref="I146:I147"/>
    <mergeCell ref="H146:H147"/>
    <mergeCell ref="A225:F22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375" style="33" customWidth="1"/>
    <col min="2" max="2" width="4.75390625" style="33" customWidth="1"/>
    <col min="3" max="5" width="3.875" style="33" customWidth="1"/>
    <col min="6" max="6" width="2.75390625" style="33" customWidth="1"/>
    <col min="7" max="7" width="2.625" style="33" customWidth="1"/>
    <col min="8" max="8" width="3.625" style="135" customWidth="1"/>
    <col min="9" max="9" width="52.625" style="33" customWidth="1"/>
    <col min="10" max="10" width="17.625" style="33" customWidth="1"/>
    <col min="11" max="12" width="9.125" style="33" customWidth="1"/>
    <col min="13" max="13" width="11.25390625" style="33" bestFit="1" customWidth="1"/>
    <col min="14" max="16384" width="9.125" style="33" customWidth="1"/>
  </cols>
  <sheetData>
    <row r="1" spans="1:7" ht="12" customHeight="1">
      <c r="A1" s="1116"/>
      <c r="B1" s="1116"/>
      <c r="C1" s="136"/>
      <c r="D1" s="136"/>
      <c r="E1" s="136"/>
      <c r="F1" s="136"/>
      <c r="G1" s="136"/>
    </row>
    <row r="2" spans="1:10" ht="12.75">
      <c r="A2" s="1116"/>
      <c r="B2" s="1116"/>
      <c r="C2" s="1116"/>
      <c r="D2" s="1116"/>
      <c r="E2" s="1116"/>
      <c r="F2" s="1116"/>
      <c r="G2" s="1116"/>
      <c r="H2" s="1116"/>
      <c r="I2" s="1116"/>
      <c r="J2" s="1116"/>
    </row>
    <row r="3" spans="1:6" s="38" customFormat="1" ht="12.75">
      <c r="A3" s="91" t="s">
        <v>1204</v>
      </c>
      <c r="C3" s="68"/>
      <c r="D3" s="28"/>
      <c r="E3" s="28"/>
      <c r="F3" s="28"/>
    </row>
    <row r="4" spans="1:6" s="38" customFormat="1" ht="12.75">
      <c r="A4" s="91"/>
      <c r="C4" s="68"/>
      <c r="D4" s="28"/>
      <c r="E4" s="28"/>
      <c r="F4" s="28"/>
    </row>
    <row r="5" spans="1:10" s="12" customFormat="1" ht="15.75">
      <c r="A5" s="915" t="s">
        <v>652</v>
      </c>
      <c r="B5" s="915"/>
      <c r="C5" s="915"/>
      <c r="D5" s="915"/>
      <c r="E5" s="915"/>
      <c r="F5" s="915"/>
      <c r="G5" s="915"/>
      <c r="H5" s="915"/>
      <c r="I5" s="915"/>
      <c r="J5" s="915"/>
    </row>
    <row r="6" spans="1:10" s="1" customFormat="1" ht="15.75">
      <c r="A6" s="1117" t="s">
        <v>782</v>
      </c>
      <c r="B6" s="1117"/>
      <c r="C6" s="1117"/>
      <c r="D6" s="1117"/>
      <c r="E6" s="1117"/>
      <c r="F6" s="1117"/>
      <c r="G6" s="1117"/>
      <c r="H6" s="1117"/>
      <c r="I6" s="1117"/>
      <c r="J6" s="1117"/>
    </row>
    <row r="7" spans="1:10" s="1" customFormat="1" ht="15.75">
      <c r="A7" s="1117" t="s">
        <v>1052</v>
      </c>
      <c r="B7" s="1117"/>
      <c r="C7" s="1117"/>
      <c r="D7" s="1117"/>
      <c r="E7" s="1117"/>
      <c r="F7" s="1117"/>
      <c r="G7" s="1117"/>
      <c r="H7" s="1117"/>
      <c r="I7" s="1117"/>
      <c r="J7" s="1117"/>
    </row>
    <row r="8" spans="1:10" s="1" customFormat="1" ht="15.75">
      <c r="A8" s="1117"/>
      <c r="B8" s="964"/>
      <c r="C8" s="964"/>
      <c r="D8" s="964"/>
      <c r="E8" s="964"/>
      <c r="F8" s="964"/>
      <c r="G8" s="964"/>
      <c r="H8" s="964"/>
      <c r="I8" s="964"/>
      <c r="J8" s="964"/>
    </row>
    <row r="9" spans="1:10" s="1" customFormat="1" ht="25.5" customHeight="1">
      <c r="A9" s="134" t="s">
        <v>352</v>
      </c>
      <c r="B9" s="301" t="s">
        <v>705</v>
      </c>
      <c r="C9" s="301"/>
      <c r="D9" s="301"/>
      <c r="E9" s="301"/>
      <c r="F9" s="134"/>
      <c r="G9" s="134"/>
      <c r="H9" s="134"/>
      <c r="I9" s="134"/>
      <c r="J9" s="134"/>
    </row>
    <row r="10" ht="14.25" customHeight="1" thickBot="1">
      <c r="J10" s="137" t="s">
        <v>313</v>
      </c>
    </row>
    <row r="11" spans="1:10" ht="15" customHeight="1">
      <c r="A11" s="1131" t="s">
        <v>262</v>
      </c>
      <c r="B11" s="1132"/>
      <c r="C11" s="1132"/>
      <c r="D11" s="1132"/>
      <c r="E11" s="1132"/>
      <c r="F11" s="1132"/>
      <c r="G11" s="1132"/>
      <c r="H11" s="1132"/>
      <c r="I11" s="1136"/>
      <c r="J11" s="1129" t="s">
        <v>831</v>
      </c>
    </row>
    <row r="12" spans="1:10" ht="13.5" thickBot="1">
      <c r="A12" s="1133"/>
      <c r="B12" s="1134"/>
      <c r="C12" s="1134"/>
      <c r="D12" s="1134"/>
      <c r="E12" s="1134"/>
      <c r="F12" s="1134"/>
      <c r="G12" s="1134"/>
      <c r="H12" s="1134"/>
      <c r="I12" s="1137"/>
      <c r="J12" s="1130"/>
    </row>
    <row r="13" spans="1:11" s="164" customFormat="1" ht="12" customHeight="1">
      <c r="A13" s="1139"/>
      <c r="B13" s="1139"/>
      <c r="C13" s="1139"/>
      <c r="D13" s="1139"/>
      <c r="E13" s="1139"/>
      <c r="F13" s="1139"/>
      <c r="G13" s="1139"/>
      <c r="H13" s="1139"/>
      <c r="I13" s="1139"/>
      <c r="K13" s="165"/>
    </row>
    <row r="14" spans="1:11" s="287" customFormat="1" ht="30" customHeight="1">
      <c r="A14" s="330" t="s">
        <v>916</v>
      </c>
      <c r="B14" s="1135" t="s">
        <v>222</v>
      </c>
      <c r="C14" s="1135"/>
      <c r="D14" s="1135"/>
      <c r="E14" s="1135"/>
      <c r="F14" s="1135"/>
      <c r="G14" s="1135"/>
      <c r="H14" s="1135"/>
      <c r="I14" s="1135"/>
      <c r="J14" s="289">
        <f>J17+J24+J53+J77</f>
        <v>102207302</v>
      </c>
      <c r="K14" s="288"/>
    </row>
    <row r="15" spans="1:11" s="269" customFormat="1" ht="12.75">
      <c r="A15" s="276"/>
      <c r="B15" s="1108" t="s">
        <v>191</v>
      </c>
      <c r="C15" s="1108"/>
      <c r="D15" s="1108"/>
      <c r="E15" s="1108"/>
      <c r="F15" s="1108"/>
      <c r="G15" s="1108"/>
      <c r="H15" s="1108"/>
      <c r="I15" s="1108"/>
      <c r="K15" s="270"/>
    </row>
    <row r="16" spans="1:11" s="164" customFormat="1" ht="12" customHeight="1">
      <c r="A16" s="1138"/>
      <c r="B16" s="1138"/>
      <c r="C16" s="1138"/>
      <c r="D16" s="1138"/>
      <c r="E16" s="1138"/>
      <c r="F16" s="1138"/>
      <c r="G16" s="1138"/>
      <c r="H16" s="1138"/>
      <c r="I16" s="1138"/>
      <c r="K16" s="165"/>
    </row>
    <row r="17" spans="1:11" s="196" customFormat="1" ht="15">
      <c r="A17" s="331"/>
      <c r="B17" s="281" t="s">
        <v>352</v>
      </c>
      <c r="C17" s="282" t="s">
        <v>832</v>
      </c>
      <c r="D17" s="282"/>
      <c r="E17" s="283"/>
      <c r="F17" s="283"/>
      <c r="G17" s="283"/>
      <c r="J17" s="285"/>
      <c r="K17" s="197"/>
    </row>
    <row r="18" spans="1:11" s="269" customFormat="1" ht="12.75">
      <c r="A18" s="276"/>
      <c r="B18" s="271"/>
      <c r="C18" s="34" t="s">
        <v>191</v>
      </c>
      <c r="D18" s="34"/>
      <c r="E18" s="277"/>
      <c r="F18" s="277"/>
      <c r="I18" s="277"/>
      <c r="K18" s="270"/>
    </row>
    <row r="19" spans="2:11" s="278" customFormat="1" ht="12.75">
      <c r="B19" s="279"/>
      <c r="E19" s="279" t="s">
        <v>371</v>
      </c>
      <c r="F19" s="279"/>
      <c r="G19" s="278" t="s">
        <v>931</v>
      </c>
      <c r="J19" s="74"/>
      <c r="K19" s="280"/>
    </row>
    <row r="20" spans="2:11" ht="12.75">
      <c r="B20" s="137"/>
      <c r="E20" s="137"/>
      <c r="F20" s="137" t="s">
        <v>371</v>
      </c>
      <c r="G20" s="33" t="s">
        <v>932</v>
      </c>
      <c r="H20" s="33"/>
      <c r="J20" s="28"/>
      <c r="K20" s="135"/>
    </row>
    <row r="21" spans="2:11" ht="12.75">
      <c r="B21" s="137"/>
      <c r="E21" s="137"/>
      <c r="F21" s="137" t="s">
        <v>372</v>
      </c>
      <c r="G21" s="33" t="s">
        <v>933</v>
      </c>
      <c r="H21" s="33"/>
      <c r="J21" s="28"/>
      <c r="K21" s="135"/>
    </row>
    <row r="22" spans="2:11" s="298" customFormat="1" ht="12.75">
      <c r="B22" s="290"/>
      <c r="E22" s="290" t="s">
        <v>372</v>
      </c>
      <c r="F22" s="290"/>
      <c r="G22" s="298" t="s">
        <v>934</v>
      </c>
      <c r="J22" s="299"/>
      <c r="K22" s="300"/>
    </row>
    <row r="23" spans="1:11" s="164" customFormat="1" ht="12" customHeight="1">
      <c r="A23" s="1138"/>
      <c r="B23" s="1138"/>
      <c r="C23" s="1138"/>
      <c r="D23" s="1138"/>
      <c r="E23" s="1138"/>
      <c r="F23" s="1138"/>
      <c r="G23" s="1138"/>
      <c r="H23" s="1138"/>
      <c r="I23" s="1138"/>
      <c r="K23" s="165"/>
    </row>
    <row r="24" spans="1:11" s="285" customFormat="1" ht="15">
      <c r="A24" s="331"/>
      <c r="B24" s="281" t="s">
        <v>989</v>
      </c>
      <c r="C24" s="282" t="s">
        <v>838</v>
      </c>
      <c r="D24" s="282"/>
      <c r="E24" s="281"/>
      <c r="G24" s="283"/>
      <c r="H24" s="283"/>
      <c r="I24" s="283"/>
      <c r="J24" s="284">
        <f>J26+J32+J37+J42+J47</f>
        <v>100508302</v>
      </c>
      <c r="K24" s="286"/>
    </row>
    <row r="25" spans="1:11" s="196" customFormat="1" ht="15">
      <c r="A25" s="332"/>
      <c r="B25" s="198"/>
      <c r="C25" s="34" t="s">
        <v>191</v>
      </c>
      <c r="D25" s="34"/>
      <c r="E25" s="198"/>
      <c r="G25" s="195"/>
      <c r="H25" s="195"/>
      <c r="I25" s="195"/>
      <c r="K25" s="197"/>
    </row>
    <row r="26" spans="2:11" ht="12.75">
      <c r="B26" s="137"/>
      <c r="C26" s="137" t="s">
        <v>266</v>
      </c>
      <c r="D26" s="33" t="s">
        <v>990</v>
      </c>
      <c r="E26" s="137"/>
      <c r="G26" s="137"/>
      <c r="H26" s="33"/>
      <c r="J26" s="85">
        <f>J28+J31</f>
        <v>91956722</v>
      </c>
      <c r="K26" s="135"/>
    </row>
    <row r="27" spans="2:11" ht="12.75">
      <c r="B27" s="137"/>
      <c r="C27" s="137"/>
      <c r="D27" s="34" t="s">
        <v>191</v>
      </c>
      <c r="E27" s="137"/>
      <c r="G27" s="137"/>
      <c r="H27" s="33"/>
      <c r="J27" s="85"/>
      <c r="K27" s="135"/>
    </row>
    <row r="28" spans="2:11" s="278" customFormat="1" ht="12.75">
      <c r="B28" s="279"/>
      <c r="C28" s="279"/>
      <c r="E28" s="279" t="s">
        <v>371</v>
      </c>
      <c r="G28" s="278" t="s">
        <v>931</v>
      </c>
      <c r="J28" s="74">
        <f>J29+J30</f>
        <v>85988625</v>
      </c>
      <c r="K28" s="280"/>
    </row>
    <row r="29" spans="2:11" ht="12.75">
      <c r="B29" s="137"/>
      <c r="C29" s="137"/>
      <c r="E29" s="137"/>
      <c r="F29" s="137" t="s">
        <v>371</v>
      </c>
      <c r="G29" s="33" t="s">
        <v>932</v>
      </c>
      <c r="H29" s="33"/>
      <c r="J29" s="85">
        <v>85757625</v>
      </c>
      <c r="K29" s="135"/>
    </row>
    <row r="30" spans="2:11" ht="12.75">
      <c r="B30" s="137"/>
      <c r="C30" s="137"/>
      <c r="E30" s="137"/>
      <c r="F30" s="137" t="s">
        <v>372</v>
      </c>
      <c r="G30" s="33" t="s">
        <v>933</v>
      </c>
      <c r="H30" s="33"/>
      <c r="J30" s="85">
        <v>231000</v>
      </c>
      <c r="K30" s="135"/>
    </row>
    <row r="31" spans="2:11" s="278" customFormat="1" ht="12.75">
      <c r="B31" s="279"/>
      <c r="C31" s="279"/>
      <c r="E31" s="279" t="s">
        <v>372</v>
      </c>
      <c r="G31" s="278" t="s">
        <v>934</v>
      </c>
      <c r="J31" s="74">
        <v>5968097</v>
      </c>
      <c r="K31" s="280"/>
    </row>
    <row r="32" spans="2:11" ht="12.75">
      <c r="B32" s="137"/>
      <c r="C32" s="137" t="s">
        <v>267</v>
      </c>
      <c r="D32" s="33" t="s">
        <v>833</v>
      </c>
      <c r="E32" s="137"/>
      <c r="G32" s="137"/>
      <c r="H32" s="33"/>
      <c r="J32" s="28">
        <f>J36</f>
        <v>6018080</v>
      </c>
      <c r="K32" s="135"/>
    </row>
    <row r="33" spans="2:11" ht="12.75">
      <c r="B33" s="137"/>
      <c r="C33" s="137"/>
      <c r="E33" s="279" t="s">
        <v>371</v>
      </c>
      <c r="F33" s="278"/>
      <c r="G33" s="278" t="s">
        <v>931</v>
      </c>
      <c r="H33" s="278"/>
      <c r="I33" s="278"/>
      <c r="J33" s="28"/>
      <c r="K33" s="135"/>
    </row>
    <row r="34" spans="2:11" ht="12.75">
      <c r="B34" s="137"/>
      <c r="C34" s="137"/>
      <c r="E34" s="137"/>
      <c r="F34" s="137" t="s">
        <v>371</v>
      </c>
      <c r="G34" s="33" t="s">
        <v>932</v>
      </c>
      <c r="H34" s="33"/>
      <c r="J34" s="85"/>
      <c r="K34" s="135"/>
    </row>
    <row r="35" spans="2:11" ht="12.75">
      <c r="B35" s="137"/>
      <c r="C35" s="137"/>
      <c r="E35" s="137"/>
      <c r="F35" s="137" t="s">
        <v>372</v>
      </c>
      <c r="G35" s="33" t="s">
        <v>933</v>
      </c>
      <c r="H35" s="33"/>
      <c r="J35" s="85"/>
      <c r="K35" s="135"/>
    </row>
    <row r="36" spans="2:11" ht="12.75">
      <c r="B36" s="137"/>
      <c r="C36" s="137"/>
      <c r="E36" s="279" t="s">
        <v>372</v>
      </c>
      <c r="F36" s="278"/>
      <c r="G36" s="278" t="s">
        <v>934</v>
      </c>
      <c r="H36" s="278"/>
      <c r="I36" s="278"/>
      <c r="J36" s="85">
        <v>6018080</v>
      </c>
      <c r="K36" s="135"/>
    </row>
    <row r="37" spans="2:11" ht="12.75">
      <c r="B37" s="137"/>
      <c r="C37" s="137" t="s">
        <v>268</v>
      </c>
      <c r="D37" s="33" t="s">
        <v>991</v>
      </c>
      <c r="H37" s="33"/>
      <c r="J37" s="85"/>
      <c r="K37" s="135"/>
    </row>
    <row r="38" spans="2:11" ht="12.75">
      <c r="B38" s="137"/>
      <c r="C38" s="137"/>
      <c r="E38" s="279" t="s">
        <v>371</v>
      </c>
      <c r="F38" s="278"/>
      <c r="G38" s="278" t="s">
        <v>931</v>
      </c>
      <c r="H38" s="278"/>
      <c r="I38" s="278"/>
      <c r="J38" s="85"/>
      <c r="K38" s="135"/>
    </row>
    <row r="39" spans="2:11" ht="12.75">
      <c r="B39" s="137"/>
      <c r="C39" s="137"/>
      <c r="E39" s="137"/>
      <c r="F39" s="137" t="s">
        <v>371</v>
      </c>
      <c r="G39" s="33" t="s">
        <v>932</v>
      </c>
      <c r="H39" s="33"/>
      <c r="J39" s="85"/>
      <c r="K39" s="135"/>
    </row>
    <row r="40" spans="2:11" ht="12.75">
      <c r="B40" s="137"/>
      <c r="C40" s="137"/>
      <c r="E40" s="137"/>
      <c r="F40" s="137" t="s">
        <v>372</v>
      </c>
      <c r="G40" s="33" t="s">
        <v>933</v>
      </c>
      <c r="H40" s="33"/>
      <c r="J40" s="85"/>
      <c r="K40" s="135"/>
    </row>
    <row r="41" spans="2:11" ht="12.75">
      <c r="B41" s="137"/>
      <c r="C41" s="137"/>
      <c r="E41" s="279" t="s">
        <v>372</v>
      </c>
      <c r="F41" s="278"/>
      <c r="G41" s="278" t="s">
        <v>934</v>
      </c>
      <c r="H41" s="278"/>
      <c r="I41" s="278"/>
      <c r="J41" s="85"/>
      <c r="K41" s="135"/>
    </row>
    <row r="42" spans="2:11" ht="12.75">
      <c r="B42" s="137"/>
      <c r="C42" s="137" t="s">
        <v>269</v>
      </c>
      <c r="D42" s="33" t="s">
        <v>992</v>
      </c>
      <c r="H42" s="33"/>
      <c r="J42" s="28">
        <f>J44</f>
        <v>2533500</v>
      </c>
      <c r="K42" s="135"/>
    </row>
    <row r="43" spans="2:11" ht="12.75">
      <c r="B43" s="137"/>
      <c r="C43" s="137"/>
      <c r="E43" s="279" t="s">
        <v>371</v>
      </c>
      <c r="F43" s="278"/>
      <c r="G43" s="278" t="s">
        <v>931</v>
      </c>
      <c r="H43" s="278"/>
      <c r="I43" s="278"/>
      <c r="J43" s="74"/>
      <c r="K43" s="135"/>
    </row>
    <row r="44" spans="2:11" ht="12.75">
      <c r="B44" s="137"/>
      <c r="C44" s="137"/>
      <c r="E44" s="137"/>
      <c r="F44" s="137" t="s">
        <v>371</v>
      </c>
      <c r="G44" s="33" t="s">
        <v>932</v>
      </c>
      <c r="H44" s="33"/>
      <c r="J44" s="85">
        <v>2533500</v>
      </c>
      <c r="K44" s="135"/>
    </row>
    <row r="45" spans="2:11" ht="12.75">
      <c r="B45" s="137"/>
      <c r="C45" s="137"/>
      <c r="E45" s="137"/>
      <c r="F45" s="137" t="s">
        <v>372</v>
      </c>
      <c r="G45" s="33" t="s">
        <v>933</v>
      </c>
      <c r="H45" s="33"/>
      <c r="J45" s="85"/>
      <c r="K45" s="135"/>
    </row>
    <row r="46" spans="2:11" ht="12.75">
      <c r="B46" s="137"/>
      <c r="C46" s="137"/>
      <c r="E46" s="279" t="s">
        <v>372</v>
      </c>
      <c r="F46" s="278"/>
      <c r="G46" s="278" t="s">
        <v>934</v>
      </c>
      <c r="H46" s="278"/>
      <c r="I46" s="278"/>
      <c r="J46" s="74"/>
      <c r="K46" s="135"/>
    </row>
    <row r="47" spans="2:11" ht="12.75">
      <c r="B47" s="137"/>
      <c r="C47" s="137" t="s">
        <v>270</v>
      </c>
      <c r="D47" s="33" t="s">
        <v>993</v>
      </c>
      <c r="H47" s="33"/>
      <c r="J47" s="85"/>
      <c r="K47" s="135"/>
    </row>
    <row r="48" spans="2:11" ht="12.75">
      <c r="B48" s="137"/>
      <c r="C48" s="137"/>
      <c r="E48" s="279" t="s">
        <v>371</v>
      </c>
      <c r="F48" s="278"/>
      <c r="G48" s="278" t="s">
        <v>931</v>
      </c>
      <c r="H48" s="278"/>
      <c r="I48" s="278"/>
      <c r="J48" s="85"/>
      <c r="K48" s="135"/>
    </row>
    <row r="49" spans="2:11" ht="12.75">
      <c r="B49" s="137"/>
      <c r="C49" s="137"/>
      <c r="E49" s="137"/>
      <c r="F49" s="137" t="s">
        <v>371</v>
      </c>
      <c r="G49" s="33" t="s">
        <v>932</v>
      </c>
      <c r="H49" s="33"/>
      <c r="J49" s="85"/>
      <c r="K49" s="135"/>
    </row>
    <row r="50" spans="2:11" ht="12.75">
      <c r="B50" s="137"/>
      <c r="C50" s="137"/>
      <c r="E50" s="137"/>
      <c r="F50" s="137" t="s">
        <v>372</v>
      </c>
      <c r="G50" s="33" t="s">
        <v>933</v>
      </c>
      <c r="H50" s="33"/>
      <c r="J50" s="85"/>
      <c r="K50" s="135"/>
    </row>
    <row r="51" spans="2:11" s="34" customFormat="1" ht="12.75">
      <c r="B51" s="150"/>
      <c r="C51" s="150"/>
      <c r="D51" s="150"/>
      <c r="E51" s="290" t="s">
        <v>372</v>
      </c>
      <c r="F51" s="298"/>
      <c r="G51" s="298" t="s">
        <v>934</v>
      </c>
      <c r="H51" s="298"/>
      <c r="I51" s="298"/>
      <c r="J51" s="87"/>
      <c r="K51" s="148"/>
    </row>
    <row r="52" spans="1:11" s="164" customFormat="1" ht="12" customHeight="1">
      <c r="A52" s="1138"/>
      <c r="B52" s="1138"/>
      <c r="C52" s="1138"/>
      <c r="D52" s="1138"/>
      <c r="E52" s="1138"/>
      <c r="F52" s="1138"/>
      <c r="G52" s="1138"/>
      <c r="H52" s="1138"/>
      <c r="I52" s="1138"/>
      <c r="K52" s="165"/>
    </row>
    <row r="53" spans="1:11" s="196" customFormat="1" ht="19.5" customHeight="1">
      <c r="A53" s="331"/>
      <c r="B53" s="281" t="s">
        <v>994</v>
      </c>
      <c r="C53" s="282" t="s">
        <v>995</v>
      </c>
      <c r="D53" s="281"/>
      <c r="E53" s="281"/>
      <c r="G53" s="283"/>
      <c r="H53" s="283"/>
      <c r="I53" s="283"/>
      <c r="J53" s="284">
        <f>J55+J65</f>
        <v>1699000</v>
      </c>
      <c r="K53" s="197"/>
    </row>
    <row r="54" spans="1:11" s="196" customFormat="1" ht="15">
      <c r="A54" s="332"/>
      <c r="B54" s="198"/>
      <c r="C54" s="34" t="s">
        <v>191</v>
      </c>
      <c r="D54" s="198"/>
      <c r="E54" s="198"/>
      <c r="G54" s="195"/>
      <c r="H54" s="195"/>
      <c r="I54" s="195"/>
      <c r="K54" s="197"/>
    </row>
    <row r="55" spans="1:11" ht="12.75">
      <c r="A55" s="137"/>
      <c r="B55" s="137"/>
      <c r="C55" s="137" t="s">
        <v>266</v>
      </c>
      <c r="D55" s="33" t="s">
        <v>839</v>
      </c>
      <c r="H55" s="33"/>
      <c r="J55" s="28">
        <f>J56+J59</f>
        <v>1699000</v>
      </c>
      <c r="K55" s="135"/>
    </row>
    <row r="56" spans="1:11" ht="12.75">
      <c r="A56" s="137"/>
      <c r="B56" s="137"/>
      <c r="C56" s="137"/>
      <c r="D56" s="137"/>
      <c r="E56" s="279" t="s">
        <v>371</v>
      </c>
      <c r="F56" s="278"/>
      <c r="G56" s="278" t="s">
        <v>931</v>
      </c>
      <c r="H56" s="278"/>
      <c r="I56" s="278"/>
      <c r="J56" s="85"/>
      <c r="K56" s="135"/>
    </row>
    <row r="57" spans="1:11" ht="12.75">
      <c r="A57" s="137"/>
      <c r="B57" s="137"/>
      <c r="C57" s="137"/>
      <c r="D57" s="137"/>
      <c r="E57" s="137"/>
      <c r="F57" s="137" t="s">
        <v>371</v>
      </c>
      <c r="G57" s="33" t="s">
        <v>932</v>
      </c>
      <c r="H57" s="33"/>
      <c r="J57" s="85"/>
      <c r="K57" s="135"/>
    </row>
    <row r="58" spans="2:11" ht="12.75">
      <c r="B58" s="137"/>
      <c r="C58" s="137"/>
      <c r="D58" s="137"/>
      <c r="E58" s="137"/>
      <c r="F58" s="137" t="s">
        <v>372</v>
      </c>
      <c r="G58" s="33" t="s">
        <v>933</v>
      </c>
      <c r="H58" s="33"/>
      <c r="J58" s="85"/>
      <c r="K58" s="135"/>
    </row>
    <row r="59" spans="2:11" ht="12.75">
      <c r="B59" s="137"/>
      <c r="C59" s="137"/>
      <c r="D59" s="137"/>
      <c r="E59" s="279" t="s">
        <v>372</v>
      </c>
      <c r="F59" s="278"/>
      <c r="G59" s="278" t="s">
        <v>934</v>
      </c>
      <c r="H59" s="278"/>
      <c r="I59" s="278"/>
      <c r="J59" s="85">
        <v>1699000</v>
      </c>
      <c r="K59" s="135"/>
    </row>
    <row r="61" ht="25.5" customHeight="1" thickBot="1"/>
    <row r="62" spans="1:10" ht="15" customHeight="1">
      <c r="A62" s="1132" t="s">
        <v>262</v>
      </c>
      <c r="B62" s="1132"/>
      <c r="C62" s="1132"/>
      <c r="D62" s="1132"/>
      <c r="E62" s="1132"/>
      <c r="F62" s="1132"/>
      <c r="G62" s="1132"/>
      <c r="H62" s="1132"/>
      <c r="I62" s="1136"/>
      <c r="J62" s="1129" t="s">
        <v>831</v>
      </c>
    </row>
    <row r="63" spans="1:10" ht="13.5" thickBot="1">
      <c r="A63" s="1134"/>
      <c r="B63" s="1134"/>
      <c r="C63" s="1134"/>
      <c r="D63" s="1134"/>
      <c r="E63" s="1134"/>
      <c r="F63" s="1134"/>
      <c r="G63" s="1134"/>
      <c r="H63" s="1134"/>
      <c r="I63" s="1137"/>
      <c r="J63" s="1130"/>
    </row>
    <row r="64" spans="1:10" ht="12.75">
      <c r="A64" s="333"/>
      <c r="B64" s="333"/>
      <c r="C64" s="333"/>
      <c r="D64" s="333"/>
      <c r="E64" s="333"/>
      <c r="F64" s="333"/>
      <c r="G64" s="333"/>
      <c r="H64" s="333"/>
      <c r="I64" s="333"/>
      <c r="J64" s="144"/>
    </row>
    <row r="65" spans="2:11" ht="12.75">
      <c r="B65" s="137"/>
      <c r="C65" s="137" t="s">
        <v>267</v>
      </c>
      <c r="D65" s="33" t="s">
        <v>842</v>
      </c>
      <c r="E65" s="137"/>
      <c r="G65" s="137"/>
      <c r="H65" s="33"/>
      <c r="J65" s="85"/>
      <c r="K65" s="135"/>
    </row>
    <row r="66" spans="2:11" ht="12.75">
      <c r="B66" s="137"/>
      <c r="C66" s="137"/>
      <c r="D66" s="137"/>
      <c r="E66" s="279" t="s">
        <v>371</v>
      </c>
      <c r="F66" s="278"/>
      <c r="G66" s="278" t="s">
        <v>931</v>
      </c>
      <c r="H66" s="278"/>
      <c r="I66" s="278"/>
      <c r="J66" s="85"/>
      <c r="K66" s="135"/>
    </row>
    <row r="67" spans="2:11" ht="12.75">
      <c r="B67" s="137"/>
      <c r="C67" s="137"/>
      <c r="D67" s="137"/>
      <c r="E67" s="137"/>
      <c r="F67" s="137" t="s">
        <v>371</v>
      </c>
      <c r="G67" s="33" t="s">
        <v>932</v>
      </c>
      <c r="H67" s="33"/>
      <c r="J67" s="85"/>
      <c r="K67" s="135"/>
    </row>
    <row r="68" spans="2:11" ht="12.75">
      <c r="B68" s="137"/>
      <c r="C68" s="137"/>
      <c r="D68" s="137"/>
      <c r="E68" s="137"/>
      <c r="F68" s="137" t="s">
        <v>372</v>
      </c>
      <c r="G68" s="33" t="s">
        <v>933</v>
      </c>
      <c r="H68" s="33"/>
      <c r="J68" s="85"/>
      <c r="K68" s="135"/>
    </row>
    <row r="69" spans="2:11" ht="12.75">
      <c r="B69" s="137"/>
      <c r="C69" s="137"/>
      <c r="D69" s="137"/>
      <c r="E69" s="279" t="s">
        <v>372</v>
      </c>
      <c r="F69" s="278"/>
      <c r="G69" s="278" t="s">
        <v>934</v>
      </c>
      <c r="H69" s="278"/>
      <c r="I69" s="278"/>
      <c r="J69" s="85"/>
      <c r="K69" s="135"/>
    </row>
    <row r="70" spans="1:10" ht="12.75">
      <c r="A70" s="333"/>
      <c r="B70" s="333"/>
      <c r="C70" s="333"/>
      <c r="D70" s="333"/>
      <c r="E70" s="333"/>
      <c r="F70" s="333"/>
      <c r="G70" s="333"/>
      <c r="H70" s="333"/>
      <c r="I70" s="333"/>
      <c r="J70" s="144"/>
    </row>
    <row r="71" spans="2:11" ht="12.75">
      <c r="B71" s="137"/>
      <c r="C71" s="137" t="s">
        <v>268</v>
      </c>
      <c r="D71" s="33" t="s">
        <v>996</v>
      </c>
      <c r="F71" s="278"/>
      <c r="G71" s="278"/>
      <c r="H71" s="278"/>
      <c r="I71" s="278"/>
      <c r="J71" s="85"/>
      <c r="K71" s="135"/>
    </row>
    <row r="72" spans="2:11" ht="12.75">
      <c r="B72" s="137"/>
      <c r="C72" s="137"/>
      <c r="E72" s="279" t="s">
        <v>371</v>
      </c>
      <c r="F72" s="278"/>
      <c r="G72" s="278" t="s">
        <v>931</v>
      </c>
      <c r="H72" s="278"/>
      <c r="I72" s="278"/>
      <c r="J72" s="85"/>
      <c r="K72" s="135"/>
    </row>
    <row r="73" spans="2:11" ht="12.75">
      <c r="B73" s="137"/>
      <c r="C73" s="137"/>
      <c r="D73" s="137"/>
      <c r="E73" s="137"/>
      <c r="F73" s="137" t="s">
        <v>371</v>
      </c>
      <c r="G73" s="33" t="s">
        <v>932</v>
      </c>
      <c r="H73" s="33"/>
      <c r="J73" s="85"/>
      <c r="K73" s="135"/>
    </row>
    <row r="74" spans="2:11" ht="12.75">
      <c r="B74" s="137"/>
      <c r="C74" s="137"/>
      <c r="D74" s="137"/>
      <c r="E74" s="137"/>
      <c r="F74" s="137" t="s">
        <v>372</v>
      </c>
      <c r="G74" s="33" t="s">
        <v>933</v>
      </c>
      <c r="H74" s="33"/>
      <c r="J74" s="85"/>
      <c r="K74" s="135"/>
    </row>
    <row r="75" spans="2:11" s="34" customFormat="1" ht="12.75">
      <c r="B75" s="150"/>
      <c r="C75" s="150"/>
      <c r="D75" s="150"/>
      <c r="E75" s="290" t="s">
        <v>372</v>
      </c>
      <c r="F75" s="298"/>
      <c r="G75" s="298" t="s">
        <v>934</v>
      </c>
      <c r="H75" s="298"/>
      <c r="I75" s="298"/>
      <c r="J75" s="87"/>
      <c r="K75" s="148"/>
    </row>
    <row r="76" spans="1:11" s="164" customFormat="1" ht="12" customHeight="1">
      <c r="A76" s="1138"/>
      <c r="B76" s="1138"/>
      <c r="C76" s="1138"/>
      <c r="D76" s="1138"/>
      <c r="E76" s="1138"/>
      <c r="F76" s="1138"/>
      <c r="G76" s="1138"/>
      <c r="H76" s="1138"/>
      <c r="I76" s="1138"/>
      <c r="K76" s="165"/>
    </row>
    <row r="77" spans="1:11" s="196" customFormat="1" ht="19.5" customHeight="1">
      <c r="A77" s="332"/>
      <c r="B77" s="198" t="s">
        <v>997</v>
      </c>
      <c r="C77" s="200" t="s">
        <v>914</v>
      </c>
      <c r="D77" s="198"/>
      <c r="E77" s="198"/>
      <c r="G77" s="195"/>
      <c r="H77" s="195"/>
      <c r="I77" s="195"/>
      <c r="K77" s="197"/>
    </row>
    <row r="78" spans="1:11" s="196" customFormat="1" ht="19.5" customHeight="1">
      <c r="A78" s="332"/>
      <c r="B78" s="198"/>
      <c r="C78" s="34" t="s">
        <v>191</v>
      </c>
      <c r="D78" s="198"/>
      <c r="E78" s="198"/>
      <c r="F78" s="200"/>
      <c r="G78" s="195"/>
      <c r="H78" s="195"/>
      <c r="I78" s="195"/>
      <c r="K78" s="197"/>
    </row>
    <row r="79" spans="2:11" ht="12.75">
      <c r="B79" s="137"/>
      <c r="C79" s="137" t="s">
        <v>266</v>
      </c>
      <c r="D79" s="33" t="s">
        <v>914</v>
      </c>
      <c r="E79" s="279"/>
      <c r="F79" s="278"/>
      <c r="G79" s="278"/>
      <c r="H79" s="278"/>
      <c r="I79" s="278"/>
      <c r="J79" s="85"/>
      <c r="K79" s="135"/>
    </row>
    <row r="80" spans="2:11" ht="12.75">
      <c r="B80" s="137"/>
      <c r="C80" s="137"/>
      <c r="D80" s="137" t="s">
        <v>371</v>
      </c>
      <c r="E80" s="137"/>
      <c r="F80" s="137" t="s">
        <v>931</v>
      </c>
      <c r="H80" s="33"/>
      <c r="J80" s="85"/>
      <c r="K80" s="135"/>
    </row>
    <row r="81" spans="2:11" ht="12.75">
      <c r="B81" s="137"/>
      <c r="C81" s="137"/>
      <c r="D81" s="137"/>
      <c r="E81" s="137" t="s">
        <v>371</v>
      </c>
      <c r="F81" s="33" t="s">
        <v>932</v>
      </c>
      <c r="H81" s="33"/>
      <c r="J81" s="85"/>
      <c r="K81" s="135"/>
    </row>
    <row r="82" spans="2:11" ht="12.75">
      <c r="B82" s="137"/>
      <c r="C82" s="137"/>
      <c r="D82" s="137"/>
      <c r="E82" s="279" t="s">
        <v>372</v>
      </c>
      <c r="F82" s="278" t="s">
        <v>933</v>
      </c>
      <c r="G82" s="278"/>
      <c r="H82" s="278"/>
      <c r="I82" s="278"/>
      <c r="J82" s="85"/>
      <c r="K82" s="135"/>
    </row>
    <row r="83" spans="2:11" ht="12.75">
      <c r="B83" s="137"/>
      <c r="C83" s="137"/>
      <c r="D83" s="33" t="s">
        <v>372</v>
      </c>
      <c r="E83" s="279"/>
      <c r="F83" s="278" t="s">
        <v>934</v>
      </c>
      <c r="G83" s="278"/>
      <c r="H83" s="278"/>
      <c r="I83" s="278"/>
      <c r="J83" s="85"/>
      <c r="K83" s="135"/>
    </row>
    <row r="84" spans="2:11" ht="12.75" customHeight="1">
      <c r="B84" s="137"/>
      <c r="C84" s="137" t="s">
        <v>267</v>
      </c>
      <c r="D84" s="1114" t="s">
        <v>915</v>
      </c>
      <c r="E84" s="1114"/>
      <c r="F84" s="1114"/>
      <c r="G84" s="1114"/>
      <c r="H84" s="1114"/>
      <c r="I84" s="1114"/>
      <c r="J84" s="85"/>
      <c r="K84" s="135"/>
    </row>
    <row r="85" spans="2:11" ht="12.75">
      <c r="B85" s="137"/>
      <c r="C85" s="137"/>
      <c r="D85" s="137" t="s">
        <v>371</v>
      </c>
      <c r="E85" s="137"/>
      <c r="F85" s="137" t="s">
        <v>931</v>
      </c>
      <c r="H85" s="33"/>
      <c r="J85" s="85"/>
      <c r="K85" s="135"/>
    </row>
    <row r="86" spans="2:11" ht="12.75">
      <c r="B86" s="137"/>
      <c r="C86" s="137"/>
      <c r="D86" s="137"/>
      <c r="E86" s="137" t="s">
        <v>371</v>
      </c>
      <c r="F86" s="137" t="s">
        <v>932</v>
      </c>
      <c r="H86" s="33"/>
      <c r="J86" s="85"/>
      <c r="K86" s="135"/>
    </row>
    <row r="87" spans="2:11" ht="12.75">
      <c r="B87" s="137"/>
      <c r="C87" s="137"/>
      <c r="D87" s="137"/>
      <c r="E87" s="279" t="s">
        <v>372</v>
      </c>
      <c r="F87" s="278" t="s">
        <v>933</v>
      </c>
      <c r="G87" s="278"/>
      <c r="H87" s="278"/>
      <c r="I87" s="278"/>
      <c r="J87" s="85"/>
      <c r="K87" s="135"/>
    </row>
    <row r="88" spans="2:11" s="34" customFormat="1" ht="12.75">
      <c r="B88" s="150"/>
      <c r="C88" s="150"/>
      <c r="D88" s="34" t="s">
        <v>372</v>
      </c>
      <c r="E88" s="290"/>
      <c r="F88" s="298" t="s">
        <v>934</v>
      </c>
      <c r="G88" s="298"/>
      <c r="H88" s="298"/>
      <c r="I88" s="298"/>
      <c r="J88" s="87"/>
      <c r="K88" s="148"/>
    </row>
    <row r="89" spans="1:11" s="164" customFormat="1" ht="12" customHeight="1">
      <c r="A89" s="1138"/>
      <c r="B89" s="1138"/>
      <c r="C89" s="1138"/>
      <c r="D89" s="1138"/>
      <c r="E89" s="1138"/>
      <c r="F89" s="1138"/>
      <c r="G89" s="1138"/>
      <c r="H89" s="1138"/>
      <c r="I89" s="1138"/>
      <c r="K89" s="165"/>
    </row>
    <row r="90" spans="1:11" s="287" customFormat="1" ht="26.25" customHeight="1">
      <c r="A90" s="330" t="s">
        <v>447</v>
      </c>
      <c r="B90" s="1135" t="s">
        <v>448</v>
      </c>
      <c r="C90" s="1135"/>
      <c r="D90" s="1135"/>
      <c r="E90" s="1135"/>
      <c r="F90" s="1135"/>
      <c r="G90" s="1135"/>
      <c r="H90" s="1135"/>
      <c r="I90" s="1135"/>
      <c r="J90" s="289">
        <f>J93+J94</f>
        <v>0</v>
      </c>
      <c r="K90" s="288"/>
    </row>
    <row r="91" spans="1:11" s="269" customFormat="1" ht="12.75">
      <c r="A91" s="276"/>
      <c r="B91" s="1108" t="s">
        <v>191</v>
      </c>
      <c r="C91" s="1108"/>
      <c r="D91" s="1108"/>
      <c r="E91" s="1108"/>
      <c r="F91" s="1108"/>
      <c r="G91" s="1108"/>
      <c r="H91" s="1108"/>
      <c r="I91" s="1108"/>
      <c r="K91" s="270"/>
    </row>
    <row r="92" spans="1:11" s="269" customFormat="1" ht="12.75">
      <c r="A92" s="276"/>
      <c r="B92" s="140"/>
      <c r="C92" s="140"/>
      <c r="D92" s="140"/>
      <c r="E92" s="140"/>
      <c r="F92" s="140"/>
      <c r="G92" s="140"/>
      <c r="H92" s="140"/>
      <c r="I92" s="140"/>
      <c r="K92" s="270"/>
    </row>
    <row r="93" spans="2:11" s="200" customFormat="1" ht="15">
      <c r="B93" s="208" t="s">
        <v>352</v>
      </c>
      <c r="C93" s="200" t="s">
        <v>935</v>
      </c>
      <c r="D93" s="208"/>
      <c r="E93" s="208"/>
      <c r="G93" s="208"/>
      <c r="H93" s="195"/>
      <c r="I93" s="195"/>
      <c r="J93" s="209"/>
      <c r="K93" s="210"/>
    </row>
    <row r="94" spans="2:11" s="200" customFormat="1" ht="15">
      <c r="B94" s="208" t="s">
        <v>989</v>
      </c>
      <c r="C94" s="200" t="s">
        <v>936</v>
      </c>
      <c r="D94" s="208"/>
      <c r="E94" s="208"/>
      <c r="G94" s="208"/>
      <c r="H94" s="195"/>
      <c r="I94" s="195"/>
      <c r="J94" s="209"/>
      <c r="K94" s="210"/>
    </row>
    <row r="95" spans="1:11" s="164" customFormat="1" ht="12" customHeight="1">
      <c r="A95" s="1138"/>
      <c r="B95" s="1138"/>
      <c r="C95" s="1138"/>
      <c r="D95" s="1138"/>
      <c r="E95" s="1138"/>
      <c r="F95" s="1138"/>
      <c r="G95" s="1138"/>
      <c r="H95" s="1138"/>
      <c r="I95" s="1138"/>
      <c r="K95" s="165"/>
    </row>
    <row r="96" spans="1:11" s="287" customFormat="1" ht="26.25" customHeight="1">
      <c r="A96" s="330" t="s">
        <v>462</v>
      </c>
      <c r="B96" s="1135" t="s">
        <v>463</v>
      </c>
      <c r="C96" s="1135"/>
      <c r="D96" s="1135"/>
      <c r="E96" s="1135"/>
      <c r="F96" s="1135"/>
      <c r="G96" s="1135"/>
      <c r="H96" s="1135"/>
      <c r="I96" s="1135"/>
      <c r="J96" s="289">
        <f>J98+J99+J100+J101+J102</f>
        <v>15197789</v>
      </c>
      <c r="K96" s="288"/>
    </row>
    <row r="97" spans="1:11" s="269" customFormat="1" ht="12.75">
      <c r="A97" s="276"/>
      <c r="B97" s="1108" t="s">
        <v>191</v>
      </c>
      <c r="C97" s="1108"/>
      <c r="D97" s="1108"/>
      <c r="E97" s="1108"/>
      <c r="F97" s="1108"/>
      <c r="G97" s="1108"/>
      <c r="H97" s="1108"/>
      <c r="I97" s="1108"/>
      <c r="K97" s="270"/>
    </row>
    <row r="98" spans="2:11" s="275" customFormat="1" ht="15">
      <c r="B98" s="292" t="s">
        <v>352</v>
      </c>
      <c r="C98" s="275" t="s">
        <v>937</v>
      </c>
      <c r="J98" s="209"/>
      <c r="K98" s="293"/>
    </row>
    <row r="99" spans="1:11" s="295" customFormat="1" ht="15">
      <c r="A99" s="294"/>
      <c r="B99" s="294" t="s">
        <v>989</v>
      </c>
      <c r="C99" s="295" t="s">
        <v>223</v>
      </c>
      <c r="D99" s="294"/>
      <c r="E99" s="294"/>
      <c r="F99" s="294"/>
      <c r="G99" s="294"/>
      <c r="H99" s="296"/>
      <c r="J99" s="297">
        <v>239470</v>
      </c>
      <c r="K99" s="296"/>
    </row>
    <row r="100" spans="1:11" s="295" customFormat="1" ht="15">
      <c r="A100" s="294"/>
      <c r="B100" s="294" t="s">
        <v>994</v>
      </c>
      <c r="C100" s="295" t="s">
        <v>459</v>
      </c>
      <c r="D100" s="294"/>
      <c r="E100" s="294"/>
      <c r="F100" s="294"/>
      <c r="G100" s="294"/>
      <c r="H100" s="296"/>
      <c r="J100" s="297">
        <v>14958319</v>
      </c>
      <c r="K100" s="296"/>
    </row>
    <row r="101" spans="1:11" s="295" customFormat="1" ht="15">
      <c r="A101" s="294"/>
      <c r="B101" s="294" t="s">
        <v>997</v>
      </c>
      <c r="C101" s="295" t="s">
        <v>460</v>
      </c>
      <c r="D101" s="294"/>
      <c r="E101" s="294"/>
      <c r="F101" s="294"/>
      <c r="G101" s="294"/>
      <c r="H101" s="296"/>
      <c r="J101" s="297"/>
      <c r="K101" s="296"/>
    </row>
    <row r="102" spans="1:11" s="275" customFormat="1" ht="15">
      <c r="A102" s="292"/>
      <c r="B102" s="292" t="s">
        <v>1002</v>
      </c>
      <c r="C102" s="275" t="s">
        <v>461</v>
      </c>
      <c r="D102" s="292"/>
      <c r="E102" s="292"/>
      <c r="F102" s="292"/>
      <c r="G102" s="292"/>
      <c r="H102" s="293"/>
      <c r="J102" s="291"/>
      <c r="K102" s="293"/>
    </row>
    <row r="103" spans="1:11" s="164" customFormat="1" ht="12" customHeight="1">
      <c r="A103" s="1138"/>
      <c r="B103" s="1138"/>
      <c r="C103" s="1138"/>
      <c r="D103" s="1138"/>
      <c r="E103" s="1138"/>
      <c r="F103" s="1138"/>
      <c r="G103" s="1138"/>
      <c r="H103" s="1138"/>
      <c r="I103" s="1138"/>
      <c r="K103" s="165"/>
    </row>
    <row r="104" spans="1:11" s="287" customFormat="1" ht="26.25" customHeight="1">
      <c r="A104" s="330" t="s">
        <v>593</v>
      </c>
      <c r="B104" s="1135" t="s">
        <v>594</v>
      </c>
      <c r="C104" s="1135"/>
      <c r="D104" s="1135"/>
      <c r="E104" s="1135"/>
      <c r="F104" s="1135"/>
      <c r="G104" s="1135"/>
      <c r="H104" s="1135"/>
      <c r="I104" s="1135"/>
      <c r="J104" s="289">
        <f>J106+J107+J108</f>
        <v>86020</v>
      </c>
      <c r="K104" s="288"/>
    </row>
    <row r="105" spans="1:11" s="269" customFormat="1" ht="12.75">
      <c r="A105" s="276"/>
      <c r="B105" s="1108" t="s">
        <v>191</v>
      </c>
      <c r="C105" s="1108"/>
      <c r="D105" s="1108"/>
      <c r="E105" s="1108"/>
      <c r="F105" s="1108"/>
      <c r="G105" s="1108"/>
      <c r="H105" s="1108"/>
      <c r="I105" s="1108"/>
      <c r="K105" s="270"/>
    </row>
    <row r="106" spans="1:11" s="196" customFormat="1" ht="15" customHeight="1">
      <c r="A106" s="334"/>
      <c r="B106" s="195" t="s">
        <v>352</v>
      </c>
      <c r="C106" s="1107" t="s">
        <v>527</v>
      </c>
      <c r="D106" s="1107"/>
      <c r="E106" s="1107"/>
      <c r="F106" s="1107"/>
      <c r="G106" s="1107"/>
      <c r="H106" s="1107"/>
      <c r="I106" s="1107"/>
      <c r="J106" s="297">
        <v>47395</v>
      </c>
      <c r="K106" s="197"/>
    </row>
    <row r="107" spans="1:11" s="196" customFormat="1" ht="15">
      <c r="A107" s="334"/>
      <c r="B107" s="195" t="s">
        <v>989</v>
      </c>
      <c r="C107" s="1107" t="s">
        <v>1011</v>
      </c>
      <c r="D107" s="1107"/>
      <c r="E107" s="1107"/>
      <c r="F107" s="1107"/>
      <c r="G107" s="1107"/>
      <c r="H107" s="1107"/>
      <c r="I107" s="1107"/>
      <c r="J107" s="297"/>
      <c r="K107" s="197"/>
    </row>
    <row r="108" spans="1:11" s="196" customFormat="1" ht="17.25" customHeight="1">
      <c r="A108" s="334"/>
      <c r="B108" s="195" t="s">
        <v>994</v>
      </c>
      <c r="C108" s="1107" t="s">
        <v>592</v>
      </c>
      <c r="D108" s="1107"/>
      <c r="E108" s="1107"/>
      <c r="F108" s="1107"/>
      <c r="G108" s="1107"/>
      <c r="H108" s="1107"/>
      <c r="I108" s="1107"/>
      <c r="J108" s="297">
        <v>38625</v>
      </c>
      <c r="K108" s="197"/>
    </row>
    <row r="109" spans="1:11" s="164" customFormat="1" ht="12" customHeight="1">
      <c r="A109" s="1138"/>
      <c r="B109" s="1138"/>
      <c r="C109" s="1138"/>
      <c r="D109" s="1138"/>
      <c r="E109" s="1138"/>
      <c r="F109" s="1138"/>
      <c r="G109" s="1138"/>
      <c r="H109" s="1138"/>
      <c r="I109" s="1138"/>
      <c r="K109" s="165"/>
    </row>
    <row r="110" spans="1:11" s="287" customFormat="1" ht="26.25" customHeight="1">
      <c r="A110" s="330" t="s">
        <v>595</v>
      </c>
      <c r="B110" s="1135" t="s">
        <v>596</v>
      </c>
      <c r="C110" s="1135"/>
      <c r="D110" s="1135"/>
      <c r="E110" s="1135"/>
      <c r="F110" s="1135"/>
      <c r="G110" s="1135"/>
      <c r="H110" s="1135"/>
      <c r="I110" s="1135"/>
      <c r="J110" s="289">
        <v>-109000</v>
      </c>
      <c r="K110" s="288"/>
    </row>
    <row r="111" spans="1:11" s="164" customFormat="1" ht="12" customHeight="1">
      <c r="A111" s="1138"/>
      <c r="B111" s="1138"/>
      <c r="C111" s="1138"/>
      <c r="D111" s="1138"/>
      <c r="E111" s="1138"/>
      <c r="F111" s="1138"/>
      <c r="G111" s="1138"/>
      <c r="H111" s="1138"/>
      <c r="I111" s="1138"/>
      <c r="K111" s="165"/>
    </row>
    <row r="112" spans="1:11" s="196" customFormat="1" ht="15">
      <c r="A112" s="334" t="s">
        <v>600</v>
      </c>
      <c r="B112" s="1107" t="s">
        <v>601</v>
      </c>
      <c r="C112" s="1107"/>
      <c r="D112" s="1107"/>
      <c r="E112" s="1107"/>
      <c r="F112" s="1107"/>
      <c r="G112" s="1107"/>
      <c r="H112" s="1107"/>
      <c r="I112" s="1107"/>
      <c r="K112" s="197"/>
    </row>
    <row r="113" spans="1:11" s="196" customFormat="1" ht="15.75" thickBot="1">
      <c r="A113" s="334"/>
      <c r="B113" s="195"/>
      <c r="C113" s="195"/>
      <c r="D113" s="195"/>
      <c r="E113" s="195"/>
      <c r="F113" s="195"/>
      <c r="G113" s="195"/>
      <c r="H113" s="195"/>
      <c r="I113" s="195"/>
      <c r="K113" s="197"/>
    </row>
    <row r="114" spans="1:13" s="163" customFormat="1" ht="27.75" customHeight="1" thickBot="1">
      <c r="A114" s="1109" t="s">
        <v>938</v>
      </c>
      <c r="B114" s="1110"/>
      <c r="C114" s="1110"/>
      <c r="D114" s="1110"/>
      <c r="E114" s="1110"/>
      <c r="F114" s="1110"/>
      <c r="G114" s="1110"/>
      <c r="H114" s="1110"/>
      <c r="I114" s="1111"/>
      <c r="J114" s="160">
        <f>J14+J90+J96+J104+J110</f>
        <v>117382111</v>
      </c>
      <c r="K114" s="161"/>
      <c r="L114" s="161"/>
      <c r="M114" s="162"/>
    </row>
    <row r="115" spans="1:13" s="34" customFormat="1" ht="16.5" customHeight="1">
      <c r="A115" s="153"/>
      <c r="B115" s="153"/>
      <c r="C115" s="153"/>
      <c r="D115" s="153"/>
      <c r="E115" s="153"/>
      <c r="F115" s="153"/>
      <c r="G115" s="153"/>
      <c r="H115" s="153"/>
      <c r="I115" s="154"/>
      <c r="J115" s="144"/>
      <c r="K115" s="148"/>
      <c r="L115" s="148"/>
      <c r="M115" s="152"/>
    </row>
    <row r="116" spans="1:13" s="34" customFormat="1" ht="12.75">
      <c r="A116" s="153"/>
      <c r="B116" s="153"/>
      <c r="C116" s="153"/>
      <c r="D116" s="153"/>
      <c r="E116" s="153"/>
      <c r="F116" s="153"/>
      <c r="G116" s="153"/>
      <c r="H116" s="153"/>
      <c r="I116" s="154"/>
      <c r="J116" s="156"/>
      <c r="K116" s="148"/>
      <c r="L116" s="148"/>
      <c r="M116" s="152"/>
    </row>
    <row r="117" spans="1:13" s="34" customFormat="1" ht="15" customHeight="1" thickBot="1">
      <c r="A117" s="144"/>
      <c r="B117" s="53"/>
      <c r="C117" s="53"/>
      <c r="D117" s="53"/>
      <c r="E117" s="53"/>
      <c r="F117" s="53"/>
      <c r="G117" s="53"/>
      <c r="J117" s="87"/>
      <c r="K117" s="148"/>
      <c r="L117" s="148"/>
      <c r="M117" s="152"/>
    </row>
    <row r="118" spans="1:10" ht="15" customHeight="1">
      <c r="A118" s="1132" t="s">
        <v>262</v>
      </c>
      <c r="B118" s="1132"/>
      <c r="C118" s="1132"/>
      <c r="D118" s="1132"/>
      <c r="E118" s="1132"/>
      <c r="F118" s="1132"/>
      <c r="G118" s="1132"/>
      <c r="H118" s="1132"/>
      <c r="I118" s="1136"/>
      <c r="J118" s="1129" t="s">
        <v>831</v>
      </c>
    </row>
    <row r="119" spans="1:10" ht="13.5" thickBot="1">
      <c r="A119" s="1134"/>
      <c r="B119" s="1134"/>
      <c r="C119" s="1134"/>
      <c r="D119" s="1134"/>
      <c r="E119" s="1134"/>
      <c r="F119" s="1134"/>
      <c r="G119" s="1134"/>
      <c r="H119" s="1134"/>
      <c r="I119" s="1137"/>
      <c r="J119" s="1130"/>
    </row>
    <row r="120" spans="1:11" s="164" customFormat="1" ht="12" customHeight="1">
      <c r="A120" s="1138"/>
      <c r="B120" s="1138"/>
      <c r="C120" s="1138"/>
      <c r="D120" s="1138"/>
      <c r="E120" s="1138"/>
      <c r="F120" s="1138"/>
      <c r="G120" s="1138"/>
      <c r="H120" s="1138"/>
      <c r="I120" s="1138"/>
      <c r="K120" s="165"/>
    </row>
    <row r="121" spans="1:11" s="287" customFormat="1" ht="26.25" customHeight="1">
      <c r="A121" s="330" t="s">
        <v>661</v>
      </c>
      <c r="B121" s="1135" t="s">
        <v>662</v>
      </c>
      <c r="C121" s="1135"/>
      <c r="D121" s="1135"/>
      <c r="E121" s="1135"/>
      <c r="F121" s="1135"/>
      <c r="G121" s="1135"/>
      <c r="H121" s="1135"/>
      <c r="I121" s="1135"/>
      <c r="J121" s="289">
        <f>J123+J124+J125+J126+J127+J128</f>
        <v>113066683</v>
      </c>
      <c r="K121" s="288"/>
    </row>
    <row r="122" spans="1:11" s="269" customFormat="1" ht="12.75">
      <c r="A122" s="276"/>
      <c r="B122" s="1108" t="s">
        <v>191</v>
      </c>
      <c r="C122" s="1108"/>
      <c r="D122" s="1108"/>
      <c r="E122" s="1108"/>
      <c r="F122" s="1108"/>
      <c r="G122" s="1108"/>
      <c r="H122" s="1108"/>
      <c r="I122" s="1108"/>
      <c r="K122" s="270"/>
    </row>
    <row r="123" spans="2:10" ht="12.75">
      <c r="B123" s="143" t="s">
        <v>352</v>
      </c>
      <c r="C123" s="143"/>
      <c r="D123" s="143"/>
      <c r="E123" s="143"/>
      <c r="F123" s="143"/>
      <c r="G123" s="143"/>
      <c r="H123" s="135" t="s">
        <v>654</v>
      </c>
      <c r="J123" s="87">
        <v>159103247</v>
      </c>
    </row>
    <row r="124" spans="2:10" ht="12.75">
      <c r="B124" s="143" t="s">
        <v>989</v>
      </c>
      <c r="C124" s="143"/>
      <c r="D124" s="143"/>
      <c r="E124" s="143"/>
      <c r="F124" s="143"/>
      <c r="G124" s="143"/>
      <c r="H124" s="135" t="s">
        <v>655</v>
      </c>
      <c r="J124" s="87"/>
    </row>
    <row r="125" spans="2:10" ht="12.75">
      <c r="B125" s="143" t="s">
        <v>994</v>
      </c>
      <c r="C125" s="143"/>
      <c r="D125" s="143"/>
      <c r="E125" s="143"/>
      <c r="F125" s="143"/>
      <c r="G125" s="143"/>
      <c r="H125" s="135" t="s">
        <v>656</v>
      </c>
      <c r="J125" s="87">
        <v>5073430</v>
      </c>
    </row>
    <row r="126" spans="2:10" ht="12.75">
      <c r="B126" s="143" t="s">
        <v>997</v>
      </c>
      <c r="C126" s="143"/>
      <c r="D126" s="143"/>
      <c r="E126" s="143"/>
      <c r="F126" s="143"/>
      <c r="G126" s="143"/>
      <c r="H126" s="135" t="s">
        <v>657</v>
      </c>
      <c r="J126" s="87">
        <v>-47046664</v>
      </c>
    </row>
    <row r="127" spans="2:10" ht="12.75">
      <c r="B127" s="143" t="s">
        <v>1002</v>
      </c>
      <c r="C127" s="143"/>
      <c r="D127" s="143"/>
      <c r="E127" s="143"/>
      <c r="F127" s="143"/>
      <c r="G127" s="143"/>
      <c r="H127" s="135" t="s">
        <v>658</v>
      </c>
      <c r="J127" s="87"/>
    </row>
    <row r="128" spans="2:10" ht="12.75">
      <c r="B128" s="143" t="s">
        <v>659</v>
      </c>
      <c r="C128" s="143"/>
      <c r="D128" s="143"/>
      <c r="E128" s="143"/>
      <c r="F128" s="143"/>
      <c r="G128" s="143"/>
      <c r="H128" s="135" t="s">
        <v>660</v>
      </c>
      <c r="J128" s="87">
        <v>-4063330</v>
      </c>
    </row>
    <row r="129" spans="1:11" s="164" customFormat="1" ht="12" customHeight="1">
      <c r="A129" s="1138"/>
      <c r="B129" s="1138"/>
      <c r="C129" s="1138"/>
      <c r="D129" s="1138"/>
      <c r="E129" s="1138"/>
      <c r="F129" s="1138"/>
      <c r="G129" s="1138"/>
      <c r="H129" s="1138"/>
      <c r="I129" s="1138"/>
      <c r="K129" s="165"/>
    </row>
    <row r="130" spans="1:11" s="287" customFormat="1" ht="26.25" customHeight="1">
      <c r="A130" s="330" t="s">
        <v>727</v>
      </c>
      <c r="B130" s="1135" t="s">
        <v>1012</v>
      </c>
      <c r="C130" s="1135"/>
      <c r="D130" s="1135"/>
      <c r="E130" s="1135"/>
      <c r="F130" s="1135"/>
      <c r="G130" s="1135"/>
      <c r="H130" s="1135"/>
      <c r="I130" s="1135"/>
      <c r="J130" s="289">
        <f>J132+J133+J134</f>
        <v>692679</v>
      </c>
      <c r="K130" s="288"/>
    </row>
    <row r="131" spans="1:11" s="269" customFormat="1" ht="12.75">
      <c r="A131" s="276"/>
      <c r="B131" s="1108" t="s">
        <v>191</v>
      </c>
      <c r="C131" s="1108"/>
      <c r="D131" s="1108"/>
      <c r="E131" s="1108"/>
      <c r="F131" s="1108"/>
      <c r="G131" s="1108"/>
      <c r="H131" s="1108"/>
      <c r="I131" s="1108"/>
      <c r="K131" s="270"/>
    </row>
    <row r="132" spans="1:11" s="196" customFormat="1" ht="17.25" customHeight="1">
      <c r="A132" s="334"/>
      <c r="B132" s="195" t="s">
        <v>352</v>
      </c>
      <c r="C132" s="1107" t="s">
        <v>1013</v>
      </c>
      <c r="D132" s="1107"/>
      <c r="E132" s="1107"/>
      <c r="F132" s="1107"/>
      <c r="G132" s="1107"/>
      <c r="H132" s="1107"/>
      <c r="I132" s="1107"/>
      <c r="J132" s="87">
        <v>16320</v>
      </c>
      <c r="K132" s="197"/>
    </row>
    <row r="133" spans="1:11" s="196" customFormat="1" ht="15">
      <c r="A133" s="334"/>
      <c r="B133" s="195" t="s">
        <v>989</v>
      </c>
      <c r="C133" s="1107" t="s">
        <v>718</v>
      </c>
      <c r="D133" s="1107"/>
      <c r="E133" s="1107"/>
      <c r="F133" s="1107"/>
      <c r="G133" s="1107"/>
      <c r="H133" s="1107"/>
      <c r="I133" s="1107"/>
      <c r="J133" s="87">
        <v>587855</v>
      </c>
      <c r="K133" s="197"/>
    </row>
    <row r="134" spans="1:11" s="196" customFormat="1" ht="17.25" customHeight="1">
      <c r="A134" s="334"/>
      <c r="B134" s="195" t="s">
        <v>994</v>
      </c>
      <c r="C134" s="1107" t="s">
        <v>1014</v>
      </c>
      <c r="D134" s="1107"/>
      <c r="E134" s="1107"/>
      <c r="F134" s="1107"/>
      <c r="G134" s="1107"/>
      <c r="H134" s="1107"/>
      <c r="I134" s="1107"/>
      <c r="J134" s="87">
        <v>88504</v>
      </c>
      <c r="K134" s="197"/>
    </row>
    <row r="135" spans="1:11" s="164" customFormat="1" ht="12" customHeight="1">
      <c r="A135" s="1138"/>
      <c r="B135" s="1138"/>
      <c r="C135" s="1138"/>
      <c r="D135" s="1138"/>
      <c r="E135" s="1138"/>
      <c r="F135" s="1138"/>
      <c r="G135" s="1138"/>
      <c r="H135" s="1138"/>
      <c r="I135" s="1138"/>
      <c r="K135" s="165"/>
    </row>
    <row r="136" spans="1:11" s="287" customFormat="1" ht="26.25" customHeight="1" thickBot="1">
      <c r="A136" s="330" t="s">
        <v>729</v>
      </c>
      <c r="B136" s="1135" t="s">
        <v>734</v>
      </c>
      <c r="C136" s="1135"/>
      <c r="D136" s="1135"/>
      <c r="E136" s="1135"/>
      <c r="F136" s="1135"/>
      <c r="G136" s="1135"/>
      <c r="H136" s="1135"/>
      <c r="I136" s="1135"/>
      <c r="J136" s="289">
        <v>3622749</v>
      </c>
      <c r="K136" s="288"/>
    </row>
    <row r="137" spans="1:13" s="163" customFormat="1" ht="27.75" customHeight="1" thickBot="1">
      <c r="A137" s="1109" t="s">
        <v>939</v>
      </c>
      <c r="B137" s="1110"/>
      <c r="C137" s="1110"/>
      <c r="D137" s="1110"/>
      <c r="E137" s="1110"/>
      <c r="F137" s="1110"/>
      <c r="G137" s="1110"/>
      <c r="H137" s="1110"/>
      <c r="I137" s="1111"/>
      <c r="J137" s="160">
        <f>J121+J130+J136</f>
        <v>117382111</v>
      </c>
      <c r="K137" s="161"/>
      <c r="L137" s="161"/>
      <c r="M137" s="162"/>
    </row>
    <row r="138" spans="2:7" ht="12.75">
      <c r="B138" s="143"/>
      <c r="C138" s="143"/>
      <c r="D138" s="143"/>
      <c r="E138" s="143"/>
      <c r="F138" s="143"/>
      <c r="G138" s="143"/>
    </row>
    <row r="139" spans="2:7" ht="12.75">
      <c r="B139" s="143"/>
      <c r="C139" s="143"/>
      <c r="D139" s="143"/>
      <c r="E139" s="143"/>
      <c r="F139" s="143"/>
      <c r="G139" s="143"/>
    </row>
    <row r="140" spans="2:7" ht="12.75">
      <c r="B140" s="143"/>
      <c r="C140" s="143"/>
      <c r="D140" s="143"/>
      <c r="E140" s="143"/>
      <c r="F140" s="143"/>
      <c r="G140" s="143"/>
    </row>
    <row r="141" spans="2:7" ht="12.75">
      <c r="B141" s="143"/>
      <c r="C141" s="143"/>
      <c r="D141" s="143"/>
      <c r="E141" s="143"/>
      <c r="F141" s="143"/>
      <c r="G141" s="143"/>
    </row>
    <row r="142" spans="2:7" ht="12.75">
      <c r="B142" s="143"/>
      <c r="C142" s="143"/>
      <c r="D142" s="143"/>
      <c r="E142" s="143"/>
      <c r="F142" s="143"/>
      <c r="G142" s="143"/>
    </row>
    <row r="143" spans="1:10" s="1" customFormat="1" ht="15.75">
      <c r="A143" s="301" t="s">
        <v>940</v>
      </c>
      <c r="B143" s="301"/>
      <c r="C143" s="301"/>
      <c r="D143" s="301"/>
      <c r="E143" s="301"/>
      <c r="F143" s="134"/>
      <c r="G143" s="134"/>
      <c r="H143" s="134"/>
      <c r="I143" s="134"/>
      <c r="J143" s="134"/>
    </row>
    <row r="144" spans="2:7" ht="12.75">
      <c r="B144" s="143"/>
      <c r="C144" s="143"/>
      <c r="D144" s="143"/>
      <c r="E144" s="143"/>
      <c r="F144" s="143"/>
      <c r="G144" s="143"/>
    </row>
    <row r="145" spans="1:8" s="302" customFormat="1" ht="14.25">
      <c r="A145" s="302" t="s">
        <v>266</v>
      </c>
      <c r="B145" s="303" t="s">
        <v>768</v>
      </c>
      <c r="C145" s="304"/>
      <c r="D145" s="304"/>
      <c r="E145" s="304"/>
      <c r="F145" s="304"/>
      <c r="G145" s="304"/>
      <c r="H145" s="305"/>
    </row>
    <row r="146" spans="2:8" s="302" customFormat="1" ht="14.25">
      <c r="B146" s="303"/>
      <c r="C146" s="304"/>
      <c r="D146" s="304"/>
      <c r="E146" s="304"/>
      <c r="F146" s="304"/>
      <c r="G146" s="304"/>
      <c r="H146" s="305"/>
    </row>
    <row r="147" spans="2:8" s="302" customFormat="1" ht="14.25">
      <c r="B147" s="303"/>
      <c r="C147" s="304"/>
      <c r="D147" s="304"/>
      <c r="E147" s="304"/>
      <c r="F147" s="304"/>
      <c r="G147" s="304"/>
      <c r="H147" s="305"/>
    </row>
    <row r="148" spans="2:10" ht="13.5" thickBot="1">
      <c r="B148" s="143"/>
      <c r="C148" s="143"/>
      <c r="D148" s="143"/>
      <c r="E148" s="143"/>
      <c r="F148" s="143"/>
      <c r="G148" s="143"/>
      <c r="J148" s="137" t="s">
        <v>1055</v>
      </c>
    </row>
    <row r="149" spans="1:10" ht="15" customHeight="1">
      <c r="A149" s="1131" t="s">
        <v>262</v>
      </c>
      <c r="B149" s="1132"/>
      <c r="C149" s="1132"/>
      <c r="D149" s="1132"/>
      <c r="E149" s="1132"/>
      <c r="F149" s="1132"/>
      <c r="G149" s="1132"/>
      <c r="H149" s="1132"/>
      <c r="I149" s="1136"/>
      <c r="J149" s="1129" t="s">
        <v>831</v>
      </c>
    </row>
    <row r="150" spans="1:10" ht="13.5" thickBot="1">
      <c r="A150" s="1133"/>
      <c r="B150" s="1134"/>
      <c r="C150" s="1134"/>
      <c r="D150" s="1134"/>
      <c r="E150" s="1134"/>
      <c r="F150" s="1134"/>
      <c r="G150" s="1134"/>
      <c r="H150" s="1134"/>
      <c r="I150" s="1137"/>
      <c r="J150" s="1130"/>
    </row>
    <row r="151" spans="1:10" s="295" customFormat="1" ht="26.25" customHeight="1">
      <c r="A151" s="295" t="s">
        <v>266</v>
      </c>
      <c r="B151" s="1127" t="s">
        <v>832</v>
      </c>
      <c r="C151" s="1127"/>
      <c r="D151" s="1127"/>
      <c r="E151" s="1127"/>
      <c r="F151" s="1127"/>
      <c r="G151" s="1127"/>
      <c r="H151" s="1127"/>
      <c r="I151" s="1127"/>
      <c r="J151" s="82">
        <v>5894637</v>
      </c>
    </row>
    <row r="152" spans="1:10" s="295" customFormat="1" ht="26.25" customHeight="1">
      <c r="A152" s="295" t="s">
        <v>267</v>
      </c>
      <c r="B152" s="1127" t="s">
        <v>990</v>
      </c>
      <c r="C152" s="1127"/>
      <c r="D152" s="1127"/>
      <c r="E152" s="1127"/>
      <c r="F152" s="1127"/>
      <c r="G152" s="1127"/>
      <c r="H152" s="1127"/>
      <c r="I152" s="1127"/>
      <c r="J152" s="82"/>
    </row>
    <row r="153" spans="1:10" s="295" customFormat="1" ht="26.25" customHeight="1">
      <c r="A153" s="295" t="s">
        <v>268</v>
      </c>
      <c r="B153" s="1127" t="s">
        <v>833</v>
      </c>
      <c r="C153" s="1127"/>
      <c r="D153" s="1127"/>
      <c r="E153" s="1127"/>
      <c r="F153" s="1127"/>
      <c r="G153" s="1127"/>
      <c r="H153" s="1127"/>
      <c r="I153" s="1127"/>
      <c r="J153" s="82">
        <v>3921807</v>
      </c>
    </row>
    <row r="154" spans="1:10" s="295" customFormat="1" ht="26.25" customHeight="1">
      <c r="A154" s="295" t="s">
        <v>269</v>
      </c>
      <c r="B154" s="1127" t="s">
        <v>991</v>
      </c>
      <c r="C154" s="1127"/>
      <c r="D154" s="1127"/>
      <c r="E154" s="1127"/>
      <c r="F154" s="1127"/>
      <c r="G154" s="1127"/>
      <c r="H154" s="1127"/>
      <c r="I154" s="1127"/>
      <c r="J154" s="82"/>
    </row>
    <row r="155" spans="1:10" s="295" customFormat="1" ht="26.25" customHeight="1">
      <c r="A155" s="295" t="s">
        <v>270</v>
      </c>
      <c r="B155" s="1127" t="s">
        <v>992</v>
      </c>
      <c r="C155" s="1127"/>
      <c r="D155" s="1127"/>
      <c r="E155" s="1127"/>
      <c r="F155" s="1127"/>
      <c r="G155" s="1127"/>
      <c r="H155" s="1127"/>
      <c r="I155" s="1127"/>
      <c r="J155" s="82"/>
    </row>
    <row r="156" spans="1:10" s="295" customFormat="1" ht="26.25" customHeight="1" thickBot="1">
      <c r="A156" s="295" t="s">
        <v>303</v>
      </c>
      <c r="B156" s="1127" t="s">
        <v>914</v>
      </c>
      <c r="C156" s="1127"/>
      <c r="D156" s="1127"/>
      <c r="E156" s="1127"/>
      <c r="F156" s="1127"/>
      <c r="G156" s="1127"/>
      <c r="H156" s="1127"/>
      <c r="I156" s="1127"/>
      <c r="J156" s="82"/>
    </row>
    <row r="157" spans="1:10" s="302" customFormat="1" ht="26.25" customHeight="1" thickBot="1">
      <c r="A157" s="306" t="s">
        <v>309</v>
      </c>
      <c r="B157" s="307"/>
      <c r="C157" s="307"/>
      <c r="D157" s="307"/>
      <c r="E157" s="307"/>
      <c r="F157" s="307"/>
      <c r="G157" s="307"/>
      <c r="H157" s="308"/>
      <c r="I157" s="309"/>
      <c r="J157" s="310">
        <f>SUM(J151:J156)</f>
        <v>9816444</v>
      </c>
    </row>
    <row r="158" spans="2:7" ht="12.75">
      <c r="B158" s="143"/>
      <c r="C158" s="143"/>
      <c r="D158" s="143"/>
      <c r="E158" s="143"/>
      <c r="F158" s="143"/>
      <c r="G158" s="143"/>
    </row>
    <row r="159" spans="2:7" ht="12.75">
      <c r="B159" s="143"/>
      <c r="C159" s="143"/>
      <c r="D159" s="143"/>
      <c r="E159" s="143"/>
      <c r="F159" s="143"/>
      <c r="G159" s="143"/>
    </row>
    <row r="160" spans="2:7" ht="12.75">
      <c r="B160" s="143"/>
      <c r="C160" s="143"/>
      <c r="D160" s="143"/>
      <c r="E160" s="143"/>
      <c r="F160" s="143"/>
      <c r="G160" s="143"/>
    </row>
    <row r="161" spans="2:7" ht="12.75">
      <c r="B161" s="143"/>
      <c r="C161" s="143"/>
      <c r="D161" s="143"/>
      <c r="E161" s="143"/>
      <c r="F161" s="143"/>
      <c r="G161" s="143"/>
    </row>
    <row r="162" spans="2:7" ht="12.75">
      <c r="B162" s="143"/>
      <c r="C162" s="143"/>
      <c r="D162" s="143"/>
      <c r="E162" s="143"/>
      <c r="F162" s="143"/>
      <c r="G162" s="143"/>
    </row>
    <row r="163" spans="2:7" ht="12.75">
      <c r="B163" s="143"/>
      <c r="C163" s="143"/>
      <c r="D163" s="143"/>
      <c r="E163" s="143"/>
      <c r="F163" s="143"/>
      <c r="G163" s="143"/>
    </row>
    <row r="164" spans="2:7" ht="12.75">
      <c r="B164" s="143"/>
      <c r="C164" s="143"/>
      <c r="D164" s="143"/>
      <c r="E164" s="143"/>
      <c r="F164" s="143"/>
      <c r="G164" s="143"/>
    </row>
    <row r="165" spans="2:7" ht="12.75">
      <c r="B165" s="143"/>
      <c r="C165" s="143"/>
      <c r="D165" s="143"/>
      <c r="E165" s="143"/>
      <c r="F165" s="143"/>
      <c r="G165" s="143"/>
    </row>
    <row r="166" spans="1:10" s="302" customFormat="1" ht="30" customHeight="1">
      <c r="A166" s="302" t="s">
        <v>267</v>
      </c>
      <c r="B166" s="1128" t="s">
        <v>762</v>
      </c>
      <c r="C166" s="1128"/>
      <c r="D166" s="1128"/>
      <c r="E166" s="1128"/>
      <c r="F166" s="1128"/>
      <c r="G166" s="1128"/>
      <c r="H166" s="1128"/>
      <c r="I166" s="1128"/>
      <c r="J166" s="1128"/>
    </row>
    <row r="167" spans="2:7" ht="12.75">
      <c r="B167" s="143"/>
      <c r="C167" s="143"/>
      <c r="D167" s="143"/>
      <c r="E167" s="143"/>
      <c r="F167" s="143"/>
      <c r="G167" s="143"/>
    </row>
    <row r="168" spans="2:10" ht="13.5" thickBot="1">
      <c r="B168" s="143"/>
      <c r="C168" s="143"/>
      <c r="D168" s="143"/>
      <c r="E168" s="143"/>
      <c r="F168" s="143"/>
      <c r="G168" s="143"/>
      <c r="J168" s="137" t="s">
        <v>763</v>
      </c>
    </row>
    <row r="169" spans="1:10" ht="15" customHeight="1">
      <c r="A169" s="1131" t="s">
        <v>262</v>
      </c>
      <c r="B169" s="1132"/>
      <c r="C169" s="1132"/>
      <c r="D169" s="1132"/>
      <c r="E169" s="1132"/>
      <c r="F169" s="1132"/>
      <c r="G169" s="1132"/>
      <c r="H169" s="1132"/>
      <c r="I169" s="1132"/>
      <c r="J169" s="1129" t="s">
        <v>831</v>
      </c>
    </row>
    <row r="170" spans="1:10" ht="13.5" thickBot="1">
      <c r="A170" s="1133"/>
      <c r="B170" s="1134"/>
      <c r="C170" s="1134"/>
      <c r="D170" s="1134"/>
      <c r="E170" s="1134"/>
      <c r="F170" s="1134"/>
      <c r="G170" s="1134"/>
      <c r="H170" s="1134"/>
      <c r="I170" s="1134"/>
      <c r="J170" s="1130"/>
    </row>
    <row r="171" spans="1:10" s="295" customFormat="1" ht="29.25" customHeight="1">
      <c r="A171" s="295" t="s">
        <v>266</v>
      </c>
      <c r="B171" s="1126" t="s">
        <v>783</v>
      </c>
      <c r="C171" s="1126"/>
      <c r="D171" s="1126"/>
      <c r="E171" s="1126"/>
      <c r="F171" s="1126"/>
      <c r="G171" s="1126"/>
      <c r="H171" s="1126"/>
      <c r="I171" s="1126"/>
      <c r="J171" s="82">
        <v>2</v>
      </c>
    </row>
    <row r="172" spans="1:10" s="295" customFormat="1" ht="29.25" customHeight="1">
      <c r="A172" s="295" t="s">
        <v>267</v>
      </c>
      <c r="B172" s="1126" t="s">
        <v>764</v>
      </c>
      <c r="C172" s="1126"/>
      <c r="D172" s="1126"/>
      <c r="E172" s="1126"/>
      <c r="F172" s="1126"/>
      <c r="G172" s="1126"/>
      <c r="H172" s="1126"/>
      <c r="I172" s="1126"/>
      <c r="J172" s="82">
        <v>24</v>
      </c>
    </row>
    <row r="173" spans="1:10" s="295" customFormat="1" ht="29.25" customHeight="1">
      <c r="A173" s="295" t="s">
        <v>268</v>
      </c>
      <c r="B173" s="1126" t="s">
        <v>765</v>
      </c>
      <c r="C173" s="1126"/>
      <c r="D173" s="1126"/>
      <c r="E173" s="1126"/>
      <c r="F173" s="1126"/>
      <c r="G173" s="1126"/>
      <c r="H173" s="1126"/>
      <c r="I173" s="1126"/>
      <c r="J173" s="82"/>
    </row>
    <row r="174" spans="1:10" s="295" customFormat="1" ht="29.25" customHeight="1" thickBot="1">
      <c r="A174" s="295" t="s">
        <v>269</v>
      </c>
      <c r="B174" s="1126" t="s">
        <v>766</v>
      </c>
      <c r="C174" s="1126"/>
      <c r="D174" s="1126"/>
      <c r="E174" s="1126"/>
      <c r="F174" s="1126"/>
      <c r="G174" s="1126"/>
      <c r="H174" s="1126"/>
      <c r="I174" s="1126"/>
      <c r="J174" s="82"/>
    </row>
    <row r="175" spans="1:10" s="295" customFormat="1" ht="26.25" customHeight="1" thickBot="1">
      <c r="A175" s="1124" t="s">
        <v>309</v>
      </c>
      <c r="B175" s="1125"/>
      <c r="C175" s="1125"/>
      <c r="D175" s="1125"/>
      <c r="E175" s="1125"/>
      <c r="F175" s="1125"/>
      <c r="G175" s="1125"/>
      <c r="H175" s="1125"/>
      <c r="I175" s="1125"/>
      <c r="J175" s="311">
        <f>SUM(J171:J174)</f>
        <v>26</v>
      </c>
    </row>
    <row r="176" spans="2:10" s="295" customFormat="1" ht="15">
      <c r="B176" s="1127"/>
      <c r="C176" s="1127"/>
      <c r="D176" s="1127"/>
      <c r="E176" s="1127"/>
      <c r="F176" s="1127"/>
      <c r="G176" s="1127"/>
      <c r="H176" s="1127"/>
      <c r="I176" s="1127"/>
      <c r="J176" s="82"/>
    </row>
    <row r="177" spans="1:10" s="302" customFormat="1" ht="30" customHeight="1">
      <c r="A177" s="302" t="s">
        <v>268</v>
      </c>
      <c r="B177" s="1128" t="s">
        <v>784</v>
      </c>
      <c r="C177" s="1128"/>
      <c r="D177" s="1128"/>
      <c r="E177" s="1128"/>
      <c r="F177" s="1128"/>
      <c r="G177" s="1128"/>
      <c r="H177" s="1128"/>
      <c r="I177" s="1128"/>
      <c r="J177" s="1128"/>
    </row>
    <row r="178" spans="2:7" ht="12.75">
      <c r="B178" s="143"/>
      <c r="C178" s="143"/>
      <c r="D178" s="143"/>
      <c r="E178" s="143"/>
      <c r="F178" s="143"/>
      <c r="G178" s="143"/>
    </row>
    <row r="179" spans="2:10" ht="13.5" thickBot="1">
      <c r="B179" s="143"/>
      <c r="C179" s="143"/>
      <c r="D179" s="143"/>
      <c r="E179" s="143"/>
      <c r="F179" s="143"/>
      <c r="G179" s="143"/>
      <c r="J179" s="137" t="s">
        <v>1063</v>
      </c>
    </row>
    <row r="180" spans="1:10" ht="15" customHeight="1">
      <c r="A180" s="1131" t="s">
        <v>262</v>
      </c>
      <c r="B180" s="1132"/>
      <c r="C180" s="1132"/>
      <c r="D180" s="1132"/>
      <c r="E180" s="1132"/>
      <c r="F180" s="1132"/>
      <c r="G180" s="1132"/>
      <c r="H180" s="1132"/>
      <c r="I180" s="1132"/>
      <c r="J180" s="1129" t="s">
        <v>831</v>
      </c>
    </row>
    <row r="181" spans="1:10" ht="13.5" thickBot="1">
      <c r="A181" s="1133"/>
      <c r="B181" s="1134"/>
      <c r="C181" s="1134"/>
      <c r="D181" s="1134"/>
      <c r="E181" s="1134"/>
      <c r="F181" s="1134"/>
      <c r="G181" s="1134"/>
      <c r="H181" s="1134"/>
      <c r="I181" s="1134"/>
      <c r="J181" s="1130"/>
    </row>
    <row r="182" spans="1:10" s="295" customFormat="1" ht="29.25" customHeight="1">
      <c r="A182" s="295" t="s">
        <v>266</v>
      </c>
      <c r="B182" s="1126" t="s">
        <v>407</v>
      </c>
      <c r="C182" s="1126"/>
      <c r="D182" s="1126"/>
      <c r="E182" s="1126"/>
      <c r="F182" s="1126"/>
      <c r="G182" s="1126"/>
      <c r="H182" s="1126"/>
      <c r="I182" s="1126"/>
      <c r="J182" s="82"/>
    </row>
    <row r="183" spans="1:10" s="295" customFormat="1" ht="29.25" customHeight="1">
      <c r="A183" s="295" t="s">
        <v>267</v>
      </c>
      <c r="B183" s="1126" t="s">
        <v>408</v>
      </c>
      <c r="C183" s="1126"/>
      <c r="D183" s="1126"/>
      <c r="E183" s="1126"/>
      <c r="F183" s="1126"/>
      <c r="G183" s="1126"/>
      <c r="H183" s="1126"/>
      <c r="I183" s="1126"/>
      <c r="J183" s="82"/>
    </row>
    <row r="184" spans="1:10" s="295" customFormat="1" ht="29.25" customHeight="1" thickBot="1">
      <c r="A184" s="295" t="s">
        <v>268</v>
      </c>
      <c r="B184" s="1126" t="s">
        <v>767</v>
      </c>
      <c r="C184" s="1126"/>
      <c r="D184" s="1126"/>
      <c r="E184" s="1126"/>
      <c r="F184" s="1126"/>
      <c r="G184" s="1126"/>
      <c r="H184" s="1126"/>
      <c r="I184" s="1126"/>
      <c r="J184" s="82"/>
    </row>
    <row r="185" spans="1:10" s="295" customFormat="1" ht="26.25" customHeight="1" thickBot="1">
      <c r="A185" s="1124" t="s">
        <v>309</v>
      </c>
      <c r="B185" s="1125"/>
      <c r="C185" s="1125"/>
      <c r="D185" s="1125"/>
      <c r="E185" s="1125"/>
      <c r="F185" s="1125"/>
      <c r="G185" s="1125"/>
      <c r="H185" s="1125"/>
      <c r="I185" s="1125"/>
      <c r="J185" s="311">
        <f>SUM(J182:J184)</f>
        <v>0</v>
      </c>
    </row>
    <row r="186" spans="1:10" s="295" customFormat="1" ht="29.25" customHeight="1">
      <c r="A186" s="295" t="s">
        <v>266</v>
      </c>
      <c r="B186" s="1126" t="s">
        <v>769</v>
      </c>
      <c r="C186" s="1126"/>
      <c r="D186" s="1126"/>
      <c r="E186" s="1126"/>
      <c r="F186" s="1126"/>
      <c r="G186" s="1126"/>
      <c r="H186" s="1126"/>
      <c r="I186" s="1126"/>
      <c r="J186" s="82"/>
    </row>
    <row r="187" spans="2:10" s="295" customFormat="1" ht="29.25" customHeight="1">
      <c r="B187" s="1126" t="s">
        <v>1051</v>
      </c>
      <c r="C187" s="1126"/>
      <c r="D187" s="1126"/>
      <c r="E187" s="1126"/>
      <c r="F187" s="1126"/>
      <c r="G187" s="1126"/>
      <c r="H187" s="1126"/>
      <c r="I187" s="1126"/>
      <c r="J187" s="82"/>
    </row>
    <row r="188" spans="1:10" s="295" customFormat="1" ht="29.25" customHeight="1">
      <c r="A188" s="295" t="s">
        <v>267</v>
      </c>
      <c r="B188" s="1126" t="s">
        <v>770</v>
      </c>
      <c r="C188" s="1126"/>
      <c r="D188" s="1126"/>
      <c r="E188" s="1126"/>
      <c r="F188" s="1126"/>
      <c r="G188" s="1126"/>
      <c r="H188" s="1126"/>
      <c r="I188" s="1126"/>
      <c r="J188" s="82"/>
    </row>
    <row r="189" spans="1:10" s="295" customFormat="1" ht="29.25" customHeight="1">
      <c r="A189" s="295" t="s">
        <v>268</v>
      </c>
      <c r="B189" s="1126" t="s">
        <v>409</v>
      </c>
      <c r="C189" s="1126"/>
      <c r="D189" s="1126"/>
      <c r="E189" s="1126"/>
      <c r="F189" s="1126"/>
      <c r="G189" s="1126"/>
      <c r="H189" s="1126"/>
      <c r="I189" s="1126"/>
      <c r="J189" s="82"/>
    </row>
    <row r="190" spans="1:10" s="295" customFormat="1" ht="29.25" customHeight="1">
      <c r="A190" s="295" t="s">
        <v>269</v>
      </c>
      <c r="B190" s="1126" t="s">
        <v>410</v>
      </c>
      <c r="C190" s="1126"/>
      <c r="D190" s="1126"/>
      <c r="E190" s="1126"/>
      <c r="F190" s="1126"/>
      <c r="G190" s="1126"/>
      <c r="H190" s="1126"/>
      <c r="I190" s="1126"/>
      <c r="J190" s="82"/>
    </row>
    <row r="191" spans="1:10" s="295" customFormat="1" ht="29.25" customHeight="1">
      <c r="A191" s="295" t="s">
        <v>270</v>
      </c>
      <c r="B191" s="1126" t="s">
        <v>411</v>
      </c>
      <c r="C191" s="1126"/>
      <c r="D191" s="1126"/>
      <c r="E191" s="1126"/>
      <c r="F191" s="1126"/>
      <c r="G191" s="1126"/>
      <c r="H191" s="1126"/>
      <c r="I191" s="1126"/>
      <c r="J191" s="82"/>
    </row>
    <row r="192" spans="1:10" s="295" customFormat="1" ht="29.25" customHeight="1" thickBot="1">
      <c r="A192" s="295" t="s">
        <v>303</v>
      </c>
      <c r="B192" s="1126" t="s">
        <v>412</v>
      </c>
      <c r="C192" s="1126"/>
      <c r="D192" s="1126"/>
      <c r="E192" s="1126"/>
      <c r="F192" s="1126"/>
      <c r="G192" s="1126"/>
      <c r="H192" s="1126"/>
      <c r="I192" s="1126"/>
      <c r="J192" s="82"/>
    </row>
    <row r="193" spans="1:10" s="295" customFormat="1" ht="26.25" customHeight="1" thickBot="1">
      <c r="A193" s="1124" t="s">
        <v>309</v>
      </c>
      <c r="B193" s="1125"/>
      <c r="C193" s="1125"/>
      <c r="D193" s="1125"/>
      <c r="E193" s="1125"/>
      <c r="F193" s="1125"/>
      <c r="G193" s="1125"/>
      <c r="H193" s="1125"/>
      <c r="I193" s="1125"/>
      <c r="J193" s="311">
        <f>SUM(J186:J188)</f>
        <v>0</v>
      </c>
    </row>
    <row r="194" spans="2:7" ht="12.75">
      <c r="B194" s="143"/>
      <c r="C194" s="143"/>
      <c r="D194" s="143"/>
      <c r="E194" s="143"/>
      <c r="F194" s="143"/>
      <c r="G194" s="143"/>
    </row>
  </sheetData>
  <sheetProtection/>
  <mergeCells count="81">
    <mergeCell ref="A2:J2"/>
    <mergeCell ref="A5:J5"/>
    <mergeCell ref="A7:J7"/>
    <mergeCell ref="A62:I63"/>
    <mergeCell ref="J62:J63"/>
    <mergeCell ref="D84:I84"/>
    <mergeCell ref="B14:I14"/>
    <mergeCell ref="A8:J8"/>
    <mergeCell ref="C107:I107"/>
    <mergeCell ref="C108:I108"/>
    <mergeCell ref="B105:I105"/>
    <mergeCell ref="B110:I110"/>
    <mergeCell ref="A109:I109"/>
    <mergeCell ref="A135:I135"/>
    <mergeCell ref="B122:I122"/>
    <mergeCell ref="A129:I129"/>
    <mergeCell ref="A111:I111"/>
    <mergeCell ref="A118:I119"/>
    <mergeCell ref="B90:I90"/>
    <mergeCell ref="B96:I96"/>
    <mergeCell ref="B104:I104"/>
    <mergeCell ref="A16:I16"/>
    <mergeCell ref="A76:I76"/>
    <mergeCell ref="A89:I89"/>
    <mergeCell ref="A52:I52"/>
    <mergeCell ref="A95:I95"/>
    <mergeCell ref="B91:I91"/>
    <mergeCell ref="A1:B1"/>
    <mergeCell ref="A6:J6"/>
    <mergeCell ref="A11:I12"/>
    <mergeCell ref="C106:I106"/>
    <mergeCell ref="B97:I97"/>
    <mergeCell ref="A103:I103"/>
    <mergeCell ref="A13:I13"/>
    <mergeCell ref="B15:I15"/>
    <mergeCell ref="A23:I23"/>
    <mergeCell ref="J11:J12"/>
    <mergeCell ref="B154:I154"/>
    <mergeCell ref="A149:I150"/>
    <mergeCell ref="J118:J119"/>
    <mergeCell ref="A120:I120"/>
    <mergeCell ref="J149:J150"/>
    <mergeCell ref="C133:I133"/>
    <mergeCell ref="C134:I134"/>
    <mergeCell ref="B131:I131"/>
    <mergeCell ref="C132:I132"/>
    <mergeCell ref="B121:I121"/>
    <mergeCell ref="B136:I136"/>
    <mergeCell ref="A137:I137"/>
    <mergeCell ref="B151:I151"/>
    <mergeCell ref="B152:I152"/>
    <mergeCell ref="B153:I153"/>
    <mergeCell ref="B130:I130"/>
    <mergeCell ref="A114:I114"/>
    <mergeCell ref="B112:I112"/>
    <mergeCell ref="A175:I175"/>
    <mergeCell ref="B177:J177"/>
    <mergeCell ref="B171:I171"/>
    <mergeCell ref="B172:I172"/>
    <mergeCell ref="B173:I173"/>
    <mergeCell ref="B155:I155"/>
    <mergeCell ref="B156:I156"/>
    <mergeCell ref="B174:I174"/>
    <mergeCell ref="B182:I182"/>
    <mergeCell ref="B183:I183"/>
    <mergeCell ref="B184:I184"/>
    <mergeCell ref="B176:I176"/>
    <mergeCell ref="B166:J166"/>
    <mergeCell ref="J169:J170"/>
    <mergeCell ref="A169:I170"/>
    <mergeCell ref="A180:I181"/>
    <mergeCell ref="J180:J181"/>
    <mergeCell ref="A185:I185"/>
    <mergeCell ref="B186:I186"/>
    <mergeCell ref="B187:I187"/>
    <mergeCell ref="B188:I188"/>
    <mergeCell ref="A193:I193"/>
    <mergeCell ref="B189:I189"/>
    <mergeCell ref="B190:I190"/>
    <mergeCell ref="B191:I191"/>
    <mergeCell ref="B192:I19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P31"/>
  <sheetViews>
    <sheetView zoomScalePageLayoutView="0" workbookViewId="0" topLeftCell="A1">
      <selection activeCell="B2" sqref="B2:N2"/>
    </sheetView>
  </sheetViews>
  <sheetFormatPr defaultColWidth="9.00390625" defaultRowHeight="12.75"/>
  <cols>
    <col min="1" max="1" width="4.75390625" style="17" customWidth="1"/>
    <col min="2" max="2" width="27.375" style="17" customWidth="1"/>
    <col min="3" max="11" width="14.25390625" style="28" customWidth="1"/>
    <col min="12" max="12" width="15.625" style="28" bestFit="1" customWidth="1"/>
    <col min="13" max="14" width="14.25390625" style="28" customWidth="1"/>
    <col min="15" max="15" width="15.875" style="17" customWidth="1"/>
    <col min="16" max="16384" width="9.125" style="17" customWidth="1"/>
  </cols>
  <sheetData>
    <row r="2" spans="2:14" s="26" customFormat="1" ht="12.75"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</row>
    <row r="3" spans="1:7" s="38" customFormat="1" ht="12.75">
      <c r="A3" s="1140" t="s">
        <v>1205</v>
      </c>
      <c r="B3" s="936"/>
      <c r="C3" s="936"/>
      <c r="D3" s="936"/>
      <c r="E3" s="28"/>
      <c r="F3" s="28"/>
      <c r="G3" s="28"/>
    </row>
    <row r="4" spans="2:7" s="38" customFormat="1" ht="12.75">
      <c r="B4" s="91"/>
      <c r="D4" s="68"/>
      <c r="E4" s="28"/>
      <c r="F4" s="28"/>
      <c r="G4" s="28"/>
    </row>
    <row r="5" spans="2:15" s="6" customFormat="1" ht="14.25">
      <c r="B5" s="1039" t="s">
        <v>299</v>
      </c>
      <c r="C5" s="1039"/>
      <c r="D5" s="1039"/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</row>
    <row r="6" spans="2:14" s="52" customFormat="1" ht="15">
      <c r="B6" s="1039" t="s">
        <v>1061</v>
      </c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  <c r="N6" s="1039"/>
    </row>
    <row r="7" spans="2:14" s="52" customFormat="1" ht="15">
      <c r="B7" s="668"/>
      <c r="C7" s="1039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</row>
    <row r="8" spans="15:16" ht="13.5" thickBot="1">
      <c r="O8" s="64" t="s">
        <v>313</v>
      </c>
      <c r="P8" s="338"/>
    </row>
    <row r="9" spans="1:15" ht="13.5" thickBot="1">
      <c r="A9" s="1141" t="s">
        <v>1172</v>
      </c>
      <c r="B9" s="1147" t="s">
        <v>314</v>
      </c>
      <c r="C9" s="1150" t="s">
        <v>737</v>
      </c>
      <c r="D9" s="1151"/>
      <c r="E9" s="1151"/>
      <c r="F9" s="1151"/>
      <c r="G9" s="1151"/>
      <c r="H9" s="1152"/>
      <c r="I9" s="1157" t="s">
        <v>771</v>
      </c>
      <c r="J9" s="1153"/>
      <c r="K9" s="1154"/>
      <c r="L9" s="1157" t="s">
        <v>263</v>
      </c>
      <c r="M9" s="1153"/>
      <c r="N9" s="1154"/>
      <c r="O9" s="1144" t="s">
        <v>785</v>
      </c>
    </row>
    <row r="10" spans="1:15" ht="12.75" customHeight="1">
      <c r="A10" s="1142"/>
      <c r="B10" s="1148"/>
      <c r="C10" s="1153" t="s">
        <v>315</v>
      </c>
      <c r="D10" s="1153"/>
      <c r="E10" s="1154"/>
      <c r="F10" s="1157" t="s">
        <v>316</v>
      </c>
      <c r="G10" s="1153"/>
      <c r="H10" s="1154"/>
      <c r="I10" s="1163"/>
      <c r="J10" s="1164"/>
      <c r="K10" s="1165"/>
      <c r="L10" s="1163"/>
      <c r="M10" s="1164"/>
      <c r="N10" s="1165"/>
      <c r="O10" s="1145"/>
    </row>
    <row r="11" spans="1:15" ht="13.5" thickBot="1">
      <c r="A11" s="1142"/>
      <c r="B11" s="1148"/>
      <c r="C11" s="1155"/>
      <c r="D11" s="1155"/>
      <c r="E11" s="1156"/>
      <c r="F11" s="1158"/>
      <c r="G11" s="1155"/>
      <c r="H11" s="1156"/>
      <c r="I11" s="1158"/>
      <c r="J11" s="1155"/>
      <c r="K11" s="1156"/>
      <c r="L11" s="1158"/>
      <c r="M11" s="1155"/>
      <c r="N11" s="1156"/>
      <c r="O11" s="1145"/>
    </row>
    <row r="12" spans="1:15" ht="12.75" customHeight="1">
      <c r="A12" s="1142"/>
      <c r="B12" s="1148"/>
      <c r="C12" s="1154" t="s">
        <v>317</v>
      </c>
      <c r="D12" s="1159" t="s">
        <v>318</v>
      </c>
      <c r="E12" s="1161" t="s">
        <v>319</v>
      </c>
      <c r="F12" s="1161" t="s">
        <v>317</v>
      </c>
      <c r="G12" s="1159" t="s">
        <v>318</v>
      </c>
      <c r="H12" s="1161" t="s">
        <v>319</v>
      </c>
      <c r="I12" s="1161" t="s">
        <v>317</v>
      </c>
      <c r="J12" s="1159" t="s">
        <v>318</v>
      </c>
      <c r="K12" s="1161" t="s">
        <v>319</v>
      </c>
      <c r="L12" s="1161" t="s">
        <v>317</v>
      </c>
      <c r="M12" s="1159" t="s">
        <v>318</v>
      </c>
      <c r="N12" s="1161" t="s">
        <v>319</v>
      </c>
      <c r="O12" s="1145"/>
    </row>
    <row r="13" spans="1:15" ht="13.5" thickBot="1">
      <c r="A13" s="1143"/>
      <c r="B13" s="1149"/>
      <c r="C13" s="1156"/>
      <c r="D13" s="1160"/>
      <c r="E13" s="1162"/>
      <c r="F13" s="1162"/>
      <c r="G13" s="1160"/>
      <c r="H13" s="1162"/>
      <c r="I13" s="1162"/>
      <c r="J13" s="1160"/>
      <c r="K13" s="1162"/>
      <c r="L13" s="1162"/>
      <c r="M13" s="1160"/>
      <c r="N13" s="1162"/>
      <c r="O13" s="1146"/>
    </row>
    <row r="14" spans="1:15" s="26" customFormat="1" ht="31.5" customHeight="1">
      <c r="A14" s="851" t="s">
        <v>808</v>
      </c>
      <c r="B14" s="44" t="s">
        <v>320</v>
      </c>
      <c r="C14" s="29"/>
      <c r="D14" s="29"/>
      <c r="E14" s="29"/>
      <c r="F14" s="29">
        <f>SUM(F15)</f>
        <v>0</v>
      </c>
      <c r="G14" s="29">
        <f>SUM(G15)</f>
        <v>0</v>
      </c>
      <c r="H14" s="29">
        <f>SUM(H15)</f>
        <v>0</v>
      </c>
      <c r="I14" s="29"/>
      <c r="J14" s="29"/>
      <c r="K14" s="29"/>
      <c r="L14" s="29">
        <f aca="true" t="shared" si="0" ref="L14:N15">C14+F14+I14</f>
        <v>0</v>
      </c>
      <c r="M14" s="29">
        <f t="shared" si="0"/>
        <v>0</v>
      </c>
      <c r="N14" s="312">
        <f t="shared" si="0"/>
        <v>0</v>
      </c>
      <c r="O14" s="337"/>
    </row>
    <row r="15" spans="1:15" ht="24.75" customHeight="1">
      <c r="A15" s="847" t="s">
        <v>809</v>
      </c>
      <c r="B15" s="45" t="s">
        <v>321</v>
      </c>
      <c r="C15" s="30"/>
      <c r="D15" s="30"/>
      <c r="E15" s="30"/>
      <c r="F15" s="30"/>
      <c r="G15" s="30"/>
      <c r="H15" s="30">
        <f>F15-G15</f>
        <v>0</v>
      </c>
      <c r="I15" s="30"/>
      <c r="J15" s="30"/>
      <c r="K15" s="30"/>
      <c r="L15" s="30">
        <f t="shared" si="0"/>
        <v>0</v>
      </c>
      <c r="M15" s="30">
        <f t="shared" si="0"/>
        <v>0</v>
      </c>
      <c r="N15" s="313">
        <f t="shared" si="0"/>
        <v>0</v>
      </c>
      <c r="O15" s="336"/>
    </row>
    <row r="16" spans="1:15" s="26" customFormat="1" ht="31.5" customHeight="1">
      <c r="A16" s="846" t="s">
        <v>810</v>
      </c>
      <c r="B16" s="44" t="s">
        <v>322</v>
      </c>
      <c r="C16" s="29">
        <f>SUM(C17:C23)</f>
        <v>141698131</v>
      </c>
      <c r="D16" s="29">
        <f aca="true" t="shared" si="1" ref="D16:N16">SUM(D17:D23)</f>
        <v>55940506</v>
      </c>
      <c r="E16" s="29">
        <f t="shared" si="1"/>
        <v>85757625</v>
      </c>
      <c r="F16" s="29">
        <f t="shared" si="1"/>
        <v>231000</v>
      </c>
      <c r="G16" s="29">
        <f t="shared" si="1"/>
        <v>0</v>
      </c>
      <c r="H16" s="29">
        <f t="shared" si="1"/>
        <v>231000</v>
      </c>
      <c r="I16" s="29">
        <f t="shared" si="1"/>
        <v>7327467</v>
      </c>
      <c r="J16" s="29">
        <f t="shared" si="1"/>
        <v>1359370</v>
      </c>
      <c r="K16" s="29">
        <f t="shared" si="1"/>
        <v>5968097</v>
      </c>
      <c r="L16" s="29">
        <f t="shared" si="1"/>
        <v>149256598</v>
      </c>
      <c r="M16" s="29">
        <f t="shared" si="1"/>
        <v>57299876</v>
      </c>
      <c r="N16" s="312">
        <f t="shared" si="1"/>
        <v>91956722</v>
      </c>
      <c r="O16" s="335">
        <f>(1-N16/L16)*100</f>
        <v>38.39017957517697</v>
      </c>
    </row>
    <row r="17" spans="1:15" ht="24.75" customHeight="1">
      <c r="A17" s="847" t="s">
        <v>811</v>
      </c>
      <c r="B17" s="45" t="s">
        <v>323</v>
      </c>
      <c r="C17" s="30">
        <v>3044000</v>
      </c>
      <c r="D17" s="30"/>
      <c r="E17" s="30">
        <f>C17-D17</f>
        <v>3044000</v>
      </c>
      <c r="F17" s="30"/>
      <c r="G17" s="30"/>
      <c r="H17" s="30">
        <f aca="true" t="shared" si="2" ref="H17:H22">F17-G17</f>
        <v>0</v>
      </c>
      <c r="I17" s="30">
        <v>1419065</v>
      </c>
      <c r="J17" s="30"/>
      <c r="K17" s="30">
        <f aca="true" t="shared" si="3" ref="K17:K22">I17-J17</f>
        <v>1419065</v>
      </c>
      <c r="L17" s="30">
        <f aca="true" t="shared" si="4" ref="L17:L22">C17+F17+I17</f>
        <v>4463065</v>
      </c>
      <c r="M17" s="30"/>
      <c r="N17" s="313">
        <f aca="true" t="shared" si="5" ref="N17:N22">E17+H17+K17</f>
        <v>4463065</v>
      </c>
      <c r="O17" s="336"/>
    </row>
    <row r="18" spans="1:15" ht="24.75" customHeight="1">
      <c r="A18" s="847" t="s">
        <v>812</v>
      </c>
      <c r="B18" s="45" t="s">
        <v>324</v>
      </c>
      <c r="C18" s="30">
        <v>151000</v>
      </c>
      <c r="D18" s="30"/>
      <c r="E18" s="30">
        <f>C18-D18</f>
        <v>151000</v>
      </c>
      <c r="F18" s="30">
        <v>231000</v>
      </c>
      <c r="G18" s="30"/>
      <c r="H18" s="30">
        <f t="shared" si="2"/>
        <v>231000</v>
      </c>
      <c r="I18" s="30">
        <v>813000</v>
      </c>
      <c r="J18" s="30"/>
      <c r="K18" s="30">
        <f t="shared" si="3"/>
        <v>813000</v>
      </c>
      <c r="L18" s="30">
        <f t="shared" si="4"/>
        <v>1195000</v>
      </c>
      <c r="M18" s="30"/>
      <c r="N18" s="313">
        <f t="shared" si="5"/>
        <v>1195000</v>
      </c>
      <c r="O18" s="336"/>
    </row>
    <row r="19" spans="1:15" ht="24.75" customHeight="1">
      <c r="A19" s="847" t="s">
        <v>834</v>
      </c>
      <c r="B19" s="45" t="s">
        <v>325</v>
      </c>
      <c r="C19" s="30">
        <v>12500085</v>
      </c>
      <c r="D19" s="30">
        <v>3771040</v>
      </c>
      <c r="E19" s="30">
        <f>C19-D19</f>
        <v>8729045</v>
      </c>
      <c r="F19" s="30"/>
      <c r="G19" s="30"/>
      <c r="H19" s="30">
        <f t="shared" si="2"/>
        <v>0</v>
      </c>
      <c r="I19" s="30">
        <v>5095402</v>
      </c>
      <c r="J19" s="30">
        <v>1359370</v>
      </c>
      <c r="K19" s="30">
        <f t="shared" si="3"/>
        <v>3736032</v>
      </c>
      <c r="L19" s="30">
        <f t="shared" si="4"/>
        <v>17595487</v>
      </c>
      <c r="M19" s="30">
        <f>D19+G19+J19</f>
        <v>5130410</v>
      </c>
      <c r="N19" s="313">
        <f t="shared" si="5"/>
        <v>12465077</v>
      </c>
      <c r="O19" s="336">
        <f>(1-N19/L19)*100</f>
        <v>29.15753340615125</v>
      </c>
    </row>
    <row r="20" spans="1:15" ht="24.75" customHeight="1">
      <c r="A20" s="847" t="s">
        <v>835</v>
      </c>
      <c r="B20" s="45" t="s">
        <v>326</v>
      </c>
      <c r="C20" s="30">
        <v>126003046</v>
      </c>
      <c r="D20" s="30">
        <v>52169466</v>
      </c>
      <c r="E20" s="30">
        <f>C20-D20</f>
        <v>73833580</v>
      </c>
      <c r="F20" s="30"/>
      <c r="G20" s="30"/>
      <c r="H20" s="30"/>
      <c r="I20" s="30"/>
      <c r="J20" s="30"/>
      <c r="K20" s="30">
        <f t="shared" si="3"/>
        <v>0</v>
      </c>
      <c r="L20" s="30">
        <f t="shared" si="4"/>
        <v>126003046</v>
      </c>
      <c r="M20" s="30">
        <f>D20+G20+J20</f>
        <v>52169466</v>
      </c>
      <c r="N20" s="313">
        <f t="shared" si="5"/>
        <v>73833580</v>
      </c>
      <c r="O20" s="336">
        <f>(1-N20/L20)*100</f>
        <v>41.40333718599152</v>
      </c>
    </row>
    <row r="21" spans="1:15" ht="24.75" customHeight="1">
      <c r="A21" s="847" t="s">
        <v>836</v>
      </c>
      <c r="B21" s="45" t="s">
        <v>339</v>
      </c>
      <c r="C21" s="30"/>
      <c r="D21" s="30"/>
      <c r="E21" s="30">
        <f>C21-D21</f>
        <v>0</v>
      </c>
      <c r="F21" s="30"/>
      <c r="G21" s="30"/>
      <c r="H21" s="30">
        <f t="shared" si="2"/>
        <v>0</v>
      </c>
      <c r="I21" s="30"/>
      <c r="J21" s="30"/>
      <c r="K21" s="30">
        <f t="shared" si="3"/>
        <v>0</v>
      </c>
      <c r="L21" s="30">
        <f t="shared" si="4"/>
        <v>0</v>
      </c>
      <c r="M21" s="30"/>
      <c r="N21" s="313">
        <f t="shared" si="5"/>
        <v>0</v>
      </c>
      <c r="O21" s="336"/>
    </row>
    <row r="22" spans="1:15" ht="24.75" customHeight="1">
      <c r="A22" s="847" t="s">
        <v>837</v>
      </c>
      <c r="B22" s="45" t="s">
        <v>340</v>
      </c>
      <c r="C22" s="30"/>
      <c r="D22" s="31"/>
      <c r="E22" s="30"/>
      <c r="F22" s="30"/>
      <c r="G22" s="30"/>
      <c r="H22" s="30">
        <f t="shared" si="2"/>
        <v>0</v>
      </c>
      <c r="I22" s="30"/>
      <c r="J22" s="30"/>
      <c r="K22" s="30">
        <f t="shared" si="3"/>
        <v>0</v>
      </c>
      <c r="L22" s="30">
        <f t="shared" si="4"/>
        <v>0</v>
      </c>
      <c r="M22" s="30"/>
      <c r="N22" s="313">
        <f t="shared" si="5"/>
        <v>0</v>
      </c>
      <c r="O22" s="336"/>
    </row>
    <row r="23" spans="1:15" ht="52.5" customHeight="1">
      <c r="A23" s="848" t="s">
        <v>276</v>
      </c>
      <c r="B23" s="166" t="s">
        <v>786</v>
      </c>
      <c r="C23" s="30"/>
      <c r="D23" s="30"/>
      <c r="E23" s="30"/>
      <c r="F23" s="30"/>
      <c r="G23" s="30"/>
      <c r="H23" s="30"/>
      <c r="I23" s="30"/>
      <c r="J23" s="30"/>
      <c r="K23" s="30"/>
      <c r="L23" s="30">
        <f>C23+F23+I23</f>
        <v>0</v>
      </c>
      <c r="M23" s="30">
        <f>D23+G23+J23</f>
        <v>0</v>
      </c>
      <c r="N23" s="313">
        <f>L23-M23</f>
        <v>0</v>
      </c>
      <c r="O23" s="336"/>
    </row>
    <row r="24" spans="1:15" s="26" customFormat="1" ht="31.5" customHeight="1">
      <c r="A24" s="846" t="s">
        <v>277</v>
      </c>
      <c r="B24" s="46" t="s">
        <v>367</v>
      </c>
      <c r="C24" s="29">
        <f aca="true" t="shared" si="6" ref="C24:H24">SUM(C25:C27)</f>
        <v>0</v>
      </c>
      <c r="D24" s="29">
        <f t="shared" si="6"/>
        <v>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/>
      <c r="J24" s="29"/>
      <c r="K24" s="29"/>
      <c r="L24" s="29">
        <f>SUM(L25:L27)</f>
        <v>7981829</v>
      </c>
      <c r="M24" s="29">
        <f>SUM(M25:M27)</f>
        <v>1963749</v>
      </c>
      <c r="N24" s="312">
        <f>SUM(N25:N27)</f>
        <v>6018080</v>
      </c>
      <c r="O24" s="335">
        <f>(1-N24/L24)*100</f>
        <v>24.602744558922517</v>
      </c>
    </row>
    <row r="25" spans="1:15" ht="24.75" customHeight="1">
      <c r="A25" s="847" t="s">
        <v>304</v>
      </c>
      <c r="B25" s="47" t="s">
        <v>368</v>
      </c>
      <c r="C25" s="30"/>
      <c r="D25" s="30"/>
      <c r="E25" s="30"/>
      <c r="F25" s="30"/>
      <c r="G25" s="30"/>
      <c r="H25" s="30">
        <f>F25-G25</f>
        <v>0</v>
      </c>
      <c r="I25" s="30"/>
      <c r="J25" s="30"/>
      <c r="K25" s="30"/>
      <c r="L25" s="30">
        <f aca="true" t="shared" si="7" ref="L25:N28">C25+F25+I25</f>
        <v>0</v>
      </c>
      <c r="M25" s="30">
        <f t="shared" si="7"/>
        <v>0</v>
      </c>
      <c r="N25" s="313">
        <f t="shared" si="7"/>
        <v>0</v>
      </c>
      <c r="O25" s="336"/>
    </row>
    <row r="26" spans="1:15" ht="24.75" customHeight="1">
      <c r="A26" s="847" t="s">
        <v>278</v>
      </c>
      <c r="B26" s="47" t="s">
        <v>736</v>
      </c>
      <c r="C26" s="32"/>
      <c r="D26" s="30"/>
      <c r="E26" s="30"/>
      <c r="F26" s="30"/>
      <c r="G26" s="30"/>
      <c r="H26" s="30">
        <f>F26-G26</f>
        <v>0</v>
      </c>
      <c r="I26" s="30">
        <v>7981829</v>
      </c>
      <c r="J26" s="30">
        <v>1963749</v>
      </c>
      <c r="K26" s="30">
        <f>I26-J26</f>
        <v>6018080</v>
      </c>
      <c r="L26" s="30">
        <f>C26+F26+I26</f>
        <v>7981829</v>
      </c>
      <c r="M26" s="30">
        <f>D26+G26+J26</f>
        <v>1963749</v>
      </c>
      <c r="N26" s="313">
        <f>E26+H26+K26</f>
        <v>6018080</v>
      </c>
      <c r="O26" s="336">
        <f>(1-N26/L26)*100</f>
        <v>24.602744558922517</v>
      </c>
    </row>
    <row r="27" spans="1:15" ht="24.75" customHeight="1">
      <c r="A27" s="847" t="s">
        <v>279</v>
      </c>
      <c r="B27" s="47" t="s">
        <v>369</v>
      </c>
      <c r="C27" s="32"/>
      <c r="D27" s="30"/>
      <c r="E27" s="30"/>
      <c r="F27" s="30"/>
      <c r="G27" s="30"/>
      <c r="H27" s="30">
        <f>F27-G27</f>
        <v>0</v>
      </c>
      <c r="I27" s="30"/>
      <c r="J27" s="30"/>
      <c r="K27" s="30"/>
      <c r="L27" s="30">
        <f t="shared" si="7"/>
        <v>0</v>
      </c>
      <c r="M27" s="30">
        <f t="shared" si="7"/>
        <v>0</v>
      </c>
      <c r="N27" s="313">
        <f t="shared" si="7"/>
        <v>0</v>
      </c>
      <c r="O27" s="336"/>
    </row>
    <row r="28" spans="1:15" s="26" customFormat="1" ht="31.5" customHeight="1">
      <c r="A28" s="846" t="s">
        <v>280</v>
      </c>
      <c r="B28" s="44" t="s">
        <v>341</v>
      </c>
      <c r="C28" s="29">
        <v>2533500</v>
      </c>
      <c r="D28" s="29"/>
      <c r="E28" s="29">
        <v>2533500</v>
      </c>
      <c r="F28" s="29"/>
      <c r="G28" s="29"/>
      <c r="H28" s="29"/>
      <c r="I28" s="29"/>
      <c r="J28" s="29"/>
      <c r="K28" s="29"/>
      <c r="L28" s="29">
        <f t="shared" si="7"/>
        <v>2533500</v>
      </c>
      <c r="M28" s="29"/>
      <c r="N28" s="312">
        <f t="shared" si="7"/>
        <v>2533500</v>
      </c>
      <c r="O28" s="335"/>
    </row>
    <row r="29" spans="1:15" s="26" customFormat="1" ht="31.5" customHeight="1">
      <c r="A29" s="846" t="s">
        <v>282</v>
      </c>
      <c r="B29" s="44" t="s">
        <v>995</v>
      </c>
      <c r="C29" s="29">
        <v>1699000</v>
      </c>
      <c r="D29" s="29"/>
      <c r="E29" s="29">
        <v>1699000</v>
      </c>
      <c r="F29" s="29"/>
      <c r="G29" s="29"/>
      <c r="H29" s="29"/>
      <c r="I29" s="29"/>
      <c r="J29" s="29"/>
      <c r="K29" s="29"/>
      <c r="L29" s="29">
        <f>C29+F29+I29</f>
        <v>1699000</v>
      </c>
      <c r="M29" s="29"/>
      <c r="N29" s="312">
        <f>E29+H29+K29</f>
        <v>1699000</v>
      </c>
      <c r="O29" s="335"/>
    </row>
    <row r="30" spans="1:15" s="26" customFormat="1" ht="31.5" customHeight="1" thickBot="1">
      <c r="A30" s="849" t="s">
        <v>283</v>
      </c>
      <c r="B30" s="46" t="s">
        <v>914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2"/>
      <c r="O30" s="339"/>
    </row>
    <row r="31" spans="1:15" s="26" customFormat="1" ht="50.25" customHeight="1" thickBot="1">
      <c r="A31" s="850" t="s">
        <v>284</v>
      </c>
      <c r="B31" s="48" t="s">
        <v>772</v>
      </c>
      <c r="C31" s="49">
        <f>C14+C16+C24+C28+C29</f>
        <v>145930631</v>
      </c>
      <c r="D31" s="49">
        <f aca="true" t="shared" si="8" ref="D31:N31">D14+D16+D24+D28+D29</f>
        <v>55940506</v>
      </c>
      <c r="E31" s="49">
        <f t="shared" si="8"/>
        <v>89990125</v>
      </c>
      <c r="F31" s="49">
        <f t="shared" si="8"/>
        <v>231000</v>
      </c>
      <c r="G31" s="49">
        <f t="shared" si="8"/>
        <v>0</v>
      </c>
      <c r="H31" s="49">
        <f t="shared" si="8"/>
        <v>231000</v>
      </c>
      <c r="I31" s="49">
        <f t="shared" si="8"/>
        <v>7327467</v>
      </c>
      <c r="J31" s="49">
        <f t="shared" si="8"/>
        <v>1359370</v>
      </c>
      <c r="K31" s="49">
        <f t="shared" si="8"/>
        <v>5968097</v>
      </c>
      <c r="L31" s="49">
        <f t="shared" si="8"/>
        <v>161470927</v>
      </c>
      <c r="M31" s="49">
        <f t="shared" si="8"/>
        <v>59263625</v>
      </c>
      <c r="N31" s="314">
        <f t="shared" si="8"/>
        <v>102207302</v>
      </c>
      <c r="O31" s="340">
        <f>(1-N31/L31)*100</f>
        <v>36.70235013885812</v>
      </c>
    </row>
  </sheetData>
  <sheetProtection/>
  <mergeCells count="25">
    <mergeCell ref="I12:I13"/>
    <mergeCell ref="J12:J13"/>
    <mergeCell ref="I9:K11"/>
    <mergeCell ref="L9:N11"/>
    <mergeCell ref="K12:K13"/>
    <mergeCell ref="L12:L13"/>
    <mergeCell ref="M12:M13"/>
    <mergeCell ref="N12:N13"/>
    <mergeCell ref="F10:H11"/>
    <mergeCell ref="C12:C13"/>
    <mergeCell ref="D12:D13"/>
    <mergeCell ref="E12:E13"/>
    <mergeCell ref="F12:F13"/>
    <mergeCell ref="G12:G13"/>
    <mergeCell ref="H12:H13"/>
    <mergeCell ref="A3:D3"/>
    <mergeCell ref="A9:A13"/>
    <mergeCell ref="C7:N7"/>
    <mergeCell ref="O9:O13"/>
    <mergeCell ref="B5:O5"/>
    <mergeCell ref="B2:N2"/>
    <mergeCell ref="B6:N6"/>
    <mergeCell ref="B9:B13"/>
    <mergeCell ref="C9:H9"/>
    <mergeCell ref="C10:E1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zoomScalePageLayoutView="0" workbookViewId="0" topLeftCell="A1">
      <selection activeCell="C12" sqref="C12:H12"/>
    </sheetView>
  </sheetViews>
  <sheetFormatPr defaultColWidth="9.00390625" defaultRowHeight="12.75"/>
  <cols>
    <col min="1" max="1" width="13.125" style="9" customWidth="1"/>
    <col min="2" max="2" width="9.125" style="9" customWidth="1"/>
    <col min="3" max="3" width="12.125" style="9" customWidth="1"/>
    <col min="4" max="4" width="5.875" style="9" customWidth="1"/>
    <col min="5" max="5" width="9.125" style="9" hidden="1" customWidth="1"/>
    <col min="6" max="8" width="9.125" style="9" customWidth="1"/>
    <col min="9" max="9" width="6.00390625" style="9" customWidth="1"/>
    <col min="10" max="10" width="15.625" style="2" bestFit="1" customWidth="1"/>
    <col min="11" max="11" width="4.125" style="9" customWidth="1"/>
    <col min="12" max="16384" width="9.125" style="9" customWidth="1"/>
  </cols>
  <sheetData>
    <row r="1" spans="10:11" ht="15.75">
      <c r="J1" s="1167"/>
      <c r="K1" s="1167"/>
    </row>
    <row r="2" spans="10:11" ht="15.75">
      <c r="J2" s="14"/>
      <c r="K2" s="11"/>
    </row>
    <row r="3" spans="10:11" ht="15.75">
      <c r="J3" s="14"/>
      <c r="K3" s="11"/>
    </row>
    <row r="4" spans="10:11" ht="15.75">
      <c r="J4" s="14"/>
      <c r="K4" s="11"/>
    </row>
    <row r="5" spans="1:10" s="33" customFormat="1" ht="12.75">
      <c r="A5" s="1116"/>
      <c r="B5" s="1116"/>
      <c r="C5" s="1116"/>
      <c r="D5" s="1116"/>
      <c r="E5" s="1116"/>
      <c r="F5" s="1116"/>
      <c r="G5" s="1116"/>
      <c r="H5" s="1116"/>
      <c r="I5" s="1116"/>
      <c r="J5" s="1116"/>
    </row>
    <row r="6" spans="1:6" s="38" customFormat="1" ht="12.75">
      <c r="A6" s="91" t="s">
        <v>1206</v>
      </c>
      <c r="C6" s="68"/>
      <c r="D6" s="28"/>
      <c r="E6" s="28"/>
      <c r="F6" s="28"/>
    </row>
    <row r="7" spans="1:6" s="38" customFormat="1" ht="12.75">
      <c r="A7" s="91"/>
      <c r="C7" s="68"/>
      <c r="D7" s="28"/>
      <c r="E7" s="28"/>
      <c r="F7" s="28"/>
    </row>
    <row r="9" spans="1:11" ht="15.75">
      <c r="A9" s="1166" t="s">
        <v>534</v>
      </c>
      <c r="B9" s="1166"/>
      <c r="C9" s="1166"/>
      <c r="D9" s="1166"/>
      <c r="E9" s="1166"/>
      <c r="F9" s="1166"/>
      <c r="G9" s="1166"/>
      <c r="H9" s="1166"/>
      <c r="I9" s="1166"/>
      <c r="J9" s="1166"/>
      <c r="K9" s="1166"/>
    </row>
    <row r="10" spans="1:11" ht="15.75">
      <c r="A10" s="1166" t="s">
        <v>787</v>
      </c>
      <c r="B10" s="1166"/>
      <c r="C10" s="1166"/>
      <c r="D10" s="1166"/>
      <c r="E10" s="1166"/>
      <c r="F10" s="1166"/>
      <c r="G10" s="1166"/>
      <c r="H10" s="1166"/>
      <c r="I10" s="1166"/>
      <c r="J10" s="1166"/>
      <c r="K10" s="1166"/>
    </row>
    <row r="11" spans="1:11" ht="15.75">
      <c r="A11" s="1166" t="s">
        <v>1062</v>
      </c>
      <c r="B11" s="1166"/>
      <c r="C11" s="1166"/>
      <c r="D11" s="1166"/>
      <c r="E11" s="1166"/>
      <c r="F11" s="1166"/>
      <c r="G11" s="1166"/>
      <c r="H11" s="1166"/>
      <c r="I11" s="1166"/>
      <c r="J11" s="1166"/>
      <c r="K11" s="1166"/>
    </row>
    <row r="12" spans="3:8" ht="15.75">
      <c r="C12" s="915"/>
      <c r="D12" s="1093"/>
      <c r="E12" s="1093"/>
      <c r="F12" s="1093"/>
      <c r="G12" s="1093"/>
      <c r="H12" s="1093"/>
    </row>
    <row r="14" ht="15.75">
      <c r="A14" s="15" t="s">
        <v>243</v>
      </c>
    </row>
    <row r="17" spans="1:4" ht="15.75">
      <c r="A17" s="15" t="s">
        <v>244</v>
      </c>
      <c r="D17" s="8"/>
    </row>
    <row r="19" spans="1:11" ht="15.75">
      <c r="A19" s="9" t="s">
        <v>245</v>
      </c>
      <c r="J19" s="433">
        <v>1699000</v>
      </c>
      <c r="K19" s="434" t="s">
        <v>246</v>
      </c>
    </row>
    <row r="20" spans="1:11" s="8" customFormat="1" ht="15.75">
      <c r="A20" s="8" t="s">
        <v>247</v>
      </c>
      <c r="J20" s="16">
        <f>SUM(J19:J19)</f>
        <v>1699000</v>
      </c>
      <c r="K20" s="8" t="s">
        <v>246</v>
      </c>
    </row>
  </sheetData>
  <sheetProtection/>
  <mergeCells count="6">
    <mergeCell ref="A10:K10"/>
    <mergeCell ref="A11:K11"/>
    <mergeCell ref="J1:K1"/>
    <mergeCell ref="A5:J5"/>
    <mergeCell ref="A9:K9"/>
    <mergeCell ref="C12:H1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3:G33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8.125" style="17" customWidth="1"/>
    <col min="2" max="2" width="5.00390625" style="17" customWidth="1"/>
    <col min="3" max="3" width="62.125" style="17" customWidth="1"/>
    <col min="4" max="4" width="19.125" style="175" customWidth="1"/>
    <col min="5" max="16384" width="9.125" style="17" customWidth="1"/>
  </cols>
  <sheetData>
    <row r="3" spans="1:4" s="168" customFormat="1" ht="12.75">
      <c r="A3" s="1168"/>
      <c r="B3" s="1168"/>
      <c r="C3" s="1169"/>
      <c r="D3" s="1169"/>
    </row>
    <row r="4" spans="1:7" s="33" customFormat="1" ht="12.75">
      <c r="A4" s="1116"/>
      <c r="B4" s="1116"/>
      <c r="C4" s="1116"/>
      <c r="D4" s="1116"/>
      <c r="E4" s="176"/>
      <c r="F4" s="176"/>
      <c r="G4" s="176"/>
    </row>
    <row r="5" spans="1:4" s="38" customFormat="1" ht="12.75">
      <c r="A5" s="91" t="s">
        <v>1207</v>
      </c>
      <c r="C5" s="68"/>
      <c r="D5" s="28"/>
    </row>
    <row r="6" spans="1:4" s="168" customFormat="1" ht="12.75">
      <c r="A6" s="167"/>
      <c r="B6" s="167"/>
      <c r="C6" s="167"/>
      <c r="D6" s="169"/>
    </row>
    <row r="7" spans="1:7" s="1" customFormat="1" ht="15.75">
      <c r="A7" s="1182" t="s">
        <v>534</v>
      </c>
      <c r="B7" s="1182"/>
      <c r="C7" s="1182"/>
      <c r="D7" s="1182"/>
      <c r="E7" s="177"/>
      <c r="F7" s="177"/>
      <c r="G7" s="177"/>
    </row>
    <row r="8" spans="1:4" s="168" customFormat="1" ht="15.75">
      <c r="A8" s="1182" t="s">
        <v>788</v>
      </c>
      <c r="B8" s="1182"/>
      <c r="C8" s="1182"/>
      <c r="D8" s="1182"/>
    </row>
    <row r="9" spans="1:4" s="168" customFormat="1" ht="15.75">
      <c r="A9" s="1182" t="s">
        <v>1052</v>
      </c>
      <c r="B9" s="1182"/>
      <c r="C9" s="1182"/>
      <c r="D9" s="1182"/>
    </row>
    <row r="10" spans="1:4" s="168" customFormat="1" ht="12.75">
      <c r="A10" s="1183"/>
      <c r="B10" s="1184"/>
      <c r="C10" s="1184"/>
      <c r="D10" s="1184"/>
    </row>
    <row r="11" spans="1:4" s="168" customFormat="1" ht="13.5" thickBot="1">
      <c r="A11" s="170"/>
      <c r="B11" s="170"/>
      <c r="C11" s="170"/>
      <c r="D11" s="178" t="s">
        <v>1055</v>
      </c>
    </row>
    <row r="12" spans="1:4" s="171" customFormat="1" ht="12.75">
      <c r="A12" s="1170" t="s">
        <v>738</v>
      </c>
      <c r="B12" s="1173" t="s">
        <v>262</v>
      </c>
      <c r="C12" s="1174"/>
      <c r="D12" s="1179" t="s">
        <v>739</v>
      </c>
    </row>
    <row r="13" spans="1:4" s="171" customFormat="1" ht="12.75">
      <c r="A13" s="1171"/>
      <c r="B13" s="1175"/>
      <c r="C13" s="1176"/>
      <c r="D13" s="1180"/>
    </row>
    <row r="14" spans="1:4" s="171" customFormat="1" ht="13.5" thickBot="1">
      <c r="A14" s="1172"/>
      <c r="B14" s="1177"/>
      <c r="C14" s="1178"/>
      <c r="D14" s="1181"/>
    </row>
    <row r="15" spans="1:4" ht="19.5" customHeight="1">
      <c r="A15" s="428" t="s">
        <v>808</v>
      </c>
      <c r="B15" s="425" t="s">
        <v>808</v>
      </c>
      <c r="C15" s="414" t="s">
        <v>740</v>
      </c>
      <c r="D15" s="418">
        <v>21961383</v>
      </c>
    </row>
    <row r="16" spans="1:4" ht="19.5" customHeight="1" thickBot="1">
      <c r="A16" s="429" t="s">
        <v>809</v>
      </c>
      <c r="B16" s="425" t="s">
        <v>809</v>
      </c>
      <c r="C16" s="414" t="s">
        <v>741</v>
      </c>
      <c r="D16" s="419">
        <v>17831733</v>
      </c>
    </row>
    <row r="17" spans="1:4" s="341" customFormat="1" ht="19.5" customHeight="1" thickBot="1">
      <c r="A17" s="430" t="s">
        <v>810</v>
      </c>
      <c r="B17" s="413" t="s">
        <v>352</v>
      </c>
      <c r="C17" s="415" t="s">
        <v>742</v>
      </c>
      <c r="D17" s="420">
        <f>D15-D16</f>
        <v>4129650</v>
      </c>
    </row>
    <row r="18" spans="1:4" ht="19.5" customHeight="1">
      <c r="A18" s="429" t="s">
        <v>811</v>
      </c>
      <c r="B18" s="425" t="s">
        <v>810</v>
      </c>
      <c r="C18" s="414" t="s">
        <v>743</v>
      </c>
      <c r="D18" s="419">
        <v>12071541</v>
      </c>
    </row>
    <row r="19" spans="1:4" ht="19.5" customHeight="1" thickBot="1">
      <c r="A19" s="429" t="s">
        <v>812</v>
      </c>
      <c r="B19" s="425" t="s">
        <v>811</v>
      </c>
      <c r="C19" s="414" t="s">
        <v>744</v>
      </c>
      <c r="D19" s="419">
        <v>941638</v>
      </c>
    </row>
    <row r="20" spans="1:4" s="341" customFormat="1" ht="19.5" customHeight="1" thickBot="1">
      <c r="A20" s="430" t="s">
        <v>834</v>
      </c>
      <c r="B20" s="413" t="s">
        <v>989</v>
      </c>
      <c r="C20" s="415" t="s">
        <v>745</v>
      </c>
      <c r="D20" s="421">
        <f>D18-D19</f>
        <v>11129903</v>
      </c>
    </row>
    <row r="21" spans="1:4" s="174" customFormat="1" ht="19.5" customHeight="1" thickBot="1">
      <c r="A21" s="431" t="s">
        <v>835</v>
      </c>
      <c r="B21" s="426" t="s">
        <v>916</v>
      </c>
      <c r="C21" s="416" t="s">
        <v>746</v>
      </c>
      <c r="D21" s="422">
        <f>D17+D20</f>
        <v>15259553</v>
      </c>
    </row>
    <row r="22" spans="1:4" ht="19.5" customHeight="1">
      <c r="A22" s="429" t="s">
        <v>836</v>
      </c>
      <c r="B22" s="425" t="s">
        <v>812</v>
      </c>
      <c r="C22" s="414" t="s">
        <v>747</v>
      </c>
      <c r="D22" s="419"/>
    </row>
    <row r="23" spans="1:4" ht="19.5" customHeight="1" thickBot="1">
      <c r="A23" s="429" t="s">
        <v>837</v>
      </c>
      <c r="B23" s="425" t="s">
        <v>834</v>
      </c>
      <c r="C23" s="414" t="s">
        <v>748</v>
      </c>
      <c r="D23" s="419"/>
    </row>
    <row r="24" spans="1:4" s="341" customFormat="1" ht="19.5" customHeight="1" thickBot="1">
      <c r="A24" s="430" t="s">
        <v>276</v>
      </c>
      <c r="B24" s="413" t="s">
        <v>994</v>
      </c>
      <c r="C24" s="415" t="s">
        <v>749</v>
      </c>
      <c r="D24" s="421"/>
    </row>
    <row r="25" spans="1:4" ht="19.5" customHeight="1">
      <c r="A25" s="429" t="s">
        <v>277</v>
      </c>
      <c r="B25" s="425" t="s">
        <v>835</v>
      </c>
      <c r="C25" s="414" t="s">
        <v>750</v>
      </c>
      <c r="D25" s="419"/>
    </row>
    <row r="26" spans="1:4" ht="19.5" customHeight="1" thickBot="1">
      <c r="A26" s="429" t="s">
        <v>304</v>
      </c>
      <c r="B26" s="425" t="s">
        <v>836</v>
      </c>
      <c r="C26" s="414" t="s">
        <v>751</v>
      </c>
      <c r="D26" s="419"/>
    </row>
    <row r="27" spans="1:4" s="341" customFormat="1" ht="19.5" customHeight="1" thickBot="1">
      <c r="A27" s="430" t="s">
        <v>278</v>
      </c>
      <c r="B27" s="413" t="s">
        <v>997</v>
      </c>
      <c r="C27" s="415" t="s">
        <v>752</v>
      </c>
      <c r="D27" s="421"/>
    </row>
    <row r="28" spans="1:4" s="174" customFormat="1" ht="19.5" customHeight="1" thickBot="1">
      <c r="A28" s="431" t="s">
        <v>279</v>
      </c>
      <c r="B28" s="426" t="s">
        <v>447</v>
      </c>
      <c r="C28" s="416" t="s">
        <v>753</v>
      </c>
      <c r="D28" s="423"/>
    </row>
    <row r="29" spans="1:4" s="174" customFormat="1" ht="19.5" customHeight="1" thickBot="1">
      <c r="A29" s="431" t="s">
        <v>280</v>
      </c>
      <c r="B29" s="426" t="s">
        <v>462</v>
      </c>
      <c r="C29" s="415" t="s">
        <v>754</v>
      </c>
      <c r="D29" s="420">
        <f>D21</f>
        <v>15259553</v>
      </c>
    </row>
    <row r="30" spans="1:4" ht="19.5" customHeight="1" thickBot="1">
      <c r="A30" s="429" t="s">
        <v>282</v>
      </c>
      <c r="B30" s="425" t="s">
        <v>593</v>
      </c>
      <c r="C30" s="414" t="s">
        <v>755</v>
      </c>
      <c r="D30" s="419">
        <v>4260731</v>
      </c>
    </row>
    <row r="31" spans="1:4" s="174" customFormat="1" ht="19.5" customHeight="1" thickBot="1">
      <c r="A31" s="431" t="s">
        <v>283</v>
      </c>
      <c r="B31" s="426" t="s">
        <v>595</v>
      </c>
      <c r="C31" s="415" t="s">
        <v>756</v>
      </c>
      <c r="D31" s="420">
        <f>D29-D30</f>
        <v>10998822</v>
      </c>
    </row>
    <row r="32" spans="1:4" ht="19.5" customHeight="1">
      <c r="A32" s="429" t="s">
        <v>284</v>
      </c>
      <c r="B32" s="425" t="s">
        <v>600</v>
      </c>
      <c r="C32" s="414" t="s">
        <v>241</v>
      </c>
      <c r="D32" s="419"/>
    </row>
    <row r="33" spans="1:4" ht="19.5" customHeight="1" thickBot="1">
      <c r="A33" s="432" t="s">
        <v>285</v>
      </c>
      <c r="B33" s="427" t="s">
        <v>661</v>
      </c>
      <c r="C33" s="417" t="s">
        <v>242</v>
      </c>
      <c r="D33" s="424"/>
    </row>
  </sheetData>
  <sheetProtection/>
  <mergeCells count="9">
    <mergeCell ref="A3:D3"/>
    <mergeCell ref="A12:A14"/>
    <mergeCell ref="B12:C14"/>
    <mergeCell ref="D12:D14"/>
    <mergeCell ref="A4:D4"/>
    <mergeCell ref="A7:D7"/>
    <mergeCell ref="A8:D8"/>
    <mergeCell ref="A9:D9"/>
    <mergeCell ref="A10:D1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16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.25390625" style="0" customWidth="1"/>
    <col min="2" max="2" width="53.625" style="0" customWidth="1"/>
    <col min="3" max="3" width="13.75390625" style="0" customWidth="1"/>
    <col min="4" max="4" width="13.00390625" style="0" customWidth="1"/>
    <col min="5" max="5" width="13.125" style="0" customWidth="1"/>
  </cols>
  <sheetData>
    <row r="1" spans="1:12" ht="12.75">
      <c r="A1" s="918" t="s">
        <v>1190</v>
      </c>
      <c r="B1" s="918"/>
      <c r="C1" s="918"/>
      <c r="D1" s="918"/>
      <c r="E1" s="918"/>
      <c r="F1" s="518"/>
      <c r="G1" s="518"/>
      <c r="H1" s="518"/>
      <c r="I1" s="518"/>
      <c r="J1" s="518"/>
      <c r="K1" s="518"/>
      <c r="L1" s="518"/>
    </row>
    <row r="2" spans="1:5" ht="12.75">
      <c r="A2" s="926" t="s">
        <v>911</v>
      </c>
      <c r="B2" s="926"/>
      <c r="C2" s="926"/>
      <c r="D2" s="926"/>
      <c r="E2" s="926"/>
    </row>
    <row r="3" spans="1:5" ht="12.75">
      <c r="A3" s="926" t="s">
        <v>1052</v>
      </c>
      <c r="B3" s="926"/>
      <c r="C3" s="926"/>
      <c r="D3" s="926"/>
      <c r="E3" s="926"/>
    </row>
    <row r="4" spans="1:5" ht="14.25">
      <c r="A4" s="925" t="s">
        <v>17</v>
      </c>
      <c r="B4" s="925"/>
      <c r="C4" s="925"/>
      <c r="D4" s="925"/>
      <c r="E4" s="925"/>
    </row>
    <row r="5" spans="1:5" ht="12.75" customHeight="1">
      <c r="A5" s="925"/>
      <c r="B5" s="925"/>
      <c r="C5" s="925"/>
      <c r="D5" s="925"/>
      <c r="E5" s="925"/>
    </row>
    <row r="6" spans="1:5" ht="14.25" thickBot="1">
      <c r="A6" s="565"/>
      <c r="B6" s="565"/>
      <c r="C6" s="566"/>
      <c r="D6" s="566"/>
      <c r="E6" s="566" t="s">
        <v>1056</v>
      </c>
    </row>
    <row r="7" spans="1:5" ht="16.5" customHeight="1">
      <c r="A7" s="919" t="s">
        <v>19</v>
      </c>
      <c r="B7" s="921" t="s">
        <v>20</v>
      </c>
      <c r="C7" s="923" t="s">
        <v>1053</v>
      </c>
      <c r="D7" s="923"/>
      <c r="E7" s="924"/>
    </row>
    <row r="8" spans="1:5" ht="24.75" thickBot="1">
      <c r="A8" s="920"/>
      <c r="B8" s="922"/>
      <c r="C8" s="567" t="s">
        <v>21</v>
      </c>
      <c r="D8" s="567" t="s">
        <v>22</v>
      </c>
      <c r="E8" s="568" t="s">
        <v>23</v>
      </c>
    </row>
    <row r="9" spans="1:5" ht="13.5" thickBot="1">
      <c r="A9" s="569" t="s">
        <v>24</v>
      </c>
      <c r="B9" s="570" t="s">
        <v>25</v>
      </c>
      <c r="C9" s="570" t="s">
        <v>26</v>
      </c>
      <c r="D9" s="570" t="s">
        <v>27</v>
      </c>
      <c r="E9" s="571" t="s">
        <v>28</v>
      </c>
    </row>
    <row r="10" spans="1:5" ht="13.5" thickBot="1">
      <c r="A10" s="572" t="s">
        <v>266</v>
      </c>
      <c r="B10" s="573" t="s">
        <v>29</v>
      </c>
      <c r="C10" s="574">
        <f>SUM(C11:C16)</f>
        <v>12386625</v>
      </c>
      <c r="D10" s="574">
        <f>SUM(D11:D16)</f>
        <v>13344240</v>
      </c>
      <c r="E10" s="574">
        <f>SUM(E11:E16)</f>
        <v>13344240</v>
      </c>
    </row>
    <row r="11" spans="1:5" ht="12.75">
      <c r="A11" s="575" t="s">
        <v>30</v>
      </c>
      <c r="B11" s="576" t="s">
        <v>31</v>
      </c>
      <c r="C11" s="577">
        <v>7237727</v>
      </c>
      <c r="D11" s="577">
        <v>7237727</v>
      </c>
      <c r="E11" s="578">
        <v>7237727</v>
      </c>
    </row>
    <row r="12" spans="1:5" ht="12.75">
      <c r="A12" s="579" t="s">
        <v>32</v>
      </c>
      <c r="B12" s="580" t="s">
        <v>33</v>
      </c>
      <c r="C12" s="581">
        <v>0</v>
      </c>
      <c r="D12" s="581">
        <v>0</v>
      </c>
      <c r="E12" s="582">
        <v>0</v>
      </c>
    </row>
    <row r="13" spans="1:5" ht="12.75">
      <c r="A13" s="579" t="s">
        <v>34</v>
      </c>
      <c r="B13" s="580" t="s">
        <v>35</v>
      </c>
      <c r="C13" s="581">
        <v>3948898</v>
      </c>
      <c r="D13" s="581">
        <v>4087718</v>
      </c>
      <c r="E13" s="582">
        <v>4087718</v>
      </c>
    </row>
    <row r="14" spans="1:5" ht="12.75">
      <c r="A14" s="579" t="s">
        <v>36</v>
      </c>
      <c r="B14" s="580" t="s">
        <v>37</v>
      </c>
      <c r="C14" s="581">
        <v>1200000</v>
      </c>
      <c r="D14" s="581">
        <v>1200000</v>
      </c>
      <c r="E14" s="582">
        <v>1200000</v>
      </c>
    </row>
    <row r="15" spans="1:5" ht="12.75">
      <c r="A15" s="579" t="s">
        <v>38</v>
      </c>
      <c r="B15" s="580" t="s">
        <v>404</v>
      </c>
      <c r="C15" s="581"/>
      <c r="D15" s="581"/>
      <c r="E15" s="582"/>
    </row>
    <row r="16" spans="1:5" ht="13.5" thickBot="1">
      <c r="A16" s="583" t="s">
        <v>39</v>
      </c>
      <c r="B16" s="584" t="s">
        <v>40</v>
      </c>
      <c r="C16" s="585">
        <v>0</v>
      </c>
      <c r="D16" s="585">
        <v>818795</v>
      </c>
      <c r="E16" s="586">
        <v>818795</v>
      </c>
    </row>
    <row r="17" spans="1:5" ht="21.75" thickBot="1">
      <c r="A17" s="572" t="s">
        <v>267</v>
      </c>
      <c r="B17" s="587" t="s">
        <v>41</v>
      </c>
      <c r="C17" s="574">
        <f>SUM(C18:C23)</f>
        <v>1902000</v>
      </c>
      <c r="D17" s="574">
        <f>SUM(D18:D23)</f>
        <v>4150803</v>
      </c>
      <c r="E17" s="574">
        <f>SUM(E18:E23)</f>
        <v>2693438</v>
      </c>
    </row>
    <row r="18" spans="1:5" ht="12.75">
      <c r="A18" s="575" t="s">
        <v>42</v>
      </c>
      <c r="B18" s="576" t="s">
        <v>43</v>
      </c>
      <c r="C18" s="577">
        <v>0</v>
      </c>
      <c r="D18" s="577">
        <v>0</v>
      </c>
      <c r="E18" s="578">
        <v>0</v>
      </c>
    </row>
    <row r="19" spans="1:5" ht="12.75">
      <c r="A19" s="579" t="s">
        <v>44</v>
      </c>
      <c r="B19" s="580" t="s">
        <v>45</v>
      </c>
      <c r="C19" s="581">
        <v>0</v>
      </c>
      <c r="D19" s="581">
        <v>0</v>
      </c>
      <c r="E19" s="582">
        <v>0</v>
      </c>
    </row>
    <row r="20" spans="1:5" ht="12.75">
      <c r="A20" s="579" t="s">
        <v>46</v>
      </c>
      <c r="B20" s="580" t="s">
        <v>47</v>
      </c>
      <c r="C20" s="581">
        <v>0</v>
      </c>
      <c r="D20" s="581">
        <v>0</v>
      </c>
      <c r="E20" s="582">
        <v>0</v>
      </c>
    </row>
    <row r="21" spans="1:5" ht="12.75">
      <c r="A21" s="579" t="s">
        <v>48</v>
      </c>
      <c r="B21" s="580" t="s">
        <v>49</v>
      </c>
      <c r="C21" s="581">
        <v>0</v>
      </c>
      <c r="D21" s="581">
        <v>0</v>
      </c>
      <c r="E21" s="582">
        <v>0</v>
      </c>
    </row>
    <row r="22" spans="1:5" ht="12.75">
      <c r="A22" s="579" t="s">
        <v>50</v>
      </c>
      <c r="B22" s="580" t="s">
        <v>51</v>
      </c>
      <c r="C22" s="581">
        <v>1902000</v>
      </c>
      <c r="D22" s="581">
        <v>4150803</v>
      </c>
      <c r="E22" s="582">
        <v>2693438</v>
      </c>
    </row>
    <row r="23" spans="1:5" ht="13.5" thickBot="1">
      <c r="A23" s="583" t="s">
        <v>52</v>
      </c>
      <c r="B23" s="584" t="s">
        <v>53</v>
      </c>
      <c r="C23" s="585">
        <v>0</v>
      </c>
      <c r="D23" s="585">
        <v>0</v>
      </c>
      <c r="E23" s="586">
        <v>0</v>
      </c>
    </row>
    <row r="24" spans="1:5" ht="21.75" thickBot="1">
      <c r="A24" s="572" t="s">
        <v>268</v>
      </c>
      <c r="B24" s="573" t="s">
        <v>54</v>
      </c>
      <c r="C24" s="574">
        <f>SUM(C25:C30)</f>
        <v>0</v>
      </c>
      <c r="D24" s="574">
        <f>SUM(D25:D29)</f>
        <v>2950000</v>
      </c>
      <c r="E24" s="574">
        <f>SUM(E25:E29)</f>
        <v>2950000</v>
      </c>
    </row>
    <row r="25" spans="1:5" ht="12.75">
      <c r="A25" s="575" t="s">
        <v>55</v>
      </c>
      <c r="B25" s="576" t="s">
        <v>56</v>
      </c>
      <c r="C25" s="577">
        <v>0</v>
      </c>
      <c r="D25" s="577">
        <v>2950000</v>
      </c>
      <c r="E25" s="578">
        <v>2950000</v>
      </c>
    </row>
    <row r="26" spans="1:5" ht="12.75">
      <c r="A26" s="579" t="s">
        <v>57</v>
      </c>
      <c r="B26" s="580" t="s">
        <v>58</v>
      </c>
      <c r="C26" s="581">
        <v>0</v>
      </c>
      <c r="D26" s="581">
        <v>0</v>
      </c>
      <c r="E26" s="582">
        <v>0</v>
      </c>
    </row>
    <row r="27" spans="1:5" ht="12.75">
      <c r="A27" s="579" t="s">
        <v>59</v>
      </c>
      <c r="B27" s="580" t="s">
        <v>60</v>
      </c>
      <c r="C27" s="581">
        <v>0</v>
      </c>
      <c r="D27" s="581">
        <v>0</v>
      </c>
      <c r="E27" s="582">
        <v>0</v>
      </c>
    </row>
    <row r="28" spans="1:5" ht="12.75">
      <c r="A28" s="579" t="s">
        <v>61</v>
      </c>
      <c r="B28" s="580" t="s">
        <v>62</v>
      </c>
      <c r="C28" s="581">
        <v>0</v>
      </c>
      <c r="D28" s="581"/>
      <c r="E28" s="582"/>
    </row>
    <row r="29" spans="1:5" ht="12.75">
      <c r="A29" s="579" t="s">
        <v>63</v>
      </c>
      <c r="B29" s="580" t="s">
        <v>64</v>
      </c>
      <c r="C29" s="581"/>
      <c r="D29" s="581"/>
      <c r="E29" s="582"/>
    </row>
    <row r="30" spans="1:5" ht="13.5" thickBot="1">
      <c r="A30" s="583" t="s">
        <v>65</v>
      </c>
      <c r="B30" s="588" t="s">
        <v>66</v>
      </c>
      <c r="C30" s="585">
        <v>0</v>
      </c>
      <c r="D30" s="585"/>
      <c r="E30" s="586"/>
    </row>
    <row r="31" spans="1:5" ht="13.5" thickBot="1">
      <c r="A31" s="572" t="s">
        <v>67</v>
      </c>
      <c r="B31" s="573" t="s">
        <v>68</v>
      </c>
      <c r="C31" s="589">
        <f>C32+C35+C37</f>
        <v>1320000</v>
      </c>
      <c r="D31" s="589">
        <f>D32+D35+D37</f>
        <v>1320000</v>
      </c>
      <c r="E31" s="589">
        <f>E32+E35+E37</f>
        <v>1613508</v>
      </c>
    </row>
    <row r="32" spans="1:5" ht="12.75">
      <c r="A32" s="575" t="s">
        <v>69</v>
      </c>
      <c r="B32" s="576" t="s">
        <v>70</v>
      </c>
      <c r="C32" s="590">
        <f>C33+C34</f>
        <v>1100000</v>
      </c>
      <c r="D32" s="590">
        <f>D33+D34</f>
        <v>1100000</v>
      </c>
      <c r="E32" s="590">
        <f>E33+E34</f>
        <v>1367314</v>
      </c>
    </row>
    <row r="33" spans="1:5" ht="22.5">
      <c r="A33" s="579" t="s">
        <v>71</v>
      </c>
      <c r="B33" s="580" t="s">
        <v>72</v>
      </c>
      <c r="C33" s="581">
        <v>100000</v>
      </c>
      <c r="D33" s="581">
        <v>100000</v>
      </c>
      <c r="E33" s="582">
        <v>262664</v>
      </c>
    </row>
    <row r="34" spans="1:5" ht="22.5">
      <c r="A34" s="579" t="s">
        <v>73</v>
      </c>
      <c r="B34" s="580" t="s">
        <v>74</v>
      </c>
      <c r="C34" s="581">
        <v>1000000</v>
      </c>
      <c r="D34" s="581">
        <v>1000000</v>
      </c>
      <c r="E34" s="582">
        <v>1104650</v>
      </c>
    </row>
    <row r="35" spans="1:5" ht="12.75">
      <c r="A35" s="579" t="s">
        <v>75</v>
      </c>
      <c r="B35" s="580" t="s">
        <v>76</v>
      </c>
      <c r="C35" s="581">
        <v>200000</v>
      </c>
      <c r="D35" s="581">
        <v>200000</v>
      </c>
      <c r="E35" s="582">
        <v>244312</v>
      </c>
    </row>
    <row r="36" spans="1:5" ht="12.75">
      <c r="A36" s="579" t="s">
        <v>77</v>
      </c>
      <c r="B36" s="580" t="s">
        <v>427</v>
      </c>
      <c r="C36" s="581">
        <v>0</v>
      </c>
      <c r="D36" s="581">
        <v>0</v>
      </c>
      <c r="E36" s="582">
        <v>0</v>
      </c>
    </row>
    <row r="37" spans="1:5" ht="13.5" thickBot="1">
      <c r="A37" s="583" t="s">
        <v>78</v>
      </c>
      <c r="B37" s="588" t="s">
        <v>428</v>
      </c>
      <c r="C37" s="585">
        <v>20000</v>
      </c>
      <c r="D37" s="585">
        <v>20000</v>
      </c>
      <c r="E37" s="586">
        <v>1882</v>
      </c>
    </row>
    <row r="38" spans="1:5" ht="13.5" thickBot="1">
      <c r="A38" s="572" t="s">
        <v>270</v>
      </c>
      <c r="B38" s="573" t="s">
        <v>79</v>
      </c>
      <c r="C38" s="574">
        <f>SUM(C39:C51)</f>
        <v>1147000</v>
      </c>
      <c r="D38" s="574">
        <f>SUM(D39:D51)</f>
        <v>1147000</v>
      </c>
      <c r="E38" s="574">
        <f>SUM(E39:E51)</f>
        <v>1360197</v>
      </c>
    </row>
    <row r="39" spans="1:5" ht="12.75">
      <c r="A39" s="620" t="s">
        <v>80</v>
      </c>
      <c r="B39" s="655" t="s">
        <v>81</v>
      </c>
      <c r="C39" s="622">
        <v>0</v>
      </c>
      <c r="D39" s="622">
        <v>0</v>
      </c>
      <c r="E39" s="623">
        <v>0</v>
      </c>
    </row>
    <row r="40" spans="1:5" ht="12.75">
      <c r="A40" s="579" t="s">
        <v>82</v>
      </c>
      <c r="B40" s="580" t="s">
        <v>83</v>
      </c>
      <c r="C40" s="581">
        <v>578000</v>
      </c>
      <c r="D40" s="581">
        <v>578000</v>
      </c>
      <c r="E40" s="582">
        <f>596046+1038</f>
        <v>597084</v>
      </c>
    </row>
    <row r="41" spans="1:5" ht="12.75">
      <c r="A41" s="579" t="s">
        <v>84</v>
      </c>
      <c r="B41" s="580" t="s">
        <v>85</v>
      </c>
      <c r="C41" s="581">
        <v>0</v>
      </c>
      <c r="D41" s="581"/>
      <c r="E41" s="582"/>
    </row>
    <row r="42" spans="1:5" ht="12.75">
      <c r="A42" s="579" t="s">
        <v>86</v>
      </c>
      <c r="B42" s="580" t="s">
        <v>87</v>
      </c>
      <c r="C42" s="581">
        <v>0</v>
      </c>
      <c r="D42" s="581"/>
      <c r="E42" s="582"/>
    </row>
    <row r="43" spans="1:5" ht="12.75">
      <c r="A43" s="579" t="s">
        <v>88</v>
      </c>
      <c r="B43" s="580" t="s">
        <v>89</v>
      </c>
      <c r="C43" s="581">
        <v>567000</v>
      </c>
      <c r="D43" s="581">
        <v>470592</v>
      </c>
      <c r="E43" s="582">
        <v>473026</v>
      </c>
    </row>
    <row r="44" spans="1:5" ht="13.5" thickBot="1">
      <c r="A44" s="631" t="s">
        <v>90</v>
      </c>
      <c r="B44" s="658" t="s">
        <v>91</v>
      </c>
      <c r="C44" s="633">
        <v>0</v>
      </c>
      <c r="D44" s="633">
        <v>96408</v>
      </c>
      <c r="E44" s="634">
        <v>288858</v>
      </c>
    </row>
    <row r="45" spans="1:5" ht="87.75" customHeight="1" thickBot="1">
      <c r="A45" s="670"/>
      <c r="B45" s="671"/>
      <c r="C45" s="672"/>
      <c r="D45" s="672"/>
      <c r="E45" s="672"/>
    </row>
    <row r="46" spans="1:5" ht="12.75">
      <c r="A46" s="919" t="s">
        <v>19</v>
      </c>
      <c r="B46" s="921" t="s">
        <v>20</v>
      </c>
      <c r="C46" s="923" t="s">
        <v>1052</v>
      </c>
      <c r="D46" s="923"/>
      <c r="E46" s="924"/>
    </row>
    <row r="47" spans="1:5" ht="24.75" thickBot="1">
      <c r="A47" s="920"/>
      <c r="B47" s="922"/>
      <c r="C47" s="567" t="s">
        <v>21</v>
      </c>
      <c r="D47" s="567" t="s">
        <v>22</v>
      </c>
      <c r="E47" s="568" t="s">
        <v>23</v>
      </c>
    </row>
    <row r="48" spans="1:5" ht="12.75">
      <c r="A48" s="579" t="s">
        <v>92</v>
      </c>
      <c r="B48" s="580" t="s">
        <v>93</v>
      </c>
      <c r="C48" s="581">
        <v>0</v>
      </c>
      <c r="D48" s="581">
        <v>0</v>
      </c>
      <c r="E48" s="582">
        <v>0</v>
      </c>
    </row>
    <row r="49" spans="1:5" ht="12.75">
      <c r="A49" s="579" t="s">
        <v>94</v>
      </c>
      <c r="B49" s="580" t="s">
        <v>432</v>
      </c>
      <c r="C49" s="581">
        <v>2000</v>
      </c>
      <c r="D49" s="581">
        <v>2000</v>
      </c>
      <c r="E49" s="582">
        <v>1213</v>
      </c>
    </row>
    <row r="50" spans="1:5" ht="12.75">
      <c r="A50" s="579" t="s">
        <v>95</v>
      </c>
      <c r="B50" s="580" t="s">
        <v>96</v>
      </c>
      <c r="C50" s="591">
        <v>0</v>
      </c>
      <c r="D50" s="591">
        <v>0</v>
      </c>
      <c r="E50" s="592"/>
    </row>
    <row r="51" spans="1:5" ht="23.25" thickBot="1">
      <c r="A51" s="583" t="s">
        <v>97</v>
      </c>
      <c r="B51" s="584" t="s">
        <v>651</v>
      </c>
      <c r="C51" s="593"/>
      <c r="D51" s="593"/>
      <c r="E51" s="594">
        <v>16</v>
      </c>
    </row>
    <row r="52" spans="1:5" ht="13.5" thickBot="1">
      <c r="A52" s="572" t="s">
        <v>303</v>
      </c>
      <c r="B52" s="573" t="s">
        <v>98</v>
      </c>
      <c r="C52" s="574"/>
      <c r="D52" s="574"/>
      <c r="E52" s="595"/>
    </row>
    <row r="53" spans="1:5" ht="12.75">
      <c r="A53" s="575" t="s">
        <v>99</v>
      </c>
      <c r="B53" s="576" t="s">
        <v>100</v>
      </c>
      <c r="C53" s="596">
        <v>0</v>
      </c>
      <c r="D53" s="596">
        <v>0</v>
      </c>
      <c r="E53" s="597">
        <v>0</v>
      </c>
    </row>
    <row r="54" spans="1:5" ht="12.75">
      <c r="A54" s="579" t="s">
        <v>101</v>
      </c>
      <c r="B54" s="580" t="s">
        <v>102</v>
      </c>
      <c r="C54" s="591">
        <v>0</v>
      </c>
      <c r="D54" s="591">
        <v>0</v>
      </c>
      <c r="E54" s="592">
        <v>0</v>
      </c>
    </row>
    <row r="55" spans="1:5" ht="12.75">
      <c r="A55" s="579" t="s">
        <v>103</v>
      </c>
      <c r="B55" s="580" t="s">
        <v>104</v>
      </c>
      <c r="C55" s="591">
        <v>0</v>
      </c>
      <c r="D55" s="591">
        <v>0</v>
      </c>
      <c r="E55" s="592">
        <v>0</v>
      </c>
    </row>
    <row r="56" spans="1:5" ht="12.75">
      <c r="A56" s="579" t="s">
        <v>105</v>
      </c>
      <c r="B56" s="580" t="s">
        <v>106</v>
      </c>
      <c r="C56" s="591">
        <v>0</v>
      </c>
      <c r="D56" s="591">
        <v>0</v>
      </c>
      <c r="E56" s="592">
        <v>0</v>
      </c>
    </row>
    <row r="57" spans="1:5" ht="13.5" thickBot="1">
      <c r="A57" s="583" t="s">
        <v>107</v>
      </c>
      <c r="B57" s="584" t="s">
        <v>108</v>
      </c>
      <c r="C57" s="593">
        <v>0</v>
      </c>
      <c r="D57" s="593">
        <v>0</v>
      </c>
      <c r="E57" s="594">
        <v>0</v>
      </c>
    </row>
    <row r="58" spans="1:5" ht="13.5" thickBot="1">
      <c r="A58" s="572" t="s">
        <v>109</v>
      </c>
      <c r="B58" s="573" t="s">
        <v>110</v>
      </c>
      <c r="C58" s="574"/>
      <c r="D58" s="574">
        <f>SUM(D59:D62)</f>
        <v>0</v>
      </c>
      <c r="E58" s="652">
        <f>SUM(E59:E62)</f>
        <v>0</v>
      </c>
    </row>
    <row r="59" spans="1:5" ht="18" customHeight="1">
      <c r="A59" s="575" t="s">
        <v>111</v>
      </c>
      <c r="B59" s="576" t="s">
        <v>112</v>
      </c>
      <c r="C59" s="577">
        <v>0</v>
      </c>
      <c r="D59" s="577">
        <v>0</v>
      </c>
      <c r="E59" s="578">
        <v>0</v>
      </c>
    </row>
    <row r="60" spans="1:5" ht="22.5">
      <c r="A60" s="579" t="s">
        <v>113</v>
      </c>
      <c r="B60" s="580" t="s">
        <v>114</v>
      </c>
      <c r="C60" s="581">
        <v>0</v>
      </c>
      <c r="D60" s="581"/>
      <c r="E60" s="582"/>
    </row>
    <row r="61" spans="1:5" ht="13.5" customHeight="1">
      <c r="A61" s="579" t="s">
        <v>115</v>
      </c>
      <c r="B61" s="580" t="s">
        <v>116</v>
      </c>
      <c r="C61" s="581">
        <v>0</v>
      </c>
      <c r="D61" s="581">
        <v>0</v>
      </c>
      <c r="E61" s="582">
        <v>0</v>
      </c>
    </row>
    <row r="62" spans="1:5" ht="13.5" thickBot="1">
      <c r="A62" s="583" t="s">
        <v>117</v>
      </c>
      <c r="B62" s="584" t="s">
        <v>118</v>
      </c>
      <c r="C62" s="585">
        <v>0</v>
      </c>
      <c r="D62" s="585">
        <v>0</v>
      </c>
      <c r="E62" s="586">
        <v>0</v>
      </c>
    </row>
    <row r="63" spans="1:5" ht="13.5" thickBot="1">
      <c r="A63" s="572" t="s">
        <v>272</v>
      </c>
      <c r="B63" s="587" t="s">
        <v>119</v>
      </c>
      <c r="C63" s="574"/>
      <c r="D63" s="574"/>
      <c r="E63" s="595"/>
    </row>
    <row r="64" spans="1:5" ht="12.75">
      <c r="A64" s="575" t="s">
        <v>120</v>
      </c>
      <c r="B64" s="576" t="s">
        <v>121</v>
      </c>
      <c r="C64" s="591"/>
      <c r="D64" s="591"/>
      <c r="E64" s="592"/>
    </row>
    <row r="65" spans="1:5" ht="22.5">
      <c r="A65" s="579" t="s">
        <v>122</v>
      </c>
      <c r="B65" s="580" t="s">
        <v>123</v>
      </c>
      <c r="C65" s="591">
        <v>0</v>
      </c>
      <c r="D65" s="591">
        <v>0</v>
      </c>
      <c r="E65" s="592">
        <v>0</v>
      </c>
    </row>
    <row r="66" spans="1:5" ht="12.75">
      <c r="A66" s="579" t="s">
        <v>124</v>
      </c>
      <c r="B66" s="580" t="s">
        <v>125</v>
      </c>
      <c r="C66" s="591">
        <v>0</v>
      </c>
      <c r="D66" s="591">
        <v>0</v>
      </c>
      <c r="E66" s="592">
        <v>0</v>
      </c>
    </row>
    <row r="67" spans="1:5" ht="13.5" thickBot="1">
      <c r="A67" s="583" t="s">
        <v>126</v>
      </c>
      <c r="B67" s="584" t="s">
        <v>127</v>
      </c>
      <c r="C67" s="591">
        <v>0</v>
      </c>
      <c r="D67" s="591">
        <v>0</v>
      </c>
      <c r="E67" s="592">
        <v>0</v>
      </c>
    </row>
    <row r="68" spans="1:5" ht="13.5" thickBot="1">
      <c r="A68" s="572" t="s">
        <v>274</v>
      </c>
      <c r="B68" s="573" t="s">
        <v>128</v>
      </c>
      <c r="C68" s="589">
        <f>C10+C17+C24+C31+C38+C52+C58+C64</f>
        <v>16755625</v>
      </c>
      <c r="D68" s="589">
        <f>D10+D17+D24+D31+D38+D52+D58+D64</f>
        <v>22912043</v>
      </c>
      <c r="E68" s="598">
        <f>E10+E17+E24+E31+E38+E52+E58+E64</f>
        <v>21961383</v>
      </c>
    </row>
    <row r="69" spans="1:5" ht="12.75">
      <c r="A69" s="599"/>
      <c r="B69" s="599"/>
      <c r="C69" s="600"/>
      <c r="D69" s="600"/>
      <c r="E69" s="600"/>
    </row>
    <row r="70" spans="1:5" ht="13.5" thickBot="1">
      <c r="A70" s="599"/>
      <c r="B70" s="599"/>
      <c r="C70" s="600"/>
      <c r="D70" s="600"/>
      <c r="E70" s="600"/>
    </row>
    <row r="71" spans="1:5" ht="12.75">
      <c r="A71" s="919" t="s">
        <v>19</v>
      </c>
      <c r="B71" s="921" t="s">
        <v>20</v>
      </c>
      <c r="C71" s="923" t="s">
        <v>1052</v>
      </c>
      <c r="D71" s="923"/>
      <c r="E71" s="924"/>
    </row>
    <row r="72" spans="1:5" ht="24.75" thickBot="1">
      <c r="A72" s="920"/>
      <c r="B72" s="922"/>
      <c r="C72" s="567" t="s">
        <v>21</v>
      </c>
      <c r="D72" s="567" t="s">
        <v>22</v>
      </c>
      <c r="E72" s="568" t="s">
        <v>23</v>
      </c>
    </row>
    <row r="73" spans="1:5" ht="13.5" thickBot="1">
      <c r="A73" s="569" t="s">
        <v>24</v>
      </c>
      <c r="B73" s="570" t="s">
        <v>25</v>
      </c>
      <c r="C73" s="570" t="s">
        <v>26</v>
      </c>
      <c r="D73" s="570" t="s">
        <v>27</v>
      </c>
      <c r="E73" s="571" t="s">
        <v>28</v>
      </c>
    </row>
    <row r="74" spans="1:5" ht="25.5" customHeight="1" thickBot="1">
      <c r="A74" s="601" t="s">
        <v>129</v>
      </c>
      <c r="B74" s="602" t="s">
        <v>130</v>
      </c>
      <c r="C74" s="603"/>
      <c r="D74" s="603"/>
      <c r="E74" s="604"/>
    </row>
    <row r="75" spans="1:5" ht="22.5">
      <c r="A75" s="575" t="s">
        <v>131</v>
      </c>
      <c r="B75" s="576" t="s">
        <v>132</v>
      </c>
      <c r="C75" s="591">
        <v>0</v>
      </c>
      <c r="D75" s="591">
        <v>0</v>
      </c>
      <c r="E75" s="592">
        <v>0</v>
      </c>
    </row>
    <row r="76" spans="1:5" ht="22.5">
      <c r="A76" s="579" t="s">
        <v>133</v>
      </c>
      <c r="B76" s="580" t="s">
        <v>134</v>
      </c>
      <c r="C76" s="591">
        <v>0</v>
      </c>
      <c r="D76" s="591">
        <v>0</v>
      </c>
      <c r="E76" s="592">
        <v>0</v>
      </c>
    </row>
    <row r="77" spans="1:5" ht="23.25" thickBot="1">
      <c r="A77" s="583" t="s">
        <v>135</v>
      </c>
      <c r="B77" s="605" t="s">
        <v>136</v>
      </c>
      <c r="C77" s="591">
        <v>0</v>
      </c>
      <c r="D77" s="591">
        <v>0</v>
      </c>
      <c r="E77" s="592">
        <v>0</v>
      </c>
    </row>
    <row r="78" spans="1:5" ht="13.5" thickBot="1">
      <c r="A78" s="606" t="s">
        <v>137</v>
      </c>
      <c r="B78" s="587" t="s">
        <v>138</v>
      </c>
      <c r="C78" s="574"/>
      <c r="D78" s="574"/>
      <c r="E78" s="595"/>
    </row>
    <row r="79" spans="1:5" ht="22.5">
      <c r="A79" s="620" t="s">
        <v>139</v>
      </c>
      <c r="B79" s="655" t="s">
        <v>140</v>
      </c>
      <c r="C79" s="656">
        <v>0</v>
      </c>
      <c r="D79" s="656">
        <v>0</v>
      </c>
      <c r="E79" s="657">
        <v>0</v>
      </c>
    </row>
    <row r="80" spans="1:5" ht="22.5">
      <c r="A80" s="579" t="s">
        <v>141</v>
      </c>
      <c r="B80" s="580" t="s">
        <v>142</v>
      </c>
      <c r="C80" s="591">
        <v>0</v>
      </c>
      <c r="D80" s="591">
        <v>0</v>
      </c>
      <c r="E80" s="592">
        <v>0</v>
      </c>
    </row>
    <row r="81" spans="1:5" ht="22.5">
      <c r="A81" s="579" t="s">
        <v>143</v>
      </c>
      <c r="B81" s="580" t="s">
        <v>144</v>
      </c>
      <c r="C81" s="591">
        <v>0</v>
      </c>
      <c r="D81" s="591">
        <v>0</v>
      </c>
      <c r="E81" s="592">
        <v>0</v>
      </c>
    </row>
    <row r="82" spans="1:5" ht="18.75" customHeight="1" thickBot="1">
      <c r="A82" s="631" t="s">
        <v>145</v>
      </c>
      <c r="B82" s="658" t="s">
        <v>146</v>
      </c>
      <c r="C82" s="659">
        <v>0</v>
      </c>
      <c r="D82" s="659">
        <v>0</v>
      </c>
      <c r="E82" s="660">
        <v>0</v>
      </c>
    </row>
    <row r="83" spans="1:5" ht="13.5" thickBot="1">
      <c r="A83" s="606" t="s">
        <v>147</v>
      </c>
      <c r="B83" s="587" t="s">
        <v>148</v>
      </c>
      <c r="C83" s="574">
        <f>SUM(C84:C85)</f>
        <v>941638</v>
      </c>
      <c r="D83" s="574">
        <f>SUM(D84:D85)</f>
        <v>11573000</v>
      </c>
      <c r="E83" s="574">
        <f>SUM(E84:E85)</f>
        <v>11573000</v>
      </c>
    </row>
    <row r="84" spans="1:5" ht="22.5">
      <c r="A84" s="575" t="s">
        <v>149</v>
      </c>
      <c r="B84" s="576" t="s">
        <v>969</v>
      </c>
      <c r="C84" s="591">
        <v>941638</v>
      </c>
      <c r="D84" s="591">
        <v>11573000</v>
      </c>
      <c r="E84" s="592">
        <v>11573000</v>
      </c>
    </row>
    <row r="85" spans="1:5" ht="23.25" thickBot="1">
      <c r="A85" s="583" t="s">
        <v>150</v>
      </c>
      <c r="B85" s="584" t="s">
        <v>151</v>
      </c>
      <c r="C85" s="591">
        <v>0</v>
      </c>
      <c r="D85" s="591">
        <v>0</v>
      </c>
      <c r="E85" s="592">
        <v>0</v>
      </c>
    </row>
    <row r="86" spans="1:5" ht="13.5" thickBot="1">
      <c r="A86" s="606" t="s">
        <v>152</v>
      </c>
      <c r="B86" s="587" t="s">
        <v>153</v>
      </c>
      <c r="C86" s="574"/>
      <c r="D86" s="574">
        <f>SUM(D87:D89)</f>
        <v>498541</v>
      </c>
      <c r="E86" s="574">
        <f>SUM(E87:E89)</f>
        <v>498541</v>
      </c>
    </row>
    <row r="87" spans="1:5" ht="22.5">
      <c r="A87" s="575" t="s">
        <v>154</v>
      </c>
      <c r="B87" s="576" t="s">
        <v>155</v>
      </c>
      <c r="C87" s="591">
        <v>0</v>
      </c>
      <c r="D87" s="591">
        <v>498541</v>
      </c>
      <c r="E87" s="592">
        <v>498541</v>
      </c>
    </row>
    <row r="88" spans="1:5" ht="22.5">
      <c r="A88" s="579" t="s">
        <v>156</v>
      </c>
      <c r="B88" s="580" t="s">
        <v>157</v>
      </c>
      <c r="C88" s="591">
        <v>0</v>
      </c>
      <c r="D88" s="591">
        <v>0</v>
      </c>
      <c r="E88" s="592">
        <v>0</v>
      </c>
    </row>
    <row r="89" spans="1:5" ht="23.25" thickBot="1">
      <c r="A89" s="583" t="s">
        <v>158</v>
      </c>
      <c r="B89" s="588" t="s">
        <v>159</v>
      </c>
      <c r="C89" s="591">
        <v>0</v>
      </c>
      <c r="D89" s="591">
        <v>0</v>
      </c>
      <c r="E89" s="592">
        <v>0</v>
      </c>
    </row>
    <row r="90" spans="1:5" ht="13.5" thickBot="1">
      <c r="A90" s="606" t="s">
        <v>160</v>
      </c>
      <c r="B90" s="587" t="s">
        <v>161</v>
      </c>
      <c r="C90" s="574"/>
      <c r="D90" s="574"/>
      <c r="E90" s="595"/>
    </row>
    <row r="91" spans="1:5" ht="22.5">
      <c r="A91" s="607" t="s">
        <v>162</v>
      </c>
      <c r="B91" s="576" t="s">
        <v>163</v>
      </c>
      <c r="C91" s="591">
        <v>0</v>
      </c>
      <c r="D91" s="591">
        <v>0</v>
      </c>
      <c r="E91" s="592">
        <v>0</v>
      </c>
    </row>
    <row r="92" spans="1:5" ht="22.5">
      <c r="A92" s="608" t="s">
        <v>164</v>
      </c>
      <c r="B92" s="580" t="s">
        <v>165</v>
      </c>
      <c r="C92" s="591">
        <v>0</v>
      </c>
      <c r="D92" s="591">
        <v>0</v>
      </c>
      <c r="E92" s="592">
        <v>0</v>
      </c>
    </row>
    <row r="93" spans="1:5" ht="22.5">
      <c r="A93" s="608" t="s">
        <v>166</v>
      </c>
      <c r="B93" s="580" t="s">
        <v>167</v>
      </c>
      <c r="C93" s="591">
        <v>0</v>
      </c>
      <c r="D93" s="591">
        <v>0</v>
      </c>
      <c r="E93" s="592">
        <v>0</v>
      </c>
    </row>
    <row r="94" spans="1:5" ht="21" customHeight="1" thickBot="1">
      <c r="A94" s="609" t="s">
        <v>168</v>
      </c>
      <c r="B94" s="588" t="s">
        <v>169</v>
      </c>
      <c r="C94" s="591">
        <v>0</v>
      </c>
      <c r="D94" s="591">
        <v>0</v>
      </c>
      <c r="E94" s="592">
        <v>0</v>
      </c>
    </row>
    <row r="95" spans="1:5" ht="13.5" thickBot="1">
      <c r="A95" s="606" t="s">
        <v>170</v>
      </c>
      <c r="B95" s="587" t="s">
        <v>171</v>
      </c>
      <c r="C95" s="610">
        <v>0</v>
      </c>
      <c r="D95" s="610">
        <v>0</v>
      </c>
      <c r="E95" s="611">
        <v>0</v>
      </c>
    </row>
    <row r="96" spans="1:5" ht="13.5" thickBot="1">
      <c r="A96" s="606" t="s">
        <v>172</v>
      </c>
      <c r="B96" s="612" t="s">
        <v>173</v>
      </c>
      <c r="C96" s="589">
        <f>C74+C78+C83+C86+C90+C95</f>
        <v>941638</v>
      </c>
      <c r="D96" s="589">
        <f>D74+D78+D83+D86+D90+D95</f>
        <v>12071541</v>
      </c>
      <c r="E96" s="589">
        <f>E74+E78+E83+E86+E90+E95</f>
        <v>12071541</v>
      </c>
    </row>
    <row r="97" spans="1:5" ht="21.75" thickBot="1">
      <c r="A97" s="601" t="s">
        <v>174</v>
      </c>
      <c r="B97" s="613" t="s">
        <v>175</v>
      </c>
      <c r="C97" s="589">
        <f>C68+C96</f>
        <v>17697263</v>
      </c>
      <c r="D97" s="589">
        <f>D68+D96</f>
        <v>34983584</v>
      </c>
      <c r="E97" s="589">
        <f>E68+E96</f>
        <v>34032924</v>
      </c>
    </row>
    <row r="99" spans="1:5" ht="12.75">
      <c r="A99" s="614"/>
      <c r="B99" s="614"/>
      <c r="C99" s="615"/>
      <c r="D99" s="615"/>
      <c r="E99" s="615"/>
    </row>
    <row r="100" spans="1:5" ht="16.5" thickBot="1">
      <c r="A100" s="928" t="s">
        <v>843</v>
      </c>
      <c r="B100" s="928"/>
      <c r="C100" s="928"/>
      <c r="D100" s="928"/>
      <c r="E100" s="928"/>
    </row>
    <row r="101" spans="1:5" ht="12.75">
      <c r="A101" s="919" t="s">
        <v>19</v>
      </c>
      <c r="B101" s="921" t="s">
        <v>844</v>
      </c>
      <c r="C101" s="923" t="s">
        <v>1052</v>
      </c>
      <c r="D101" s="923"/>
      <c r="E101" s="924"/>
    </row>
    <row r="102" spans="1:5" ht="24.75" thickBot="1">
      <c r="A102" s="920"/>
      <c r="B102" s="922"/>
      <c r="C102" s="567" t="s">
        <v>21</v>
      </c>
      <c r="D102" s="567" t="s">
        <v>22</v>
      </c>
      <c r="E102" s="568" t="s">
        <v>23</v>
      </c>
    </row>
    <row r="103" spans="1:5" ht="13.5" thickBot="1">
      <c r="A103" s="569" t="s">
        <v>24</v>
      </c>
      <c r="B103" s="570" t="s">
        <v>25</v>
      </c>
      <c r="C103" s="570" t="s">
        <v>26</v>
      </c>
      <c r="D103" s="570" t="s">
        <v>27</v>
      </c>
      <c r="E103" s="616" t="s">
        <v>28</v>
      </c>
    </row>
    <row r="104" spans="1:5" ht="13.5" thickBot="1">
      <c r="A104" s="617" t="s">
        <v>266</v>
      </c>
      <c r="B104" s="618" t="s">
        <v>845</v>
      </c>
      <c r="C104" s="619">
        <f>C105+C106+C107+C108+C109</f>
        <v>16437625</v>
      </c>
      <c r="D104" s="619">
        <f>D105+D106+D107+D108+D109</f>
        <v>20867305</v>
      </c>
      <c r="E104" s="619">
        <f>E105+E106+E107+E108+E109</f>
        <v>15949345</v>
      </c>
    </row>
    <row r="105" spans="1:5" ht="12.75">
      <c r="A105" s="620" t="s">
        <v>30</v>
      </c>
      <c r="B105" s="621" t="s">
        <v>846</v>
      </c>
      <c r="C105" s="622">
        <v>5762000</v>
      </c>
      <c r="D105" s="622">
        <v>7217652</v>
      </c>
      <c r="E105" s="623">
        <v>7115634</v>
      </c>
    </row>
    <row r="106" spans="1:5" ht="12.75">
      <c r="A106" s="579" t="s">
        <v>32</v>
      </c>
      <c r="B106" s="624" t="s">
        <v>952</v>
      </c>
      <c r="C106" s="581">
        <v>1611000</v>
      </c>
      <c r="D106" s="581">
        <v>1678021</v>
      </c>
      <c r="E106" s="582">
        <v>1657524</v>
      </c>
    </row>
    <row r="107" spans="1:5" ht="12.75">
      <c r="A107" s="579" t="s">
        <v>34</v>
      </c>
      <c r="B107" s="624" t="s">
        <v>847</v>
      </c>
      <c r="C107" s="585">
        <v>6562625</v>
      </c>
      <c r="D107" s="585">
        <v>9776132</v>
      </c>
      <c r="E107" s="586">
        <v>5185874</v>
      </c>
    </row>
    <row r="108" spans="1:5" ht="12.75">
      <c r="A108" s="579" t="s">
        <v>36</v>
      </c>
      <c r="B108" s="625" t="s">
        <v>954</v>
      </c>
      <c r="C108" s="585">
        <v>1713000</v>
      </c>
      <c r="D108" s="585">
        <v>1432200</v>
      </c>
      <c r="E108" s="586">
        <v>1267200</v>
      </c>
    </row>
    <row r="109" spans="1:5" ht="12.75">
      <c r="A109" s="579" t="s">
        <v>848</v>
      </c>
      <c r="B109" s="626" t="s">
        <v>955</v>
      </c>
      <c r="C109" s="585">
        <v>789000</v>
      </c>
      <c r="D109" s="585">
        <f>D110+D119</f>
        <v>763300</v>
      </c>
      <c r="E109" s="586">
        <f>E110+E119</f>
        <v>723113</v>
      </c>
    </row>
    <row r="110" spans="1:5" ht="12.75">
      <c r="A110" s="579" t="s">
        <v>39</v>
      </c>
      <c r="B110" s="624" t="s">
        <v>849</v>
      </c>
      <c r="C110" s="585">
        <v>600000</v>
      </c>
      <c r="D110" s="585">
        <v>599400</v>
      </c>
      <c r="E110" s="586">
        <v>565933</v>
      </c>
    </row>
    <row r="111" spans="1:5" ht="12.75">
      <c r="A111" s="579" t="s">
        <v>850</v>
      </c>
      <c r="B111" s="627" t="s">
        <v>851</v>
      </c>
      <c r="C111" s="585">
        <v>0</v>
      </c>
      <c r="D111" s="585">
        <v>0</v>
      </c>
      <c r="E111" s="586">
        <v>0</v>
      </c>
    </row>
    <row r="112" spans="1:5" ht="22.5">
      <c r="A112" s="579" t="s">
        <v>852</v>
      </c>
      <c r="B112" s="628" t="s">
        <v>853</v>
      </c>
      <c r="C112" s="585"/>
      <c r="D112" s="585"/>
      <c r="E112" s="586"/>
    </row>
    <row r="113" spans="1:5" ht="22.5">
      <c r="A113" s="579" t="s">
        <v>854</v>
      </c>
      <c r="B113" s="628" t="s">
        <v>855</v>
      </c>
      <c r="C113" s="585">
        <v>0</v>
      </c>
      <c r="D113" s="585">
        <v>0</v>
      </c>
      <c r="E113" s="586">
        <v>0</v>
      </c>
    </row>
    <row r="114" spans="1:5" ht="22.5">
      <c r="A114" s="579" t="s">
        <v>856</v>
      </c>
      <c r="B114" s="627" t="s">
        <v>857</v>
      </c>
      <c r="C114" s="585">
        <v>0</v>
      </c>
      <c r="D114" s="585"/>
      <c r="E114" s="586"/>
    </row>
    <row r="115" spans="1:5" ht="22.5">
      <c r="A115" s="579" t="s">
        <v>858</v>
      </c>
      <c r="B115" s="627" t="s">
        <v>859</v>
      </c>
      <c r="C115" s="585">
        <v>0</v>
      </c>
      <c r="D115" s="585">
        <v>0</v>
      </c>
      <c r="E115" s="586">
        <v>0</v>
      </c>
    </row>
    <row r="116" spans="1:5" ht="22.5">
      <c r="A116" s="579" t="s">
        <v>860</v>
      </c>
      <c r="B116" s="628" t="s">
        <v>861</v>
      </c>
      <c r="C116" s="585">
        <v>0</v>
      </c>
      <c r="D116" s="585">
        <v>0</v>
      </c>
      <c r="E116" s="586">
        <v>0</v>
      </c>
    </row>
    <row r="117" spans="1:5" ht="22.5">
      <c r="A117" s="629" t="s">
        <v>862</v>
      </c>
      <c r="B117" s="630" t="s">
        <v>863</v>
      </c>
      <c r="C117" s="585">
        <v>0</v>
      </c>
      <c r="D117" s="585">
        <v>0</v>
      </c>
      <c r="E117" s="586">
        <v>0</v>
      </c>
    </row>
    <row r="118" spans="1:5" ht="22.5">
      <c r="A118" s="579" t="s">
        <v>864</v>
      </c>
      <c r="B118" s="630" t="s">
        <v>865</v>
      </c>
      <c r="C118" s="585">
        <v>0</v>
      </c>
      <c r="D118" s="585">
        <v>0</v>
      </c>
      <c r="E118" s="586">
        <v>0</v>
      </c>
    </row>
    <row r="119" spans="1:5" ht="23.25" thickBot="1">
      <c r="A119" s="631" t="s">
        <v>866</v>
      </c>
      <c r="B119" s="632" t="s">
        <v>867</v>
      </c>
      <c r="C119" s="633">
        <v>189000</v>
      </c>
      <c r="D119" s="633">
        <v>163900</v>
      </c>
      <c r="E119" s="634">
        <v>157180</v>
      </c>
    </row>
    <row r="120" spans="1:5" ht="13.5" thickBot="1">
      <c r="A120" s="572" t="s">
        <v>267</v>
      </c>
      <c r="B120" s="635" t="s">
        <v>868</v>
      </c>
      <c r="C120" s="574">
        <f>C121+C123+C125</f>
        <v>318000</v>
      </c>
      <c r="D120" s="574">
        <f>D121+D123+D125</f>
        <v>2764082</v>
      </c>
      <c r="E120" s="652">
        <f>E121+E123+E125</f>
        <v>1882388</v>
      </c>
    </row>
    <row r="121" spans="1:5" ht="13.5" thickBot="1">
      <c r="A121" s="629" t="s">
        <v>42</v>
      </c>
      <c r="B121" s="636" t="s">
        <v>341</v>
      </c>
      <c r="C121" s="641">
        <v>318000</v>
      </c>
      <c r="D121" s="641">
        <v>1946909</v>
      </c>
      <c r="E121" s="642">
        <v>1882388</v>
      </c>
    </row>
    <row r="122" spans="1:5" ht="13.5" thickBot="1">
      <c r="A122" s="661" t="s">
        <v>44</v>
      </c>
      <c r="B122" s="662" t="s">
        <v>869</v>
      </c>
      <c r="C122" s="663">
        <v>0</v>
      </c>
      <c r="D122" s="663"/>
      <c r="E122" s="664"/>
    </row>
    <row r="123" spans="1:5" ht="12.75">
      <c r="A123" s="575" t="s">
        <v>46</v>
      </c>
      <c r="B123" s="640" t="s">
        <v>965</v>
      </c>
      <c r="C123" s="577">
        <v>0</v>
      </c>
      <c r="D123" s="577">
        <v>817173</v>
      </c>
      <c r="E123" s="578"/>
    </row>
    <row r="124" spans="1:5" ht="12.75">
      <c r="A124" s="575" t="s">
        <v>48</v>
      </c>
      <c r="B124" s="636" t="s">
        <v>870</v>
      </c>
      <c r="C124" s="581">
        <v>0</v>
      </c>
      <c r="D124" s="581">
        <v>0</v>
      </c>
      <c r="E124" s="582">
        <v>0</v>
      </c>
    </row>
    <row r="125" spans="1:5" ht="12.75">
      <c r="A125" s="575" t="s">
        <v>50</v>
      </c>
      <c r="B125" s="588" t="s">
        <v>966</v>
      </c>
      <c r="C125" s="581"/>
      <c r="D125" s="581"/>
      <c r="E125" s="582"/>
    </row>
    <row r="126" spans="1:5" ht="12.75">
      <c r="A126" s="575" t="s">
        <v>52</v>
      </c>
      <c r="B126" s="637" t="s">
        <v>871</v>
      </c>
      <c r="C126" s="581">
        <v>0</v>
      </c>
      <c r="D126" s="581">
        <v>0</v>
      </c>
      <c r="E126" s="582">
        <v>0</v>
      </c>
    </row>
    <row r="127" spans="1:5" ht="23.25" thickBot="1">
      <c r="A127" s="629" t="s">
        <v>872</v>
      </c>
      <c r="B127" s="673" t="s">
        <v>873</v>
      </c>
      <c r="C127" s="585">
        <v>0</v>
      </c>
      <c r="D127" s="585">
        <v>0</v>
      </c>
      <c r="E127" s="586">
        <v>0</v>
      </c>
    </row>
    <row r="128" spans="1:5" ht="22.5">
      <c r="A128" s="620" t="s">
        <v>874</v>
      </c>
      <c r="B128" s="674" t="s">
        <v>855</v>
      </c>
      <c r="C128" s="622">
        <v>0</v>
      </c>
      <c r="D128" s="622"/>
      <c r="E128" s="623"/>
    </row>
    <row r="129" spans="1:5" ht="12.75">
      <c r="A129" s="575" t="s">
        <v>875</v>
      </c>
      <c r="B129" s="628" t="s">
        <v>876</v>
      </c>
      <c r="C129" s="581">
        <v>0</v>
      </c>
      <c r="D129" s="581">
        <v>0</v>
      </c>
      <c r="E129" s="582">
        <v>0</v>
      </c>
    </row>
    <row r="130" spans="1:5" ht="22.5">
      <c r="A130" s="575" t="s">
        <v>877</v>
      </c>
      <c r="B130" s="628" t="s">
        <v>878</v>
      </c>
      <c r="C130" s="581">
        <v>0</v>
      </c>
      <c r="D130" s="581">
        <v>0</v>
      </c>
      <c r="E130" s="582">
        <v>0</v>
      </c>
    </row>
    <row r="131" spans="1:5" ht="22.5">
      <c r="A131" s="575" t="s">
        <v>879</v>
      </c>
      <c r="B131" s="628" t="s">
        <v>861</v>
      </c>
      <c r="C131" s="581">
        <v>0</v>
      </c>
      <c r="D131" s="581"/>
      <c r="E131" s="582">
        <v>0</v>
      </c>
    </row>
    <row r="132" spans="1:5" ht="22.5">
      <c r="A132" s="575" t="s">
        <v>880</v>
      </c>
      <c r="B132" s="628" t="s">
        <v>881</v>
      </c>
      <c r="C132" s="581"/>
      <c r="D132" s="581">
        <v>0</v>
      </c>
      <c r="E132" s="582">
        <v>0</v>
      </c>
    </row>
    <row r="133" spans="1:5" ht="23.25" thickBot="1">
      <c r="A133" s="653" t="s">
        <v>882</v>
      </c>
      <c r="B133" s="632" t="s">
        <v>883</v>
      </c>
      <c r="C133" s="633">
        <v>0</v>
      </c>
      <c r="D133" s="633">
        <v>0</v>
      </c>
      <c r="E133" s="634">
        <v>0</v>
      </c>
    </row>
    <row r="134" spans="1:5" ht="13.5" thickBot="1">
      <c r="A134" s="572" t="s">
        <v>268</v>
      </c>
      <c r="B134" s="638" t="s">
        <v>884</v>
      </c>
      <c r="C134" s="574">
        <f>SUM(C135:C136)</f>
        <v>0</v>
      </c>
      <c r="D134" s="574">
        <f>D135</f>
        <v>9912018</v>
      </c>
      <c r="E134" s="595"/>
    </row>
    <row r="135" spans="1:5" ht="12.75">
      <c r="A135" s="575" t="s">
        <v>55</v>
      </c>
      <c r="B135" s="639" t="s">
        <v>885</v>
      </c>
      <c r="C135" s="577"/>
      <c r="D135" s="577">
        <v>9912018</v>
      </c>
      <c r="E135" s="578">
        <v>0</v>
      </c>
    </row>
    <row r="136" spans="1:5" ht="13.5" thickBot="1">
      <c r="A136" s="583" t="s">
        <v>57</v>
      </c>
      <c r="B136" s="636" t="s">
        <v>886</v>
      </c>
      <c r="C136" s="585">
        <v>0</v>
      </c>
      <c r="D136" s="585">
        <v>0</v>
      </c>
      <c r="E136" s="586">
        <v>0</v>
      </c>
    </row>
    <row r="137" spans="1:5" ht="13.5" thickBot="1">
      <c r="A137" s="572" t="s">
        <v>269</v>
      </c>
      <c r="B137" s="638" t="s">
        <v>887</v>
      </c>
      <c r="C137" s="574">
        <f>C134+C120+C104</f>
        <v>16755625</v>
      </c>
      <c r="D137" s="574">
        <f>D134+D120+D104</f>
        <v>33543405</v>
      </c>
      <c r="E137" s="652">
        <f>E134+E120+E104</f>
        <v>17831733</v>
      </c>
    </row>
    <row r="138" spans="1:5" ht="13.5" thickBot="1">
      <c r="A138" s="572" t="s">
        <v>270</v>
      </c>
      <c r="B138" s="638" t="s">
        <v>888</v>
      </c>
      <c r="C138" s="574"/>
      <c r="D138" s="574"/>
      <c r="E138" s="595"/>
    </row>
    <row r="139" spans="1:5" ht="12.75">
      <c r="A139" s="575" t="s">
        <v>80</v>
      </c>
      <c r="B139" s="639" t="s">
        <v>889</v>
      </c>
      <c r="C139" s="581">
        <v>0</v>
      </c>
      <c r="D139" s="581">
        <v>0</v>
      </c>
      <c r="E139" s="582">
        <v>0</v>
      </c>
    </row>
    <row r="140" spans="1:5" ht="12.75">
      <c r="A140" s="575" t="s">
        <v>82</v>
      </c>
      <c r="B140" s="639" t="s">
        <v>890</v>
      </c>
      <c r="C140" s="581">
        <v>0</v>
      </c>
      <c r="D140" s="581">
        <v>0</v>
      </c>
      <c r="E140" s="582">
        <v>0</v>
      </c>
    </row>
    <row r="141" spans="1:5" ht="13.5" thickBot="1">
      <c r="A141" s="629" t="s">
        <v>84</v>
      </c>
      <c r="B141" s="640" t="s">
        <v>891</v>
      </c>
      <c r="C141" s="581">
        <v>0</v>
      </c>
      <c r="D141" s="581">
        <v>0</v>
      </c>
      <c r="E141" s="582">
        <v>0</v>
      </c>
    </row>
    <row r="142" spans="1:5" ht="13.5" thickBot="1">
      <c r="A142" s="572" t="s">
        <v>303</v>
      </c>
      <c r="B142" s="638" t="s">
        <v>892</v>
      </c>
      <c r="C142" s="574"/>
      <c r="D142" s="574"/>
      <c r="E142" s="595"/>
    </row>
    <row r="143" spans="1:5" ht="12.75">
      <c r="A143" s="575" t="s">
        <v>99</v>
      </c>
      <c r="B143" s="639" t="s">
        <v>893</v>
      </c>
      <c r="C143" s="581">
        <v>0</v>
      </c>
      <c r="D143" s="581">
        <v>0</v>
      </c>
      <c r="E143" s="582">
        <v>0</v>
      </c>
    </row>
    <row r="144" spans="1:5" ht="12.75">
      <c r="A144" s="575" t="s">
        <v>101</v>
      </c>
      <c r="B144" s="639" t="s">
        <v>894</v>
      </c>
      <c r="C144" s="581">
        <v>0</v>
      </c>
      <c r="D144" s="581">
        <v>0</v>
      </c>
      <c r="E144" s="582">
        <v>0</v>
      </c>
    </row>
    <row r="145" spans="1:5" ht="12.75">
      <c r="A145" s="575" t="s">
        <v>103</v>
      </c>
      <c r="B145" s="639" t="s">
        <v>895</v>
      </c>
      <c r="C145" s="581">
        <v>0</v>
      </c>
      <c r="D145" s="581">
        <v>0</v>
      </c>
      <c r="E145" s="582">
        <v>0</v>
      </c>
    </row>
    <row r="146" spans="1:5" ht="13.5" thickBot="1">
      <c r="A146" s="629" t="s">
        <v>105</v>
      </c>
      <c r="B146" s="640" t="s">
        <v>896</v>
      </c>
      <c r="C146" s="581">
        <v>0</v>
      </c>
      <c r="D146" s="581">
        <v>0</v>
      </c>
      <c r="E146" s="582">
        <v>0</v>
      </c>
    </row>
    <row r="147" spans="1:5" ht="13.5" thickBot="1">
      <c r="A147" s="572" t="s">
        <v>271</v>
      </c>
      <c r="B147" s="638" t="s">
        <v>897</v>
      </c>
      <c r="C147" s="589"/>
      <c r="D147" s="589">
        <f>D148+D149+D150+D151</f>
        <v>1440179</v>
      </c>
      <c r="E147" s="589">
        <f>E148+E149+E150+E151</f>
        <v>941638</v>
      </c>
    </row>
    <row r="148" spans="1:5" ht="12.75">
      <c r="A148" s="575" t="s">
        <v>111</v>
      </c>
      <c r="B148" s="639" t="s">
        <v>898</v>
      </c>
      <c r="C148" s="581">
        <v>0</v>
      </c>
      <c r="D148" s="581">
        <v>0</v>
      </c>
      <c r="E148" s="582">
        <v>0</v>
      </c>
    </row>
    <row r="149" spans="1:5" ht="12.75">
      <c r="A149" s="575" t="s">
        <v>113</v>
      </c>
      <c r="B149" s="639" t="s">
        <v>972</v>
      </c>
      <c r="C149" s="581">
        <v>941638</v>
      </c>
      <c r="D149" s="581">
        <v>1440179</v>
      </c>
      <c r="E149" s="582">
        <v>941638</v>
      </c>
    </row>
    <row r="150" spans="1:5" ht="12.75">
      <c r="A150" s="575" t="s">
        <v>115</v>
      </c>
      <c r="B150" s="639" t="s">
        <v>899</v>
      </c>
      <c r="C150" s="581">
        <v>0</v>
      </c>
      <c r="D150" s="581">
        <v>0</v>
      </c>
      <c r="E150" s="582">
        <v>0</v>
      </c>
    </row>
    <row r="151" spans="1:5" ht="13.5" thickBot="1">
      <c r="A151" s="653" t="s">
        <v>117</v>
      </c>
      <c r="B151" s="654" t="s">
        <v>900</v>
      </c>
      <c r="C151" s="633">
        <v>0</v>
      </c>
      <c r="D151" s="633">
        <v>0</v>
      </c>
      <c r="E151" s="634">
        <v>0</v>
      </c>
    </row>
    <row r="152" spans="1:5" ht="13.5" thickBot="1">
      <c r="A152" s="572" t="s">
        <v>272</v>
      </c>
      <c r="B152" s="638" t="s">
        <v>901</v>
      </c>
      <c r="C152" s="643"/>
      <c r="D152" s="643"/>
      <c r="E152" s="644"/>
    </row>
    <row r="153" spans="1:5" ht="12.75">
      <c r="A153" s="575" t="s">
        <v>120</v>
      </c>
      <c r="B153" s="639" t="s">
        <v>902</v>
      </c>
      <c r="C153" s="581">
        <v>0</v>
      </c>
      <c r="D153" s="581">
        <v>0</v>
      </c>
      <c r="E153" s="582">
        <v>0</v>
      </c>
    </row>
    <row r="154" spans="1:5" ht="12.75">
      <c r="A154" s="575" t="s">
        <v>122</v>
      </c>
      <c r="B154" s="639" t="s">
        <v>903</v>
      </c>
      <c r="C154" s="581">
        <v>0</v>
      </c>
      <c r="D154" s="581">
        <v>0</v>
      </c>
      <c r="E154" s="582">
        <v>0</v>
      </c>
    </row>
    <row r="155" spans="1:5" ht="12.75">
      <c r="A155" s="575" t="s">
        <v>124</v>
      </c>
      <c r="B155" s="639" t="s">
        <v>904</v>
      </c>
      <c r="C155" s="581">
        <v>0</v>
      </c>
      <c r="D155" s="581">
        <v>0</v>
      </c>
      <c r="E155" s="582">
        <v>0</v>
      </c>
    </row>
    <row r="156" spans="1:5" ht="13.5" thickBot="1">
      <c r="A156" s="575" t="s">
        <v>126</v>
      </c>
      <c r="B156" s="639" t="s">
        <v>905</v>
      </c>
      <c r="C156" s="581">
        <v>0</v>
      </c>
      <c r="D156" s="581">
        <v>0</v>
      </c>
      <c r="E156" s="582">
        <v>0</v>
      </c>
    </row>
    <row r="157" spans="1:5" ht="13.5" thickBot="1">
      <c r="A157" s="572" t="s">
        <v>274</v>
      </c>
      <c r="B157" s="638" t="s">
        <v>906</v>
      </c>
      <c r="C157" s="645"/>
      <c r="D157" s="645">
        <f>D147</f>
        <v>1440179</v>
      </c>
      <c r="E157" s="645">
        <f>E147</f>
        <v>941638</v>
      </c>
    </row>
    <row r="158" spans="1:5" ht="15" customHeight="1" thickBot="1">
      <c r="A158" s="646" t="s">
        <v>276</v>
      </c>
      <c r="B158" s="647" t="s">
        <v>907</v>
      </c>
      <c r="C158" s="645">
        <f>C137+C157+C149</f>
        <v>17697263</v>
      </c>
      <c r="D158" s="645">
        <f>D137+D157</f>
        <v>34983584</v>
      </c>
      <c r="E158" s="645">
        <f>E137+E157</f>
        <v>18773371</v>
      </c>
    </row>
    <row r="159" spans="1:5" ht="15.75">
      <c r="A159" s="648"/>
      <c r="B159" s="648"/>
      <c r="C159" s="649"/>
      <c r="D159" s="649"/>
      <c r="E159" s="649"/>
    </row>
    <row r="160" spans="1:5" ht="15.75">
      <c r="A160" s="648"/>
      <c r="B160" s="648"/>
      <c r="C160" s="649"/>
      <c r="D160" s="649"/>
      <c r="E160" s="649"/>
    </row>
    <row r="163" spans="1:5" ht="15.75">
      <c r="A163" s="927" t="s">
        <v>908</v>
      </c>
      <c r="B163" s="927"/>
      <c r="C163" s="927"/>
      <c r="D163" s="927"/>
      <c r="E163" s="927"/>
    </row>
    <row r="164" spans="1:5" ht="16.5" thickBot="1">
      <c r="A164" s="650"/>
      <c r="B164" s="650"/>
      <c r="C164" s="651"/>
      <c r="D164" s="649"/>
      <c r="E164" s="566" t="s">
        <v>18</v>
      </c>
    </row>
    <row r="165" spans="1:5" ht="26.25" customHeight="1" thickBot="1">
      <c r="A165" s="572">
        <v>1</v>
      </c>
      <c r="B165" s="635" t="s">
        <v>909</v>
      </c>
      <c r="C165" s="652">
        <f>C68-C137</f>
        <v>0</v>
      </c>
      <c r="D165" s="652">
        <f>D68-D137</f>
        <v>-10631362</v>
      </c>
      <c r="E165" s="652">
        <f>E68-E137</f>
        <v>4129650</v>
      </c>
    </row>
    <row r="166" spans="1:5" ht="24.75" customHeight="1" thickBot="1">
      <c r="A166" s="572" t="s">
        <v>267</v>
      </c>
      <c r="B166" s="635" t="s">
        <v>910</v>
      </c>
      <c r="C166" s="652">
        <f>C96-C157</f>
        <v>941638</v>
      </c>
      <c r="D166" s="652">
        <f>D96-D157</f>
        <v>10631362</v>
      </c>
      <c r="E166" s="652">
        <f>E96-E157</f>
        <v>11129903</v>
      </c>
    </row>
  </sheetData>
  <sheetProtection/>
  <mergeCells count="19">
    <mergeCell ref="A5:E5"/>
    <mergeCell ref="A46:A47"/>
    <mergeCell ref="B46:B47"/>
    <mergeCell ref="C46:E46"/>
    <mergeCell ref="A163:E163"/>
    <mergeCell ref="A100:E100"/>
    <mergeCell ref="A101:A102"/>
    <mergeCell ref="B101:B102"/>
    <mergeCell ref="C101:E101"/>
    <mergeCell ref="A1:E1"/>
    <mergeCell ref="A71:A72"/>
    <mergeCell ref="B71:B72"/>
    <mergeCell ref="C71:E71"/>
    <mergeCell ref="A4:E4"/>
    <mergeCell ref="A7:A8"/>
    <mergeCell ref="B7:B8"/>
    <mergeCell ref="C7:E7"/>
    <mergeCell ref="A3:E3"/>
    <mergeCell ref="A2:E2"/>
  </mergeCells>
  <printOptions/>
  <pageMargins left="0.22" right="0.34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5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8.125" style="17" customWidth="1"/>
    <col min="2" max="2" width="4.75390625" style="17" customWidth="1"/>
    <col min="3" max="4" width="2.625" style="17" customWidth="1"/>
    <col min="5" max="5" width="60.00390625" style="17" customWidth="1"/>
    <col min="6" max="6" width="18.125" style="17" customWidth="1"/>
    <col min="7" max="8" width="9.125" style="17" customWidth="1"/>
    <col min="9" max="9" width="9.25390625" style="17" bestFit="1" customWidth="1"/>
    <col min="10" max="16384" width="9.125" style="17" customWidth="1"/>
  </cols>
  <sheetData>
    <row r="2" spans="1:11" s="33" customFormat="1" ht="12.75">
      <c r="A2" s="1116"/>
      <c r="B2" s="1116"/>
      <c r="C2" s="1116"/>
      <c r="D2" s="1116"/>
      <c r="E2" s="1116"/>
      <c r="F2" s="1116"/>
      <c r="G2" s="176"/>
      <c r="H2" s="176"/>
      <c r="I2" s="176"/>
      <c r="J2" s="176"/>
      <c r="K2" s="176"/>
    </row>
    <row r="3" spans="1:7" s="38" customFormat="1" ht="12.75">
      <c r="A3" s="91" t="s">
        <v>1208</v>
      </c>
      <c r="B3" s="91"/>
      <c r="C3" s="91"/>
      <c r="D3" s="91"/>
      <c r="F3" s="28"/>
      <c r="G3" s="28"/>
    </row>
    <row r="4" spans="1:7" s="38" customFormat="1" ht="12.75">
      <c r="A4" s="91"/>
      <c r="B4" s="91"/>
      <c r="C4" s="91"/>
      <c r="D4" s="91"/>
      <c r="F4" s="28"/>
      <c r="G4" s="28"/>
    </row>
    <row r="5" spans="1:6" s="168" customFormat="1" ht="15.75">
      <c r="A5" s="1117" t="s">
        <v>534</v>
      </c>
      <c r="B5" s="1117"/>
      <c r="C5" s="1117"/>
      <c r="D5" s="1117"/>
      <c r="E5" s="1117"/>
      <c r="F5" s="1117"/>
    </row>
    <row r="6" spans="1:11" s="1" customFormat="1" ht="15.75">
      <c r="A6" s="1117" t="s">
        <v>789</v>
      </c>
      <c r="B6" s="1117"/>
      <c r="C6" s="1117"/>
      <c r="D6" s="1117"/>
      <c r="E6" s="1117"/>
      <c r="F6" s="1117"/>
      <c r="G6" s="177"/>
      <c r="H6" s="177"/>
      <c r="I6" s="177"/>
      <c r="J6" s="177"/>
      <c r="K6" s="177"/>
    </row>
    <row r="7" spans="1:11" s="1" customFormat="1" ht="15.75">
      <c r="A7" s="1117" t="s">
        <v>1052</v>
      </c>
      <c r="B7" s="1117"/>
      <c r="C7" s="1117"/>
      <c r="D7" s="1117"/>
      <c r="E7" s="1117"/>
      <c r="F7" s="1117"/>
      <c r="G7" s="177"/>
      <c r="H7" s="177"/>
      <c r="I7" s="177"/>
      <c r="J7" s="177"/>
      <c r="K7" s="177"/>
    </row>
    <row r="8" spans="1:11" s="1" customFormat="1" ht="15.75">
      <c r="A8" s="1117"/>
      <c r="B8" s="964"/>
      <c r="C8" s="964"/>
      <c r="D8" s="964"/>
      <c r="E8" s="964"/>
      <c r="F8" s="964"/>
      <c r="G8" s="177"/>
      <c r="H8" s="177"/>
      <c r="I8" s="177"/>
      <c r="J8" s="177"/>
      <c r="K8" s="177"/>
    </row>
    <row r="9" spans="1:11" s="1" customFormat="1" ht="16.5" thickBot="1">
      <c r="A9" s="134"/>
      <c r="B9" s="134"/>
      <c r="C9" s="134"/>
      <c r="D9" s="134"/>
      <c r="E9" s="134"/>
      <c r="F9" s="193" t="s">
        <v>1063</v>
      </c>
      <c r="G9" s="177"/>
      <c r="H9" s="177"/>
      <c r="I9" s="177"/>
      <c r="J9" s="177"/>
      <c r="K9" s="177"/>
    </row>
    <row r="10" spans="1:6" s="171" customFormat="1" ht="12.75">
      <c r="A10" s="1170" t="s">
        <v>738</v>
      </c>
      <c r="B10" s="1173" t="s">
        <v>262</v>
      </c>
      <c r="C10" s="1185"/>
      <c r="D10" s="1185"/>
      <c r="E10" s="1174"/>
      <c r="F10" s="1179" t="s">
        <v>739</v>
      </c>
    </row>
    <row r="11" spans="1:6" s="171" customFormat="1" ht="12.75">
      <c r="A11" s="1171"/>
      <c r="B11" s="1175"/>
      <c r="C11" s="1186"/>
      <c r="D11" s="1186"/>
      <c r="E11" s="1176"/>
      <c r="F11" s="1180"/>
    </row>
    <row r="12" spans="1:6" s="171" customFormat="1" ht="13.5" thickBot="1">
      <c r="A12" s="1172"/>
      <c r="B12" s="1177"/>
      <c r="C12" s="1187"/>
      <c r="D12" s="1187"/>
      <c r="E12" s="1178"/>
      <c r="F12" s="1181"/>
    </row>
    <row r="13" spans="1:6" ht="12.75">
      <c r="A13" s="172" t="s">
        <v>808</v>
      </c>
      <c r="B13" s="184" t="s">
        <v>808</v>
      </c>
      <c r="C13" s="184"/>
      <c r="D13" s="1188" t="s">
        <v>761</v>
      </c>
      <c r="E13" s="1188"/>
      <c r="F13" s="180">
        <v>1601651</v>
      </c>
    </row>
    <row r="14" spans="1:6" ht="12.75">
      <c r="A14" s="172" t="s">
        <v>809</v>
      </c>
      <c r="B14" s="179" t="s">
        <v>809</v>
      </c>
      <c r="C14" s="184"/>
      <c r="D14" s="1188" t="s">
        <v>796</v>
      </c>
      <c r="E14" s="1188"/>
      <c r="F14" s="180">
        <v>474064</v>
      </c>
    </row>
    <row r="15" spans="1:6" ht="13.5" thickBot="1">
      <c r="A15" s="172" t="s">
        <v>810</v>
      </c>
      <c r="B15" s="179" t="s">
        <v>810</v>
      </c>
      <c r="C15" s="179"/>
      <c r="D15" s="1188" t="s">
        <v>797</v>
      </c>
      <c r="E15" s="1188"/>
      <c r="F15" s="180">
        <v>596046</v>
      </c>
    </row>
    <row r="16" spans="1:6" ht="13.5" thickBot="1">
      <c r="A16" s="182" t="s">
        <v>811</v>
      </c>
      <c r="B16" s="182" t="s">
        <v>352</v>
      </c>
      <c r="C16" s="183"/>
      <c r="D16" s="1189" t="s">
        <v>192</v>
      </c>
      <c r="E16" s="1190"/>
      <c r="F16" s="181">
        <f>SUM(F13:F15)</f>
        <v>2671761</v>
      </c>
    </row>
    <row r="17" spans="1:6" ht="12.75">
      <c r="A17" s="172" t="s">
        <v>812</v>
      </c>
      <c r="B17" s="179" t="s">
        <v>811</v>
      </c>
      <c r="C17" s="184"/>
      <c r="D17" s="1188" t="s">
        <v>193</v>
      </c>
      <c r="E17" s="1188"/>
      <c r="F17" s="180">
        <v>0</v>
      </c>
    </row>
    <row r="18" spans="1:6" ht="13.5" thickBot="1">
      <c r="A18" s="172" t="s">
        <v>834</v>
      </c>
      <c r="B18" s="179" t="s">
        <v>812</v>
      </c>
      <c r="C18" s="184"/>
      <c r="D18" s="1188" t="s">
        <v>194</v>
      </c>
      <c r="E18" s="1188"/>
      <c r="F18" s="180">
        <v>0</v>
      </c>
    </row>
    <row r="19" spans="1:6" ht="13.5" thickBot="1">
      <c r="A19" s="182" t="s">
        <v>835</v>
      </c>
      <c r="B19" s="182" t="s">
        <v>989</v>
      </c>
      <c r="C19" s="183"/>
      <c r="D19" s="1189" t="s">
        <v>195</v>
      </c>
      <c r="E19" s="1190"/>
      <c r="F19" s="181">
        <v>0</v>
      </c>
    </row>
    <row r="20" spans="1:6" ht="12.75">
      <c r="A20" s="172" t="s">
        <v>836</v>
      </c>
      <c r="B20" s="179" t="s">
        <v>834</v>
      </c>
      <c r="C20" s="184"/>
      <c r="D20" s="1188" t="s">
        <v>196</v>
      </c>
      <c r="E20" s="1188"/>
      <c r="F20" s="180">
        <v>13344240</v>
      </c>
    </row>
    <row r="21" spans="1:6" ht="12.75">
      <c r="A21" s="172" t="s">
        <v>837</v>
      </c>
      <c r="B21" s="179" t="s">
        <v>835</v>
      </c>
      <c r="C21" s="184"/>
      <c r="D21" s="1188" t="s">
        <v>197</v>
      </c>
      <c r="E21" s="1188"/>
      <c r="F21" s="180">
        <v>2693438</v>
      </c>
    </row>
    <row r="22" spans="1:6" ht="12.75">
      <c r="A22" s="172" t="s">
        <v>276</v>
      </c>
      <c r="B22" s="179" t="s">
        <v>836</v>
      </c>
      <c r="C22" s="184"/>
      <c r="D22" s="1191" t="s">
        <v>220</v>
      </c>
      <c r="E22" s="1192"/>
      <c r="F22" s="180"/>
    </row>
    <row r="23" spans="1:6" ht="13.5" thickBot="1">
      <c r="A23" s="172" t="s">
        <v>277</v>
      </c>
      <c r="B23" s="179" t="s">
        <v>837</v>
      </c>
      <c r="C23" s="184"/>
      <c r="D23" s="1188" t="s">
        <v>198</v>
      </c>
      <c r="E23" s="1188"/>
      <c r="F23" s="180">
        <v>163402</v>
      </c>
    </row>
    <row r="24" spans="1:6" ht="13.5" thickBot="1">
      <c r="A24" s="182" t="s">
        <v>277</v>
      </c>
      <c r="B24" s="182" t="s">
        <v>994</v>
      </c>
      <c r="C24" s="183"/>
      <c r="D24" s="1189" t="s">
        <v>199</v>
      </c>
      <c r="E24" s="1190"/>
      <c r="F24" s="181">
        <f>SUM(F20:F23)</f>
        <v>16201080</v>
      </c>
    </row>
    <row r="25" spans="1:6" ht="12.75">
      <c r="A25" s="172" t="s">
        <v>304</v>
      </c>
      <c r="B25" s="179" t="s">
        <v>276</v>
      </c>
      <c r="C25" s="184"/>
      <c r="D25" s="1188" t="s">
        <v>200</v>
      </c>
      <c r="E25" s="1188"/>
      <c r="F25" s="180">
        <v>1011108</v>
      </c>
    </row>
    <row r="26" spans="1:6" ht="12.75">
      <c r="A26" s="172" t="s">
        <v>278</v>
      </c>
      <c r="B26" s="179" t="s">
        <v>277</v>
      </c>
      <c r="C26" s="184"/>
      <c r="D26" s="1188" t="s">
        <v>201</v>
      </c>
      <c r="E26" s="1188"/>
      <c r="F26" s="180">
        <v>3187959</v>
      </c>
    </row>
    <row r="27" spans="1:6" ht="12.75">
      <c r="A27" s="172" t="s">
        <v>279</v>
      </c>
      <c r="B27" s="179" t="s">
        <v>304</v>
      </c>
      <c r="C27" s="184"/>
      <c r="D27" s="1188" t="s">
        <v>202</v>
      </c>
      <c r="E27" s="1188"/>
      <c r="F27" s="180"/>
    </row>
    <row r="28" spans="1:6" ht="13.5" thickBot="1">
      <c r="A28" s="172" t="s">
        <v>280</v>
      </c>
      <c r="B28" s="179" t="s">
        <v>278</v>
      </c>
      <c r="C28" s="184"/>
      <c r="D28" s="1188" t="s">
        <v>203</v>
      </c>
      <c r="E28" s="1188"/>
      <c r="F28" s="180"/>
    </row>
    <row r="29" spans="1:6" ht="13.5" thickBot="1">
      <c r="A29" s="182" t="s">
        <v>282</v>
      </c>
      <c r="B29" s="182" t="s">
        <v>997</v>
      </c>
      <c r="C29" s="183"/>
      <c r="D29" s="1189" t="s">
        <v>204</v>
      </c>
      <c r="E29" s="1190"/>
      <c r="F29" s="181">
        <f>SUM(F25:F28)</f>
        <v>4199067</v>
      </c>
    </row>
    <row r="30" spans="1:6" ht="12.75">
      <c r="A30" s="172" t="s">
        <v>283</v>
      </c>
      <c r="B30" s="179" t="s">
        <v>279</v>
      </c>
      <c r="C30" s="184"/>
      <c r="D30" s="1188" t="s">
        <v>205</v>
      </c>
      <c r="E30" s="1188"/>
      <c r="F30" s="180">
        <v>3846721</v>
      </c>
    </row>
    <row r="31" spans="1:6" ht="12.75">
      <c r="A31" s="172" t="s">
        <v>284</v>
      </c>
      <c r="B31" s="179" t="s">
        <v>280</v>
      </c>
      <c r="C31" s="184"/>
      <c r="D31" s="1188" t="s">
        <v>206</v>
      </c>
      <c r="E31" s="1188"/>
      <c r="F31" s="180">
        <v>3232265</v>
      </c>
    </row>
    <row r="32" spans="1:6" ht="13.5" thickBot="1">
      <c r="A32" s="172" t="s">
        <v>285</v>
      </c>
      <c r="B32" s="184" t="s">
        <v>282</v>
      </c>
      <c r="C32" s="184"/>
      <c r="D32" s="1188" t="s">
        <v>207</v>
      </c>
      <c r="E32" s="1188"/>
      <c r="F32" s="180">
        <v>1673142</v>
      </c>
    </row>
    <row r="33" spans="1:6" ht="13.5" thickBot="1">
      <c r="A33" s="182" t="s">
        <v>286</v>
      </c>
      <c r="B33" s="182" t="s">
        <v>1002</v>
      </c>
      <c r="C33" s="183"/>
      <c r="D33" s="1189" t="s">
        <v>208</v>
      </c>
      <c r="E33" s="1190"/>
      <c r="F33" s="181">
        <f>SUM(F30:F32)</f>
        <v>8752128</v>
      </c>
    </row>
    <row r="34" spans="1:6" ht="13.5" thickBot="1">
      <c r="A34" s="182" t="s">
        <v>287</v>
      </c>
      <c r="B34" s="182" t="s">
        <v>659</v>
      </c>
      <c r="C34" s="183"/>
      <c r="D34" s="1189" t="s">
        <v>209</v>
      </c>
      <c r="E34" s="1190"/>
      <c r="F34" s="181">
        <v>6666033</v>
      </c>
    </row>
    <row r="35" spans="1:6" ht="13.5" thickBot="1">
      <c r="A35" s="182" t="s">
        <v>813</v>
      </c>
      <c r="B35" s="182" t="s">
        <v>983</v>
      </c>
      <c r="C35" s="183"/>
      <c r="D35" s="1189" t="s">
        <v>210</v>
      </c>
      <c r="E35" s="1190"/>
      <c r="F35" s="181">
        <v>3320156</v>
      </c>
    </row>
    <row r="36" spans="1:9" s="27" customFormat="1" ht="26.25" customHeight="1" thickBot="1">
      <c r="A36" s="185" t="s">
        <v>814</v>
      </c>
      <c r="B36" s="186" t="s">
        <v>916</v>
      </c>
      <c r="C36" s="187"/>
      <c r="D36" s="1196" t="s">
        <v>211</v>
      </c>
      <c r="E36" s="1197"/>
      <c r="F36" s="188">
        <f>F16+F24-F29-F33-F34-F35</f>
        <v>-4064543</v>
      </c>
      <c r="I36" s="435"/>
    </row>
    <row r="37" spans="1:6" ht="12.75">
      <c r="A37" s="172" t="s">
        <v>815</v>
      </c>
      <c r="B37" s="184" t="s">
        <v>283</v>
      </c>
      <c r="C37" s="184"/>
      <c r="D37" s="1188" t="s">
        <v>212</v>
      </c>
      <c r="E37" s="1188"/>
      <c r="F37" s="180"/>
    </row>
    <row r="38" spans="1:6" ht="12" customHeight="1">
      <c r="A38" s="172" t="s">
        <v>816</v>
      </c>
      <c r="B38" s="184" t="s">
        <v>284</v>
      </c>
      <c r="C38" s="184"/>
      <c r="D38" s="1188" t="s">
        <v>1095</v>
      </c>
      <c r="E38" s="1192"/>
      <c r="F38" s="180"/>
    </row>
    <row r="39" spans="1:6" ht="27.75" customHeight="1">
      <c r="A39" s="172" t="s">
        <v>817</v>
      </c>
      <c r="B39" s="184" t="s">
        <v>285</v>
      </c>
      <c r="C39" s="184"/>
      <c r="D39" s="1188" t="s">
        <v>1096</v>
      </c>
      <c r="E39" s="1195"/>
      <c r="F39" s="180"/>
    </row>
    <row r="40" spans="1:6" ht="12.75">
      <c r="A40" s="172" t="s">
        <v>818</v>
      </c>
      <c r="B40" s="179" t="s">
        <v>286</v>
      </c>
      <c r="C40" s="184"/>
      <c r="D40" s="1188" t="s">
        <v>1097</v>
      </c>
      <c r="E40" s="1188"/>
      <c r="F40" s="180">
        <v>1213</v>
      </c>
    </row>
    <row r="41" spans="1:6" ht="12.75">
      <c r="A41" s="172" t="s">
        <v>819</v>
      </c>
      <c r="B41" s="179" t="s">
        <v>287</v>
      </c>
      <c r="C41" s="184"/>
      <c r="D41" s="1188" t="s">
        <v>213</v>
      </c>
      <c r="E41" s="1188"/>
      <c r="F41" s="180"/>
    </row>
    <row r="42" spans="1:6" ht="25.5">
      <c r="A42" s="172" t="s">
        <v>820</v>
      </c>
      <c r="B42" s="172" t="s">
        <v>287</v>
      </c>
      <c r="C42" s="172" t="s">
        <v>371</v>
      </c>
      <c r="D42" s="172"/>
      <c r="E42" s="173" t="s">
        <v>1100</v>
      </c>
      <c r="F42" s="180">
        <v>0</v>
      </c>
    </row>
    <row r="43" spans="1:6" ht="26.25" thickBot="1">
      <c r="A43" s="172"/>
      <c r="B43" s="172" t="s">
        <v>287</v>
      </c>
      <c r="C43" s="172" t="s">
        <v>1098</v>
      </c>
      <c r="D43" s="172"/>
      <c r="E43" s="781" t="s">
        <v>1099</v>
      </c>
      <c r="F43" s="180"/>
    </row>
    <row r="44" spans="1:6" ht="13.5" thickBot="1">
      <c r="A44" s="182" t="s">
        <v>821</v>
      </c>
      <c r="B44" s="182" t="s">
        <v>984</v>
      </c>
      <c r="C44" s="183"/>
      <c r="D44" s="1189" t="s">
        <v>214</v>
      </c>
      <c r="E44" s="1190"/>
      <c r="F44" s="181">
        <f>F40</f>
        <v>1213</v>
      </c>
    </row>
    <row r="45" spans="1:6" ht="12.75">
      <c r="A45" s="784" t="s">
        <v>822</v>
      </c>
      <c r="B45" s="784" t="s">
        <v>813</v>
      </c>
      <c r="C45" s="782"/>
      <c r="D45" s="1188" t="s">
        <v>1101</v>
      </c>
      <c r="E45" s="1188"/>
      <c r="F45" s="783"/>
    </row>
    <row r="46" spans="1:6" ht="27.75" customHeight="1">
      <c r="A46" s="784" t="s">
        <v>823</v>
      </c>
      <c r="B46" s="784" t="s">
        <v>814</v>
      </c>
      <c r="C46" s="782"/>
      <c r="D46" s="1188" t="s">
        <v>1102</v>
      </c>
      <c r="E46" s="1195"/>
      <c r="F46" s="783"/>
    </row>
    <row r="47" spans="1:6" ht="12.75">
      <c r="A47" s="172" t="s">
        <v>824</v>
      </c>
      <c r="B47" s="184" t="s">
        <v>815</v>
      </c>
      <c r="C47" s="184"/>
      <c r="D47" s="1188" t="s">
        <v>215</v>
      </c>
      <c r="E47" s="1188"/>
      <c r="F47" s="180"/>
    </row>
    <row r="48" spans="1:6" ht="12.75">
      <c r="A48" s="172" t="s">
        <v>825</v>
      </c>
      <c r="B48" s="184" t="s">
        <v>816</v>
      </c>
      <c r="C48" s="184"/>
      <c r="D48" s="1188" t="s">
        <v>216</v>
      </c>
      <c r="E48" s="1188"/>
      <c r="F48" s="180">
        <v>0</v>
      </c>
    </row>
    <row r="49" spans="1:6" ht="12.75">
      <c r="A49" s="172" t="s">
        <v>826</v>
      </c>
      <c r="B49" s="184" t="s">
        <v>816</v>
      </c>
      <c r="C49" s="184" t="s">
        <v>371</v>
      </c>
      <c r="D49" s="1198" t="s">
        <v>1103</v>
      </c>
      <c r="E49" s="1195"/>
      <c r="F49" s="180"/>
    </row>
    <row r="50" spans="1:6" ht="12.75">
      <c r="A50" s="172" t="s">
        <v>827</v>
      </c>
      <c r="B50" s="184" t="s">
        <v>816</v>
      </c>
      <c r="C50" s="184" t="s">
        <v>372</v>
      </c>
      <c r="D50" s="1198" t="s">
        <v>1104</v>
      </c>
      <c r="E50" s="1195"/>
      <c r="F50" s="180"/>
    </row>
    <row r="51" spans="1:6" ht="12.75">
      <c r="A51" s="172" t="s">
        <v>828</v>
      </c>
      <c r="B51" s="184" t="s">
        <v>817</v>
      </c>
      <c r="C51" s="184"/>
      <c r="D51" s="1188" t="s">
        <v>217</v>
      </c>
      <c r="E51" s="1188"/>
      <c r="F51" s="180">
        <v>0</v>
      </c>
    </row>
    <row r="52" spans="1:6" ht="25.5">
      <c r="A52" s="172" t="s">
        <v>449</v>
      </c>
      <c r="B52" s="184" t="s">
        <v>817</v>
      </c>
      <c r="C52" s="184" t="s">
        <v>371</v>
      </c>
      <c r="D52" s="770"/>
      <c r="E52" s="785" t="s">
        <v>1105</v>
      </c>
      <c r="F52" s="180"/>
    </row>
    <row r="53" spans="1:6" ht="26.25" thickBot="1">
      <c r="A53" s="172" t="s">
        <v>450</v>
      </c>
      <c r="B53" s="172" t="s">
        <v>287</v>
      </c>
      <c r="C53" s="172" t="s">
        <v>371</v>
      </c>
      <c r="D53" s="172"/>
      <c r="E53" s="173" t="s">
        <v>1106</v>
      </c>
      <c r="F53" s="180">
        <v>0</v>
      </c>
    </row>
    <row r="54" spans="1:6" ht="13.5" thickBot="1">
      <c r="A54" s="182" t="s">
        <v>451</v>
      </c>
      <c r="B54" s="182" t="s">
        <v>760</v>
      </c>
      <c r="C54" s="183"/>
      <c r="D54" s="1189" t="s">
        <v>218</v>
      </c>
      <c r="E54" s="1190" t="s">
        <v>757</v>
      </c>
      <c r="F54" s="181">
        <f>F47</f>
        <v>0</v>
      </c>
    </row>
    <row r="55" spans="1:6" s="27" customFormat="1" ht="26.25" customHeight="1" thickBot="1">
      <c r="A55" s="185" t="s">
        <v>452</v>
      </c>
      <c r="B55" s="186" t="s">
        <v>447</v>
      </c>
      <c r="C55" s="187"/>
      <c r="D55" s="1196" t="s">
        <v>219</v>
      </c>
      <c r="E55" s="1197" t="s">
        <v>758</v>
      </c>
      <c r="F55" s="188">
        <f>F44-F54</f>
        <v>1213</v>
      </c>
    </row>
    <row r="56" spans="1:6" s="9" customFormat="1" ht="18.75" customHeight="1" thickBot="1">
      <c r="A56" s="189" t="s">
        <v>452</v>
      </c>
      <c r="B56" s="190" t="s">
        <v>1107</v>
      </c>
      <c r="C56" s="191"/>
      <c r="D56" s="1193" t="s">
        <v>221</v>
      </c>
      <c r="E56" s="1194" t="s">
        <v>759</v>
      </c>
      <c r="F56" s="192">
        <f>F36+F55</f>
        <v>-4063330</v>
      </c>
    </row>
  </sheetData>
  <sheetProtection/>
  <mergeCells count="48">
    <mergeCell ref="A2:F2"/>
    <mergeCell ref="A6:F6"/>
    <mergeCell ref="D33:E33"/>
    <mergeCell ref="D34:E34"/>
    <mergeCell ref="D35:E35"/>
    <mergeCell ref="D36:E36"/>
    <mergeCell ref="D27:E27"/>
    <mergeCell ref="D28:E28"/>
    <mergeCell ref="D29:E29"/>
    <mergeCell ref="D30:E30"/>
    <mergeCell ref="D48:E48"/>
    <mergeCell ref="D51:E51"/>
    <mergeCell ref="D45:E45"/>
    <mergeCell ref="D46:E46"/>
    <mergeCell ref="D49:E49"/>
    <mergeCell ref="D50:E50"/>
    <mergeCell ref="D56:E56"/>
    <mergeCell ref="D37:E37"/>
    <mergeCell ref="D40:E40"/>
    <mergeCell ref="D41:E41"/>
    <mergeCell ref="D38:E38"/>
    <mergeCell ref="D39:E39"/>
    <mergeCell ref="D54:E54"/>
    <mergeCell ref="D55:E55"/>
    <mergeCell ref="D44:E44"/>
    <mergeCell ref="D47:E47"/>
    <mergeCell ref="D31:E31"/>
    <mergeCell ref="D32:E32"/>
    <mergeCell ref="D20:E20"/>
    <mergeCell ref="D21:E21"/>
    <mergeCell ref="D23:E23"/>
    <mergeCell ref="D24:E24"/>
    <mergeCell ref="D25:E25"/>
    <mergeCell ref="D26:E26"/>
    <mergeCell ref="D22:E22"/>
    <mergeCell ref="D14:E14"/>
    <mergeCell ref="D15:E15"/>
    <mergeCell ref="D16:E16"/>
    <mergeCell ref="D17:E17"/>
    <mergeCell ref="D18:E18"/>
    <mergeCell ref="D19:E19"/>
    <mergeCell ref="A5:F5"/>
    <mergeCell ref="A7:F7"/>
    <mergeCell ref="A10:A12"/>
    <mergeCell ref="B10:E12"/>
    <mergeCell ref="F10:F12"/>
    <mergeCell ref="D13:E13"/>
    <mergeCell ref="A8:F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N20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4.625" style="54" customWidth="1"/>
    <col min="2" max="3" width="9.125" style="9" customWidth="1"/>
    <col min="4" max="4" width="17.625" style="9" customWidth="1"/>
    <col min="5" max="5" width="13.875" style="9" customWidth="1"/>
    <col min="6" max="6" width="9.125" style="9" customWidth="1"/>
    <col min="7" max="7" width="14.25390625" style="9" customWidth="1"/>
    <col min="8" max="8" width="13.125" style="9" customWidth="1"/>
    <col min="9" max="16384" width="9.125" style="54" customWidth="1"/>
  </cols>
  <sheetData>
    <row r="2" spans="2:14" s="33" customFormat="1" ht="12.75">
      <c r="B2" s="1116"/>
      <c r="C2" s="1116"/>
      <c r="D2" s="1116"/>
      <c r="E2" s="1116"/>
      <c r="F2" s="1116"/>
      <c r="G2" s="1116"/>
      <c r="H2" s="1116"/>
      <c r="I2" s="176"/>
      <c r="J2" s="176"/>
      <c r="K2" s="176"/>
      <c r="L2" s="176"/>
      <c r="M2" s="176"/>
      <c r="N2" s="176"/>
    </row>
    <row r="3" spans="2:10" s="38" customFormat="1" ht="12.75">
      <c r="B3" s="91" t="s">
        <v>1209</v>
      </c>
      <c r="C3" s="91"/>
      <c r="D3" s="91"/>
      <c r="E3" s="91"/>
      <c r="G3" s="68"/>
      <c r="H3" s="28"/>
      <c r="I3" s="28"/>
      <c r="J3" s="28"/>
    </row>
    <row r="5" spans="2:8" ht="15.75">
      <c r="B5" s="926"/>
      <c r="C5" s="926"/>
      <c r="D5" s="926"/>
      <c r="E5" s="926"/>
      <c r="F5" s="926"/>
      <c r="G5" s="926"/>
      <c r="H5" s="926"/>
    </row>
    <row r="6" spans="2:8" ht="15.75">
      <c r="B6" s="915" t="s">
        <v>652</v>
      </c>
      <c r="C6" s="915"/>
      <c r="D6" s="915"/>
      <c r="E6" s="915"/>
      <c r="F6" s="915"/>
      <c r="G6" s="915"/>
      <c r="H6" s="915"/>
    </row>
    <row r="7" spans="2:8" ht="15.75">
      <c r="B7" s="915" t="s">
        <v>1064</v>
      </c>
      <c r="C7" s="915"/>
      <c r="D7" s="915"/>
      <c r="E7" s="915"/>
      <c r="F7" s="915"/>
      <c r="G7" s="915"/>
      <c r="H7" s="915"/>
    </row>
    <row r="8" spans="2:8" ht="15.75">
      <c r="B8" s="915"/>
      <c r="C8" s="964"/>
      <c r="D8" s="964"/>
      <c r="E8" s="964"/>
      <c r="F8" s="964"/>
      <c r="G8" s="964"/>
      <c r="H8" s="964"/>
    </row>
    <row r="9" ht="16.5" thickBot="1">
      <c r="H9" s="675" t="s">
        <v>1049</v>
      </c>
    </row>
    <row r="10" spans="1:8" s="234" customFormat="1" ht="12.75">
      <c r="A10" s="1219" t="s">
        <v>1109</v>
      </c>
      <c r="B10" s="1213" t="s">
        <v>16</v>
      </c>
      <c r="C10" s="1213"/>
      <c r="D10" s="1214"/>
      <c r="E10" s="1208" t="s">
        <v>1065</v>
      </c>
      <c r="F10" s="1208" t="s">
        <v>377</v>
      </c>
      <c r="G10" s="1208" t="s">
        <v>1066</v>
      </c>
      <c r="H10" s="1208" t="s">
        <v>1067</v>
      </c>
    </row>
    <row r="11" spans="1:8" s="234" customFormat="1" ht="12.75">
      <c r="A11" s="1220"/>
      <c r="B11" s="1215"/>
      <c r="C11" s="1215"/>
      <c r="D11" s="1216"/>
      <c r="E11" s="1209"/>
      <c r="F11" s="1209"/>
      <c r="G11" s="1209"/>
      <c r="H11" s="1209"/>
    </row>
    <row r="12" spans="1:8" s="234" customFormat="1" ht="29.25" customHeight="1" thickBot="1">
      <c r="A12" s="1220"/>
      <c r="B12" s="1217"/>
      <c r="C12" s="1217"/>
      <c r="D12" s="1218"/>
      <c r="E12" s="1210"/>
      <c r="F12" s="1210"/>
      <c r="G12" s="1210"/>
      <c r="H12" s="1210"/>
    </row>
    <row r="13" spans="1:8" s="234" customFormat="1" ht="25.5" customHeight="1">
      <c r="A13" s="786" t="s">
        <v>266</v>
      </c>
      <c r="B13" s="261" t="s">
        <v>790</v>
      </c>
      <c r="C13" s="258"/>
      <c r="D13" s="258"/>
      <c r="E13" s="260"/>
      <c r="F13" s="260"/>
      <c r="G13" s="260"/>
      <c r="H13" s="260"/>
    </row>
    <row r="14" spans="1:8" s="234" customFormat="1" ht="22.5" customHeight="1" thickBot="1">
      <c r="A14" s="786" t="s">
        <v>267</v>
      </c>
      <c r="B14" s="1206" t="s">
        <v>1108</v>
      </c>
      <c r="C14" s="1206" t="s">
        <v>343</v>
      </c>
      <c r="D14" s="1207" t="s">
        <v>343</v>
      </c>
      <c r="E14" s="259">
        <v>1</v>
      </c>
      <c r="F14" s="259"/>
      <c r="G14" s="259">
        <v>1</v>
      </c>
      <c r="H14" s="344">
        <v>1</v>
      </c>
    </row>
    <row r="15" spans="1:8" s="228" customFormat="1" ht="24" customHeight="1" thickBot="1">
      <c r="A15" s="787" t="s">
        <v>268</v>
      </c>
      <c r="B15" s="1199" t="s">
        <v>187</v>
      </c>
      <c r="C15" s="1200"/>
      <c r="D15" s="1201"/>
      <c r="E15" s="264">
        <f>SUM(E14:E14)</f>
        <v>1</v>
      </c>
      <c r="F15" s="264"/>
      <c r="G15" s="264">
        <f>SUM(G14:G14)</f>
        <v>1</v>
      </c>
      <c r="H15" s="345">
        <f>SUM(H14:H14)</f>
        <v>1</v>
      </c>
    </row>
    <row r="16" spans="1:8" s="234" customFormat="1" ht="25.5" customHeight="1">
      <c r="A16" s="786" t="s">
        <v>269</v>
      </c>
      <c r="B16" s="261" t="s">
        <v>188</v>
      </c>
      <c r="C16" s="258"/>
      <c r="D16" s="258"/>
      <c r="E16" s="260"/>
      <c r="F16" s="260"/>
      <c r="G16" s="260"/>
      <c r="H16" s="260"/>
    </row>
    <row r="17" spans="1:8" s="263" customFormat="1" ht="27" customHeight="1">
      <c r="A17" s="788" t="s">
        <v>270</v>
      </c>
      <c r="B17" s="1204" t="s">
        <v>803</v>
      </c>
      <c r="C17" s="1204"/>
      <c r="D17" s="1205"/>
      <c r="E17" s="262"/>
      <c r="F17" s="262"/>
      <c r="G17" s="262"/>
      <c r="H17" s="346"/>
    </row>
    <row r="18" spans="1:8" s="263" customFormat="1" ht="27" customHeight="1" thickBot="1">
      <c r="A18" s="788" t="s">
        <v>303</v>
      </c>
      <c r="B18" s="1211" t="s">
        <v>805</v>
      </c>
      <c r="C18" s="1211"/>
      <c r="D18" s="1212"/>
      <c r="E18" s="342"/>
      <c r="F18" s="342"/>
      <c r="G18" s="342"/>
      <c r="H18" s="346">
        <v>2</v>
      </c>
    </row>
    <row r="19" spans="1:8" s="228" customFormat="1" ht="24" customHeight="1" thickBot="1">
      <c r="A19" s="787" t="s">
        <v>271</v>
      </c>
      <c r="B19" s="1199" t="s">
        <v>791</v>
      </c>
      <c r="C19" s="1200"/>
      <c r="D19" s="1201"/>
      <c r="E19" s="264"/>
      <c r="F19" s="264"/>
      <c r="G19" s="264"/>
      <c r="H19" s="264">
        <v>2</v>
      </c>
    </row>
    <row r="20" spans="1:8" s="266" customFormat="1" ht="32.25" customHeight="1" thickBot="1">
      <c r="A20" s="789" t="s">
        <v>272</v>
      </c>
      <c r="B20" s="1202" t="s">
        <v>189</v>
      </c>
      <c r="C20" s="1202"/>
      <c r="D20" s="1203"/>
      <c r="E20" s="265">
        <f>E15+E19</f>
        <v>1</v>
      </c>
      <c r="F20" s="265"/>
      <c r="G20" s="265">
        <f>G15+G19</f>
        <v>1</v>
      </c>
      <c r="H20" s="265">
        <f>H15+H19</f>
        <v>3</v>
      </c>
    </row>
  </sheetData>
  <sheetProtection/>
  <mergeCells count="17">
    <mergeCell ref="A10:A12"/>
    <mergeCell ref="G10:G12"/>
    <mergeCell ref="B5:H5"/>
    <mergeCell ref="B6:H6"/>
    <mergeCell ref="B7:H7"/>
    <mergeCell ref="H10:H12"/>
    <mergeCell ref="E10:E12"/>
    <mergeCell ref="B8:H8"/>
    <mergeCell ref="B19:D19"/>
    <mergeCell ref="B20:D20"/>
    <mergeCell ref="B15:D15"/>
    <mergeCell ref="B2:H2"/>
    <mergeCell ref="B17:D17"/>
    <mergeCell ref="B14:D14"/>
    <mergeCell ref="F10:F12"/>
    <mergeCell ref="B18:D18"/>
    <mergeCell ref="B10:D1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M9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2" width="9.125" style="20" customWidth="1"/>
    <col min="3" max="3" width="17.625" style="20" customWidth="1"/>
    <col min="4" max="4" width="22.875" style="20" customWidth="1"/>
    <col min="5" max="6" width="10.375" style="20" customWidth="1"/>
    <col min="7" max="7" width="20.875" style="20" customWidth="1"/>
    <col min="8" max="12" width="10.375" style="20" customWidth="1"/>
    <col min="13" max="13" width="10.875" style="20" customWidth="1"/>
    <col min="14" max="16384" width="9.125" style="20" customWidth="1"/>
  </cols>
  <sheetData>
    <row r="1" spans="11:13" ht="12.75" customHeight="1">
      <c r="K1" s="1280"/>
      <c r="L1" s="1280"/>
      <c r="M1" s="1280"/>
    </row>
    <row r="2" spans="1:13" ht="12.75">
      <c r="A2" s="1281"/>
      <c r="B2" s="1281"/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</row>
    <row r="3" spans="1:13" ht="15.75">
      <c r="A3" s="39" t="s">
        <v>1210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ht="15.75">
      <c r="A4" s="75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1:13" s="22" customFormat="1" ht="15.75">
      <c r="A5" s="1221" t="s">
        <v>652</v>
      </c>
      <c r="B5" s="1221"/>
      <c r="C5" s="1221"/>
      <c r="D5" s="1221"/>
      <c r="E5" s="1221"/>
      <c r="F5" s="1221"/>
      <c r="G5" s="1221"/>
      <c r="H5" s="1221"/>
      <c r="I5" s="1221"/>
      <c r="J5" s="1221"/>
      <c r="K5" s="1221"/>
      <c r="L5" s="1221"/>
      <c r="M5" s="1221"/>
    </row>
    <row r="6" spans="1:13" s="22" customFormat="1" ht="15.75">
      <c r="A6" s="1221" t="s">
        <v>792</v>
      </c>
      <c r="B6" s="1221"/>
      <c r="C6" s="1221"/>
      <c r="D6" s="1221"/>
      <c r="E6" s="1221"/>
      <c r="F6" s="1221"/>
      <c r="G6" s="1221"/>
      <c r="H6" s="1221"/>
      <c r="I6" s="1221"/>
      <c r="J6" s="1221"/>
      <c r="K6" s="1221"/>
      <c r="L6" s="1221"/>
      <c r="M6" s="1221"/>
    </row>
    <row r="7" spans="1:13" s="22" customFormat="1" ht="15.75">
      <c r="A7" s="1221" t="s">
        <v>1052</v>
      </c>
      <c r="B7" s="1221"/>
      <c r="C7" s="1221"/>
      <c r="D7" s="1221"/>
      <c r="E7" s="1221"/>
      <c r="F7" s="1221"/>
      <c r="G7" s="1221"/>
      <c r="H7" s="1221"/>
      <c r="I7" s="1221"/>
      <c r="J7" s="1221"/>
      <c r="K7" s="1221"/>
      <c r="L7" s="1221"/>
      <c r="M7" s="1221"/>
    </row>
    <row r="8" spans="1:13" ht="17.25" customHeight="1">
      <c r="A8" s="1221"/>
      <c r="B8" s="1222"/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</row>
    <row r="9" spans="1:13" s="22" customFormat="1" ht="15.75">
      <c r="A9" s="246" t="s">
        <v>383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</row>
    <row r="10" spans="1:13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248" t="s">
        <v>413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6.5" thickBot="1">
      <c r="A13" s="1238" t="s">
        <v>249</v>
      </c>
      <c r="B13" s="1247"/>
      <c r="C13" s="1247"/>
      <c r="D13" s="1285" t="s">
        <v>1050</v>
      </c>
      <c r="E13" s="1286"/>
      <c r="F13" s="1287"/>
      <c r="G13" s="1285" t="s">
        <v>250</v>
      </c>
      <c r="H13" s="1286"/>
      <c r="I13" s="1287"/>
      <c r="J13" s="1285" t="s">
        <v>251</v>
      </c>
      <c r="K13" s="1286"/>
      <c r="L13" s="1287"/>
      <c r="M13" s="1239" t="s">
        <v>252</v>
      </c>
    </row>
    <row r="14" spans="1:13" ht="15.75">
      <c r="A14" s="1240"/>
      <c r="B14" s="1248"/>
      <c r="C14" s="1248"/>
      <c r="D14" s="249" t="s">
        <v>253</v>
      </c>
      <c r="E14" s="250" t="s">
        <v>254</v>
      </c>
      <c r="F14" s="251" t="s">
        <v>255</v>
      </c>
      <c r="G14" s="250" t="s">
        <v>256</v>
      </c>
      <c r="H14" s="250" t="s">
        <v>254</v>
      </c>
      <c r="I14" s="251" t="s">
        <v>257</v>
      </c>
      <c r="J14" s="250" t="s">
        <v>256</v>
      </c>
      <c r="K14" s="251" t="s">
        <v>254</v>
      </c>
      <c r="L14" s="250" t="s">
        <v>257</v>
      </c>
      <c r="M14" s="1241"/>
    </row>
    <row r="15" spans="1:13" ht="16.5" thickBot="1">
      <c r="A15" s="1240"/>
      <c r="B15" s="1248"/>
      <c r="C15" s="1248"/>
      <c r="D15" s="252" t="s">
        <v>258</v>
      </c>
      <c r="E15" s="253" t="s">
        <v>259</v>
      </c>
      <c r="F15" s="147" t="s">
        <v>260</v>
      </c>
      <c r="G15" s="254" t="s">
        <v>258</v>
      </c>
      <c r="H15" s="253" t="s">
        <v>259</v>
      </c>
      <c r="I15" s="147" t="s">
        <v>260</v>
      </c>
      <c r="J15" s="254" t="s">
        <v>258</v>
      </c>
      <c r="K15" s="147" t="s">
        <v>259</v>
      </c>
      <c r="L15" s="253" t="s">
        <v>260</v>
      </c>
      <c r="M15" s="1243"/>
    </row>
    <row r="16" spans="1:13" ht="7.5" customHeight="1">
      <c r="A16" s="1302"/>
      <c r="B16" s="1303"/>
      <c r="C16" s="1304"/>
      <c r="D16" s="1262"/>
      <c r="E16" s="1259"/>
      <c r="F16" s="1265"/>
      <c r="G16" s="1288"/>
      <c r="H16" s="1295"/>
      <c r="I16" s="1282"/>
      <c r="J16" s="1259"/>
      <c r="K16" s="1259"/>
      <c r="L16" s="1259"/>
      <c r="M16" s="1261"/>
    </row>
    <row r="17" spans="1:13" ht="7.5" customHeight="1">
      <c r="A17" s="1305"/>
      <c r="B17" s="1306"/>
      <c r="C17" s="1307"/>
      <c r="D17" s="1263"/>
      <c r="E17" s="1244"/>
      <c r="F17" s="1266"/>
      <c r="G17" s="1289"/>
      <c r="H17" s="1296"/>
      <c r="I17" s="1244"/>
      <c r="J17" s="1244"/>
      <c r="K17" s="1244"/>
      <c r="L17" s="1244"/>
      <c r="M17" s="1244"/>
    </row>
    <row r="18" spans="1:13" ht="15.75" customHeight="1" thickBot="1">
      <c r="A18" s="1308"/>
      <c r="B18" s="1309"/>
      <c r="C18" s="1310"/>
      <c r="D18" s="1264"/>
      <c r="E18" s="1260"/>
      <c r="F18" s="1267"/>
      <c r="G18" s="1290"/>
      <c r="H18" s="1297"/>
      <c r="I18" s="1283"/>
      <c r="J18" s="1260"/>
      <c r="K18" s="1260"/>
      <c r="L18" s="1260"/>
      <c r="M18" s="1260"/>
    </row>
    <row r="19" spans="1:13" s="26" customFormat="1" ht="12.75" customHeight="1">
      <c r="A19" s="1223" t="s">
        <v>309</v>
      </c>
      <c r="B19" s="1253"/>
      <c r="C19" s="1224"/>
      <c r="D19" s="1255"/>
      <c r="E19" s="1255"/>
      <c r="F19" s="1257">
        <f>SUM(F16)</f>
        <v>0</v>
      </c>
      <c r="G19" s="1255"/>
      <c r="H19" s="1255"/>
      <c r="I19" s="1255"/>
      <c r="J19" s="1255"/>
      <c r="K19" s="1255"/>
      <c r="L19" s="1255"/>
      <c r="M19" s="1284">
        <f>M16</f>
        <v>0</v>
      </c>
    </row>
    <row r="20" spans="1:13" s="26" customFormat="1" ht="13.5" customHeight="1" thickBot="1">
      <c r="A20" s="1225"/>
      <c r="B20" s="1254"/>
      <c r="C20" s="1226"/>
      <c r="D20" s="1256"/>
      <c r="E20" s="1256"/>
      <c r="F20" s="1258"/>
      <c r="G20" s="1256"/>
      <c r="H20" s="1256"/>
      <c r="I20" s="1256"/>
      <c r="J20" s="1256"/>
      <c r="K20" s="1256"/>
      <c r="L20" s="1256"/>
      <c r="M20" s="1256"/>
    </row>
    <row r="21" spans="1:13" ht="12" customHeight="1">
      <c r="A21" s="21"/>
      <c r="B21" s="21"/>
      <c r="C21" s="21"/>
      <c r="D21" s="21"/>
      <c r="E21" s="21"/>
      <c r="F21" s="63"/>
      <c r="G21" s="21"/>
      <c r="H21" s="21"/>
      <c r="I21" s="21"/>
      <c r="J21" s="21"/>
      <c r="K21" s="21"/>
      <c r="L21" s="21"/>
      <c r="M21" s="21"/>
    </row>
    <row r="22" spans="1:6" s="248" customFormat="1" ht="15.75" customHeight="1">
      <c r="A22" s="248" t="s">
        <v>1003</v>
      </c>
      <c r="F22" s="35"/>
    </row>
    <row r="23" spans="1:13" ht="18" customHeight="1">
      <c r="A23" s="255" t="s">
        <v>1004</v>
      </c>
      <c r="B23" s="255"/>
      <c r="C23" s="255"/>
      <c r="D23" s="255"/>
      <c r="E23" s="255"/>
      <c r="F23" s="36"/>
      <c r="G23" s="256" t="s">
        <v>260</v>
      </c>
      <c r="H23" s="21"/>
      <c r="I23" s="21"/>
      <c r="J23" s="21"/>
      <c r="K23" s="21"/>
      <c r="L23" s="21"/>
      <c r="M23" s="21"/>
    </row>
    <row r="24" spans="1:13" ht="15" customHeight="1">
      <c r="A24" s="255" t="s">
        <v>1005</v>
      </c>
      <c r="B24" s="255"/>
      <c r="C24" s="255"/>
      <c r="D24" s="255"/>
      <c r="E24" s="255"/>
      <c r="F24" s="36"/>
      <c r="G24" s="256" t="s">
        <v>260</v>
      </c>
      <c r="H24" s="21"/>
      <c r="I24" s="21"/>
      <c r="J24" s="21"/>
      <c r="K24" s="21"/>
      <c r="L24" s="21"/>
      <c r="M24" s="21"/>
    </row>
    <row r="25" spans="1:13" ht="17.25" customHeight="1">
      <c r="A25" s="255" t="s">
        <v>384</v>
      </c>
      <c r="B25" s="255"/>
      <c r="C25" s="255"/>
      <c r="D25" s="255"/>
      <c r="E25" s="255"/>
      <c r="F25" s="516"/>
      <c r="G25" s="515" t="s">
        <v>260</v>
      </c>
      <c r="H25" s="21"/>
      <c r="I25" s="21"/>
      <c r="J25" s="21"/>
      <c r="K25" s="21"/>
      <c r="L25" s="21"/>
      <c r="M25" s="21"/>
    </row>
    <row r="26" spans="1:13" ht="13.5" customHeight="1">
      <c r="A26" s="255" t="s">
        <v>1006</v>
      </c>
      <c r="B26" s="255"/>
      <c r="C26" s="255"/>
      <c r="D26" s="255"/>
      <c r="E26" s="255"/>
      <c r="F26" s="37"/>
      <c r="G26" s="257" t="s">
        <v>260</v>
      </c>
      <c r="H26" s="21"/>
      <c r="I26" s="21"/>
      <c r="J26" s="21"/>
      <c r="K26" s="21"/>
      <c r="L26" s="21"/>
      <c r="M26" s="21"/>
    </row>
    <row r="27" spans="1:13" ht="13.5" customHeight="1">
      <c r="A27" s="255"/>
      <c r="B27" s="255"/>
      <c r="C27" s="255"/>
      <c r="D27" s="255"/>
      <c r="E27" s="255"/>
      <c r="F27" s="37"/>
      <c r="G27" s="257"/>
      <c r="H27" s="21"/>
      <c r="I27" s="21"/>
      <c r="J27" s="21"/>
      <c r="K27" s="21"/>
      <c r="L27" s="21"/>
      <c r="M27" s="21"/>
    </row>
    <row r="28" spans="1:13" ht="15.75">
      <c r="A28" s="248" t="s">
        <v>385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3.5" customHeight="1">
      <c r="A29" s="255"/>
      <c r="B29" s="255"/>
      <c r="C29" s="255"/>
      <c r="D29" s="255"/>
      <c r="E29" s="255"/>
      <c r="F29" s="37"/>
      <c r="G29" s="257"/>
      <c r="H29" s="21"/>
      <c r="I29" s="21"/>
      <c r="J29" s="21"/>
      <c r="K29" s="21"/>
      <c r="L29" s="21"/>
      <c r="M29" s="21"/>
    </row>
    <row r="30" spans="1:13" ht="13.5" customHeight="1" thickBot="1">
      <c r="A30" s="255"/>
      <c r="B30" s="255"/>
      <c r="C30" s="255"/>
      <c r="D30" s="255"/>
      <c r="E30" s="255"/>
      <c r="F30" s="37"/>
      <c r="G30" s="257"/>
      <c r="H30" s="21"/>
      <c r="I30" s="21"/>
      <c r="J30" s="21"/>
      <c r="K30" s="21"/>
      <c r="L30" s="21"/>
      <c r="M30" s="21"/>
    </row>
    <row r="31" spans="1:13" ht="16.5" thickBot="1">
      <c r="A31" s="1238" t="s">
        <v>249</v>
      </c>
      <c r="B31" s="1247"/>
      <c r="C31" s="1247"/>
      <c r="D31" s="1285" t="s">
        <v>1050</v>
      </c>
      <c r="E31" s="1286"/>
      <c r="F31" s="1287"/>
      <c r="G31" s="1285" t="s">
        <v>250</v>
      </c>
      <c r="H31" s="1286"/>
      <c r="I31" s="1287"/>
      <c r="J31" s="1285" t="s">
        <v>251</v>
      </c>
      <c r="K31" s="1286"/>
      <c r="L31" s="1287"/>
      <c r="M31" s="1239" t="s">
        <v>252</v>
      </c>
    </row>
    <row r="32" spans="1:13" ht="15.75">
      <c r="A32" s="1240"/>
      <c r="B32" s="1248"/>
      <c r="C32" s="1248"/>
      <c r="D32" s="249" t="s">
        <v>253</v>
      </c>
      <c r="E32" s="250" t="s">
        <v>254</v>
      </c>
      <c r="F32" s="251" t="s">
        <v>255</v>
      </c>
      <c r="G32" s="250" t="s">
        <v>256</v>
      </c>
      <c r="H32" s="250" t="s">
        <v>254</v>
      </c>
      <c r="I32" s="251" t="s">
        <v>257</v>
      </c>
      <c r="J32" s="250" t="s">
        <v>256</v>
      </c>
      <c r="K32" s="251" t="s">
        <v>254</v>
      </c>
      <c r="L32" s="250" t="s">
        <v>257</v>
      </c>
      <c r="M32" s="1241"/>
    </row>
    <row r="33" spans="1:13" ht="16.5" thickBot="1">
      <c r="A33" s="1240"/>
      <c r="B33" s="1248"/>
      <c r="C33" s="1248"/>
      <c r="D33" s="252" t="s">
        <v>258</v>
      </c>
      <c r="E33" s="253" t="s">
        <v>259</v>
      </c>
      <c r="F33" s="147" t="s">
        <v>260</v>
      </c>
      <c r="G33" s="254" t="s">
        <v>258</v>
      </c>
      <c r="H33" s="253" t="s">
        <v>259</v>
      </c>
      <c r="I33" s="147" t="s">
        <v>260</v>
      </c>
      <c r="J33" s="254" t="s">
        <v>258</v>
      </c>
      <c r="K33" s="147" t="s">
        <v>259</v>
      </c>
      <c r="L33" s="253" t="s">
        <v>260</v>
      </c>
      <c r="M33" s="1243"/>
    </row>
    <row r="34" spans="1:13" ht="7.5" customHeight="1">
      <c r="A34" s="1271" t="s">
        <v>414</v>
      </c>
      <c r="B34" s="1272"/>
      <c r="C34" s="1273"/>
      <c r="D34" s="1262" t="s">
        <v>415</v>
      </c>
      <c r="E34" s="1259"/>
      <c r="F34" s="1265">
        <v>84</v>
      </c>
      <c r="G34" s="1269"/>
      <c r="H34" s="1269"/>
      <c r="I34" s="1269"/>
      <c r="J34" s="1259"/>
      <c r="K34" s="1259"/>
      <c r="L34" s="1259"/>
      <c r="M34" s="1261">
        <f>L34+I34+F34</f>
        <v>84</v>
      </c>
    </row>
    <row r="35" spans="1:13" ht="7.5" customHeight="1">
      <c r="A35" s="1274"/>
      <c r="B35" s="1275"/>
      <c r="C35" s="1276"/>
      <c r="D35" s="1263"/>
      <c r="E35" s="1244"/>
      <c r="F35" s="1266"/>
      <c r="G35" s="1269"/>
      <c r="H35" s="1269"/>
      <c r="I35" s="1269"/>
      <c r="J35" s="1244"/>
      <c r="K35" s="1244"/>
      <c r="L35" s="1244"/>
      <c r="M35" s="1244"/>
    </row>
    <row r="36" spans="1:13" ht="7.5" customHeight="1">
      <c r="A36" s="1277"/>
      <c r="B36" s="1278"/>
      <c r="C36" s="1279"/>
      <c r="D36" s="1264"/>
      <c r="E36" s="1260"/>
      <c r="F36" s="1267"/>
      <c r="G36" s="1269"/>
      <c r="H36" s="1269"/>
      <c r="I36" s="1269"/>
      <c r="J36" s="1260"/>
      <c r="K36" s="1260"/>
      <c r="L36" s="1260"/>
      <c r="M36" s="1260"/>
    </row>
    <row r="37" spans="1:13" ht="7.5" customHeight="1">
      <c r="A37" s="1271" t="s">
        <v>416</v>
      </c>
      <c r="B37" s="1272"/>
      <c r="C37" s="1273"/>
      <c r="D37" s="1262" t="s">
        <v>417</v>
      </c>
      <c r="E37" s="1259"/>
      <c r="F37" s="1265"/>
      <c r="G37" s="1269"/>
      <c r="H37" s="1269"/>
      <c r="I37" s="1269"/>
      <c r="J37" s="1259"/>
      <c r="K37" s="1259"/>
      <c r="L37" s="1259"/>
      <c r="M37" s="1261"/>
    </row>
    <row r="38" spans="1:13" ht="7.5" customHeight="1">
      <c r="A38" s="1274"/>
      <c r="B38" s="1275"/>
      <c r="C38" s="1276"/>
      <c r="D38" s="1263"/>
      <c r="E38" s="1244"/>
      <c r="F38" s="1266"/>
      <c r="G38" s="1269"/>
      <c r="H38" s="1269"/>
      <c r="I38" s="1269"/>
      <c r="J38" s="1244"/>
      <c r="K38" s="1244"/>
      <c r="L38" s="1244"/>
      <c r="M38" s="1244"/>
    </row>
    <row r="39" spans="1:13" ht="7.5" customHeight="1">
      <c r="A39" s="1277"/>
      <c r="B39" s="1278"/>
      <c r="C39" s="1279"/>
      <c r="D39" s="1264"/>
      <c r="E39" s="1260"/>
      <c r="F39" s="1267"/>
      <c r="G39" s="1269"/>
      <c r="H39" s="1269"/>
      <c r="I39" s="1269"/>
      <c r="J39" s="1260"/>
      <c r="K39" s="1260"/>
      <c r="L39" s="1260"/>
      <c r="M39" s="1260"/>
    </row>
    <row r="40" spans="1:13" ht="7.5" customHeight="1">
      <c r="A40" s="1271" t="s">
        <v>1007</v>
      </c>
      <c r="B40" s="1272"/>
      <c r="C40" s="1273"/>
      <c r="D40" s="1262" t="s">
        <v>1008</v>
      </c>
      <c r="E40" s="1259"/>
      <c r="F40" s="1265"/>
      <c r="G40" s="1269"/>
      <c r="H40" s="1269"/>
      <c r="I40" s="1269"/>
      <c r="J40" s="1259"/>
      <c r="K40" s="1259"/>
      <c r="L40" s="1259"/>
      <c r="M40" s="1261">
        <f>L40+I40+F40</f>
        <v>0</v>
      </c>
    </row>
    <row r="41" spans="1:13" ht="7.5" customHeight="1">
      <c r="A41" s="1274"/>
      <c r="B41" s="1275"/>
      <c r="C41" s="1276"/>
      <c r="D41" s="1263"/>
      <c r="E41" s="1244"/>
      <c r="F41" s="1266"/>
      <c r="G41" s="1269"/>
      <c r="H41" s="1269"/>
      <c r="I41" s="1269"/>
      <c r="J41" s="1244"/>
      <c r="K41" s="1244"/>
      <c r="L41" s="1244"/>
      <c r="M41" s="1244"/>
    </row>
    <row r="42" spans="1:13" ht="7.5" customHeight="1">
      <c r="A42" s="1277"/>
      <c r="B42" s="1278"/>
      <c r="C42" s="1279"/>
      <c r="D42" s="1264"/>
      <c r="E42" s="1260"/>
      <c r="F42" s="1267"/>
      <c r="G42" s="1269"/>
      <c r="H42" s="1269"/>
      <c r="I42" s="1269"/>
      <c r="J42" s="1260"/>
      <c r="K42" s="1260"/>
      <c r="L42" s="1260"/>
      <c r="M42" s="1260"/>
    </row>
    <row r="43" spans="1:13" ht="7.5" customHeight="1">
      <c r="A43" s="1271" t="s">
        <v>1009</v>
      </c>
      <c r="B43" s="1272"/>
      <c r="C43" s="1273"/>
      <c r="D43" s="1262"/>
      <c r="E43" s="1259"/>
      <c r="F43" s="1265"/>
      <c r="G43" s="1268" t="s">
        <v>418</v>
      </c>
      <c r="H43" s="1269"/>
      <c r="I43" s="1270"/>
      <c r="J43" s="1259"/>
      <c r="K43" s="1259"/>
      <c r="L43" s="1259"/>
      <c r="M43" s="1261">
        <f>L43+I43+F43</f>
        <v>0</v>
      </c>
    </row>
    <row r="44" spans="1:13" ht="7.5" customHeight="1">
      <c r="A44" s="1274"/>
      <c r="B44" s="1275"/>
      <c r="C44" s="1276"/>
      <c r="D44" s="1263"/>
      <c r="E44" s="1244"/>
      <c r="F44" s="1266"/>
      <c r="G44" s="1268"/>
      <c r="H44" s="1269"/>
      <c r="I44" s="1270"/>
      <c r="J44" s="1244"/>
      <c r="K44" s="1244"/>
      <c r="L44" s="1244"/>
      <c r="M44" s="1244"/>
    </row>
    <row r="45" spans="1:13" ht="7.5" customHeight="1">
      <c r="A45" s="1277"/>
      <c r="B45" s="1278"/>
      <c r="C45" s="1279"/>
      <c r="D45" s="1264"/>
      <c r="E45" s="1260"/>
      <c r="F45" s="1267"/>
      <c r="G45" s="1268"/>
      <c r="H45" s="1269"/>
      <c r="I45" s="1270"/>
      <c r="J45" s="1260"/>
      <c r="K45" s="1260"/>
      <c r="L45" s="1260"/>
      <c r="M45" s="1260"/>
    </row>
    <row r="46" spans="1:13" ht="7.5" customHeight="1">
      <c r="A46" s="1271" t="s">
        <v>1009</v>
      </c>
      <c r="B46" s="1272"/>
      <c r="C46" s="1273"/>
      <c r="D46" s="1262"/>
      <c r="E46" s="1259"/>
      <c r="F46" s="1265"/>
      <c r="G46" s="1268" t="s">
        <v>1010</v>
      </c>
      <c r="H46" s="1269"/>
      <c r="I46" s="1270"/>
      <c r="J46" s="1259"/>
      <c r="K46" s="1259"/>
      <c r="L46" s="1259"/>
      <c r="M46" s="1261">
        <f>L46+I46+F46</f>
        <v>0</v>
      </c>
    </row>
    <row r="47" spans="1:13" ht="7.5" customHeight="1">
      <c r="A47" s="1274"/>
      <c r="B47" s="1275"/>
      <c r="C47" s="1276"/>
      <c r="D47" s="1263"/>
      <c r="E47" s="1244"/>
      <c r="F47" s="1266"/>
      <c r="G47" s="1268"/>
      <c r="H47" s="1269"/>
      <c r="I47" s="1270"/>
      <c r="J47" s="1244"/>
      <c r="K47" s="1244"/>
      <c r="L47" s="1244"/>
      <c r="M47" s="1244"/>
    </row>
    <row r="48" spans="1:13" ht="7.5" customHeight="1">
      <c r="A48" s="1277"/>
      <c r="B48" s="1278"/>
      <c r="C48" s="1279"/>
      <c r="D48" s="1264"/>
      <c r="E48" s="1260"/>
      <c r="F48" s="1267"/>
      <c r="G48" s="1268"/>
      <c r="H48" s="1269"/>
      <c r="I48" s="1270"/>
      <c r="J48" s="1260"/>
      <c r="K48" s="1260"/>
      <c r="L48" s="1260"/>
      <c r="M48" s="1260"/>
    </row>
    <row r="49" spans="1:13" ht="7.5" customHeight="1">
      <c r="A49" s="1271" t="s">
        <v>1009</v>
      </c>
      <c r="B49" s="1272"/>
      <c r="C49" s="1273"/>
      <c r="D49" s="1262"/>
      <c r="E49" s="1259"/>
      <c r="F49" s="1265"/>
      <c r="G49" s="1268" t="s">
        <v>418</v>
      </c>
      <c r="H49" s="1269"/>
      <c r="I49" s="1270"/>
      <c r="J49" s="1259"/>
      <c r="K49" s="1259"/>
      <c r="L49" s="1259"/>
      <c r="M49" s="1261"/>
    </row>
    <row r="50" spans="1:13" ht="7.5" customHeight="1">
      <c r="A50" s="1274"/>
      <c r="B50" s="1275"/>
      <c r="C50" s="1276"/>
      <c r="D50" s="1263"/>
      <c r="E50" s="1244"/>
      <c r="F50" s="1266"/>
      <c r="G50" s="1268"/>
      <c r="H50" s="1269"/>
      <c r="I50" s="1270"/>
      <c r="J50" s="1244"/>
      <c r="K50" s="1244"/>
      <c r="L50" s="1244"/>
      <c r="M50" s="1244"/>
    </row>
    <row r="51" spans="1:13" ht="7.5" customHeight="1">
      <c r="A51" s="1277"/>
      <c r="B51" s="1278"/>
      <c r="C51" s="1279"/>
      <c r="D51" s="1264"/>
      <c r="E51" s="1260"/>
      <c r="F51" s="1267"/>
      <c r="G51" s="1268"/>
      <c r="H51" s="1269"/>
      <c r="I51" s="1270"/>
      <c r="J51" s="1260"/>
      <c r="K51" s="1260"/>
      <c r="L51" s="1260"/>
      <c r="M51" s="1260"/>
    </row>
    <row r="52" spans="1:13" ht="7.5" customHeight="1">
      <c r="A52" s="1271" t="s">
        <v>1009</v>
      </c>
      <c r="B52" s="1272"/>
      <c r="C52" s="1273"/>
      <c r="D52" s="1262"/>
      <c r="E52" s="1259"/>
      <c r="F52" s="1265"/>
      <c r="G52" s="1268" t="s">
        <v>1010</v>
      </c>
      <c r="H52" s="1269"/>
      <c r="I52" s="1270"/>
      <c r="J52" s="1259"/>
      <c r="K52" s="1259"/>
      <c r="L52" s="1259"/>
      <c r="M52" s="1261"/>
    </row>
    <row r="53" spans="1:13" ht="7.5" customHeight="1">
      <c r="A53" s="1274"/>
      <c r="B53" s="1275"/>
      <c r="C53" s="1276"/>
      <c r="D53" s="1263"/>
      <c r="E53" s="1244"/>
      <c r="F53" s="1266"/>
      <c r="G53" s="1268"/>
      <c r="H53" s="1269"/>
      <c r="I53" s="1270"/>
      <c r="J53" s="1244"/>
      <c r="K53" s="1244"/>
      <c r="L53" s="1244"/>
      <c r="M53" s="1244"/>
    </row>
    <row r="54" spans="1:13" ht="7.5" customHeight="1" thickBot="1">
      <c r="A54" s="1277"/>
      <c r="B54" s="1278"/>
      <c r="C54" s="1279"/>
      <c r="D54" s="1264"/>
      <c r="E54" s="1260"/>
      <c r="F54" s="1267"/>
      <c r="G54" s="1268"/>
      <c r="H54" s="1269"/>
      <c r="I54" s="1270"/>
      <c r="J54" s="1260"/>
      <c r="K54" s="1260"/>
      <c r="L54" s="1260"/>
      <c r="M54" s="1260"/>
    </row>
    <row r="55" spans="1:13" s="26" customFormat="1" ht="12.75" customHeight="1">
      <c r="A55" s="1223" t="s">
        <v>309</v>
      </c>
      <c r="B55" s="1253"/>
      <c r="C55" s="1224"/>
      <c r="D55" s="1255"/>
      <c r="E55" s="1255"/>
      <c r="F55" s="1257">
        <f>SUM(F34:F54)</f>
        <v>84</v>
      </c>
      <c r="G55" s="1255"/>
      <c r="H55" s="1255"/>
      <c r="I55" s="1257">
        <f>SUM(I34:I54)</f>
        <v>0</v>
      </c>
      <c r="J55" s="1255"/>
      <c r="K55" s="1255"/>
      <c r="L55" s="1255"/>
      <c r="M55" s="1257">
        <f>SUM(M34:M54)</f>
        <v>84</v>
      </c>
    </row>
    <row r="56" spans="1:13" s="26" customFormat="1" ht="13.5" customHeight="1" thickBot="1">
      <c r="A56" s="1225"/>
      <c r="B56" s="1254"/>
      <c r="C56" s="1226"/>
      <c r="D56" s="1256"/>
      <c r="E56" s="1256"/>
      <c r="F56" s="1258"/>
      <c r="G56" s="1256"/>
      <c r="H56" s="1256"/>
      <c r="I56" s="1258"/>
      <c r="J56" s="1256"/>
      <c r="K56" s="1256"/>
      <c r="L56" s="1256"/>
      <c r="M56" s="1258"/>
    </row>
    <row r="57" spans="1:13" ht="13.5" customHeight="1">
      <c r="A57" s="255"/>
      <c r="B57" s="255"/>
      <c r="C57" s="255"/>
      <c r="D57" s="255"/>
      <c r="E57" s="255"/>
      <c r="F57" s="37"/>
      <c r="G57" s="257"/>
      <c r="H57" s="21"/>
      <c r="I57" s="21"/>
      <c r="J57" s="21"/>
      <c r="K57" s="21"/>
      <c r="L57" s="21"/>
      <c r="M57" s="21"/>
    </row>
    <row r="58" spans="1:13" ht="13.5" customHeight="1">
      <c r="A58" s="255"/>
      <c r="B58" s="255"/>
      <c r="C58" s="255"/>
      <c r="D58" s="255"/>
      <c r="E58" s="255"/>
      <c r="F58" s="37"/>
      <c r="G58" s="257"/>
      <c r="H58" s="21"/>
      <c r="I58" s="21"/>
      <c r="J58" s="21"/>
      <c r="K58" s="21"/>
      <c r="L58" s="21"/>
      <c r="M58" s="21"/>
    </row>
    <row r="59" spans="1:13" ht="13.5" customHeight="1">
      <c r="A59" s="255"/>
      <c r="B59" s="255"/>
      <c r="C59" s="255"/>
      <c r="D59" s="255"/>
      <c r="E59" s="255"/>
      <c r="F59" s="37"/>
      <c r="G59" s="257"/>
      <c r="H59" s="21"/>
      <c r="I59" s="21"/>
      <c r="J59" s="21"/>
      <c r="K59" s="21"/>
      <c r="L59" s="21"/>
      <c r="M59" s="21"/>
    </row>
    <row r="60" spans="1:13" ht="15.75">
      <c r="A60" s="18" t="s">
        <v>289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5.75">
      <c r="A62" s="18" t="s">
        <v>353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6.75" customHeight="1" thickBo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1" ht="36.75" customHeight="1">
      <c r="A64" s="1238" t="s">
        <v>249</v>
      </c>
      <c r="B64" s="1247"/>
      <c r="C64" s="1247"/>
      <c r="D64" s="1238" t="s">
        <v>290</v>
      </c>
      <c r="E64" s="1239"/>
      <c r="F64" s="1238" t="s">
        <v>354</v>
      </c>
      <c r="G64" s="1239"/>
      <c r="H64" s="1238" t="s">
        <v>291</v>
      </c>
      <c r="I64" s="1239"/>
      <c r="J64" s="1238" t="s">
        <v>184</v>
      </c>
      <c r="K64" s="1239"/>
    </row>
    <row r="65" spans="1:11" ht="36.75" customHeight="1">
      <c r="A65" s="1240"/>
      <c r="B65" s="1248"/>
      <c r="C65" s="1248"/>
      <c r="D65" s="1240"/>
      <c r="E65" s="1241"/>
      <c r="F65" s="1240"/>
      <c r="G65" s="1241"/>
      <c r="H65" s="1240"/>
      <c r="I65" s="1241"/>
      <c r="J65" s="1240"/>
      <c r="K65" s="1241"/>
    </row>
    <row r="66" spans="1:11" ht="36.75" customHeight="1" thickBot="1">
      <c r="A66" s="1242"/>
      <c r="B66" s="1249"/>
      <c r="C66" s="1249"/>
      <c r="D66" s="1242"/>
      <c r="E66" s="1243"/>
      <c r="F66" s="1242"/>
      <c r="G66" s="1243"/>
      <c r="H66" s="1242"/>
      <c r="I66" s="1243"/>
      <c r="J66" s="1242"/>
      <c r="K66" s="1243"/>
    </row>
    <row r="67" spans="1:12" s="22" customFormat="1" ht="25.5" customHeight="1" thickBot="1">
      <c r="A67" s="1244" t="s">
        <v>292</v>
      </c>
      <c r="B67" s="1244"/>
      <c r="C67" s="1244"/>
      <c r="D67" s="1244" t="s">
        <v>296</v>
      </c>
      <c r="E67" s="1244"/>
      <c r="F67" s="1245" t="s">
        <v>296</v>
      </c>
      <c r="G67" s="1246"/>
      <c r="H67" s="1245" t="s">
        <v>296</v>
      </c>
      <c r="I67" s="1246"/>
      <c r="J67" s="1244" t="s">
        <v>296</v>
      </c>
      <c r="K67" s="1244"/>
      <c r="L67" s="23"/>
    </row>
    <row r="68" spans="1:13" s="26" customFormat="1" ht="12.75" customHeight="1">
      <c r="A68" s="1223" t="s">
        <v>309</v>
      </c>
      <c r="B68" s="1253"/>
      <c r="C68" s="1224"/>
      <c r="D68" s="1223"/>
      <c r="E68" s="1224"/>
      <c r="F68" s="1223"/>
      <c r="G68" s="1224"/>
      <c r="H68" s="1223"/>
      <c r="I68" s="1224"/>
      <c r="J68" s="1223" t="s">
        <v>296</v>
      </c>
      <c r="K68" s="1224"/>
      <c r="L68" s="1252"/>
      <c r="M68" s="1252"/>
    </row>
    <row r="69" spans="1:13" s="26" customFormat="1" ht="13.5" customHeight="1" thickBot="1">
      <c r="A69" s="1225"/>
      <c r="B69" s="1254"/>
      <c r="C69" s="1226"/>
      <c r="D69" s="1225"/>
      <c r="E69" s="1226"/>
      <c r="F69" s="1225"/>
      <c r="G69" s="1226"/>
      <c r="H69" s="1225"/>
      <c r="I69" s="1226"/>
      <c r="J69" s="1225"/>
      <c r="K69" s="1226"/>
      <c r="L69" s="1252"/>
      <c r="M69" s="1252"/>
    </row>
    <row r="71" spans="1:13" ht="15.75">
      <c r="A71" s="18" t="s">
        <v>293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ht="13.5" thickBot="1"/>
    <row r="73" spans="1:11" ht="12.75" customHeight="1">
      <c r="A73" s="1238" t="s">
        <v>249</v>
      </c>
      <c r="B73" s="1247"/>
      <c r="C73" s="1247"/>
      <c r="D73" s="1238" t="s">
        <v>290</v>
      </c>
      <c r="E73" s="1239"/>
      <c r="F73" s="1238" t="s">
        <v>355</v>
      </c>
      <c r="G73" s="1239"/>
      <c r="H73" s="1238" t="s">
        <v>291</v>
      </c>
      <c r="I73" s="1239"/>
      <c r="J73" s="1238" t="s">
        <v>184</v>
      </c>
      <c r="K73" s="1239"/>
    </row>
    <row r="74" spans="1:11" ht="12.75" customHeight="1">
      <c r="A74" s="1240"/>
      <c r="B74" s="1248"/>
      <c r="C74" s="1248"/>
      <c r="D74" s="1240"/>
      <c r="E74" s="1241"/>
      <c r="F74" s="1240"/>
      <c r="G74" s="1241"/>
      <c r="H74" s="1240"/>
      <c r="I74" s="1241"/>
      <c r="J74" s="1240"/>
      <c r="K74" s="1241"/>
    </row>
    <row r="75" spans="1:11" ht="13.5" customHeight="1" thickBot="1">
      <c r="A75" s="1242"/>
      <c r="B75" s="1249"/>
      <c r="C75" s="1249"/>
      <c r="D75" s="1242"/>
      <c r="E75" s="1243"/>
      <c r="F75" s="1242"/>
      <c r="G75" s="1243"/>
      <c r="H75" s="1242"/>
      <c r="I75" s="1243"/>
      <c r="J75" s="1242"/>
      <c r="K75" s="1243"/>
    </row>
    <row r="76" spans="1:12" s="22" customFormat="1" ht="25.5" customHeight="1" thickBot="1">
      <c r="A76" s="1244" t="s">
        <v>294</v>
      </c>
      <c r="B76" s="1244"/>
      <c r="C76" s="1244"/>
      <c r="D76" s="1244" t="s">
        <v>185</v>
      </c>
      <c r="E76" s="1244"/>
      <c r="F76" s="1250" t="s">
        <v>296</v>
      </c>
      <c r="G76" s="1251"/>
      <c r="H76" s="1250"/>
      <c r="I76" s="1251"/>
      <c r="J76" s="1266"/>
      <c r="K76" s="1266"/>
      <c r="L76" s="23"/>
    </row>
    <row r="77" spans="1:13" ht="12.75" customHeight="1">
      <c r="A77" s="1228" t="s">
        <v>309</v>
      </c>
      <c r="B77" s="1229"/>
      <c r="C77" s="1230"/>
      <c r="D77" s="1234"/>
      <c r="E77" s="1235"/>
      <c r="F77" s="1291">
        <f>SUM(F76)</f>
        <v>0</v>
      </c>
      <c r="G77" s="1292"/>
      <c r="H77" s="1298">
        <f>SUM(H76)</f>
        <v>0</v>
      </c>
      <c r="I77" s="1299"/>
      <c r="J77" s="1298">
        <f>SUM(J76)</f>
        <v>0</v>
      </c>
      <c r="K77" s="1299"/>
      <c r="L77" s="1227"/>
      <c r="M77" s="1227"/>
    </row>
    <row r="78" spans="1:13" ht="13.5" customHeight="1" thickBot="1">
      <c r="A78" s="1231"/>
      <c r="B78" s="1232"/>
      <c r="C78" s="1233"/>
      <c r="D78" s="1236"/>
      <c r="E78" s="1237"/>
      <c r="F78" s="1293"/>
      <c r="G78" s="1294"/>
      <c r="H78" s="1300"/>
      <c r="I78" s="1301"/>
      <c r="J78" s="1300"/>
      <c r="K78" s="1301"/>
      <c r="L78" s="1227"/>
      <c r="M78" s="1227"/>
    </row>
    <row r="80" spans="1:13" ht="15.75">
      <c r="A80" s="18" t="s">
        <v>295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ht="13.5" thickBot="1"/>
    <row r="82" spans="1:11" ht="12.75" customHeight="1">
      <c r="A82" s="1238" t="s">
        <v>249</v>
      </c>
      <c r="B82" s="1247"/>
      <c r="C82" s="1247"/>
      <c r="D82" s="1238" t="s">
        <v>290</v>
      </c>
      <c r="E82" s="1239"/>
      <c r="F82" s="1238" t="s">
        <v>354</v>
      </c>
      <c r="G82" s="1239"/>
      <c r="H82" s="1238" t="s">
        <v>291</v>
      </c>
      <c r="I82" s="1239"/>
      <c r="J82" s="1238" t="s">
        <v>184</v>
      </c>
      <c r="K82" s="1239"/>
    </row>
    <row r="83" spans="1:11" ht="12.75" customHeight="1">
      <c r="A83" s="1240"/>
      <c r="B83" s="1248"/>
      <c r="C83" s="1248"/>
      <c r="D83" s="1240"/>
      <c r="E83" s="1241"/>
      <c r="F83" s="1240"/>
      <c r="G83" s="1241"/>
      <c r="H83" s="1240"/>
      <c r="I83" s="1241"/>
      <c r="J83" s="1240"/>
      <c r="K83" s="1241"/>
    </row>
    <row r="84" spans="1:11" ht="13.5" customHeight="1" thickBot="1">
      <c r="A84" s="1242"/>
      <c r="B84" s="1249"/>
      <c r="C84" s="1249"/>
      <c r="D84" s="1242"/>
      <c r="E84" s="1243"/>
      <c r="F84" s="1242"/>
      <c r="G84" s="1243"/>
      <c r="H84" s="1242"/>
      <c r="I84" s="1243"/>
      <c r="J84" s="1242"/>
      <c r="K84" s="1243"/>
    </row>
    <row r="85" spans="1:12" s="22" customFormat="1" ht="25.5" customHeight="1" thickBot="1">
      <c r="A85" s="1244" t="s">
        <v>294</v>
      </c>
      <c r="B85" s="1244"/>
      <c r="C85" s="1244"/>
      <c r="D85" s="1244" t="s">
        <v>186</v>
      </c>
      <c r="E85" s="1244"/>
      <c r="F85" s="1245" t="s">
        <v>296</v>
      </c>
      <c r="G85" s="1246"/>
      <c r="H85" s="1245"/>
      <c r="I85" s="1246"/>
      <c r="J85" s="1244"/>
      <c r="K85" s="1244"/>
      <c r="L85" s="23"/>
    </row>
    <row r="86" spans="1:13" ht="12.75" customHeight="1">
      <c r="A86" s="1228" t="s">
        <v>309</v>
      </c>
      <c r="B86" s="1229"/>
      <c r="C86" s="1230"/>
      <c r="D86" s="1234"/>
      <c r="E86" s="1235"/>
      <c r="F86" s="1234"/>
      <c r="G86" s="1235"/>
      <c r="H86" s="1223">
        <f>SUM(H85)</f>
        <v>0</v>
      </c>
      <c r="I86" s="1224"/>
      <c r="J86" s="1223">
        <f>SUM(J85)</f>
        <v>0</v>
      </c>
      <c r="K86" s="1224"/>
      <c r="L86" s="1227"/>
      <c r="M86" s="1227"/>
    </row>
    <row r="87" spans="1:13" ht="13.5" customHeight="1" thickBot="1">
      <c r="A87" s="1231"/>
      <c r="B87" s="1232"/>
      <c r="C87" s="1233"/>
      <c r="D87" s="1236"/>
      <c r="E87" s="1237"/>
      <c r="F87" s="1236"/>
      <c r="G87" s="1237"/>
      <c r="H87" s="1225"/>
      <c r="I87" s="1226"/>
      <c r="J87" s="1225"/>
      <c r="K87" s="1226"/>
      <c r="L87" s="1227"/>
      <c r="M87" s="1227"/>
    </row>
    <row r="89" spans="1:13" ht="15.75">
      <c r="A89" s="18" t="s">
        <v>356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ht="13.5" thickBot="1"/>
    <row r="91" spans="1:11" ht="12.75" customHeight="1">
      <c r="A91" s="1238" t="s">
        <v>249</v>
      </c>
      <c r="B91" s="1247"/>
      <c r="C91" s="1247"/>
      <c r="D91" s="1238" t="s">
        <v>290</v>
      </c>
      <c r="E91" s="1239"/>
      <c r="F91" s="1238" t="s">
        <v>354</v>
      </c>
      <c r="G91" s="1239"/>
      <c r="H91" s="1238" t="s">
        <v>291</v>
      </c>
      <c r="I91" s="1239"/>
      <c r="J91" s="1238" t="s">
        <v>184</v>
      </c>
      <c r="K91" s="1239"/>
    </row>
    <row r="92" spans="1:11" ht="12.75" customHeight="1">
      <c r="A92" s="1240"/>
      <c r="B92" s="1248"/>
      <c r="C92" s="1248"/>
      <c r="D92" s="1240"/>
      <c r="E92" s="1241"/>
      <c r="F92" s="1240"/>
      <c r="G92" s="1241"/>
      <c r="H92" s="1240"/>
      <c r="I92" s="1241"/>
      <c r="J92" s="1240"/>
      <c r="K92" s="1241"/>
    </row>
    <row r="93" spans="1:11" ht="13.5" customHeight="1" thickBot="1">
      <c r="A93" s="1242"/>
      <c r="B93" s="1249"/>
      <c r="C93" s="1249"/>
      <c r="D93" s="1242"/>
      <c r="E93" s="1243"/>
      <c r="F93" s="1242"/>
      <c r="G93" s="1243"/>
      <c r="H93" s="1242"/>
      <c r="I93" s="1243"/>
      <c r="J93" s="1242"/>
      <c r="K93" s="1243"/>
    </row>
    <row r="94" spans="1:12" s="22" customFormat="1" ht="25.5" customHeight="1" thickBot="1">
      <c r="A94" s="1244" t="s">
        <v>294</v>
      </c>
      <c r="B94" s="1244"/>
      <c r="C94" s="1244"/>
      <c r="D94" s="1244"/>
      <c r="E94" s="1244"/>
      <c r="F94" s="1245" t="s">
        <v>296</v>
      </c>
      <c r="G94" s="1246"/>
      <c r="H94" s="1245"/>
      <c r="I94" s="1246"/>
      <c r="J94" s="1244"/>
      <c r="K94" s="1244"/>
      <c r="L94" s="23"/>
    </row>
    <row r="95" spans="1:13" ht="12.75" customHeight="1">
      <c r="A95" s="1228" t="s">
        <v>309</v>
      </c>
      <c r="B95" s="1229"/>
      <c r="C95" s="1230"/>
      <c r="D95" s="1234"/>
      <c r="E95" s="1235"/>
      <c r="F95" s="1234"/>
      <c r="G95" s="1235"/>
      <c r="H95" s="1223">
        <f>SUM(H94)</f>
        <v>0</v>
      </c>
      <c r="I95" s="1224"/>
      <c r="J95" s="1223">
        <f>SUM(J94)</f>
        <v>0</v>
      </c>
      <c r="K95" s="1224"/>
      <c r="L95" s="1227"/>
      <c r="M95" s="1227"/>
    </row>
    <row r="96" spans="1:13" ht="13.5" customHeight="1" thickBot="1">
      <c r="A96" s="1231"/>
      <c r="B96" s="1232"/>
      <c r="C96" s="1233"/>
      <c r="D96" s="1236"/>
      <c r="E96" s="1237"/>
      <c r="F96" s="1236"/>
      <c r="G96" s="1237"/>
      <c r="H96" s="1225"/>
      <c r="I96" s="1226"/>
      <c r="J96" s="1225"/>
      <c r="K96" s="1226"/>
      <c r="L96" s="1227"/>
      <c r="M96" s="1227"/>
    </row>
  </sheetData>
  <sheetProtection/>
  <mergeCells count="194">
    <mergeCell ref="A37:C39"/>
    <mergeCell ref="G37:G39"/>
    <mergeCell ref="H37:H39"/>
    <mergeCell ref="I37:I39"/>
    <mergeCell ref="D37:D39"/>
    <mergeCell ref="E37:E39"/>
    <mergeCell ref="F37:F39"/>
    <mergeCell ref="K16:K18"/>
    <mergeCell ref="A16:C18"/>
    <mergeCell ref="D19:D20"/>
    <mergeCell ref="E19:E20"/>
    <mergeCell ref="F19:F20"/>
    <mergeCell ref="G19:G20"/>
    <mergeCell ref="H19:H20"/>
    <mergeCell ref="K19:K20"/>
    <mergeCell ref="I19:I20"/>
    <mergeCell ref="J19:J20"/>
    <mergeCell ref="A85:C85"/>
    <mergeCell ref="D85:E85"/>
    <mergeCell ref="A6:M6"/>
    <mergeCell ref="D13:F13"/>
    <mergeCell ref="G13:I13"/>
    <mergeCell ref="J13:L13"/>
    <mergeCell ref="L16:L18"/>
    <mergeCell ref="M16:M18"/>
    <mergeCell ref="M13:M15"/>
    <mergeCell ref="A13:C15"/>
    <mergeCell ref="A86:C87"/>
    <mergeCell ref="D86:E87"/>
    <mergeCell ref="F86:G87"/>
    <mergeCell ref="H86:I87"/>
    <mergeCell ref="F82:G84"/>
    <mergeCell ref="H82:I84"/>
    <mergeCell ref="F85:G85"/>
    <mergeCell ref="H85:I85"/>
    <mergeCell ref="A82:C84"/>
    <mergeCell ref="D82:E84"/>
    <mergeCell ref="H77:I78"/>
    <mergeCell ref="L86:L87"/>
    <mergeCell ref="M86:M87"/>
    <mergeCell ref="J77:K78"/>
    <mergeCell ref="L77:L78"/>
    <mergeCell ref="M77:M78"/>
    <mergeCell ref="J82:K84"/>
    <mergeCell ref="J85:K85"/>
    <mergeCell ref="J86:K87"/>
    <mergeCell ref="A77:C78"/>
    <mergeCell ref="D77:E78"/>
    <mergeCell ref="F77:G78"/>
    <mergeCell ref="H16:H18"/>
    <mergeCell ref="A34:C36"/>
    <mergeCell ref="D34:D36"/>
    <mergeCell ref="E34:E36"/>
    <mergeCell ref="F34:F36"/>
    <mergeCell ref="G34:G36"/>
    <mergeCell ref="H34:H36"/>
    <mergeCell ref="A31:C33"/>
    <mergeCell ref="D31:F31"/>
    <mergeCell ref="G31:I31"/>
    <mergeCell ref="J31:L31"/>
    <mergeCell ref="D16:D18"/>
    <mergeCell ref="E16:E18"/>
    <mergeCell ref="F16:F18"/>
    <mergeCell ref="L19:L20"/>
    <mergeCell ref="G16:G18"/>
    <mergeCell ref="A19:C20"/>
    <mergeCell ref="J34:J36"/>
    <mergeCell ref="J37:J39"/>
    <mergeCell ref="L34:L36"/>
    <mergeCell ref="M34:M36"/>
    <mergeCell ref="M37:M39"/>
    <mergeCell ref="I16:I18"/>
    <mergeCell ref="J16:J18"/>
    <mergeCell ref="M19:M20"/>
    <mergeCell ref="M31:M33"/>
    <mergeCell ref="I34:I36"/>
    <mergeCell ref="A5:M5"/>
    <mergeCell ref="A7:M7"/>
    <mergeCell ref="J76:K76"/>
    <mergeCell ref="A67:C67"/>
    <mergeCell ref="D67:E67"/>
    <mergeCell ref="F67:G67"/>
    <mergeCell ref="K40:K42"/>
    <mergeCell ref="K34:K36"/>
    <mergeCell ref="K37:K39"/>
    <mergeCell ref="L37:L39"/>
    <mergeCell ref="K1:M1"/>
    <mergeCell ref="A2:M2"/>
    <mergeCell ref="A40:C42"/>
    <mergeCell ref="D40:D42"/>
    <mergeCell ref="E40:E42"/>
    <mergeCell ref="F40:F42"/>
    <mergeCell ref="G40:G42"/>
    <mergeCell ref="H40:H42"/>
    <mergeCell ref="I40:I42"/>
    <mergeCell ref="J40:J42"/>
    <mergeCell ref="L40:L42"/>
    <mergeCell ref="M40:M42"/>
    <mergeCell ref="A43:C45"/>
    <mergeCell ref="D43:D45"/>
    <mergeCell ref="E43:E45"/>
    <mergeCell ref="F43:F45"/>
    <mergeCell ref="G43:G45"/>
    <mergeCell ref="H43:H45"/>
    <mergeCell ref="I43:I45"/>
    <mergeCell ref="D46:D48"/>
    <mergeCell ref="E46:E48"/>
    <mergeCell ref="F46:F48"/>
    <mergeCell ref="G46:G48"/>
    <mergeCell ref="H46:H48"/>
    <mergeCell ref="I46:I48"/>
    <mergeCell ref="A52:C54"/>
    <mergeCell ref="J46:J48"/>
    <mergeCell ref="K46:K48"/>
    <mergeCell ref="L46:L48"/>
    <mergeCell ref="M46:M48"/>
    <mergeCell ref="K43:K45"/>
    <mergeCell ref="L43:L45"/>
    <mergeCell ref="M43:M45"/>
    <mergeCell ref="J43:J45"/>
    <mergeCell ref="A46:C48"/>
    <mergeCell ref="G49:G51"/>
    <mergeCell ref="H49:H51"/>
    <mergeCell ref="I49:I51"/>
    <mergeCell ref="J49:J51"/>
    <mergeCell ref="A49:C51"/>
    <mergeCell ref="D49:D51"/>
    <mergeCell ref="E49:E51"/>
    <mergeCell ref="F49:F51"/>
    <mergeCell ref="D52:D54"/>
    <mergeCell ref="E52:E54"/>
    <mergeCell ref="F52:F54"/>
    <mergeCell ref="G52:G54"/>
    <mergeCell ref="H52:H54"/>
    <mergeCell ref="J52:J54"/>
    <mergeCell ref="I52:I54"/>
    <mergeCell ref="K52:K54"/>
    <mergeCell ref="L52:L54"/>
    <mergeCell ref="M52:M54"/>
    <mergeCell ref="K49:K51"/>
    <mergeCell ref="L49:L51"/>
    <mergeCell ref="M49:M51"/>
    <mergeCell ref="I55:I56"/>
    <mergeCell ref="J55:J56"/>
    <mergeCell ref="A55:C56"/>
    <mergeCell ref="D55:D56"/>
    <mergeCell ref="E55:E56"/>
    <mergeCell ref="F55:F56"/>
    <mergeCell ref="K55:K56"/>
    <mergeCell ref="L55:L56"/>
    <mergeCell ref="M55:M56"/>
    <mergeCell ref="A64:C66"/>
    <mergeCell ref="D64:E66"/>
    <mergeCell ref="F64:G66"/>
    <mergeCell ref="H64:I66"/>
    <mergeCell ref="J64:K66"/>
    <mergeCell ref="G55:G56"/>
    <mergeCell ref="H55:H56"/>
    <mergeCell ref="J73:K75"/>
    <mergeCell ref="H67:I67"/>
    <mergeCell ref="J67:K67"/>
    <mergeCell ref="A68:C69"/>
    <mergeCell ref="D68:E69"/>
    <mergeCell ref="F68:G69"/>
    <mergeCell ref="H68:I69"/>
    <mergeCell ref="J68:K69"/>
    <mergeCell ref="A76:C76"/>
    <mergeCell ref="D76:E76"/>
    <mergeCell ref="F76:G76"/>
    <mergeCell ref="H76:I76"/>
    <mergeCell ref="L68:L69"/>
    <mergeCell ref="M68:M69"/>
    <mergeCell ref="A73:C75"/>
    <mergeCell ref="D73:E75"/>
    <mergeCell ref="F73:G75"/>
    <mergeCell ref="H73:I75"/>
    <mergeCell ref="D94:E94"/>
    <mergeCell ref="F94:G94"/>
    <mergeCell ref="H94:I94"/>
    <mergeCell ref="J94:K94"/>
    <mergeCell ref="A91:C93"/>
    <mergeCell ref="D91:E93"/>
    <mergeCell ref="F91:G93"/>
    <mergeCell ref="H91:I93"/>
    <mergeCell ref="A8:M8"/>
    <mergeCell ref="J95:K96"/>
    <mergeCell ref="L95:L96"/>
    <mergeCell ref="M95:M96"/>
    <mergeCell ref="A95:C96"/>
    <mergeCell ref="D95:E96"/>
    <mergeCell ref="F95:G96"/>
    <mergeCell ref="H95:I96"/>
    <mergeCell ref="J91:K93"/>
    <mergeCell ref="A94:C94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2:I4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42" customWidth="1"/>
    <col min="2" max="2" width="57.75390625" style="42" customWidth="1"/>
    <col min="3" max="4" width="20.75390625" style="42" customWidth="1"/>
    <col min="5" max="16384" width="9.125" style="22" customWidth="1"/>
  </cols>
  <sheetData>
    <row r="2" spans="1:4" ht="15.75">
      <c r="A2" s="1312"/>
      <c r="B2" s="1312"/>
      <c r="C2" s="1312"/>
      <c r="D2" s="1312"/>
    </row>
    <row r="3" spans="1:9" s="38" customFormat="1" ht="12.75">
      <c r="A3" s="91" t="s">
        <v>1211</v>
      </c>
      <c r="B3" s="91"/>
      <c r="C3" s="91"/>
      <c r="D3" s="91"/>
      <c r="F3" s="68"/>
      <c r="G3" s="28"/>
      <c r="H3" s="28"/>
      <c r="I3" s="28"/>
    </row>
    <row r="4" spans="1:4" ht="15.75">
      <c r="A4" s="55"/>
      <c r="B4" s="55"/>
      <c r="C4" s="55"/>
      <c r="D4" s="55"/>
    </row>
    <row r="5" spans="1:4" ht="15.75">
      <c r="A5" s="1313" t="s">
        <v>299</v>
      </c>
      <c r="B5" s="1313"/>
      <c r="C5" s="1313"/>
      <c r="D5" s="1313"/>
    </row>
    <row r="6" spans="1:4" ht="15.75">
      <c r="A6" s="1311" t="s">
        <v>793</v>
      </c>
      <c r="B6" s="1311"/>
      <c r="C6" s="1311"/>
      <c r="D6" s="1311"/>
    </row>
    <row r="7" spans="1:4" ht="15.75">
      <c r="A7" s="1311" t="s">
        <v>794</v>
      </c>
      <c r="B7" s="1311"/>
      <c r="C7" s="1311"/>
      <c r="D7" s="1311"/>
    </row>
    <row r="8" spans="1:4" ht="15.75">
      <c r="A8" s="1311" t="s">
        <v>1068</v>
      </c>
      <c r="B8" s="1311"/>
      <c r="C8" s="1311"/>
      <c r="D8" s="1311"/>
    </row>
    <row r="9" spans="1:4" ht="15.75">
      <c r="A9" s="1325"/>
      <c r="B9" s="1007"/>
      <c r="C9" s="1007"/>
      <c r="D9" s="1007"/>
    </row>
    <row r="10" spans="1:4" ht="16.5" thickBot="1">
      <c r="A10" s="56"/>
      <c r="B10" s="56"/>
      <c r="C10" s="57"/>
      <c r="D10" s="669" t="s">
        <v>1058</v>
      </c>
    </row>
    <row r="11" spans="1:4" s="20" customFormat="1" ht="15.75" customHeight="1">
      <c r="A11" s="218" t="s">
        <v>265</v>
      </c>
      <c r="B11" s="1314" t="s">
        <v>358</v>
      </c>
      <c r="C11" s="1317" t="s">
        <v>378</v>
      </c>
      <c r="D11" s="1318"/>
    </row>
    <row r="12" spans="1:4" s="20" customFormat="1" ht="35.25" customHeight="1" thickBot="1">
      <c r="A12" s="219"/>
      <c r="B12" s="1315"/>
      <c r="C12" s="1319"/>
      <c r="D12" s="1320"/>
    </row>
    <row r="13" spans="1:4" s="20" customFormat="1" ht="12.75">
      <c r="A13" s="219"/>
      <c r="B13" s="1315"/>
      <c r="C13" s="1321" t="s">
        <v>1069</v>
      </c>
      <c r="D13" s="1323" t="s">
        <v>1070</v>
      </c>
    </row>
    <row r="14" spans="1:4" s="20" customFormat="1" ht="27.75" customHeight="1" thickBot="1">
      <c r="A14" s="220" t="s">
        <v>264</v>
      </c>
      <c r="B14" s="1316"/>
      <c r="C14" s="1322"/>
      <c r="D14" s="1324"/>
    </row>
    <row r="15" spans="1:4" s="20" customFormat="1" ht="12.75">
      <c r="A15" s="221" t="s">
        <v>266</v>
      </c>
      <c r="B15" s="43" t="s">
        <v>379</v>
      </c>
      <c r="C15" s="222">
        <f>100000+1000000+200000</f>
        <v>1300000</v>
      </c>
      <c r="D15" s="222">
        <v>1611626</v>
      </c>
    </row>
    <row r="16" spans="1:4" s="20" customFormat="1" ht="25.5">
      <c r="A16" s="221" t="s">
        <v>267</v>
      </c>
      <c r="B16" s="211" t="s">
        <v>1015</v>
      </c>
      <c r="C16" s="223"/>
      <c r="D16" s="223"/>
    </row>
    <row r="17" spans="1:4" s="225" customFormat="1" ht="12.75">
      <c r="A17" s="221" t="s">
        <v>268</v>
      </c>
      <c r="B17" s="212" t="s">
        <v>1016</v>
      </c>
      <c r="C17" s="224"/>
      <c r="D17" s="224"/>
    </row>
    <row r="18" spans="1:4" s="225" customFormat="1" ht="25.5">
      <c r="A18" s="221" t="s">
        <v>269</v>
      </c>
      <c r="B18" s="211" t="s">
        <v>1017</v>
      </c>
      <c r="C18" s="224"/>
      <c r="D18" s="224"/>
    </row>
    <row r="19" spans="1:4" s="225" customFormat="1" ht="12.75">
      <c r="A19" s="221" t="s">
        <v>270</v>
      </c>
      <c r="B19" s="212" t="s">
        <v>177</v>
      </c>
      <c r="C19" s="224">
        <v>20000</v>
      </c>
      <c r="D19" s="224">
        <v>1882</v>
      </c>
    </row>
    <row r="20" spans="1:4" s="225" customFormat="1" ht="12.75">
      <c r="A20" s="221" t="s">
        <v>303</v>
      </c>
      <c r="B20" s="213" t="s">
        <v>380</v>
      </c>
      <c r="C20" s="237"/>
      <c r="D20" s="237"/>
    </row>
    <row r="21" spans="1:4" s="236" customFormat="1" ht="13.5">
      <c r="A21" s="235" t="s">
        <v>271</v>
      </c>
      <c r="B21" s="214" t="s">
        <v>381</v>
      </c>
      <c r="C21" s="227">
        <f>SUM(C15:C20)</f>
        <v>1320000</v>
      </c>
      <c r="D21" s="227">
        <f>SUM(D15:D20)</f>
        <v>1613508</v>
      </c>
    </row>
    <row r="22" spans="1:4" s="241" customFormat="1" ht="24" customHeight="1">
      <c r="A22" s="238" t="s">
        <v>272</v>
      </c>
      <c r="B22" s="239" t="s">
        <v>382</v>
      </c>
      <c r="C22" s="240">
        <f>C21*0.5</f>
        <v>660000</v>
      </c>
      <c r="D22" s="240">
        <f>D21*0.5</f>
        <v>806754</v>
      </c>
    </row>
    <row r="23" spans="1:2" s="230" customFormat="1" ht="25.5">
      <c r="A23" s="229" t="s">
        <v>274</v>
      </c>
      <c r="B23" s="215" t="s">
        <v>178</v>
      </c>
    </row>
    <row r="24" spans="1:4" s="225" customFormat="1" ht="31.5" customHeight="1">
      <c r="A24" s="231" t="s">
        <v>276</v>
      </c>
      <c r="B24" s="215" t="s">
        <v>179</v>
      </c>
      <c r="C24" s="224"/>
      <c r="D24" s="224"/>
    </row>
    <row r="25" spans="1:4" s="225" customFormat="1" ht="12.75">
      <c r="A25" s="231" t="s">
        <v>277</v>
      </c>
      <c r="B25" s="106" t="s">
        <v>180</v>
      </c>
      <c r="C25" s="224"/>
      <c r="D25" s="224"/>
    </row>
    <row r="26" spans="1:4" s="225" customFormat="1" ht="25.5">
      <c r="A26" s="231" t="s">
        <v>304</v>
      </c>
      <c r="B26" s="216" t="s">
        <v>181</v>
      </c>
      <c r="C26" s="224"/>
      <c r="D26" s="224"/>
    </row>
    <row r="27" spans="1:4" s="225" customFormat="1" ht="38.25">
      <c r="A27" s="231" t="s">
        <v>278</v>
      </c>
      <c r="B27" s="216" t="s">
        <v>795</v>
      </c>
      <c r="C27" s="224"/>
      <c r="D27" s="224"/>
    </row>
    <row r="28" spans="1:4" s="225" customFormat="1" ht="25.5">
      <c r="A28" s="231" t="s">
        <v>279</v>
      </c>
      <c r="B28" s="216" t="s">
        <v>182</v>
      </c>
      <c r="C28" s="224"/>
      <c r="D28" s="224"/>
    </row>
    <row r="29" spans="1:4" s="225" customFormat="1" ht="25.5">
      <c r="A29" s="231" t="s">
        <v>280</v>
      </c>
      <c r="B29" s="216" t="s">
        <v>183</v>
      </c>
      <c r="C29" s="232"/>
      <c r="D29" s="232"/>
    </row>
    <row r="30" spans="1:4" s="228" customFormat="1" ht="13.5">
      <c r="A30" s="226" t="s">
        <v>282</v>
      </c>
      <c r="B30" s="217" t="s">
        <v>973</v>
      </c>
      <c r="C30" s="233">
        <f>SUM(C24:C29)</f>
        <v>0</v>
      </c>
      <c r="D30" s="233">
        <f>SUM(D24:D29)</f>
        <v>0</v>
      </c>
    </row>
    <row r="31" spans="1:4" s="245" customFormat="1" ht="29.25">
      <c r="A31" s="242" t="s">
        <v>283</v>
      </c>
      <c r="B31" s="243" t="s">
        <v>974</v>
      </c>
      <c r="C31" s="244">
        <f>C22-C30</f>
        <v>660000</v>
      </c>
      <c r="D31" s="244">
        <f>D22-D30</f>
        <v>806754</v>
      </c>
    </row>
    <row r="32" spans="1:4" s="60" customFormat="1" ht="15.75">
      <c r="A32" s="61"/>
      <c r="B32" s="58"/>
      <c r="C32" s="59"/>
      <c r="D32" s="59"/>
    </row>
    <row r="33" spans="1:4" s="60" customFormat="1" ht="15.75">
      <c r="A33" s="61"/>
      <c r="B33" s="58"/>
      <c r="C33" s="59"/>
      <c r="D33" s="59"/>
    </row>
    <row r="34" spans="1:4" s="60" customFormat="1" ht="15.75">
      <c r="A34" s="61"/>
      <c r="B34" s="58"/>
      <c r="C34" s="59"/>
      <c r="D34" s="59"/>
    </row>
    <row r="35" spans="1:4" s="60" customFormat="1" ht="15.75">
      <c r="A35" s="58"/>
      <c r="B35" s="58"/>
      <c r="C35" s="59"/>
      <c r="D35" s="59"/>
    </row>
    <row r="36" spans="1:4" s="60" customFormat="1" ht="15.75">
      <c r="A36" s="58"/>
      <c r="B36" s="58"/>
      <c r="C36" s="59"/>
      <c r="D36" s="59"/>
    </row>
    <row r="37" spans="1:4" s="60" customFormat="1" ht="15.75">
      <c r="A37" s="58"/>
      <c r="B37" s="58"/>
      <c r="C37" s="59"/>
      <c r="D37" s="59"/>
    </row>
    <row r="38" spans="1:4" s="60" customFormat="1" ht="15.75">
      <c r="A38" s="58"/>
      <c r="B38" s="62"/>
      <c r="C38" s="59"/>
      <c r="D38" s="59"/>
    </row>
    <row r="39" spans="1:4" s="60" customFormat="1" ht="15.75">
      <c r="A39" s="58"/>
      <c r="B39" s="58"/>
      <c r="C39" s="59"/>
      <c r="D39" s="59"/>
    </row>
    <row r="40" spans="1:4" s="60" customFormat="1" ht="15.75">
      <c r="A40" s="58"/>
      <c r="B40" s="58"/>
      <c r="C40" s="59"/>
      <c r="D40" s="59"/>
    </row>
  </sheetData>
  <sheetProtection/>
  <mergeCells count="10">
    <mergeCell ref="A8:D8"/>
    <mergeCell ref="A2:D2"/>
    <mergeCell ref="A6:D6"/>
    <mergeCell ref="A7:D7"/>
    <mergeCell ref="A5:D5"/>
    <mergeCell ref="B11:B14"/>
    <mergeCell ref="C11:D12"/>
    <mergeCell ref="C13:C14"/>
    <mergeCell ref="D13:D14"/>
    <mergeCell ref="A9:D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8.375" style="0" customWidth="1"/>
    <col min="4" max="4" width="13.125" style="0" customWidth="1"/>
    <col min="5" max="5" width="11.25390625" style="0" customWidth="1"/>
    <col min="6" max="6" width="8.125" style="0" customWidth="1"/>
    <col min="7" max="7" width="7.625" style="0" customWidth="1"/>
    <col min="8" max="8" width="10.625" style="0" customWidth="1"/>
    <col min="9" max="10" width="7.875" style="0" customWidth="1"/>
    <col min="11" max="11" width="11.125" style="0" customWidth="1"/>
    <col min="12" max="12" width="8.375" style="0" customWidth="1"/>
    <col min="13" max="13" width="7.75390625" style="0" customWidth="1"/>
    <col min="14" max="14" width="10.375" style="0" customWidth="1"/>
    <col min="15" max="15" width="10.75390625" style="0" customWidth="1"/>
    <col min="16" max="16" width="11.00390625" style="0" customWidth="1"/>
  </cols>
  <sheetData>
    <row r="1" spans="9:16" ht="12.75">
      <c r="I1" s="918" t="s">
        <v>1212</v>
      </c>
      <c r="J1" s="918"/>
      <c r="K1" s="918"/>
      <c r="L1" s="918"/>
      <c r="M1" s="918"/>
      <c r="N1" s="918"/>
      <c r="O1" s="918"/>
      <c r="P1" s="918"/>
    </row>
    <row r="2" spans="1:16" ht="15.75">
      <c r="A2" s="1397"/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</row>
    <row r="3" spans="1:16" ht="15.75">
      <c r="A3" s="1397" t="s">
        <v>652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</row>
    <row r="4" spans="1:16" ht="14.25">
      <c r="A4" s="1398" t="s">
        <v>697</v>
      </c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</row>
    <row r="5" spans="1:16" ht="14.25">
      <c r="A5" s="1398" t="s">
        <v>1161</v>
      </c>
      <c r="B5" s="1398"/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8"/>
      <c r="O5" s="1398"/>
      <c r="P5" s="1398"/>
    </row>
    <row r="6" spans="1:16" ht="14.25">
      <c r="A6" s="869"/>
      <c r="B6" s="869"/>
      <c r="C6" s="869"/>
      <c r="D6" s="869"/>
      <c r="E6" s="869"/>
      <c r="F6" s="869"/>
      <c r="G6" s="869"/>
      <c r="H6" s="869"/>
      <c r="I6" s="869"/>
      <c r="J6" s="869"/>
      <c r="K6" s="869"/>
      <c r="L6" s="869"/>
      <c r="M6" s="869"/>
      <c r="N6" s="869"/>
      <c r="O6" s="531"/>
      <c r="P6" s="531"/>
    </row>
    <row r="7" spans="1:16" ht="16.5" thickBot="1">
      <c r="A7" s="870"/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  <c r="M7" s="870"/>
      <c r="N7" s="870"/>
      <c r="O7" s="870"/>
      <c r="P7" s="871" t="s">
        <v>297</v>
      </c>
    </row>
    <row r="8" spans="1:16" ht="12.75" customHeight="1">
      <c r="A8" s="1382" t="s">
        <v>698</v>
      </c>
      <c r="B8" s="1382" t="s">
        <v>699</v>
      </c>
      <c r="C8" s="1382" t="s">
        <v>700</v>
      </c>
      <c r="D8" s="1382" t="s">
        <v>1162</v>
      </c>
      <c r="E8" s="1385" t="s">
        <v>1163</v>
      </c>
      <c r="F8" s="1403"/>
      <c r="G8" s="1026"/>
      <c r="H8" s="1385" t="s">
        <v>1164</v>
      </c>
      <c r="I8" s="1403"/>
      <c r="J8" s="1026"/>
      <c r="K8" s="1385" t="s">
        <v>309</v>
      </c>
      <c r="L8" s="1403"/>
      <c r="M8" s="1026"/>
      <c r="N8" s="1385" t="s">
        <v>189</v>
      </c>
      <c r="O8" s="1386"/>
      <c r="P8" s="1358"/>
    </row>
    <row r="9" spans="1:16" ht="13.5" customHeight="1" thickBot="1">
      <c r="A9" s="1383"/>
      <c r="B9" s="1383"/>
      <c r="C9" s="1383"/>
      <c r="D9" s="1383"/>
      <c r="E9" s="1404"/>
      <c r="F9" s="1405"/>
      <c r="G9" s="943"/>
      <c r="H9" s="1404"/>
      <c r="I9" s="1405"/>
      <c r="J9" s="943"/>
      <c r="K9" s="1404"/>
      <c r="L9" s="1405"/>
      <c r="M9" s="943"/>
      <c r="N9" s="1387"/>
      <c r="O9" s="1388"/>
      <c r="P9" s="1359"/>
    </row>
    <row r="10" spans="1:16" ht="12.75">
      <c r="A10" s="1383"/>
      <c r="B10" s="1383"/>
      <c r="C10" s="1383"/>
      <c r="D10" s="1383"/>
      <c r="E10" s="1383" t="s">
        <v>1169</v>
      </c>
      <c r="F10" s="1330" t="s">
        <v>1165</v>
      </c>
      <c r="G10" s="1389" t="s">
        <v>1166</v>
      </c>
      <c r="H10" s="1395" t="s">
        <v>1169</v>
      </c>
      <c r="I10" s="1391" t="s">
        <v>1165</v>
      </c>
      <c r="J10" s="1391" t="s">
        <v>1166</v>
      </c>
      <c r="K10" s="1395" t="s">
        <v>1170</v>
      </c>
      <c r="L10" s="1391" t="s">
        <v>1165</v>
      </c>
      <c r="M10" s="1391" t="s">
        <v>1166</v>
      </c>
      <c r="N10" s="1393" t="s">
        <v>702</v>
      </c>
      <c r="O10" s="1393" t="s">
        <v>703</v>
      </c>
      <c r="P10" s="1358" t="s">
        <v>701</v>
      </c>
    </row>
    <row r="11" spans="1:16" ht="30" customHeight="1" thickBot="1">
      <c r="A11" s="1384"/>
      <c r="B11" s="1384"/>
      <c r="C11" s="1384"/>
      <c r="D11" s="1384"/>
      <c r="E11" s="941"/>
      <c r="F11" s="1331"/>
      <c r="G11" s="1390"/>
      <c r="H11" s="941"/>
      <c r="I11" s="1392"/>
      <c r="J11" s="1390"/>
      <c r="K11" s="941"/>
      <c r="L11" s="1392"/>
      <c r="M11" s="1390"/>
      <c r="N11" s="1394"/>
      <c r="O11" s="1394"/>
      <c r="P11" s="1359"/>
    </row>
    <row r="12" spans="1:16" ht="12.75" customHeight="1">
      <c r="A12" s="1360" t="s">
        <v>266</v>
      </c>
      <c r="B12" s="1362" t="s">
        <v>704</v>
      </c>
      <c r="C12" s="1365">
        <v>85</v>
      </c>
      <c r="D12" s="1368" t="s">
        <v>1168</v>
      </c>
      <c r="E12" s="1406">
        <v>1336</v>
      </c>
      <c r="F12" s="1370"/>
      <c r="G12" s="1373"/>
      <c r="H12" s="1376">
        <v>2703</v>
      </c>
      <c r="I12" s="1376"/>
      <c r="J12" s="1335"/>
      <c r="K12" s="1335">
        <f>E12+H12</f>
        <v>4039</v>
      </c>
      <c r="L12" s="1379"/>
      <c r="M12" s="1335"/>
      <c r="N12" s="1337">
        <v>1336</v>
      </c>
      <c r="O12" s="1340">
        <v>2703</v>
      </c>
      <c r="P12" s="1343">
        <f>SUM(N12:O14)</f>
        <v>4039</v>
      </c>
    </row>
    <row r="13" spans="1:16" ht="12.75" customHeight="1">
      <c r="A13" s="1347"/>
      <c r="B13" s="1363"/>
      <c r="C13" s="1366"/>
      <c r="D13" s="1353"/>
      <c r="E13" s="989"/>
      <c r="F13" s="1371"/>
      <c r="G13" s="1374"/>
      <c r="H13" s="989"/>
      <c r="I13" s="1377"/>
      <c r="J13" s="1330"/>
      <c r="K13" s="989"/>
      <c r="L13" s="1380"/>
      <c r="M13" s="1330"/>
      <c r="N13" s="1338"/>
      <c r="O13" s="1341"/>
      <c r="P13" s="1344"/>
    </row>
    <row r="14" spans="1:16" ht="54" customHeight="1" thickBot="1">
      <c r="A14" s="1361"/>
      <c r="B14" s="1364"/>
      <c r="C14" s="1367"/>
      <c r="D14" s="1369"/>
      <c r="E14" s="1396"/>
      <c r="F14" s="1372"/>
      <c r="G14" s="1375"/>
      <c r="H14" s="1396"/>
      <c r="I14" s="1378"/>
      <c r="J14" s="1336"/>
      <c r="K14" s="1396"/>
      <c r="L14" s="1381"/>
      <c r="M14" s="1336"/>
      <c r="N14" s="1339"/>
      <c r="O14" s="1342"/>
      <c r="P14" s="1345"/>
    </row>
    <row r="15" spans="1:16" ht="13.5" thickTop="1">
      <c r="A15" s="1346" t="s">
        <v>267</v>
      </c>
      <c r="B15" s="1349" t="s">
        <v>1167</v>
      </c>
      <c r="C15" s="1351"/>
      <c r="D15" s="1353"/>
      <c r="E15" s="1399">
        <f>E12</f>
        <v>1336</v>
      </c>
      <c r="F15" s="1355"/>
      <c r="G15" s="1329"/>
      <c r="H15" s="1402">
        <f>H12</f>
        <v>2703</v>
      </c>
      <c r="I15" s="1329"/>
      <c r="J15" s="1329"/>
      <c r="K15" s="1402">
        <f>K12</f>
        <v>4039</v>
      </c>
      <c r="L15" s="1329"/>
      <c r="M15" s="1329"/>
      <c r="N15" s="1332">
        <f>E15</f>
        <v>1336</v>
      </c>
      <c r="O15" s="1332">
        <f>H15</f>
        <v>2703</v>
      </c>
      <c r="P15" s="1326">
        <f>O15+N15</f>
        <v>4039</v>
      </c>
    </row>
    <row r="16" spans="1:16" ht="12.75">
      <c r="A16" s="1347"/>
      <c r="B16" s="1349"/>
      <c r="C16" s="1351"/>
      <c r="D16" s="1353"/>
      <c r="E16" s="1400"/>
      <c r="F16" s="1356"/>
      <c r="G16" s="1330"/>
      <c r="H16" s="1400"/>
      <c r="I16" s="1330"/>
      <c r="J16" s="1330"/>
      <c r="K16" s="1400"/>
      <c r="L16" s="1330"/>
      <c r="M16" s="1330"/>
      <c r="N16" s="1333"/>
      <c r="O16" s="1333"/>
      <c r="P16" s="1327"/>
    </row>
    <row r="17" spans="1:16" ht="13.5" thickBot="1">
      <c r="A17" s="1348"/>
      <c r="B17" s="1350"/>
      <c r="C17" s="1352"/>
      <c r="D17" s="1354"/>
      <c r="E17" s="1401"/>
      <c r="F17" s="1357"/>
      <c r="G17" s="1331"/>
      <c r="H17" s="1401"/>
      <c r="I17" s="1331"/>
      <c r="J17" s="1331"/>
      <c r="K17" s="1401"/>
      <c r="L17" s="1331"/>
      <c r="M17" s="1331"/>
      <c r="N17" s="1334"/>
      <c r="O17" s="1334"/>
      <c r="P17" s="1328"/>
    </row>
  </sheetData>
  <sheetProtection/>
  <mergeCells count="57">
    <mergeCell ref="E15:E17"/>
    <mergeCell ref="H15:H17"/>
    <mergeCell ref="K8:M9"/>
    <mergeCell ref="K10:K11"/>
    <mergeCell ref="K12:K14"/>
    <mergeCell ref="K15:K17"/>
    <mergeCell ref="E8:G9"/>
    <mergeCell ref="E10:E11"/>
    <mergeCell ref="E12:E14"/>
    <mergeCell ref="H8:J9"/>
    <mergeCell ref="H10:H11"/>
    <mergeCell ref="H12:H14"/>
    <mergeCell ref="I1:P1"/>
    <mergeCell ref="A2:P2"/>
    <mergeCell ref="A3:P3"/>
    <mergeCell ref="A4:P4"/>
    <mergeCell ref="A5:P5"/>
    <mergeCell ref="A8:A11"/>
    <mergeCell ref="B8:B11"/>
    <mergeCell ref="C8:C11"/>
    <mergeCell ref="D8:D11"/>
    <mergeCell ref="N8:P9"/>
    <mergeCell ref="F10:F11"/>
    <mergeCell ref="G10:G11"/>
    <mergeCell ref="I10:I11"/>
    <mergeCell ref="J10:J11"/>
    <mergeCell ref="L10:L11"/>
    <mergeCell ref="M10:M11"/>
    <mergeCell ref="N10:N11"/>
    <mergeCell ref="O10:O11"/>
    <mergeCell ref="P10:P11"/>
    <mergeCell ref="A12:A14"/>
    <mergeCell ref="B12:B14"/>
    <mergeCell ref="C12:C14"/>
    <mergeCell ref="D12:D14"/>
    <mergeCell ref="F12:F14"/>
    <mergeCell ref="G12:G14"/>
    <mergeCell ref="I12:I14"/>
    <mergeCell ref="J12:J14"/>
    <mergeCell ref="L12:L14"/>
    <mergeCell ref="M12:M14"/>
    <mergeCell ref="N12:N14"/>
    <mergeCell ref="O12:O14"/>
    <mergeCell ref="P12:P14"/>
    <mergeCell ref="A15:A17"/>
    <mergeCell ref="B15:B17"/>
    <mergeCell ref="C15:C17"/>
    <mergeCell ref="D15:D17"/>
    <mergeCell ref="F15:F17"/>
    <mergeCell ref="O15:O17"/>
    <mergeCell ref="P15:P17"/>
    <mergeCell ref="G15:G17"/>
    <mergeCell ref="I15:I17"/>
    <mergeCell ref="J15:J17"/>
    <mergeCell ref="L15:L17"/>
    <mergeCell ref="M15:M17"/>
    <mergeCell ref="N15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H1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7.125" style="0" customWidth="1"/>
    <col min="2" max="2" width="23.875" style="0" customWidth="1"/>
    <col min="3" max="3" width="19.875" style="0" customWidth="1"/>
    <col min="4" max="4" width="16.125" style="0" customWidth="1"/>
    <col min="5" max="5" width="18.75390625" style="0" customWidth="1"/>
    <col min="6" max="6" width="20.625" style="0" customWidth="1"/>
    <col min="7" max="7" width="18.875" style="0" customWidth="1"/>
    <col min="8" max="8" width="17.625" style="0" customWidth="1"/>
  </cols>
  <sheetData>
    <row r="2" spans="1:8" ht="12.75">
      <c r="A2" s="918" t="s">
        <v>1213</v>
      </c>
      <c r="B2" s="918"/>
      <c r="C2" s="918"/>
      <c r="D2" s="918"/>
      <c r="E2" s="918"/>
      <c r="F2" s="918"/>
      <c r="G2" s="918"/>
      <c r="H2" s="918"/>
    </row>
    <row r="4" spans="1:8" ht="19.5" customHeight="1">
      <c r="A4" s="1093"/>
      <c r="B4" s="1093"/>
      <c r="C4" s="1093"/>
      <c r="D4" s="1093"/>
      <c r="E4" s="1093"/>
      <c r="F4" s="1093"/>
      <c r="G4" s="1093"/>
      <c r="H4" s="1093"/>
    </row>
    <row r="5" spans="1:8" ht="15.75">
      <c r="A5" s="1407" t="s">
        <v>1154</v>
      </c>
      <c r="B5" s="1222"/>
      <c r="C5" s="1222"/>
      <c r="D5" s="1222"/>
      <c r="E5" s="1222"/>
      <c r="F5" s="1222"/>
      <c r="G5" s="1222"/>
      <c r="H5" s="1222"/>
    </row>
    <row r="6" spans="1:8" ht="12.75">
      <c r="A6" s="798"/>
      <c r="B6" s="798"/>
      <c r="C6" s="798"/>
      <c r="D6" s="798"/>
      <c r="E6" s="798"/>
      <c r="F6" s="798"/>
      <c r="G6" s="798"/>
      <c r="H6" s="798"/>
    </row>
    <row r="9" spans="1:8" ht="18.75" customHeight="1">
      <c r="A9" s="1408" t="s">
        <v>1124</v>
      </c>
      <c r="B9" s="1409"/>
      <c r="C9" s="1409"/>
      <c r="D9" s="1409"/>
      <c r="E9" s="1409"/>
      <c r="F9" s="1409"/>
      <c r="G9" s="1409"/>
      <c r="H9" s="1409"/>
    </row>
    <row r="11" spans="1:8" ht="16.5" customHeight="1" thickBot="1">
      <c r="A11" s="1410" t="s">
        <v>1054</v>
      </c>
      <c r="B11" s="1411"/>
      <c r="C11" s="1411"/>
      <c r="D11" s="1411"/>
      <c r="E11" s="1411"/>
      <c r="F11" s="1411"/>
      <c r="G11" s="1411"/>
      <c r="H11" s="1411"/>
    </row>
    <row r="12" spans="1:8" ht="45.75" thickBot="1">
      <c r="A12" s="800" t="s">
        <v>1125</v>
      </c>
      <c r="B12" s="800" t="s">
        <v>262</v>
      </c>
      <c r="C12" s="800" t="s">
        <v>1126</v>
      </c>
      <c r="D12" s="800" t="s">
        <v>1127</v>
      </c>
      <c r="E12" s="801" t="s">
        <v>1128</v>
      </c>
      <c r="F12" s="801" t="s">
        <v>1129</v>
      </c>
      <c r="G12" s="801" t="s">
        <v>1130</v>
      </c>
      <c r="H12" s="801" t="s">
        <v>1131</v>
      </c>
    </row>
    <row r="13" spans="1:8" ht="15.75" thickBot="1">
      <c r="A13" s="801">
        <v>1</v>
      </c>
      <c r="B13" s="801">
        <v>2</v>
      </c>
      <c r="C13" s="801">
        <v>3</v>
      </c>
      <c r="D13" s="801">
        <v>4</v>
      </c>
      <c r="E13" s="801">
        <v>5</v>
      </c>
      <c r="F13" s="801">
        <v>6</v>
      </c>
      <c r="G13" s="801">
        <v>7</v>
      </c>
      <c r="H13" s="801">
        <v>8</v>
      </c>
    </row>
    <row r="14" spans="1:8" ht="20.25" customHeight="1">
      <c r="A14" s="802" t="s">
        <v>1135</v>
      </c>
      <c r="B14" s="803" t="s">
        <v>580</v>
      </c>
      <c r="C14" s="804">
        <v>9000</v>
      </c>
      <c r="D14" s="804">
        <v>0</v>
      </c>
      <c r="E14" s="804">
        <v>0</v>
      </c>
      <c r="F14" s="804">
        <v>0</v>
      </c>
      <c r="G14" s="804">
        <v>23625</v>
      </c>
      <c r="H14" s="805">
        <v>0</v>
      </c>
    </row>
    <row r="15" spans="1:8" ht="21" customHeight="1">
      <c r="A15" s="806" t="s">
        <v>1136</v>
      </c>
      <c r="B15" s="807" t="s">
        <v>839</v>
      </c>
      <c r="C15" s="808">
        <v>7900000</v>
      </c>
      <c r="D15" s="808">
        <v>6201000</v>
      </c>
      <c r="E15" s="808">
        <v>0</v>
      </c>
      <c r="F15" s="808">
        <v>0</v>
      </c>
      <c r="G15" s="808">
        <v>7900000</v>
      </c>
      <c r="H15" s="809">
        <v>6201000</v>
      </c>
    </row>
    <row r="16" spans="1:8" ht="30.75" customHeight="1">
      <c r="A16" s="806" t="s">
        <v>1137</v>
      </c>
      <c r="B16" s="807" t="s">
        <v>1132</v>
      </c>
      <c r="C16" s="808">
        <v>11722580</v>
      </c>
      <c r="D16" s="808">
        <v>0</v>
      </c>
      <c r="E16" s="808">
        <v>0</v>
      </c>
      <c r="F16" s="808">
        <v>0</v>
      </c>
      <c r="G16" s="808">
        <v>14958319</v>
      </c>
      <c r="H16" s="809">
        <v>0</v>
      </c>
    </row>
    <row r="17" spans="1:8" ht="49.5" customHeight="1" thickBot="1">
      <c r="A17" s="810" t="s">
        <v>1138</v>
      </c>
      <c r="B17" s="811" t="s">
        <v>1133</v>
      </c>
      <c r="C17" s="812">
        <v>217812</v>
      </c>
      <c r="D17" s="812">
        <v>143671</v>
      </c>
      <c r="E17" s="812">
        <v>178275</v>
      </c>
      <c r="F17" s="812">
        <v>163386</v>
      </c>
      <c r="G17" s="812">
        <v>205955</v>
      </c>
      <c r="H17" s="813">
        <v>158560</v>
      </c>
    </row>
    <row r="18" spans="1:8" ht="13.5" thickBot="1">
      <c r="A18" s="814" t="s">
        <v>1139</v>
      </c>
      <c r="B18" s="815" t="s">
        <v>1134</v>
      </c>
      <c r="C18" s="816">
        <f aca="true" t="shared" si="0" ref="C18:H18">SUM(C14:C17)</f>
        <v>19849392</v>
      </c>
      <c r="D18" s="816">
        <f t="shared" si="0"/>
        <v>6344671</v>
      </c>
      <c r="E18" s="816">
        <f t="shared" si="0"/>
        <v>178275</v>
      </c>
      <c r="F18" s="816">
        <f t="shared" si="0"/>
        <v>163386</v>
      </c>
      <c r="G18" s="816">
        <f t="shared" si="0"/>
        <v>23087899</v>
      </c>
      <c r="H18" s="816">
        <f t="shared" si="0"/>
        <v>6359560</v>
      </c>
    </row>
  </sheetData>
  <sheetProtection/>
  <mergeCells count="5">
    <mergeCell ref="A2:H2"/>
    <mergeCell ref="A4:H4"/>
    <mergeCell ref="A5:H5"/>
    <mergeCell ref="A9:H9"/>
    <mergeCell ref="A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H19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70.875" style="0" customWidth="1"/>
    <col min="3" max="3" width="21.625" style="0" customWidth="1"/>
  </cols>
  <sheetData>
    <row r="2" spans="1:8" ht="12.75">
      <c r="A2" s="918" t="s">
        <v>1214</v>
      </c>
      <c r="B2" s="918"/>
      <c r="C2" s="918"/>
      <c r="D2" s="518"/>
      <c r="E2" s="518"/>
      <c r="F2" s="518"/>
      <c r="G2" s="518"/>
      <c r="H2" s="518"/>
    </row>
    <row r="4" spans="1:8" ht="12.75">
      <c r="A4" s="1093"/>
      <c r="B4" s="964"/>
      <c r="C4" s="964"/>
      <c r="D4" s="798"/>
      <c r="E4" s="798"/>
      <c r="F4" s="798"/>
      <c r="G4" s="798"/>
      <c r="H4" s="798"/>
    </row>
    <row r="5" spans="1:8" ht="36" customHeight="1">
      <c r="A5" s="1412" t="s">
        <v>1154</v>
      </c>
      <c r="B5" s="1413"/>
      <c r="C5" s="1413"/>
      <c r="D5" s="799"/>
      <c r="E5" s="799"/>
      <c r="F5" s="799"/>
      <c r="G5" s="799"/>
      <c r="H5" s="799"/>
    </row>
    <row r="8" spans="1:3" ht="19.5" customHeight="1">
      <c r="A8" s="1414" t="s">
        <v>1140</v>
      </c>
      <c r="B8" s="1415"/>
      <c r="C8" s="1415"/>
    </row>
    <row r="9" spans="1:3" ht="15">
      <c r="A9" s="818"/>
      <c r="B9" s="819"/>
      <c r="C9" s="819"/>
    </row>
    <row r="10" spans="1:3" ht="15">
      <c r="A10" s="818"/>
      <c r="B10" s="819"/>
      <c r="C10" s="819"/>
    </row>
    <row r="11" spans="1:3" ht="13.5" thickBot="1">
      <c r="A11" s="1416" t="s">
        <v>1054</v>
      </c>
      <c r="B11" s="1417"/>
      <c r="C11" s="1417"/>
    </row>
    <row r="12" spans="1:3" ht="19.5" customHeight="1">
      <c r="A12" s="820" t="s">
        <v>1109</v>
      </c>
      <c r="B12" s="821" t="s">
        <v>262</v>
      </c>
      <c r="C12" s="822" t="s">
        <v>1141</v>
      </c>
    </row>
    <row r="13" spans="1:3" ht="15.75" thickBot="1">
      <c r="A13" s="823">
        <v>1</v>
      </c>
      <c r="B13" s="824">
        <v>2</v>
      </c>
      <c r="C13" s="825">
        <v>3</v>
      </c>
    </row>
    <row r="14" spans="1:3" ht="58.5" customHeight="1">
      <c r="A14" s="802" t="s">
        <v>1139</v>
      </c>
      <c r="B14" s="803" t="s">
        <v>1142</v>
      </c>
      <c r="C14" s="805">
        <v>555000</v>
      </c>
    </row>
    <row r="15" spans="1:3" ht="38.25">
      <c r="A15" s="806" t="s">
        <v>1143</v>
      </c>
      <c r="B15" s="807" t="s">
        <v>1144</v>
      </c>
      <c r="C15" s="809">
        <v>138000</v>
      </c>
    </row>
    <row r="16" spans="1:3" ht="38.25">
      <c r="A16" s="806" t="s">
        <v>1145</v>
      </c>
      <c r="B16" s="807" t="s">
        <v>1146</v>
      </c>
      <c r="C16" s="809">
        <v>496811</v>
      </c>
    </row>
    <row r="17" spans="1:3" ht="56.25" customHeight="1">
      <c r="A17" s="810" t="s">
        <v>1147</v>
      </c>
      <c r="B17" s="811" t="s">
        <v>1148</v>
      </c>
      <c r="C17" s="813">
        <v>110877</v>
      </c>
    </row>
    <row r="18" spans="1:3" ht="20.25" customHeight="1">
      <c r="A18" s="852" t="s">
        <v>813</v>
      </c>
      <c r="B18" s="853" t="s">
        <v>1156</v>
      </c>
      <c r="C18" s="854">
        <v>46043</v>
      </c>
    </row>
    <row r="19" spans="1:3" ht="20.25" customHeight="1" thickBot="1">
      <c r="A19" s="855" t="s">
        <v>814</v>
      </c>
      <c r="B19" s="856" t="s">
        <v>1157</v>
      </c>
      <c r="C19" s="857">
        <v>4691535</v>
      </c>
    </row>
  </sheetData>
  <sheetProtection/>
  <mergeCells count="5">
    <mergeCell ref="A2:C2"/>
    <mergeCell ref="A4:C4"/>
    <mergeCell ref="A5:C5"/>
    <mergeCell ref="A8:C8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2:C16"/>
  <sheetViews>
    <sheetView zoomScalePageLayoutView="0" workbookViewId="0" topLeftCell="A1">
      <selection activeCell="A4" sqref="A4:C4"/>
    </sheetView>
  </sheetViews>
  <sheetFormatPr defaultColWidth="9.00390625" defaultRowHeight="12.75"/>
  <cols>
    <col min="2" max="2" width="64.375" style="0" customWidth="1"/>
    <col min="3" max="3" width="18.00390625" style="0" customWidth="1"/>
  </cols>
  <sheetData>
    <row r="2" spans="1:3" ht="12.75">
      <c r="A2" s="918" t="s">
        <v>1215</v>
      </c>
      <c r="B2" s="918"/>
      <c r="C2" s="918"/>
    </row>
    <row r="3" ht="15" customHeight="1"/>
    <row r="4" spans="1:3" ht="12.75">
      <c r="A4" s="1093"/>
      <c r="B4" s="964"/>
      <c r="C4" s="964"/>
    </row>
    <row r="5" spans="1:3" ht="42.75" customHeight="1">
      <c r="A5" s="1412" t="s">
        <v>1154</v>
      </c>
      <c r="B5" s="1413"/>
      <c r="C5" s="1413"/>
    </row>
    <row r="8" spans="1:3" ht="41.25" customHeight="1">
      <c r="A8" s="1414" t="s">
        <v>1149</v>
      </c>
      <c r="B8" s="1418"/>
      <c r="C8" s="1418"/>
    </row>
    <row r="9" spans="1:3" ht="15.75" customHeight="1">
      <c r="A9" s="817"/>
      <c r="B9" s="826"/>
      <c r="C9" s="826"/>
    </row>
    <row r="10" spans="1:3" ht="12.75" customHeight="1" thickBot="1">
      <c r="A10" s="1419" t="s">
        <v>1054</v>
      </c>
      <c r="B10" s="1420"/>
      <c r="C10" s="1420"/>
    </row>
    <row r="11" spans="1:3" ht="15.75" thickBot="1">
      <c r="A11" s="801" t="s">
        <v>1150</v>
      </c>
      <c r="B11" s="801" t="s">
        <v>262</v>
      </c>
      <c r="C11" s="801" t="s">
        <v>1141</v>
      </c>
    </row>
    <row r="12" spans="1:3" ht="15.75" thickBot="1">
      <c r="A12" s="801">
        <v>1</v>
      </c>
      <c r="B12" s="801">
        <v>2</v>
      </c>
      <c r="C12" s="801">
        <v>3</v>
      </c>
    </row>
    <row r="13" spans="1:3" ht="39" customHeight="1">
      <c r="A13" s="860" t="s">
        <v>1135</v>
      </c>
      <c r="B13" s="858" t="s">
        <v>1158</v>
      </c>
      <c r="C13" s="865">
        <v>33386</v>
      </c>
    </row>
    <row r="14" spans="1:3" ht="54.75" customHeight="1">
      <c r="A14" s="862">
        <v>18</v>
      </c>
      <c r="B14" s="864" t="s">
        <v>1159</v>
      </c>
      <c r="C14" s="859">
        <v>33386</v>
      </c>
    </row>
    <row r="15" spans="1:3" ht="39" thickBot="1">
      <c r="A15" s="861" t="s">
        <v>1151</v>
      </c>
      <c r="B15" s="827" t="s">
        <v>1152</v>
      </c>
      <c r="C15" s="866">
        <v>2852610</v>
      </c>
    </row>
    <row r="16" spans="1:3" ht="30" customHeight="1" thickBot="1">
      <c r="A16" s="863" t="s">
        <v>1153</v>
      </c>
      <c r="B16" s="868" t="s">
        <v>1160</v>
      </c>
      <c r="C16" s="867">
        <v>33386</v>
      </c>
    </row>
  </sheetData>
  <sheetProtection/>
  <mergeCells count="5">
    <mergeCell ref="A2:C2"/>
    <mergeCell ref="A4:C4"/>
    <mergeCell ref="A5:C5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2:I23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25390625" style="0" customWidth="1"/>
    <col min="2" max="2" width="40.25390625" style="0" customWidth="1"/>
    <col min="3" max="3" width="12.25390625" style="0" customWidth="1"/>
    <col min="4" max="4" width="16.00390625" style="0" customWidth="1"/>
    <col min="5" max="5" width="16.75390625" style="0" customWidth="1"/>
    <col min="6" max="6" width="7.875" style="0" customWidth="1"/>
    <col min="7" max="7" width="14.625" style="0" customWidth="1"/>
    <col min="8" max="8" width="16.00390625" style="0" customWidth="1"/>
    <col min="9" max="9" width="17.25390625" style="0" customWidth="1"/>
  </cols>
  <sheetData>
    <row r="2" spans="1:3" ht="12.75">
      <c r="A2" s="987" t="s">
        <v>1216</v>
      </c>
      <c r="B2" s="987"/>
      <c r="C2" s="987"/>
    </row>
    <row r="4" spans="1:9" ht="16.5" customHeight="1">
      <c r="A4" s="1093"/>
      <c r="B4" s="964"/>
      <c r="C4" s="964"/>
      <c r="D4" s="936"/>
      <c r="E4" s="936"/>
      <c r="F4" s="936"/>
      <c r="G4" s="936"/>
      <c r="H4" s="936"/>
      <c r="I4" s="936"/>
    </row>
    <row r="5" spans="1:9" ht="25.5" customHeight="1">
      <c r="A5" s="1412" t="s">
        <v>1154</v>
      </c>
      <c r="B5" s="1413"/>
      <c r="C5" s="1413"/>
      <c r="D5" s="936"/>
      <c r="E5" s="936"/>
      <c r="F5" s="936"/>
      <c r="G5" s="936"/>
      <c r="H5" s="936"/>
      <c r="I5" s="936"/>
    </row>
    <row r="9" spans="1:9" ht="12.75">
      <c r="A9" s="1421" t="s">
        <v>1187</v>
      </c>
      <c r="B9" s="1421"/>
      <c r="C9" s="1421"/>
      <c r="D9" s="1421"/>
      <c r="E9" s="1421"/>
      <c r="F9" s="1421"/>
      <c r="G9" s="1421"/>
      <c r="H9" s="1421"/>
      <c r="I9" s="1421"/>
    </row>
    <row r="11" spans="1:9" ht="35.25" customHeight="1" thickBot="1">
      <c r="A11" s="1417" t="s">
        <v>1054</v>
      </c>
      <c r="B11" s="1417"/>
      <c r="C11" s="1417"/>
      <c r="D11" s="1417"/>
      <c r="E11" s="1417"/>
      <c r="F11" s="1417"/>
      <c r="G11" s="1417"/>
      <c r="H11" s="1417"/>
      <c r="I11" s="1417"/>
    </row>
    <row r="12" spans="1:9" ht="53.25" customHeight="1">
      <c r="A12" s="877" t="s">
        <v>1155</v>
      </c>
      <c r="B12" s="878" t="s">
        <v>262</v>
      </c>
      <c r="C12" s="878" t="s">
        <v>832</v>
      </c>
      <c r="D12" s="878" t="s">
        <v>1173</v>
      </c>
      <c r="E12" s="878" t="s">
        <v>1174</v>
      </c>
      <c r="F12" s="878" t="s">
        <v>991</v>
      </c>
      <c r="G12" s="878" t="s">
        <v>1175</v>
      </c>
      <c r="H12" s="878" t="s">
        <v>914</v>
      </c>
      <c r="I12" s="879" t="s">
        <v>1176</v>
      </c>
    </row>
    <row r="13" spans="1:9" ht="13.5" thickBot="1">
      <c r="A13" s="880">
        <v>1</v>
      </c>
      <c r="B13" s="881">
        <v>2</v>
      </c>
      <c r="C13" s="881">
        <v>3</v>
      </c>
      <c r="D13" s="881">
        <v>4</v>
      </c>
      <c r="E13" s="881">
        <v>5</v>
      </c>
      <c r="F13" s="881">
        <v>6</v>
      </c>
      <c r="G13" s="881">
        <v>7</v>
      </c>
      <c r="H13" s="881">
        <v>8</v>
      </c>
      <c r="I13" s="882">
        <v>9</v>
      </c>
    </row>
    <row r="14" spans="1:9" ht="30.75" customHeight="1">
      <c r="A14" s="883">
        <v>1</v>
      </c>
      <c r="B14" s="884" t="s">
        <v>1177</v>
      </c>
      <c r="C14" s="885">
        <v>5894637</v>
      </c>
      <c r="D14" s="885">
        <v>148581598</v>
      </c>
      <c r="E14" s="885">
        <v>12249686</v>
      </c>
      <c r="F14" s="886">
        <v>0</v>
      </c>
      <c r="G14" s="885">
        <v>2533500</v>
      </c>
      <c r="H14" s="886">
        <v>0</v>
      </c>
      <c r="I14" s="887">
        <v>169259421</v>
      </c>
    </row>
    <row r="15" spans="1:9" ht="21.75" customHeight="1">
      <c r="A15" s="888">
        <v>4</v>
      </c>
      <c r="B15" s="889" t="s">
        <v>1178</v>
      </c>
      <c r="C15" s="890">
        <v>0</v>
      </c>
      <c r="D15" s="891">
        <v>675000</v>
      </c>
      <c r="E15" s="891">
        <v>908690</v>
      </c>
      <c r="F15" s="890">
        <v>0</v>
      </c>
      <c r="G15" s="890">
        <v>0</v>
      </c>
      <c r="H15" s="890">
        <v>0</v>
      </c>
      <c r="I15" s="892">
        <v>1583690</v>
      </c>
    </row>
    <row r="16" spans="1:9" ht="22.5" customHeight="1" thickBot="1">
      <c r="A16" s="898">
        <v>8</v>
      </c>
      <c r="B16" s="899" t="s">
        <v>1179</v>
      </c>
      <c r="C16" s="900">
        <v>0</v>
      </c>
      <c r="D16" s="901">
        <v>675000</v>
      </c>
      <c r="E16" s="901">
        <v>908690</v>
      </c>
      <c r="F16" s="900">
        <v>0</v>
      </c>
      <c r="G16" s="900">
        <v>0</v>
      </c>
      <c r="H16" s="900">
        <v>0</v>
      </c>
      <c r="I16" s="902">
        <v>1583690</v>
      </c>
    </row>
    <row r="17" spans="1:9" ht="24.75" customHeight="1" thickBot="1">
      <c r="A17" s="903">
        <v>15</v>
      </c>
      <c r="B17" s="904" t="s">
        <v>1180</v>
      </c>
      <c r="C17" s="905">
        <v>5894637</v>
      </c>
      <c r="D17" s="905">
        <v>149256598</v>
      </c>
      <c r="E17" s="905">
        <v>13158376</v>
      </c>
      <c r="F17" s="906">
        <v>0</v>
      </c>
      <c r="G17" s="905">
        <v>2533500</v>
      </c>
      <c r="H17" s="906">
        <v>0</v>
      </c>
      <c r="I17" s="907">
        <v>170843111</v>
      </c>
    </row>
    <row r="18" spans="1:9" ht="34.5" customHeight="1">
      <c r="A18" s="883">
        <v>16</v>
      </c>
      <c r="B18" s="884" t="s">
        <v>1181</v>
      </c>
      <c r="C18" s="885">
        <v>5894637</v>
      </c>
      <c r="D18" s="885">
        <v>53138899</v>
      </c>
      <c r="E18" s="885">
        <v>4635240</v>
      </c>
      <c r="F18" s="886">
        <v>0</v>
      </c>
      <c r="G18" s="886">
        <v>0</v>
      </c>
      <c r="H18" s="886">
        <v>0</v>
      </c>
      <c r="I18" s="887">
        <v>63668776</v>
      </c>
    </row>
    <row r="19" spans="1:9" ht="24.75" customHeight="1">
      <c r="A19" s="888">
        <v>17</v>
      </c>
      <c r="B19" s="889" t="s">
        <v>1182</v>
      </c>
      <c r="C19" s="890">
        <v>0</v>
      </c>
      <c r="D19" s="891">
        <v>4160977</v>
      </c>
      <c r="E19" s="891">
        <v>2505056</v>
      </c>
      <c r="F19" s="890">
        <v>0</v>
      </c>
      <c r="G19" s="890">
        <v>0</v>
      </c>
      <c r="H19" s="890">
        <v>0</v>
      </c>
      <c r="I19" s="892">
        <v>6666033</v>
      </c>
    </row>
    <row r="20" spans="1:9" ht="34.5" customHeight="1">
      <c r="A20" s="893">
        <v>19</v>
      </c>
      <c r="B20" s="894" t="s">
        <v>1183</v>
      </c>
      <c r="C20" s="896">
        <v>5894637</v>
      </c>
      <c r="D20" s="896">
        <v>57299876</v>
      </c>
      <c r="E20" s="896">
        <v>7140296</v>
      </c>
      <c r="F20" s="895">
        <v>0</v>
      </c>
      <c r="G20" s="895">
        <v>0</v>
      </c>
      <c r="H20" s="895">
        <v>0</v>
      </c>
      <c r="I20" s="897">
        <v>70334809</v>
      </c>
    </row>
    <row r="21" spans="1:9" ht="23.25" customHeight="1" thickBot="1">
      <c r="A21" s="898">
        <v>24</v>
      </c>
      <c r="B21" s="899" t="s">
        <v>1184</v>
      </c>
      <c r="C21" s="901">
        <v>5894637</v>
      </c>
      <c r="D21" s="901">
        <v>57299876</v>
      </c>
      <c r="E21" s="901">
        <v>7140296</v>
      </c>
      <c r="F21" s="900">
        <v>0</v>
      </c>
      <c r="G21" s="900">
        <v>0</v>
      </c>
      <c r="H21" s="900">
        <v>0</v>
      </c>
      <c r="I21" s="902">
        <v>70334809</v>
      </c>
    </row>
    <row r="22" spans="1:9" ht="24" customHeight="1" thickBot="1">
      <c r="A22" s="903">
        <v>25</v>
      </c>
      <c r="B22" s="904" t="s">
        <v>1185</v>
      </c>
      <c r="C22" s="906">
        <v>0</v>
      </c>
      <c r="D22" s="905">
        <v>91956722</v>
      </c>
      <c r="E22" s="905">
        <v>6018080</v>
      </c>
      <c r="F22" s="906">
        <v>0</v>
      </c>
      <c r="G22" s="905">
        <v>2533500</v>
      </c>
      <c r="H22" s="906">
        <v>0</v>
      </c>
      <c r="I22" s="907">
        <v>100508302</v>
      </c>
    </row>
    <row r="23" spans="1:9" ht="24" customHeight="1" thickBot="1">
      <c r="A23" s="908">
        <v>26</v>
      </c>
      <c r="B23" s="909" t="s">
        <v>1186</v>
      </c>
      <c r="C23" s="910">
        <v>5894637</v>
      </c>
      <c r="D23" s="911">
        <v>0</v>
      </c>
      <c r="E23" s="910">
        <v>3921807</v>
      </c>
      <c r="F23" s="911">
        <v>0</v>
      </c>
      <c r="G23" s="911">
        <v>0</v>
      </c>
      <c r="H23" s="911">
        <v>0</v>
      </c>
      <c r="I23" s="912">
        <v>9816444</v>
      </c>
    </row>
  </sheetData>
  <sheetProtection/>
  <mergeCells count="5">
    <mergeCell ref="A11:I11"/>
    <mergeCell ref="A9:I9"/>
    <mergeCell ref="A2:C2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85"/>
  <sheetViews>
    <sheetView zoomScalePageLayoutView="0" workbookViewId="0" topLeftCell="A1">
      <selection activeCell="S15" sqref="S15"/>
    </sheetView>
  </sheetViews>
  <sheetFormatPr defaultColWidth="9.00390625" defaultRowHeight="12.75"/>
  <cols>
    <col min="1" max="1" width="3.00390625" style="0" customWidth="1"/>
    <col min="2" max="2" width="2.25390625" style="0" customWidth="1"/>
    <col min="3" max="3" width="2.625" style="0" customWidth="1"/>
    <col min="4" max="4" width="2.75390625" style="0" customWidth="1"/>
    <col min="5" max="5" width="3.25390625" style="0" customWidth="1"/>
    <col min="6" max="6" width="47.25390625" style="0" customWidth="1"/>
    <col min="7" max="7" width="13.75390625" style="0" customWidth="1"/>
    <col min="8" max="8" width="15.25390625" style="0" customWidth="1"/>
    <col min="9" max="9" width="13.625" style="0" customWidth="1"/>
    <col min="10" max="10" width="10.125" style="0" customWidth="1"/>
  </cols>
  <sheetData>
    <row r="1" spans="1:10" ht="12.75">
      <c r="A1" s="918" t="s">
        <v>1191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0" ht="2.25" customHeight="1">
      <c r="A2" s="950"/>
      <c r="B2" s="950"/>
      <c r="C2" s="950"/>
      <c r="D2" s="950"/>
      <c r="E2" s="950"/>
      <c r="F2" s="950"/>
      <c r="G2" s="950"/>
      <c r="H2" s="950"/>
      <c r="I2" s="950"/>
      <c r="J2" s="950"/>
    </row>
    <row r="3" spans="1:10" ht="15.75">
      <c r="A3" s="950" t="s">
        <v>652</v>
      </c>
      <c r="B3" s="950"/>
      <c r="C3" s="950"/>
      <c r="D3" s="950"/>
      <c r="E3" s="950"/>
      <c r="F3" s="950"/>
      <c r="G3" s="950"/>
      <c r="H3" s="950"/>
      <c r="I3" s="950"/>
      <c r="J3" s="950"/>
    </row>
    <row r="4" spans="1:10" ht="15.75">
      <c r="A4" s="950" t="s">
        <v>535</v>
      </c>
      <c r="B4" s="950"/>
      <c r="C4" s="950"/>
      <c r="D4" s="950"/>
      <c r="E4" s="950"/>
      <c r="F4" s="950"/>
      <c r="G4" s="950"/>
      <c r="H4" s="950"/>
      <c r="I4" s="950"/>
      <c r="J4" s="950"/>
    </row>
    <row r="5" spans="1:10" ht="16.5">
      <c r="A5" s="951" t="s">
        <v>1052</v>
      </c>
      <c r="B5" s="951"/>
      <c r="C5" s="951"/>
      <c r="D5" s="951"/>
      <c r="E5" s="951"/>
      <c r="F5" s="951"/>
      <c r="G5" s="951"/>
      <c r="H5" s="951"/>
      <c r="I5" s="951"/>
      <c r="J5" s="951"/>
    </row>
    <row r="6" spans="1:10" ht="17.25" customHeight="1">
      <c r="A6" s="951"/>
      <c r="B6" s="951"/>
      <c r="C6" s="951"/>
      <c r="D6" s="951"/>
      <c r="E6" s="951"/>
      <c r="F6" s="951"/>
      <c r="G6" s="951"/>
      <c r="H6" s="951"/>
      <c r="I6" s="951"/>
      <c r="J6" s="951"/>
    </row>
    <row r="7" spans="1:10" ht="13.5" customHeight="1" thickBot="1">
      <c r="A7" s="348"/>
      <c r="B7" s="348"/>
      <c r="C7" s="347"/>
      <c r="D7" s="347"/>
      <c r="E7" s="347"/>
      <c r="F7" s="349"/>
      <c r="G7" s="350"/>
      <c r="H7" s="952" t="s">
        <v>1055</v>
      </c>
      <c r="I7" s="953"/>
      <c r="J7" s="953"/>
    </row>
    <row r="8" spans="1:10" ht="16.5" customHeight="1">
      <c r="A8" s="954" t="s">
        <v>376</v>
      </c>
      <c r="B8" s="955"/>
      <c r="C8" s="955"/>
      <c r="D8" s="955"/>
      <c r="E8" s="955"/>
      <c r="F8" s="956"/>
      <c r="G8" s="389" t="s">
        <v>555</v>
      </c>
      <c r="H8" s="390" t="s">
        <v>976</v>
      </c>
      <c r="I8" s="944" t="s">
        <v>301</v>
      </c>
      <c r="J8" s="940" t="s">
        <v>536</v>
      </c>
    </row>
    <row r="9" spans="1:10" ht="18" customHeight="1" thickBot="1">
      <c r="A9" s="957"/>
      <c r="B9" s="958"/>
      <c r="C9" s="958"/>
      <c r="D9" s="958"/>
      <c r="E9" s="958"/>
      <c r="F9" s="959"/>
      <c r="G9" s="942" t="s">
        <v>261</v>
      </c>
      <c r="H9" s="943"/>
      <c r="I9" s="945"/>
      <c r="J9" s="941"/>
    </row>
    <row r="10" spans="1:10" ht="32.25" customHeight="1">
      <c r="A10" s="352" t="s">
        <v>352</v>
      </c>
      <c r="B10" s="932" t="s">
        <v>387</v>
      </c>
      <c r="C10" s="932"/>
      <c r="D10" s="932"/>
      <c r="E10" s="932"/>
      <c r="F10" s="932"/>
      <c r="G10" s="354"/>
      <c r="H10" s="355"/>
      <c r="I10" s="355"/>
      <c r="J10" s="354"/>
    </row>
    <row r="11" spans="1:10" ht="16.5">
      <c r="A11" s="356"/>
      <c r="B11" s="356" t="s">
        <v>352</v>
      </c>
      <c r="C11" s="356" t="s">
        <v>388</v>
      </c>
      <c r="D11" s="356"/>
      <c r="E11" s="356"/>
      <c r="F11" s="356"/>
      <c r="G11" s="357"/>
      <c r="H11" s="357"/>
      <c r="I11" s="357"/>
      <c r="J11" s="356"/>
    </row>
    <row r="12" spans="1:10" ht="21" customHeight="1">
      <c r="A12" s="356"/>
      <c r="B12" s="356"/>
      <c r="C12" s="358" t="s">
        <v>352</v>
      </c>
      <c r="D12" s="932" t="s">
        <v>389</v>
      </c>
      <c r="E12" s="932"/>
      <c r="F12" s="932"/>
      <c r="G12" s="355"/>
      <c r="H12" s="355"/>
      <c r="I12" s="355"/>
      <c r="J12" s="354"/>
    </row>
    <row r="13" spans="1:10" ht="17.25" customHeight="1">
      <c r="A13" s="356"/>
      <c r="B13" s="356"/>
      <c r="C13" s="356"/>
      <c r="D13" s="352" t="s">
        <v>266</v>
      </c>
      <c r="E13" s="932" t="s">
        <v>390</v>
      </c>
      <c r="F13" s="932"/>
      <c r="G13" s="355"/>
      <c r="H13" s="355"/>
      <c r="I13" s="355"/>
      <c r="J13" s="354"/>
    </row>
    <row r="14" spans="1:10" ht="33">
      <c r="A14" s="359"/>
      <c r="B14" s="359"/>
      <c r="C14" s="359"/>
      <c r="D14" s="359"/>
      <c r="E14" s="362" t="s">
        <v>372</v>
      </c>
      <c r="F14" s="363" t="s">
        <v>981</v>
      </c>
      <c r="G14" s="364"/>
      <c r="H14" s="364"/>
      <c r="I14" s="364"/>
      <c r="J14" s="361"/>
    </row>
    <row r="15" spans="1:10" ht="33">
      <c r="A15" s="359"/>
      <c r="B15" s="359"/>
      <c r="C15" s="359"/>
      <c r="D15" s="359"/>
      <c r="E15" s="362" t="s">
        <v>391</v>
      </c>
      <c r="F15" s="363" t="s">
        <v>392</v>
      </c>
      <c r="G15" s="360">
        <v>863010</v>
      </c>
      <c r="H15" s="360">
        <v>863010</v>
      </c>
      <c r="I15" s="360">
        <v>863010</v>
      </c>
      <c r="J15" s="361">
        <f>I15/H15*100</f>
        <v>100</v>
      </c>
    </row>
    <row r="16" spans="1:10" ht="16.5">
      <c r="A16" s="359"/>
      <c r="B16" s="359"/>
      <c r="C16" s="359"/>
      <c r="D16" s="359"/>
      <c r="E16" s="359" t="s">
        <v>393</v>
      </c>
      <c r="F16" s="363" t="s">
        <v>394</v>
      </c>
      <c r="G16" s="360">
        <v>576000</v>
      </c>
      <c r="H16" s="360">
        <v>576000</v>
      </c>
      <c r="I16" s="360">
        <v>576000</v>
      </c>
      <c r="J16" s="361">
        <f aca="true" t="shared" si="0" ref="J16:J47">I16/H16*100</f>
        <v>100</v>
      </c>
    </row>
    <row r="17" spans="1:10" ht="21" customHeight="1">
      <c r="A17" s="359"/>
      <c r="B17" s="359"/>
      <c r="C17" s="359"/>
      <c r="D17" s="359"/>
      <c r="E17" s="362" t="s">
        <v>395</v>
      </c>
      <c r="F17" s="363" t="s">
        <v>396</v>
      </c>
      <c r="G17" s="360"/>
      <c r="H17" s="360"/>
      <c r="I17" s="360"/>
      <c r="J17" s="361"/>
    </row>
    <row r="18" spans="1:10" ht="16.5">
      <c r="A18" s="359"/>
      <c r="B18" s="359"/>
      <c r="C18" s="359"/>
      <c r="D18" s="359"/>
      <c r="E18" s="359" t="s">
        <v>397</v>
      </c>
      <c r="F18" s="363" t="s">
        <v>398</v>
      </c>
      <c r="G18" s="360">
        <v>808120</v>
      </c>
      <c r="H18" s="360">
        <v>808120</v>
      </c>
      <c r="I18" s="360">
        <v>808120</v>
      </c>
      <c r="J18" s="361">
        <f t="shared" si="0"/>
        <v>100</v>
      </c>
    </row>
    <row r="19" spans="1:10" ht="16.5">
      <c r="A19" s="359"/>
      <c r="B19" s="359"/>
      <c r="C19" s="359"/>
      <c r="D19" s="359"/>
      <c r="E19" s="365" t="s">
        <v>373</v>
      </c>
      <c r="F19" s="365" t="s">
        <v>537</v>
      </c>
      <c r="G19" s="360">
        <v>5000000</v>
      </c>
      <c r="H19" s="360">
        <v>5000000</v>
      </c>
      <c r="I19" s="360">
        <v>5000000</v>
      </c>
      <c r="J19" s="361">
        <f t="shared" si="0"/>
        <v>100</v>
      </c>
    </row>
    <row r="20" spans="1:10" ht="21.75" customHeight="1">
      <c r="A20" s="359"/>
      <c r="B20" s="359"/>
      <c r="C20" s="366"/>
      <c r="D20" s="937" t="s">
        <v>399</v>
      </c>
      <c r="E20" s="937"/>
      <c r="F20" s="937"/>
      <c r="G20" s="367">
        <f>G14+G15+G16+G17+G18+G19</f>
        <v>7247130</v>
      </c>
      <c r="H20" s="367">
        <f>H15+H16+H17+H18+H19</f>
        <v>7247130</v>
      </c>
      <c r="I20" s="367">
        <f>I15+I16+I17+I18+I19</f>
        <v>7247130</v>
      </c>
      <c r="J20" s="361">
        <f t="shared" si="0"/>
        <v>100</v>
      </c>
    </row>
    <row r="21" spans="1:10" ht="31.5" customHeight="1">
      <c r="A21" s="359"/>
      <c r="B21" s="359"/>
      <c r="C21" s="358" t="s">
        <v>268</v>
      </c>
      <c r="D21" s="932" t="s">
        <v>538</v>
      </c>
      <c r="E21" s="932"/>
      <c r="F21" s="932"/>
      <c r="G21" s="368"/>
      <c r="H21" s="368"/>
      <c r="I21" s="368"/>
      <c r="J21" s="361"/>
    </row>
    <row r="22" spans="1:10" ht="16.5">
      <c r="A22" s="359"/>
      <c r="B22" s="359"/>
      <c r="C22" s="359"/>
      <c r="D22" s="359" t="s">
        <v>266</v>
      </c>
      <c r="E22" s="359" t="s">
        <v>1034</v>
      </c>
      <c r="F22" s="359"/>
      <c r="G22" s="360"/>
      <c r="H22" s="360"/>
      <c r="I22" s="360"/>
      <c r="J22" s="361"/>
    </row>
    <row r="23" spans="1:10" ht="16.5">
      <c r="A23" s="359"/>
      <c r="B23" s="359"/>
      <c r="C23" s="359"/>
      <c r="D23" s="359" t="s">
        <v>267</v>
      </c>
      <c r="E23" s="359" t="s">
        <v>1035</v>
      </c>
      <c r="F23" s="359"/>
      <c r="G23" s="360">
        <v>1096288</v>
      </c>
      <c r="H23" s="360">
        <v>1096288</v>
      </c>
      <c r="I23" s="360">
        <v>1096288</v>
      </c>
      <c r="J23" s="361">
        <f t="shared" si="0"/>
        <v>100</v>
      </c>
    </row>
    <row r="24" spans="1:10" ht="16.5">
      <c r="A24" s="359"/>
      <c r="B24" s="359"/>
      <c r="C24" s="359"/>
      <c r="D24" s="359" t="s">
        <v>268</v>
      </c>
      <c r="E24" s="359" t="s">
        <v>1110</v>
      </c>
      <c r="F24" s="359"/>
      <c r="G24" s="360">
        <v>276800</v>
      </c>
      <c r="H24" s="360">
        <v>276800</v>
      </c>
      <c r="I24" s="360">
        <v>276800</v>
      </c>
      <c r="J24" s="361">
        <f t="shared" si="0"/>
        <v>100</v>
      </c>
    </row>
    <row r="25" spans="1:10" ht="16.5">
      <c r="A25" s="359"/>
      <c r="B25" s="359"/>
      <c r="C25" s="359"/>
      <c r="D25" s="359"/>
      <c r="E25" s="359" t="s">
        <v>1111</v>
      </c>
      <c r="F25" s="359"/>
      <c r="G25" s="360">
        <v>2500000</v>
      </c>
      <c r="H25" s="360">
        <v>2500000</v>
      </c>
      <c r="I25" s="360">
        <v>2500000</v>
      </c>
      <c r="J25" s="361">
        <f t="shared" si="0"/>
        <v>100</v>
      </c>
    </row>
    <row r="26" spans="1:10" ht="33" customHeight="1">
      <c r="A26" s="359"/>
      <c r="B26" s="359"/>
      <c r="C26" s="359"/>
      <c r="D26" s="790" t="s">
        <v>270</v>
      </c>
      <c r="E26" s="946" t="s">
        <v>1120</v>
      </c>
      <c r="F26" s="947"/>
      <c r="G26" s="360">
        <v>75810</v>
      </c>
      <c r="H26" s="360">
        <v>65550</v>
      </c>
      <c r="I26" s="360">
        <v>65550</v>
      </c>
      <c r="J26" s="361">
        <f t="shared" si="0"/>
        <v>100</v>
      </c>
    </row>
    <row r="27" spans="1:10" ht="15" customHeight="1">
      <c r="A27" s="359"/>
      <c r="B27" s="359"/>
      <c r="C27" s="359"/>
      <c r="D27" s="359" t="s">
        <v>303</v>
      </c>
      <c r="E27" s="359" t="s">
        <v>1122</v>
      </c>
      <c r="F27" s="359"/>
      <c r="G27" s="360"/>
      <c r="H27" s="360">
        <v>149080</v>
      </c>
      <c r="I27" s="360">
        <v>149080</v>
      </c>
      <c r="J27" s="361">
        <f>I27/H27*100</f>
        <v>100</v>
      </c>
    </row>
    <row r="28" spans="1:10" ht="30" customHeight="1">
      <c r="A28" s="369"/>
      <c r="B28" s="369"/>
      <c r="C28" s="934" t="s">
        <v>400</v>
      </c>
      <c r="D28" s="934"/>
      <c r="E28" s="934"/>
      <c r="F28" s="934"/>
      <c r="G28" s="370">
        <f>G22+G23+G24+G25+G26</f>
        <v>3948898</v>
      </c>
      <c r="H28" s="370">
        <f>H22+H23+H24+H25+H26+H27</f>
        <v>4087718</v>
      </c>
      <c r="I28" s="370">
        <f>I22+I23+I24+I25+I26+I27</f>
        <v>4087718</v>
      </c>
      <c r="J28" s="361">
        <f t="shared" si="0"/>
        <v>100</v>
      </c>
    </row>
    <row r="29" spans="1:10" ht="33" customHeight="1">
      <c r="A29" s="359"/>
      <c r="B29" s="359"/>
      <c r="C29" s="352" t="s">
        <v>269</v>
      </c>
      <c r="D29" s="932" t="s">
        <v>401</v>
      </c>
      <c r="E29" s="932"/>
      <c r="F29" s="932"/>
      <c r="G29" s="368"/>
      <c r="H29" s="368"/>
      <c r="I29" s="368"/>
      <c r="J29" s="361"/>
    </row>
    <row r="30" spans="1:10" ht="16.5">
      <c r="A30" s="359"/>
      <c r="B30" s="359"/>
      <c r="C30" s="359"/>
      <c r="D30" s="362" t="s">
        <v>266</v>
      </c>
      <c r="E30" s="929" t="s">
        <v>982</v>
      </c>
      <c r="F30" s="929"/>
      <c r="G30" s="364"/>
      <c r="H30" s="364"/>
      <c r="I30" s="364"/>
      <c r="J30" s="361"/>
    </row>
    <row r="31" spans="1:10" ht="33">
      <c r="A31" s="359"/>
      <c r="B31" s="359"/>
      <c r="C31" s="359"/>
      <c r="D31" s="359"/>
      <c r="E31" s="362" t="s">
        <v>374</v>
      </c>
      <c r="F31" s="363" t="s">
        <v>402</v>
      </c>
      <c r="G31" s="360">
        <v>1200000</v>
      </c>
      <c r="H31" s="364">
        <v>1200000</v>
      </c>
      <c r="I31" s="364">
        <v>1200000</v>
      </c>
      <c r="J31" s="361">
        <f t="shared" si="0"/>
        <v>100</v>
      </c>
    </row>
    <row r="32" spans="1:10" ht="31.5" customHeight="1">
      <c r="A32" s="369"/>
      <c r="B32" s="369"/>
      <c r="C32" s="934" t="s">
        <v>403</v>
      </c>
      <c r="D32" s="934"/>
      <c r="E32" s="934"/>
      <c r="F32" s="934"/>
      <c r="G32" s="370">
        <f>G31</f>
        <v>1200000</v>
      </c>
      <c r="H32" s="370">
        <f>H31</f>
        <v>1200000</v>
      </c>
      <c r="I32" s="370">
        <f>I31</f>
        <v>1200000</v>
      </c>
      <c r="J32" s="361">
        <f t="shared" si="0"/>
        <v>100</v>
      </c>
    </row>
    <row r="33" spans="1:10" ht="16.5">
      <c r="A33" s="359"/>
      <c r="B33" s="356"/>
      <c r="C33" s="356" t="s">
        <v>270</v>
      </c>
      <c r="D33" s="935" t="s">
        <v>539</v>
      </c>
      <c r="E33" s="935"/>
      <c r="F33" s="935"/>
      <c r="G33" s="360">
        <v>-52753</v>
      </c>
      <c r="H33" s="360">
        <v>-52753</v>
      </c>
      <c r="I33" s="360">
        <v>-52753</v>
      </c>
      <c r="J33" s="361">
        <f t="shared" si="0"/>
        <v>100</v>
      </c>
    </row>
    <row r="34" spans="1:10" ht="16.5">
      <c r="A34" s="359"/>
      <c r="B34" s="359"/>
      <c r="C34" s="373" t="s">
        <v>303</v>
      </c>
      <c r="D34" s="356" t="s">
        <v>404</v>
      </c>
      <c r="E34" s="374"/>
      <c r="F34" s="374"/>
      <c r="G34" s="375"/>
      <c r="H34" s="375"/>
      <c r="I34" s="375"/>
      <c r="J34" s="361"/>
    </row>
    <row r="35" spans="1:10" ht="16.5">
      <c r="A35" s="359"/>
      <c r="B35" s="359"/>
      <c r="C35" s="349"/>
      <c r="D35" s="374" t="s">
        <v>266</v>
      </c>
      <c r="E35" s="376" t="s">
        <v>405</v>
      </c>
      <c r="F35" s="374"/>
      <c r="G35" s="375">
        <v>43350</v>
      </c>
      <c r="H35" s="375">
        <v>43350</v>
      </c>
      <c r="I35" s="375">
        <v>43350</v>
      </c>
      <c r="J35" s="361">
        <f t="shared" si="0"/>
        <v>100</v>
      </c>
    </row>
    <row r="36" spans="1:10" ht="38.25" customHeight="1">
      <c r="A36" s="359"/>
      <c r="B36" s="359"/>
      <c r="C36" s="791" t="s">
        <v>271</v>
      </c>
      <c r="D36" s="938" t="s">
        <v>1112</v>
      </c>
      <c r="E36" s="939"/>
      <c r="F36" s="939"/>
      <c r="G36" s="375"/>
      <c r="H36" s="375"/>
      <c r="I36" s="375"/>
      <c r="J36" s="361"/>
    </row>
    <row r="37" spans="1:10" ht="16.5">
      <c r="A37" s="356"/>
      <c r="B37" s="356"/>
      <c r="C37" s="349"/>
      <c r="D37" s="374" t="s">
        <v>266</v>
      </c>
      <c r="E37" s="930" t="s">
        <v>1033</v>
      </c>
      <c r="F37" s="936"/>
      <c r="G37" s="375"/>
      <c r="H37" s="375">
        <v>427635</v>
      </c>
      <c r="I37" s="375">
        <v>427635</v>
      </c>
      <c r="J37" s="361">
        <f t="shared" si="0"/>
        <v>100</v>
      </c>
    </row>
    <row r="38" spans="1:10" ht="39" customHeight="1">
      <c r="A38" s="356"/>
      <c r="B38" s="356"/>
      <c r="C38" s="349"/>
      <c r="D38" s="374" t="s">
        <v>267</v>
      </c>
      <c r="E38" s="948" t="s">
        <v>1113</v>
      </c>
      <c r="F38" s="947"/>
      <c r="G38" s="375"/>
      <c r="H38" s="375">
        <v>391160</v>
      </c>
      <c r="I38" s="375">
        <v>391160</v>
      </c>
      <c r="J38" s="361">
        <f t="shared" si="0"/>
        <v>100</v>
      </c>
    </row>
    <row r="39" spans="1:10" ht="33.75" customHeight="1">
      <c r="A39" s="356"/>
      <c r="B39" s="932" t="s">
        <v>540</v>
      </c>
      <c r="C39" s="932"/>
      <c r="D39" s="932"/>
      <c r="E39" s="932"/>
      <c r="F39" s="932"/>
      <c r="G39" s="377">
        <f>G20+G28+G32+G33+G35</f>
        <v>12386625</v>
      </c>
      <c r="H39" s="377">
        <f>H20+H28+H32+H33+H35+H37+H38</f>
        <v>13344240</v>
      </c>
      <c r="I39" s="377">
        <f>I20+I28+I32+I33+I35+I37+I38</f>
        <v>13344240</v>
      </c>
      <c r="J39" s="378">
        <f t="shared" si="0"/>
        <v>100</v>
      </c>
    </row>
    <row r="40" spans="1:10" ht="18" customHeight="1">
      <c r="A40" s="374"/>
      <c r="B40" s="358" t="s">
        <v>989</v>
      </c>
      <c r="C40" s="932" t="s">
        <v>406</v>
      </c>
      <c r="D40" s="932"/>
      <c r="E40" s="932"/>
      <c r="F40" s="932"/>
      <c r="G40" s="354"/>
      <c r="H40" s="355"/>
      <c r="I40" s="355"/>
      <c r="J40" s="361"/>
    </row>
    <row r="41" spans="1:10" ht="16.5">
      <c r="A41" s="374"/>
      <c r="B41" s="374"/>
      <c r="C41" s="349" t="s">
        <v>266</v>
      </c>
      <c r="D41" s="379" t="s">
        <v>541</v>
      </c>
      <c r="E41" s="374"/>
      <c r="F41" s="374"/>
      <c r="G41" s="380">
        <v>17000</v>
      </c>
      <c r="H41" s="380">
        <v>52200</v>
      </c>
      <c r="I41" s="380">
        <v>52200</v>
      </c>
      <c r="J41" s="361">
        <f t="shared" si="0"/>
        <v>100</v>
      </c>
    </row>
    <row r="42" spans="1:10" ht="16.5">
      <c r="A42" s="374"/>
      <c r="B42" s="374"/>
      <c r="C42" s="374" t="s">
        <v>267</v>
      </c>
      <c r="D42" s="933" t="s">
        <v>542</v>
      </c>
      <c r="E42" s="933"/>
      <c r="F42" s="933"/>
      <c r="G42" s="375"/>
      <c r="H42" s="375">
        <v>2339771</v>
      </c>
      <c r="I42" s="375">
        <v>2339771</v>
      </c>
      <c r="J42" s="361">
        <f t="shared" si="0"/>
        <v>100</v>
      </c>
    </row>
    <row r="43" spans="1:10" ht="16.5">
      <c r="A43" s="374"/>
      <c r="B43" s="374"/>
      <c r="C43" s="374" t="s">
        <v>268</v>
      </c>
      <c r="D43" s="933" t="s">
        <v>1114</v>
      </c>
      <c r="E43" s="933"/>
      <c r="F43" s="933"/>
      <c r="G43" s="375"/>
      <c r="H43" s="375">
        <v>301467</v>
      </c>
      <c r="I43" s="375">
        <v>301467</v>
      </c>
      <c r="J43" s="361">
        <f>I43/H43*100</f>
        <v>100</v>
      </c>
    </row>
    <row r="44" spans="1:10" ht="16.5">
      <c r="A44" s="374"/>
      <c r="B44" s="374"/>
      <c r="C44" t="s">
        <v>269</v>
      </c>
      <c r="D44" t="s">
        <v>1116</v>
      </c>
      <c r="G44" s="380">
        <v>1485000</v>
      </c>
      <c r="H44" s="380">
        <f>1485000-427635</f>
        <v>1057365</v>
      </c>
      <c r="I44" s="380"/>
      <c r="J44" s="361">
        <f>I44/H44*100</f>
        <v>0</v>
      </c>
    </row>
    <row r="45" spans="1:10" ht="16.5">
      <c r="A45" s="374"/>
      <c r="B45" s="374"/>
      <c r="C45" t="s">
        <v>270</v>
      </c>
      <c r="D45" t="s">
        <v>1115</v>
      </c>
      <c r="G45" s="380">
        <v>400000</v>
      </c>
      <c r="H45" s="380">
        <v>400000</v>
      </c>
      <c r="I45" s="380"/>
      <c r="J45" s="361">
        <f>I45/H45*100</f>
        <v>0</v>
      </c>
    </row>
    <row r="46" spans="1:10" ht="33" customHeight="1">
      <c r="A46" s="374"/>
      <c r="B46" s="932" t="s">
        <v>419</v>
      </c>
      <c r="C46" s="932"/>
      <c r="D46" s="932"/>
      <c r="E46" s="932"/>
      <c r="F46" s="932"/>
      <c r="G46" s="377">
        <f>G41+G44+G45</f>
        <v>1902000</v>
      </c>
      <c r="H46" s="377">
        <f>H41+H42+H43+H44+H45</f>
        <v>4150803</v>
      </c>
      <c r="I46" s="377">
        <f>I41+I42+I43+I44+I45</f>
        <v>2693438</v>
      </c>
      <c r="J46" s="378">
        <f t="shared" si="0"/>
        <v>64.88956474205112</v>
      </c>
    </row>
    <row r="47" spans="1:10" ht="35.25" customHeight="1">
      <c r="A47" s="932" t="s">
        <v>420</v>
      </c>
      <c r="B47" s="932"/>
      <c r="C47" s="932"/>
      <c r="D47" s="932"/>
      <c r="E47" s="932"/>
      <c r="F47" s="932"/>
      <c r="G47" s="381">
        <f>G39+G46</f>
        <v>14288625</v>
      </c>
      <c r="H47" s="382">
        <f>H39+H46</f>
        <v>17495043</v>
      </c>
      <c r="I47" s="382">
        <f>I39+I46</f>
        <v>16037678</v>
      </c>
      <c r="J47" s="378">
        <f t="shared" si="0"/>
        <v>91.66984042279861</v>
      </c>
    </row>
    <row r="48" spans="1:10" ht="35.25" customHeight="1">
      <c r="A48" s="358" t="s">
        <v>989</v>
      </c>
      <c r="B48" s="932" t="s">
        <v>421</v>
      </c>
      <c r="C48" s="932"/>
      <c r="D48" s="932"/>
      <c r="E48" s="932"/>
      <c r="F48" s="932"/>
      <c r="G48" s="371"/>
      <c r="H48" s="368"/>
      <c r="I48" s="368"/>
      <c r="J48" s="361"/>
    </row>
    <row r="49" spans="1:10" ht="27" customHeight="1">
      <c r="A49" s="358"/>
      <c r="B49" s="353" t="s">
        <v>266</v>
      </c>
      <c r="C49" s="932" t="s">
        <v>543</v>
      </c>
      <c r="D49" s="932"/>
      <c r="E49" s="932"/>
      <c r="F49" s="932"/>
      <c r="G49" s="372"/>
      <c r="H49" s="368"/>
      <c r="I49" s="368"/>
      <c r="J49" s="361"/>
    </row>
    <row r="50" spans="1:10" ht="33.75" customHeight="1">
      <c r="A50" s="358"/>
      <c r="B50" s="353"/>
      <c r="C50" s="792" t="s">
        <v>266</v>
      </c>
      <c r="D50" s="929" t="s">
        <v>1117</v>
      </c>
      <c r="E50" s="949"/>
      <c r="F50" s="949"/>
      <c r="G50" s="391"/>
      <c r="H50" s="364">
        <v>2950000</v>
      </c>
      <c r="I50" s="364">
        <v>2950000</v>
      </c>
      <c r="J50" s="361">
        <f>I50/H50*100</f>
        <v>100</v>
      </c>
    </row>
    <row r="51" spans="1:10" ht="39" customHeight="1">
      <c r="A51" s="358"/>
      <c r="B51" s="353"/>
      <c r="C51" s="932" t="s">
        <v>544</v>
      </c>
      <c r="D51" s="932"/>
      <c r="E51" s="932"/>
      <c r="F51" s="932"/>
      <c r="G51" s="391"/>
      <c r="H51" s="368">
        <f>H50</f>
        <v>2950000</v>
      </c>
      <c r="I51" s="368">
        <f>I50</f>
        <v>2950000</v>
      </c>
      <c r="J51" s="378">
        <f>I51/H51*100</f>
        <v>100</v>
      </c>
    </row>
    <row r="52" spans="1:10" ht="46.5" customHeight="1">
      <c r="A52" s="932" t="s">
        <v>545</v>
      </c>
      <c r="B52" s="932"/>
      <c r="C52" s="932"/>
      <c r="D52" s="932"/>
      <c r="E52" s="932"/>
      <c r="F52" s="932"/>
      <c r="G52" s="377">
        <f>G51</f>
        <v>0</v>
      </c>
      <c r="H52" s="377">
        <f>H51</f>
        <v>2950000</v>
      </c>
      <c r="I52" s="377">
        <f>I51</f>
        <v>2950000</v>
      </c>
      <c r="J52" s="378">
        <f>I52/H52*100</f>
        <v>100</v>
      </c>
    </row>
    <row r="53" spans="1:10" ht="16.5">
      <c r="A53" s="353"/>
      <c r="B53" s="353"/>
      <c r="C53" s="353"/>
      <c r="D53" s="353"/>
      <c r="E53" s="353"/>
      <c r="F53" s="353"/>
      <c r="G53" s="377"/>
      <c r="H53" s="377"/>
      <c r="I53" s="377"/>
      <c r="J53" s="361"/>
    </row>
    <row r="54" spans="1:10" ht="16.5">
      <c r="A54" s="356" t="s">
        <v>994</v>
      </c>
      <c r="B54" s="356" t="s">
        <v>422</v>
      </c>
      <c r="C54" s="356"/>
      <c r="D54" s="356"/>
      <c r="E54" s="356"/>
      <c r="F54" s="356"/>
      <c r="G54" s="383"/>
      <c r="H54" s="384"/>
      <c r="I54" s="384"/>
      <c r="J54" s="361"/>
    </row>
    <row r="55" spans="1:10" ht="16.5">
      <c r="A55" s="356"/>
      <c r="B55" s="356" t="s">
        <v>266</v>
      </c>
      <c r="C55" s="356" t="s">
        <v>546</v>
      </c>
      <c r="D55" s="356"/>
      <c r="E55" s="356"/>
      <c r="F55" s="356"/>
      <c r="G55" s="383"/>
      <c r="H55" s="384"/>
      <c r="I55" s="384"/>
      <c r="J55" s="361"/>
    </row>
    <row r="56" spans="1:10" ht="16.5">
      <c r="A56" s="356"/>
      <c r="B56" s="356"/>
      <c r="C56" s="359" t="s">
        <v>266</v>
      </c>
      <c r="D56" s="359" t="s">
        <v>547</v>
      </c>
      <c r="E56" s="359"/>
      <c r="F56" s="359"/>
      <c r="G56" s="375">
        <v>100000</v>
      </c>
      <c r="H56" s="360">
        <v>100000</v>
      </c>
      <c r="I56" s="360">
        <v>262664</v>
      </c>
      <c r="J56" s="361">
        <f>I56/H56*100</f>
        <v>262.664</v>
      </c>
    </row>
    <row r="57" spans="1:10" ht="16.5">
      <c r="A57" s="356"/>
      <c r="B57" s="356" t="s">
        <v>267</v>
      </c>
      <c r="C57" s="356" t="s">
        <v>423</v>
      </c>
      <c r="D57" s="356"/>
      <c r="E57" s="356"/>
      <c r="F57" s="356"/>
      <c r="G57" s="383"/>
      <c r="H57" s="384"/>
      <c r="I57" s="384"/>
      <c r="J57" s="361"/>
    </row>
    <row r="58" spans="1:10" ht="16.5">
      <c r="A58" s="359"/>
      <c r="B58" s="359"/>
      <c r="C58" s="359" t="s">
        <v>266</v>
      </c>
      <c r="D58" s="359" t="s">
        <v>424</v>
      </c>
      <c r="E58" s="359"/>
      <c r="F58" s="359"/>
      <c r="G58" s="375">
        <v>1000000</v>
      </c>
      <c r="H58" s="360">
        <v>1000000</v>
      </c>
      <c r="I58" s="360">
        <v>1104650</v>
      </c>
      <c r="J58" s="361">
        <f>I58/H58*100</f>
        <v>110.46499999999999</v>
      </c>
    </row>
    <row r="59" spans="1:10" ht="16.5">
      <c r="A59" s="356"/>
      <c r="B59" s="356" t="s">
        <v>268</v>
      </c>
      <c r="C59" s="356" t="s">
        <v>425</v>
      </c>
      <c r="D59" s="356"/>
      <c r="E59" s="356"/>
      <c r="F59" s="356"/>
      <c r="G59" s="375"/>
      <c r="H59" s="384"/>
      <c r="I59" s="384"/>
      <c r="J59" s="361"/>
    </row>
    <row r="60" spans="1:10" ht="16.5">
      <c r="A60" s="359"/>
      <c r="B60" s="359"/>
      <c r="C60" s="359" t="s">
        <v>266</v>
      </c>
      <c r="D60" s="359" t="s">
        <v>426</v>
      </c>
      <c r="E60" s="359"/>
      <c r="F60" s="359"/>
      <c r="G60" s="375">
        <v>200000</v>
      </c>
      <c r="H60" s="360">
        <v>200000</v>
      </c>
      <c r="I60" s="360">
        <v>244312</v>
      </c>
      <c r="J60" s="361">
        <f>I60/H60*100</f>
        <v>122.15599999999999</v>
      </c>
    </row>
    <row r="61" spans="1:10" ht="16.5">
      <c r="A61" s="359"/>
      <c r="B61" s="356" t="s">
        <v>269</v>
      </c>
      <c r="C61" s="356" t="s">
        <v>427</v>
      </c>
      <c r="D61" s="359"/>
      <c r="E61" s="359"/>
      <c r="F61" s="359"/>
      <c r="G61" s="375"/>
      <c r="H61" s="360"/>
      <c r="I61" s="360"/>
      <c r="J61" s="361"/>
    </row>
    <row r="62" spans="1:10" ht="16.5">
      <c r="A62" s="356"/>
      <c r="B62" s="356" t="s">
        <v>270</v>
      </c>
      <c r="C62" s="356" t="s">
        <v>428</v>
      </c>
      <c r="D62" s="356"/>
      <c r="E62" s="356"/>
      <c r="F62" s="356"/>
      <c r="G62" s="375"/>
      <c r="H62" s="384"/>
      <c r="I62" s="384"/>
      <c r="J62" s="361"/>
    </row>
    <row r="63" spans="1:10" ht="16.5">
      <c r="A63" s="356"/>
      <c r="B63" s="356"/>
      <c r="C63" s="359" t="s">
        <v>548</v>
      </c>
      <c r="D63" s="359" t="s">
        <v>429</v>
      </c>
      <c r="E63" s="359"/>
      <c r="F63" s="356"/>
      <c r="G63" s="375">
        <v>10000</v>
      </c>
      <c r="H63" s="360">
        <v>10000</v>
      </c>
      <c r="I63" s="360"/>
      <c r="J63" s="361"/>
    </row>
    <row r="64" spans="1:10" ht="16.5">
      <c r="A64" s="359"/>
      <c r="B64" s="359"/>
      <c r="C64" s="359" t="s">
        <v>267</v>
      </c>
      <c r="D64" s="359" t="s">
        <v>430</v>
      </c>
      <c r="E64" s="359"/>
      <c r="F64" s="359"/>
      <c r="G64" s="375">
        <v>10000</v>
      </c>
      <c r="H64" s="360">
        <v>10000</v>
      </c>
      <c r="I64" s="360">
        <v>1882</v>
      </c>
      <c r="J64" s="361">
        <f>I64/H64*100</f>
        <v>18.82</v>
      </c>
    </row>
    <row r="65" spans="1:10" ht="16.5">
      <c r="A65" s="356" t="s">
        <v>375</v>
      </c>
      <c r="B65" s="374"/>
      <c r="C65" s="374"/>
      <c r="D65" s="374"/>
      <c r="E65" s="374"/>
      <c r="F65" s="374"/>
      <c r="G65" s="377">
        <f>G58+G60+G56+G63+G64</f>
        <v>1320000</v>
      </c>
      <c r="H65" s="377">
        <f>H58+H60+H56+H63+H64</f>
        <v>1320000</v>
      </c>
      <c r="I65" s="377">
        <f>I58+I60+I56+I63+I64</f>
        <v>1613508</v>
      </c>
      <c r="J65" s="378">
        <f>I65/H65*100</f>
        <v>122.23545454545454</v>
      </c>
    </row>
    <row r="66" ht="9" customHeight="1">
      <c r="J66" s="361"/>
    </row>
    <row r="67" spans="1:10" ht="16.5">
      <c r="A67" s="356" t="s">
        <v>431</v>
      </c>
      <c r="B67" s="356" t="s">
        <v>370</v>
      </c>
      <c r="C67" s="356"/>
      <c r="D67" s="356"/>
      <c r="E67" s="356"/>
      <c r="F67" s="356"/>
      <c r="G67" s="383"/>
      <c r="H67" s="384"/>
      <c r="I67" s="384"/>
      <c r="J67" s="361"/>
    </row>
    <row r="68" spans="1:10" ht="16.5">
      <c r="A68" s="374"/>
      <c r="B68" s="374"/>
      <c r="C68" s="374"/>
      <c r="D68" s="374"/>
      <c r="E68" s="374"/>
      <c r="F68" s="374"/>
      <c r="G68" s="375"/>
      <c r="H68" s="375"/>
      <c r="I68" s="375"/>
      <c r="J68" s="361"/>
    </row>
    <row r="69" spans="1:10" ht="16.5">
      <c r="A69" s="374"/>
      <c r="B69" s="374" t="s">
        <v>266</v>
      </c>
      <c r="C69" s="930" t="s">
        <v>549</v>
      </c>
      <c r="D69" s="930"/>
      <c r="E69" s="930"/>
      <c r="F69" s="930"/>
      <c r="G69" s="375"/>
      <c r="H69" s="375"/>
      <c r="I69" s="375"/>
      <c r="J69" s="361"/>
    </row>
    <row r="70" spans="1:10" ht="16.5">
      <c r="A70" s="374"/>
      <c r="B70" s="374"/>
      <c r="C70" s="376" t="s">
        <v>266</v>
      </c>
      <c r="D70" s="376" t="s">
        <v>550</v>
      </c>
      <c r="E70" s="376"/>
      <c r="F70" s="376"/>
      <c r="G70" s="375">
        <v>578000</v>
      </c>
      <c r="H70" s="375">
        <v>578000</v>
      </c>
      <c r="I70" s="375">
        <v>596046</v>
      </c>
      <c r="J70" s="361">
        <f>I70/H70*100</f>
        <v>103.12214532871972</v>
      </c>
    </row>
    <row r="71" spans="1:10" ht="16.5">
      <c r="A71" s="374"/>
      <c r="B71" s="374"/>
      <c r="C71" s="376" t="s">
        <v>267</v>
      </c>
      <c r="D71" s="376" t="s">
        <v>551</v>
      </c>
      <c r="E71" s="376"/>
      <c r="F71" s="376"/>
      <c r="G71" s="375"/>
      <c r="H71" s="375"/>
      <c r="I71" s="375">
        <v>1038</v>
      </c>
      <c r="J71" s="361"/>
    </row>
    <row r="72" spans="1:10" ht="16.5">
      <c r="A72" s="374"/>
      <c r="B72" s="374"/>
      <c r="C72" s="376" t="s">
        <v>268</v>
      </c>
      <c r="D72" s="376" t="s">
        <v>552</v>
      </c>
      <c r="E72" s="376"/>
      <c r="F72" s="376"/>
      <c r="G72" s="375">
        <v>567000</v>
      </c>
      <c r="H72" s="375">
        <v>470592</v>
      </c>
      <c r="I72" s="375">
        <v>473026</v>
      </c>
      <c r="J72" s="361">
        <f>I72/H72*100</f>
        <v>100.51722086223309</v>
      </c>
    </row>
    <row r="73" spans="1:10" ht="16.5">
      <c r="A73" s="374"/>
      <c r="B73" s="374"/>
      <c r="C73" s="376" t="s">
        <v>269</v>
      </c>
      <c r="D73" s="376" t="s">
        <v>1118</v>
      </c>
      <c r="E73" s="376"/>
      <c r="F73" s="376"/>
      <c r="G73" s="375"/>
      <c r="H73" s="375">
        <v>96408</v>
      </c>
      <c r="I73" s="375">
        <v>288858</v>
      </c>
      <c r="J73" s="361">
        <f>I73/H73*100</f>
        <v>299.62036345531493</v>
      </c>
    </row>
    <row r="74" spans="1:10" ht="16.5">
      <c r="A74" s="374"/>
      <c r="B74" s="374"/>
      <c r="C74" s="376" t="s">
        <v>269</v>
      </c>
      <c r="D74" s="376" t="s">
        <v>432</v>
      </c>
      <c r="E74" s="374"/>
      <c r="F74" s="374"/>
      <c r="G74" s="375">
        <v>2000</v>
      </c>
      <c r="H74" s="375">
        <v>2000</v>
      </c>
      <c r="I74" s="375">
        <v>1213</v>
      </c>
      <c r="J74" s="361">
        <f>I74/H74*100</f>
        <v>60.650000000000006</v>
      </c>
    </row>
    <row r="75" spans="1:10" ht="16.5">
      <c r="A75" s="374"/>
      <c r="B75" s="374"/>
      <c r="C75" s="376" t="s">
        <v>270</v>
      </c>
      <c r="D75" s="376" t="s">
        <v>553</v>
      </c>
      <c r="E75" s="374"/>
      <c r="F75" s="374"/>
      <c r="G75" s="375"/>
      <c r="H75" s="375"/>
      <c r="I75" s="375"/>
      <c r="J75" s="361"/>
    </row>
    <row r="76" spans="1:10" ht="16.5">
      <c r="A76" s="374"/>
      <c r="B76" s="374"/>
      <c r="C76" s="376" t="s">
        <v>303</v>
      </c>
      <c r="D76" s="376" t="s">
        <v>554</v>
      </c>
      <c r="E76" s="374"/>
      <c r="F76" s="374"/>
      <c r="G76" s="375"/>
      <c r="H76" s="375"/>
      <c r="I76" s="375"/>
      <c r="J76" s="361"/>
    </row>
    <row r="77" spans="1:10" ht="16.5">
      <c r="A77" s="374"/>
      <c r="B77" s="374"/>
      <c r="C77" s="376" t="s">
        <v>271</v>
      </c>
      <c r="D77" s="930" t="s">
        <v>651</v>
      </c>
      <c r="E77" s="931"/>
      <c r="F77" s="931"/>
      <c r="G77" s="375"/>
      <c r="H77" s="375"/>
      <c r="I77" s="375">
        <v>16</v>
      </c>
      <c r="J77" s="361"/>
    </row>
    <row r="78" spans="1:10" ht="27.75" customHeight="1">
      <c r="A78" s="356" t="s">
        <v>312</v>
      </c>
      <c r="B78" s="374"/>
      <c r="C78" s="374"/>
      <c r="D78" s="374"/>
      <c r="E78" s="374"/>
      <c r="F78" s="374"/>
      <c r="G78" s="377">
        <f>G70+G72+G74+G75+G76</f>
        <v>1147000</v>
      </c>
      <c r="H78" s="377">
        <f>H70+H72+H74+H77+H71+H73</f>
        <v>1147000</v>
      </c>
      <c r="I78" s="377">
        <f>I70+I72+I74+I77+I71+I73</f>
        <v>1360197</v>
      </c>
      <c r="J78" s="378">
        <f>I78/H78*100</f>
        <v>118.587358326068</v>
      </c>
    </row>
    <row r="79" spans="1:10" ht="15.75" customHeight="1">
      <c r="A79" s="356"/>
      <c r="B79" s="356"/>
      <c r="C79" s="356"/>
      <c r="D79" s="356"/>
      <c r="E79" s="356"/>
      <c r="F79" s="356"/>
      <c r="G79" s="386"/>
      <c r="H79" s="386"/>
      <c r="I79" s="386"/>
      <c r="J79" s="378"/>
    </row>
    <row r="80" spans="1:10" ht="16.5">
      <c r="A80" s="356" t="s">
        <v>659</v>
      </c>
      <c r="B80" s="932" t="s">
        <v>433</v>
      </c>
      <c r="C80" s="932"/>
      <c r="D80" s="932"/>
      <c r="E80" s="932"/>
      <c r="F80" s="932"/>
      <c r="G80" s="383"/>
      <c r="H80" s="364"/>
      <c r="I80" s="364"/>
      <c r="J80" s="378"/>
    </row>
    <row r="81" spans="1:10" ht="15" customHeight="1">
      <c r="A81" s="356"/>
      <c r="B81" s="793" t="s">
        <v>266</v>
      </c>
      <c r="C81" s="929" t="s">
        <v>1036</v>
      </c>
      <c r="D81" s="929"/>
      <c r="E81" s="929"/>
      <c r="F81" s="929"/>
      <c r="G81" s="375">
        <v>941638</v>
      </c>
      <c r="H81" s="387">
        <v>11573000</v>
      </c>
      <c r="I81" s="387">
        <v>11573000</v>
      </c>
      <c r="J81" s="378">
        <f>I81/H81*100</f>
        <v>100</v>
      </c>
    </row>
    <row r="82" spans="1:10" ht="16.5" customHeight="1">
      <c r="A82" s="359"/>
      <c r="B82" s="362" t="s">
        <v>268</v>
      </c>
      <c r="C82" s="929" t="s">
        <v>1119</v>
      </c>
      <c r="D82" s="929"/>
      <c r="E82" s="929"/>
      <c r="F82" s="929"/>
      <c r="G82" s="387"/>
      <c r="H82" s="387">
        <v>498541</v>
      </c>
      <c r="I82" s="387">
        <v>498541</v>
      </c>
      <c r="J82" s="378">
        <f>I82/H82*100</f>
        <v>100</v>
      </c>
    </row>
    <row r="83" spans="1:10" ht="16.5">
      <c r="A83" s="356" t="s">
        <v>779</v>
      </c>
      <c r="B83" s="356"/>
      <c r="C83" s="356"/>
      <c r="D83" s="356"/>
      <c r="E83" s="356"/>
      <c r="F83" s="356"/>
      <c r="G83" s="386">
        <f>G81</f>
        <v>941638</v>
      </c>
      <c r="H83" s="388">
        <f>H81+H82</f>
        <v>12071541</v>
      </c>
      <c r="I83" s="388">
        <f>I81+I82</f>
        <v>12071541</v>
      </c>
      <c r="J83" s="378">
        <f>I83/H83*100</f>
        <v>100</v>
      </c>
    </row>
    <row r="84" spans="1:10" ht="16.5">
      <c r="A84" s="359"/>
      <c r="B84" s="359"/>
      <c r="C84" s="359"/>
      <c r="D84" s="359"/>
      <c r="E84" s="359"/>
      <c r="F84" s="359"/>
      <c r="G84" s="385"/>
      <c r="H84" s="360"/>
      <c r="I84" s="360"/>
      <c r="J84" s="378"/>
    </row>
    <row r="85" spans="1:10" ht="15.75">
      <c r="A85" s="383" t="s">
        <v>436</v>
      </c>
      <c r="B85" s="383"/>
      <c r="C85" s="383"/>
      <c r="D85" s="383"/>
      <c r="E85" s="383"/>
      <c r="F85" s="383"/>
      <c r="G85" s="386">
        <f>G78+G83+G65+G52+G47</f>
        <v>17697263</v>
      </c>
      <c r="H85" s="386">
        <f>H78+H83+H65+H52+H47</f>
        <v>34983584</v>
      </c>
      <c r="I85" s="386">
        <f>I78+I83+I65+I52+I47</f>
        <v>34032924</v>
      </c>
      <c r="J85" s="378">
        <f>I85/H85*100</f>
        <v>97.2825540116187</v>
      </c>
    </row>
  </sheetData>
  <sheetProtection/>
  <mergeCells count="41">
    <mergeCell ref="E38:F38"/>
    <mergeCell ref="D50:F50"/>
    <mergeCell ref="A1:J1"/>
    <mergeCell ref="A2:J2"/>
    <mergeCell ref="A3:J3"/>
    <mergeCell ref="A4:J4"/>
    <mergeCell ref="A5:J5"/>
    <mergeCell ref="H7:J7"/>
    <mergeCell ref="A6:J6"/>
    <mergeCell ref="A8:F9"/>
    <mergeCell ref="J8:J9"/>
    <mergeCell ref="G9:H9"/>
    <mergeCell ref="I8:I9"/>
    <mergeCell ref="D21:F21"/>
    <mergeCell ref="C28:F28"/>
    <mergeCell ref="E26:F26"/>
    <mergeCell ref="C32:F32"/>
    <mergeCell ref="D33:F33"/>
    <mergeCell ref="E37:F37"/>
    <mergeCell ref="D29:F29"/>
    <mergeCell ref="E30:F30"/>
    <mergeCell ref="B10:F10"/>
    <mergeCell ref="D12:F12"/>
    <mergeCell ref="E13:F13"/>
    <mergeCell ref="D20:F20"/>
    <mergeCell ref="D36:F36"/>
    <mergeCell ref="B48:F48"/>
    <mergeCell ref="B80:F80"/>
    <mergeCell ref="C81:F81"/>
    <mergeCell ref="B39:F39"/>
    <mergeCell ref="C40:F40"/>
    <mergeCell ref="D42:F42"/>
    <mergeCell ref="D43:F43"/>
    <mergeCell ref="B46:F46"/>
    <mergeCell ref="A47:F47"/>
    <mergeCell ref="C82:F82"/>
    <mergeCell ref="C69:F69"/>
    <mergeCell ref="D77:F77"/>
    <mergeCell ref="A52:F52"/>
    <mergeCell ref="C49:F49"/>
    <mergeCell ref="C51:F51"/>
  </mergeCells>
  <printOptions/>
  <pageMargins left="0.2755905511811024" right="0.3937007874015748" top="0.4330708661417323" bottom="0.2362204724409449" header="0.35433070866141736" footer="0.1968503937007874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P2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375" style="0" customWidth="1"/>
    <col min="2" max="2" width="10.375" style="0" customWidth="1"/>
    <col min="3" max="3" width="45.75390625" style="0" customWidth="1"/>
    <col min="4" max="4" width="19.25390625" style="0" customWidth="1"/>
    <col min="5" max="5" width="18.00390625" style="0" customWidth="1"/>
    <col min="6" max="6" width="16.125" style="0" customWidth="1"/>
    <col min="7" max="7" width="21.625" style="0" customWidth="1"/>
  </cols>
  <sheetData>
    <row r="1" spans="4:7" ht="12.75">
      <c r="D1" s="918" t="s">
        <v>1192</v>
      </c>
      <c r="E1" s="918"/>
      <c r="F1" s="918"/>
      <c r="G1" s="918"/>
    </row>
    <row r="2" spans="2:7" ht="15.75">
      <c r="B2" s="985"/>
      <c r="C2" s="985"/>
      <c r="D2" s="985"/>
      <c r="E2" s="985"/>
      <c r="F2" s="985"/>
      <c r="G2" s="985"/>
    </row>
    <row r="3" spans="2:16" ht="15.75"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</row>
    <row r="4" spans="2:16" ht="15.75">
      <c r="B4" s="963" t="s">
        <v>676</v>
      </c>
      <c r="C4" s="963"/>
      <c r="D4" s="963"/>
      <c r="E4" s="963"/>
      <c r="F4" s="963"/>
      <c r="G4" s="963"/>
      <c r="H4" s="437"/>
      <c r="I4" s="437"/>
      <c r="J4" s="437"/>
      <c r="K4" s="437"/>
      <c r="L4" s="437"/>
      <c r="M4" s="437"/>
      <c r="N4" s="437"/>
      <c r="O4" s="437"/>
      <c r="P4" s="437"/>
    </row>
    <row r="5" spans="2:16" ht="15.75">
      <c r="B5" s="963" t="s">
        <v>10</v>
      </c>
      <c r="C5" s="963"/>
      <c r="D5" s="963"/>
      <c r="E5" s="963"/>
      <c r="F5" s="963"/>
      <c r="G5" s="963"/>
      <c r="H5" s="437"/>
      <c r="I5" s="437"/>
      <c r="J5" s="437"/>
      <c r="K5" s="437"/>
      <c r="L5" s="437"/>
      <c r="M5" s="437"/>
      <c r="N5" s="437"/>
      <c r="O5" s="437"/>
      <c r="P5" s="437"/>
    </row>
    <row r="6" spans="2:16" ht="15.75">
      <c r="B6" s="963" t="s">
        <v>1052</v>
      </c>
      <c r="C6" s="963"/>
      <c r="D6" s="963"/>
      <c r="E6" s="963"/>
      <c r="F6" s="963"/>
      <c r="G6" s="963"/>
      <c r="H6" s="437"/>
      <c r="I6" s="437"/>
      <c r="J6" s="437"/>
      <c r="K6" s="437"/>
      <c r="L6" s="437"/>
      <c r="M6" s="437"/>
      <c r="N6" s="437"/>
      <c r="O6" s="437"/>
      <c r="P6" s="437"/>
    </row>
    <row r="7" spans="2:16" ht="15.75">
      <c r="B7" s="963"/>
      <c r="C7" s="964"/>
      <c r="D7" s="964"/>
      <c r="E7" s="964"/>
      <c r="F7" s="964"/>
      <c r="G7" s="964"/>
      <c r="H7" s="437"/>
      <c r="I7" s="437"/>
      <c r="J7" s="437"/>
      <c r="K7" s="437"/>
      <c r="L7" s="437"/>
      <c r="M7" s="437"/>
      <c r="N7" s="437"/>
      <c r="O7" s="437"/>
      <c r="P7" s="437"/>
    </row>
    <row r="8" spans="2:16" ht="16.5" thickBot="1">
      <c r="B8" s="439"/>
      <c r="C8" s="439"/>
      <c r="D8" s="439"/>
      <c r="E8" s="439"/>
      <c r="F8" s="439"/>
      <c r="G8" s="440" t="s">
        <v>1054</v>
      </c>
      <c r="H8" s="439"/>
      <c r="I8" s="439"/>
      <c r="J8" s="463"/>
      <c r="K8" s="439"/>
      <c r="L8" s="439"/>
      <c r="M8" s="439"/>
      <c r="N8" s="463"/>
      <c r="O8" s="463"/>
      <c r="P8" s="439"/>
    </row>
    <row r="9" spans="1:16" ht="16.5" thickBot="1">
      <c r="A9" s="960" t="s">
        <v>1155</v>
      </c>
      <c r="B9" s="965" t="s">
        <v>437</v>
      </c>
      <c r="C9" s="968" t="s">
        <v>438</v>
      </c>
      <c r="D9" s="971" t="s">
        <v>11</v>
      </c>
      <c r="E9" s="974" t="s">
        <v>5</v>
      </c>
      <c r="F9" s="975"/>
      <c r="G9" s="976"/>
      <c r="H9" s="464"/>
      <c r="I9" s="464"/>
      <c r="J9" s="464"/>
      <c r="K9" s="464"/>
      <c r="L9" s="464"/>
      <c r="M9" s="464"/>
      <c r="N9" s="464"/>
      <c r="O9" s="464"/>
      <c r="P9" s="464"/>
    </row>
    <row r="10" spans="1:16" ht="15.75">
      <c r="A10" s="961"/>
      <c r="B10" s="966"/>
      <c r="C10" s="969"/>
      <c r="D10" s="972"/>
      <c r="E10" s="977" t="s">
        <v>439</v>
      </c>
      <c r="F10" s="977" t="s">
        <v>6</v>
      </c>
      <c r="G10" s="978" t="s">
        <v>7</v>
      </c>
      <c r="H10" s="465"/>
      <c r="I10" s="465"/>
      <c r="J10" s="465"/>
      <c r="K10" s="465"/>
      <c r="L10" s="465"/>
      <c r="M10" s="465"/>
      <c r="N10" s="465"/>
      <c r="O10" s="465"/>
      <c r="P10" s="465"/>
    </row>
    <row r="11" spans="1:16" ht="12" customHeight="1" thickBot="1">
      <c r="A11" s="961"/>
      <c r="B11" s="966"/>
      <c r="C11" s="969"/>
      <c r="D11" s="972"/>
      <c r="E11" s="977"/>
      <c r="F11" s="977"/>
      <c r="G11" s="978"/>
      <c r="H11" s="465"/>
      <c r="I11" s="465"/>
      <c r="J11" s="465"/>
      <c r="K11" s="465"/>
      <c r="L11" s="465"/>
      <c r="M11" s="465"/>
      <c r="N11" s="465"/>
      <c r="O11" s="465"/>
      <c r="P11" s="465"/>
    </row>
    <row r="12" spans="1:16" ht="15.75">
      <c r="A12" s="961"/>
      <c r="B12" s="966"/>
      <c r="C12" s="969"/>
      <c r="D12" s="972"/>
      <c r="E12" s="979" t="s">
        <v>8</v>
      </c>
      <c r="F12" s="980"/>
      <c r="G12" s="981"/>
      <c r="H12" s="465"/>
      <c r="I12" s="465"/>
      <c r="J12" s="465"/>
      <c r="K12" s="465"/>
      <c r="L12" s="465"/>
      <c r="M12" s="465"/>
      <c r="N12" s="465"/>
      <c r="O12" s="465"/>
      <c r="P12" s="465"/>
    </row>
    <row r="13" spans="1:16" ht="3.75" customHeight="1" thickBot="1">
      <c r="A13" s="962"/>
      <c r="B13" s="967"/>
      <c r="C13" s="970"/>
      <c r="D13" s="973"/>
      <c r="E13" s="977"/>
      <c r="F13" s="982"/>
      <c r="G13" s="983"/>
      <c r="H13" s="465"/>
      <c r="I13" s="465"/>
      <c r="J13" s="465"/>
      <c r="K13" s="465"/>
      <c r="L13" s="465"/>
      <c r="M13" s="465"/>
      <c r="N13" s="465"/>
      <c r="O13" s="465"/>
      <c r="P13" s="465"/>
    </row>
    <row r="14" spans="1:16" ht="32.25" customHeight="1">
      <c r="A14" s="829" t="s">
        <v>808</v>
      </c>
      <c r="B14" s="466" t="s">
        <v>440</v>
      </c>
      <c r="C14" s="467" t="s">
        <v>441</v>
      </c>
      <c r="D14" s="443">
        <f aca="true" t="shared" si="0" ref="D14:D22">E14+F14+G14</f>
        <v>2547</v>
      </c>
      <c r="E14" s="468">
        <v>2547</v>
      </c>
      <c r="F14" s="443"/>
      <c r="G14" s="469"/>
      <c r="H14" s="470"/>
      <c r="I14" s="470"/>
      <c r="J14" s="471"/>
      <c r="K14" s="472"/>
      <c r="L14" s="473"/>
      <c r="M14" s="473"/>
      <c r="N14" s="471"/>
      <c r="O14" s="471"/>
      <c r="P14" s="473"/>
    </row>
    <row r="15" spans="1:16" ht="28.5" customHeight="1">
      <c r="A15" s="828" t="s">
        <v>809</v>
      </c>
      <c r="B15" s="403" t="s">
        <v>801</v>
      </c>
      <c r="C15" s="453" t="s">
        <v>802</v>
      </c>
      <c r="D15" s="474">
        <f t="shared" si="0"/>
        <v>16792781</v>
      </c>
      <c r="E15" s="475">
        <v>16792781</v>
      </c>
      <c r="F15" s="474"/>
      <c r="G15" s="476"/>
      <c r="H15" s="470"/>
      <c r="I15" s="470"/>
      <c r="J15" s="471"/>
      <c r="K15" s="473"/>
      <c r="L15" s="473"/>
      <c r="M15" s="473"/>
      <c r="N15" s="471"/>
      <c r="O15" s="471"/>
      <c r="P15" s="473"/>
    </row>
    <row r="16" spans="1:16" ht="15.75">
      <c r="A16" s="828" t="s">
        <v>810</v>
      </c>
      <c r="B16" s="403">
        <v>18030</v>
      </c>
      <c r="C16" s="453" t="s">
        <v>1040</v>
      </c>
      <c r="D16" s="474">
        <f t="shared" si="0"/>
        <v>11573000</v>
      </c>
      <c r="E16" s="475">
        <v>11573000</v>
      </c>
      <c r="F16" s="474"/>
      <c r="G16" s="476"/>
      <c r="H16" s="470"/>
      <c r="I16" s="470"/>
      <c r="J16" s="471"/>
      <c r="K16" s="473"/>
      <c r="L16" s="473"/>
      <c r="M16" s="473"/>
      <c r="N16" s="471"/>
      <c r="O16" s="471"/>
      <c r="P16" s="473"/>
    </row>
    <row r="17" spans="1:16" ht="15.75">
      <c r="A17" s="828" t="s">
        <v>811</v>
      </c>
      <c r="B17" s="403" t="s">
        <v>804</v>
      </c>
      <c r="C17" s="453" t="s">
        <v>805</v>
      </c>
      <c r="D17" s="474">
        <f t="shared" si="0"/>
        <v>2641238</v>
      </c>
      <c r="E17" s="475"/>
      <c r="F17" s="474">
        <v>2641238</v>
      </c>
      <c r="G17" s="476"/>
      <c r="H17" s="470"/>
      <c r="I17" s="470"/>
      <c r="J17" s="471"/>
      <c r="K17" s="473"/>
      <c r="L17" s="473"/>
      <c r="M17" s="473"/>
      <c r="N17" s="471"/>
      <c r="O17" s="471"/>
      <c r="P17" s="473"/>
    </row>
    <row r="18" spans="1:16" ht="15.75">
      <c r="A18" s="828" t="s">
        <v>812</v>
      </c>
      <c r="B18" s="403" t="s">
        <v>574</v>
      </c>
      <c r="C18" s="453" t="s">
        <v>575</v>
      </c>
      <c r="D18" s="474">
        <f t="shared" si="0"/>
        <v>30577</v>
      </c>
      <c r="E18" s="475">
        <v>30577</v>
      </c>
      <c r="F18" s="474"/>
      <c r="G18" s="476"/>
      <c r="H18" s="470"/>
      <c r="I18" s="470"/>
      <c r="J18" s="471"/>
      <c r="K18" s="473"/>
      <c r="L18" s="473"/>
      <c r="M18" s="473"/>
      <c r="N18" s="471"/>
      <c r="O18" s="471"/>
      <c r="P18" s="473"/>
    </row>
    <row r="19" spans="1:16" ht="31.5">
      <c r="A19" s="828" t="s">
        <v>834</v>
      </c>
      <c r="B19" s="403" t="s">
        <v>922</v>
      </c>
      <c r="C19" s="453" t="s">
        <v>923</v>
      </c>
      <c r="D19" s="474">
        <f t="shared" si="0"/>
        <v>756978</v>
      </c>
      <c r="E19" s="475">
        <v>756978</v>
      </c>
      <c r="F19" s="474"/>
      <c r="G19" s="476"/>
      <c r="H19" s="470"/>
      <c r="I19" s="470"/>
      <c r="J19" s="471"/>
      <c r="K19" s="473"/>
      <c r="L19" s="473"/>
      <c r="M19" s="473"/>
      <c r="N19" s="471"/>
      <c r="O19" s="471"/>
      <c r="P19" s="473"/>
    </row>
    <row r="20" spans="1:16" ht="15.75">
      <c r="A20" s="828" t="s">
        <v>835</v>
      </c>
      <c r="B20" s="403">
        <v>104051</v>
      </c>
      <c r="C20" s="453" t="s">
        <v>1039</v>
      </c>
      <c r="D20" s="474">
        <f t="shared" si="0"/>
        <v>52200</v>
      </c>
      <c r="E20" s="475">
        <v>52200</v>
      </c>
      <c r="F20" s="474"/>
      <c r="G20" s="476"/>
      <c r="H20" s="470"/>
      <c r="I20" s="470"/>
      <c r="J20" s="471"/>
      <c r="K20" s="473"/>
      <c r="L20" s="473"/>
      <c r="M20" s="473"/>
      <c r="N20" s="471"/>
      <c r="O20" s="471"/>
      <c r="P20" s="473"/>
    </row>
    <row r="21" spans="1:16" ht="15.75">
      <c r="A21" s="828" t="s">
        <v>836</v>
      </c>
      <c r="B21" s="403">
        <v>107051</v>
      </c>
      <c r="C21" s="453" t="s">
        <v>310</v>
      </c>
      <c r="D21" s="474">
        <f t="shared" si="0"/>
        <v>570095</v>
      </c>
      <c r="E21" s="475">
        <v>570095</v>
      </c>
      <c r="F21" s="474"/>
      <c r="G21" s="476"/>
      <c r="H21" s="470"/>
      <c r="I21" s="470"/>
      <c r="J21" s="471"/>
      <c r="K21" s="473"/>
      <c r="L21" s="473"/>
      <c r="M21" s="473"/>
      <c r="N21" s="471"/>
      <c r="O21" s="471"/>
      <c r="P21" s="473"/>
    </row>
    <row r="22" spans="1:16" ht="32.25" thickBot="1">
      <c r="A22" s="830" t="s">
        <v>837</v>
      </c>
      <c r="B22" s="477">
        <v>900020</v>
      </c>
      <c r="C22" s="478" t="s">
        <v>12</v>
      </c>
      <c r="D22" s="479">
        <f t="shared" si="0"/>
        <v>1613508</v>
      </c>
      <c r="E22" s="480">
        <v>1350844</v>
      </c>
      <c r="F22" s="481">
        <v>262664</v>
      </c>
      <c r="G22" s="482"/>
      <c r="H22" s="470"/>
      <c r="I22" s="470"/>
      <c r="J22" s="471"/>
      <c r="K22" s="473"/>
      <c r="L22" s="473"/>
      <c r="M22" s="473"/>
      <c r="N22" s="471"/>
      <c r="O22" s="471"/>
      <c r="P22" s="473"/>
    </row>
    <row r="23" spans="1:16" ht="16.5" thickBot="1">
      <c r="A23" s="831" t="s">
        <v>276</v>
      </c>
      <c r="B23" s="410"/>
      <c r="C23" s="483" t="s">
        <v>9</v>
      </c>
      <c r="D23" s="484">
        <f>SUM(D14:D22)</f>
        <v>34032924</v>
      </c>
      <c r="E23" s="485">
        <f>SUM(E14:E22)</f>
        <v>31129022</v>
      </c>
      <c r="F23" s="460">
        <f>SUM(F14:F22)</f>
        <v>2903902</v>
      </c>
      <c r="G23" s="484">
        <f>SUM(G14:G21)</f>
        <v>0</v>
      </c>
      <c r="H23" s="470"/>
      <c r="I23" s="470"/>
      <c r="J23" s="486"/>
      <c r="K23" s="470"/>
      <c r="L23" s="470"/>
      <c r="M23" s="470"/>
      <c r="N23" s="486"/>
      <c r="O23" s="470"/>
      <c r="P23" s="470"/>
    </row>
    <row r="25" ht="12.75">
      <c r="D25" s="514"/>
    </row>
  </sheetData>
  <sheetProtection/>
  <mergeCells count="16">
    <mergeCell ref="B3:P3"/>
    <mergeCell ref="B4:G4"/>
    <mergeCell ref="B2:G2"/>
    <mergeCell ref="D1:G1"/>
    <mergeCell ref="B5:G5"/>
    <mergeCell ref="B6:G6"/>
    <mergeCell ref="A9:A13"/>
    <mergeCell ref="B7:G7"/>
    <mergeCell ref="B9:B13"/>
    <mergeCell ref="C9:C13"/>
    <mergeCell ref="D9:D13"/>
    <mergeCell ref="E9:G9"/>
    <mergeCell ref="E10:E11"/>
    <mergeCell ref="F10:F11"/>
    <mergeCell ref="G10:G11"/>
    <mergeCell ref="E12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34"/>
  <sheetViews>
    <sheetView zoomScalePageLayoutView="0" workbookViewId="0" topLeftCell="A1">
      <selection activeCell="B5" sqref="B5:P5"/>
    </sheetView>
  </sheetViews>
  <sheetFormatPr defaultColWidth="9.00390625" defaultRowHeight="12.75"/>
  <cols>
    <col min="1" max="1" width="5.00390625" style="0" customWidth="1"/>
    <col min="2" max="2" width="9.25390625" style="0" bestFit="1" customWidth="1"/>
    <col min="3" max="3" width="37.125" style="0" customWidth="1"/>
    <col min="4" max="4" width="13.00390625" style="0" customWidth="1"/>
    <col min="5" max="5" width="13.375" style="0" customWidth="1"/>
    <col min="6" max="6" width="11.125" style="0" customWidth="1"/>
    <col min="7" max="7" width="10.875" style="0" customWidth="1"/>
    <col min="8" max="8" width="11.125" style="0" customWidth="1"/>
    <col min="9" max="9" width="9.375" style="0" bestFit="1" customWidth="1"/>
    <col min="10" max="10" width="11.125" style="0" customWidth="1"/>
    <col min="11" max="11" width="10.875" style="0" customWidth="1"/>
    <col min="12" max="12" width="9.625" style="0" customWidth="1"/>
    <col min="13" max="14" width="10.125" style="0" bestFit="1" customWidth="1"/>
    <col min="15" max="15" width="11.625" style="0" customWidth="1"/>
    <col min="16" max="16" width="11.25390625" style="0" customWidth="1"/>
  </cols>
  <sheetData>
    <row r="1" spans="1:16" ht="12.75">
      <c r="A1" s="986" t="s">
        <v>1193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</row>
    <row r="2" spans="2:16" ht="15.75">
      <c r="B2" s="963" t="s">
        <v>330</v>
      </c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</row>
    <row r="3" spans="2:16" ht="15.75">
      <c r="B3" s="963" t="s">
        <v>556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</row>
    <row r="4" spans="2:16" ht="18">
      <c r="B4" s="1000" t="s">
        <v>1052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</row>
    <row r="5" spans="2:16" ht="16.5">
      <c r="B5" s="1006"/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</row>
    <row r="6" spans="2:16" ht="14.25" customHeight="1" thickBot="1">
      <c r="B6" s="393"/>
      <c r="C6" s="393"/>
      <c r="D6" s="393"/>
      <c r="E6" s="393"/>
      <c r="F6" s="394"/>
      <c r="G6" s="393"/>
      <c r="H6" s="393"/>
      <c r="I6" s="394"/>
      <c r="J6" s="394"/>
      <c r="K6" s="393"/>
      <c r="L6" s="392"/>
      <c r="P6" t="s">
        <v>1057</v>
      </c>
    </row>
    <row r="7" spans="1:16" ht="17.25" thickBot="1">
      <c r="A7" s="960" t="s">
        <v>1155</v>
      </c>
      <c r="B7" s="999" t="s">
        <v>327</v>
      </c>
      <c r="C7" s="988" t="s">
        <v>438</v>
      </c>
      <c r="D7" s="1003" t="s">
        <v>559</v>
      </c>
      <c r="E7" s="1004"/>
      <c r="F7" s="1005"/>
      <c r="G7" s="1001" t="s">
        <v>560</v>
      </c>
      <c r="H7" s="1001"/>
      <c r="I7" s="1002"/>
      <c r="J7" s="996" t="s">
        <v>561</v>
      </c>
      <c r="K7" s="997"/>
      <c r="L7" s="998"/>
      <c r="M7" s="996" t="s">
        <v>15</v>
      </c>
      <c r="N7" s="997"/>
      <c r="O7" s="998"/>
      <c r="P7" s="994" t="s">
        <v>329</v>
      </c>
    </row>
    <row r="8" spans="1:16" ht="23.25" customHeight="1" thickBot="1">
      <c r="A8" s="961"/>
      <c r="B8" s="995"/>
      <c r="C8" s="989"/>
      <c r="D8" s="436" t="s">
        <v>555</v>
      </c>
      <c r="E8" s="436" t="s">
        <v>328</v>
      </c>
      <c r="F8" s="990" t="s">
        <v>301</v>
      </c>
      <c r="G8" s="436" t="s">
        <v>555</v>
      </c>
      <c r="H8" s="436" t="s">
        <v>328</v>
      </c>
      <c r="I8" s="990" t="s">
        <v>301</v>
      </c>
      <c r="J8" s="436" t="s">
        <v>555</v>
      </c>
      <c r="K8" s="436" t="s">
        <v>328</v>
      </c>
      <c r="L8" s="990" t="s">
        <v>301</v>
      </c>
      <c r="M8" s="436" t="s">
        <v>555</v>
      </c>
      <c r="N8" s="436" t="s">
        <v>328</v>
      </c>
      <c r="O8" s="990" t="s">
        <v>301</v>
      </c>
      <c r="P8" s="995"/>
    </row>
    <row r="9" spans="1:16" ht="24" customHeight="1" thickBot="1">
      <c r="A9" s="962"/>
      <c r="B9" s="941"/>
      <c r="C9" s="945"/>
      <c r="D9" s="992" t="s">
        <v>261</v>
      </c>
      <c r="E9" s="993"/>
      <c r="F9" s="991"/>
      <c r="G9" s="992" t="s">
        <v>261</v>
      </c>
      <c r="H9" s="993"/>
      <c r="I9" s="991"/>
      <c r="J9" s="992" t="s">
        <v>261</v>
      </c>
      <c r="K9" s="993"/>
      <c r="L9" s="991"/>
      <c r="M9" s="992" t="s">
        <v>261</v>
      </c>
      <c r="N9" s="993"/>
      <c r="O9" s="991"/>
      <c r="P9" s="941"/>
    </row>
    <row r="10" spans="1:16" ht="33" customHeight="1">
      <c r="A10" s="835" t="s">
        <v>808</v>
      </c>
      <c r="B10" s="397" t="s">
        <v>440</v>
      </c>
      <c r="C10" s="398" t="s">
        <v>441</v>
      </c>
      <c r="D10" s="733">
        <v>5082625</v>
      </c>
      <c r="E10" s="734">
        <v>15162789</v>
      </c>
      <c r="F10" s="735">
        <v>4575670</v>
      </c>
      <c r="G10" s="736"/>
      <c r="H10" s="737">
        <v>179000</v>
      </c>
      <c r="I10" s="735">
        <v>179000</v>
      </c>
      <c r="J10" s="738"/>
      <c r="K10" s="739"/>
      <c r="L10" s="740"/>
      <c r="M10" s="741">
        <f>D10+G10+J10</f>
        <v>5082625</v>
      </c>
      <c r="N10" s="741">
        <f>E10+H10+K10</f>
        <v>15341789</v>
      </c>
      <c r="O10" s="742">
        <f>F10+I10+L10</f>
        <v>4754670</v>
      </c>
      <c r="P10" s="504">
        <f>O10/N10*100</f>
        <v>30.991626856554994</v>
      </c>
    </row>
    <row r="11" spans="1:16" ht="16.5">
      <c r="A11" s="832" t="s">
        <v>809</v>
      </c>
      <c r="B11" s="399" t="s">
        <v>798</v>
      </c>
      <c r="C11" s="400" t="s">
        <v>344</v>
      </c>
      <c r="D11" s="684">
        <v>91000</v>
      </c>
      <c r="E11" s="685">
        <v>91000</v>
      </c>
      <c r="F11" s="743">
        <v>29866</v>
      </c>
      <c r="G11" s="692"/>
      <c r="H11" s="690"/>
      <c r="I11" s="743"/>
      <c r="J11" s="744"/>
      <c r="K11" s="745"/>
      <c r="L11" s="746"/>
      <c r="M11" s="741">
        <f aca="true" t="shared" si="0" ref="M11:M31">D11+G11+J11</f>
        <v>91000</v>
      </c>
      <c r="N11" s="741">
        <f aca="true" t="shared" si="1" ref="N11:N31">E11+H11+K11</f>
        <v>91000</v>
      </c>
      <c r="O11" s="742">
        <f aca="true" t="shared" si="2" ref="O11:O31">F11+I11+L11</f>
        <v>29866</v>
      </c>
      <c r="P11" s="504">
        <f aca="true" t="shared" si="3" ref="P11:P32">O11/N11*100</f>
        <v>32.81978021978022</v>
      </c>
    </row>
    <row r="12" spans="1:16" ht="30" customHeight="1">
      <c r="A12" s="832" t="s">
        <v>810</v>
      </c>
      <c r="B12" s="401" t="s">
        <v>799</v>
      </c>
      <c r="C12" s="402" t="s">
        <v>800</v>
      </c>
      <c r="D12" s="684"/>
      <c r="E12" s="685"/>
      <c r="F12" s="743"/>
      <c r="G12" s="692"/>
      <c r="H12" s="690"/>
      <c r="I12" s="743"/>
      <c r="J12" s="744"/>
      <c r="K12" s="745"/>
      <c r="L12" s="746"/>
      <c r="M12" s="741"/>
      <c r="N12" s="741"/>
      <c r="O12" s="742"/>
      <c r="P12" s="504"/>
    </row>
    <row r="13" spans="1:16" ht="30" customHeight="1">
      <c r="A13" s="832" t="s">
        <v>811</v>
      </c>
      <c r="B13" s="403" t="s">
        <v>801</v>
      </c>
      <c r="C13" s="404" t="s">
        <v>802</v>
      </c>
      <c r="D13" s="684">
        <v>600000</v>
      </c>
      <c r="E13" s="685">
        <v>599400</v>
      </c>
      <c r="F13" s="743">
        <v>565933</v>
      </c>
      <c r="G13" s="692"/>
      <c r="H13" s="690"/>
      <c r="I13" s="743"/>
      <c r="J13" s="744">
        <v>941638</v>
      </c>
      <c r="K13" s="745">
        <v>1440179</v>
      </c>
      <c r="L13" s="746">
        <v>941638</v>
      </c>
      <c r="M13" s="741">
        <f t="shared" si="0"/>
        <v>1541638</v>
      </c>
      <c r="N13" s="741">
        <f t="shared" si="1"/>
        <v>2039579</v>
      </c>
      <c r="O13" s="742">
        <f t="shared" si="2"/>
        <v>1507571</v>
      </c>
      <c r="P13" s="504">
        <f t="shared" si="3"/>
        <v>73.91579340638435</v>
      </c>
    </row>
    <row r="14" spans="1:16" ht="16.5">
      <c r="A14" s="832" t="s">
        <v>812</v>
      </c>
      <c r="B14" s="401" t="s">
        <v>804</v>
      </c>
      <c r="C14" s="405" t="s">
        <v>805</v>
      </c>
      <c r="D14" s="684"/>
      <c r="E14" s="685">
        <v>2430654</v>
      </c>
      <c r="F14" s="743">
        <v>2430654</v>
      </c>
      <c r="G14" s="692"/>
      <c r="H14" s="690">
        <v>312331</v>
      </c>
      <c r="I14" s="743">
        <v>312331</v>
      </c>
      <c r="J14" s="744"/>
      <c r="K14" s="745"/>
      <c r="L14" s="746"/>
      <c r="M14" s="741">
        <f t="shared" si="0"/>
        <v>0</v>
      </c>
      <c r="N14" s="741">
        <f t="shared" si="1"/>
        <v>2742985</v>
      </c>
      <c r="O14" s="742">
        <f t="shared" si="2"/>
        <v>2742985</v>
      </c>
      <c r="P14" s="504">
        <f t="shared" si="3"/>
        <v>100</v>
      </c>
    </row>
    <row r="15" spans="1:16" ht="30" customHeight="1">
      <c r="A15" s="832" t="s">
        <v>834</v>
      </c>
      <c r="B15" s="401" t="s">
        <v>568</v>
      </c>
      <c r="C15" s="405" t="s">
        <v>569</v>
      </c>
      <c r="D15" s="684">
        <v>1327000</v>
      </c>
      <c r="E15" s="685">
        <v>3492787</v>
      </c>
      <c r="F15" s="743"/>
      <c r="G15" s="692"/>
      <c r="H15" s="690">
        <v>817173</v>
      </c>
      <c r="I15" s="743"/>
      <c r="J15" s="744"/>
      <c r="K15" s="745"/>
      <c r="L15" s="746"/>
      <c r="M15" s="741">
        <f t="shared" si="0"/>
        <v>1327000</v>
      </c>
      <c r="N15" s="741">
        <f t="shared" si="1"/>
        <v>4309960</v>
      </c>
      <c r="O15" s="742">
        <f t="shared" si="2"/>
        <v>0</v>
      </c>
      <c r="P15" s="504">
        <f t="shared" si="3"/>
        <v>0</v>
      </c>
    </row>
    <row r="16" spans="1:16" ht="31.5" customHeight="1">
      <c r="A16" s="832" t="s">
        <v>835</v>
      </c>
      <c r="B16" s="399" t="s">
        <v>570</v>
      </c>
      <c r="C16" s="400" t="s">
        <v>571</v>
      </c>
      <c r="D16" s="684">
        <v>15000</v>
      </c>
      <c r="E16" s="685">
        <v>15000</v>
      </c>
      <c r="F16" s="743"/>
      <c r="G16" s="692"/>
      <c r="H16" s="690"/>
      <c r="I16" s="743"/>
      <c r="J16" s="744"/>
      <c r="K16" s="745"/>
      <c r="L16" s="746"/>
      <c r="M16" s="741">
        <f t="shared" si="0"/>
        <v>15000</v>
      </c>
      <c r="N16" s="741">
        <f t="shared" si="1"/>
        <v>15000</v>
      </c>
      <c r="O16" s="742"/>
      <c r="P16" s="504"/>
    </row>
    <row r="17" spans="1:16" ht="18" customHeight="1">
      <c r="A17" s="832" t="s">
        <v>836</v>
      </c>
      <c r="B17" s="399" t="s">
        <v>1018</v>
      </c>
      <c r="C17" s="400" t="s">
        <v>1019</v>
      </c>
      <c r="D17" s="684">
        <v>54000</v>
      </c>
      <c r="E17" s="685">
        <v>54000</v>
      </c>
      <c r="F17" s="743">
        <v>21069</v>
      </c>
      <c r="G17" s="692"/>
      <c r="H17" s="690"/>
      <c r="I17" s="743"/>
      <c r="J17" s="744"/>
      <c r="K17" s="745"/>
      <c r="L17" s="746"/>
      <c r="M17" s="741">
        <f t="shared" si="0"/>
        <v>54000</v>
      </c>
      <c r="N17" s="741">
        <f t="shared" si="1"/>
        <v>54000</v>
      </c>
      <c r="O17" s="742">
        <f t="shared" si="2"/>
        <v>21069</v>
      </c>
      <c r="P17" s="504"/>
    </row>
    <row r="18" spans="1:16" ht="16.5">
      <c r="A18" s="832" t="s">
        <v>837</v>
      </c>
      <c r="B18" s="399" t="s">
        <v>572</v>
      </c>
      <c r="C18" s="406" t="s">
        <v>573</v>
      </c>
      <c r="D18" s="692"/>
      <c r="E18" s="685"/>
      <c r="F18" s="743"/>
      <c r="G18" s="692"/>
      <c r="H18" s="690"/>
      <c r="I18" s="743"/>
      <c r="J18" s="744"/>
      <c r="K18" s="745"/>
      <c r="L18" s="746"/>
      <c r="M18" s="741">
        <f t="shared" si="0"/>
        <v>0</v>
      </c>
      <c r="N18" s="741">
        <f t="shared" si="1"/>
        <v>0</v>
      </c>
      <c r="O18" s="742"/>
      <c r="P18" s="504"/>
    </row>
    <row r="19" spans="1:16" ht="16.5">
      <c r="A19" s="832" t="s">
        <v>276</v>
      </c>
      <c r="B19" s="399" t="s">
        <v>574</v>
      </c>
      <c r="C19" s="406" t="s">
        <v>575</v>
      </c>
      <c r="D19" s="692"/>
      <c r="E19" s="685"/>
      <c r="F19" s="743"/>
      <c r="G19" s="692"/>
      <c r="H19" s="690"/>
      <c r="I19" s="743"/>
      <c r="J19" s="744"/>
      <c r="K19" s="745"/>
      <c r="L19" s="746"/>
      <c r="M19" s="741">
        <f t="shared" si="0"/>
        <v>0</v>
      </c>
      <c r="N19" s="741">
        <f t="shared" si="1"/>
        <v>0</v>
      </c>
      <c r="O19" s="742"/>
      <c r="P19" s="504"/>
    </row>
    <row r="20" spans="1:16" ht="21" customHeight="1">
      <c r="A20" s="832" t="s">
        <v>277</v>
      </c>
      <c r="B20" s="399" t="s">
        <v>921</v>
      </c>
      <c r="C20" s="400" t="s">
        <v>342</v>
      </c>
      <c r="D20" s="692">
        <v>719000</v>
      </c>
      <c r="E20" s="685">
        <v>721000</v>
      </c>
      <c r="F20" s="743">
        <v>718252</v>
      </c>
      <c r="G20" s="692"/>
      <c r="H20" s="690"/>
      <c r="I20" s="743"/>
      <c r="J20" s="744"/>
      <c r="K20" s="745"/>
      <c r="L20" s="746"/>
      <c r="M20" s="741">
        <f t="shared" si="0"/>
        <v>719000</v>
      </c>
      <c r="N20" s="741">
        <f t="shared" si="1"/>
        <v>721000</v>
      </c>
      <c r="O20" s="742">
        <f t="shared" si="2"/>
        <v>718252</v>
      </c>
      <c r="P20" s="504">
        <f t="shared" si="3"/>
        <v>99.61886269070736</v>
      </c>
    </row>
    <row r="21" spans="1:16" ht="30" customHeight="1">
      <c r="A21" s="832" t="s">
        <v>304</v>
      </c>
      <c r="B21" s="399" t="s">
        <v>922</v>
      </c>
      <c r="C21" s="400" t="s">
        <v>923</v>
      </c>
      <c r="D21" s="692">
        <v>2238000</v>
      </c>
      <c r="E21" s="685">
        <v>1500361</v>
      </c>
      <c r="F21" s="743">
        <v>1423012</v>
      </c>
      <c r="G21" s="692"/>
      <c r="H21" s="690">
        <v>861478</v>
      </c>
      <c r="I21" s="743">
        <v>861478</v>
      </c>
      <c r="J21" s="744"/>
      <c r="K21" s="745"/>
      <c r="L21" s="746"/>
      <c r="M21" s="741">
        <f t="shared" si="0"/>
        <v>2238000</v>
      </c>
      <c r="N21" s="741">
        <f t="shared" si="1"/>
        <v>2361839</v>
      </c>
      <c r="O21" s="742">
        <f t="shared" si="2"/>
        <v>2284490</v>
      </c>
      <c r="P21" s="504">
        <f t="shared" si="3"/>
        <v>96.72505196162821</v>
      </c>
    </row>
    <row r="22" spans="1:16" ht="16.5">
      <c r="A22" s="832" t="s">
        <v>278</v>
      </c>
      <c r="B22" s="399" t="s">
        <v>576</v>
      </c>
      <c r="C22" s="400" t="s">
        <v>577</v>
      </c>
      <c r="D22" s="692">
        <v>67000</v>
      </c>
      <c r="E22" s="685">
        <v>95585</v>
      </c>
      <c r="F22" s="743">
        <v>94454</v>
      </c>
      <c r="G22" s="692"/>
      <c r="H22" s="690"/>
      <c r="I22" s="743"/>
      <c r="J22" s="744"/>
      <c r="K22" s="745"/>
      <c r="L22" s="746"/>
      <c r="M22" s="741">
        <f t="shared" si="0"/>
        <v>67000</v>
      </c>
      <c r="N22" s="741">
        <f t="shared" si="1"/>
        <v>95585</v>
      </c>
      <c r="O22" s="742">
        <f t="shared" si="2"/>
        <v>94454</v>
      </c>
      <c r="P22" s="504">
        <f t="shared" si="3"/>
        <v>98.8167599518753</v>
      </c>
    </row>
    <row r="23" spans="1:16" ht="16.5">
      <c r="A23" s="832" t="s">
        <v>279</v>
      </c>
      <c r="B23" s="399" t="s">
        <v>924</v>
      </c>
      <c r="C23" s="400" t="s">
        <v>343</v>
      </c>
      <c r="D23" s="684">
        <v>299000</v>
      </c>
      <c r="E23" s="685">
        <v>322068</v>
      </c>
      <c r="F23" s="743">
        <v>250546</v>
      </c>
      <c r="G23" s="692">
        <v>318000</v>
      </c>
      <c r="H23" s="690">
        <v>201600</v>
      </c>
      <c r="I23" s="743">
        <v>137079</v>
      </c>
      <c r="J23" s="744"/>
      <c r="K23" s="745"/>
      <c r="L23" s="746"/>
      <c r="M23" s="741">
        <f t="shared" si="0"/>
        <v>617000</v>
      </c>
      <c r="N23" s="741">
        <f t="shared" si="1"/>
        <v>523668</v>
      </c>
      <c r="O23" s="742">
        <f t="shared" si="2"/>
        <v>387625</v>
      </c>
      <c r="P23" s="504">
        <f t="shared" si="3"/>
        <v>74.02113552861736</v>
      </c>
    </row>
    <row r="24" spans="1:16" ht="30.75" customHeight="1">
      <c r="A24" s="832" t="s">
        <v>280</v>
      </c>
      <c r="B24" s="399" t="s">
        <v>1041</v>
      </c>
      <c r="C24" s="400" t="s">
        <v>1020</v>
      </c>
      <c r="D24" s="684">
        <v>830000</v>
      </c>
      <c r="E24" s="685">
        <v>960381</v>
      </c>
      <c r="F24" s="743">
        <v>898276</v>
      </c>
      <c r="G24" s="692"/>
      <c r="H24" s="690"/>
      <c r="I24" s="743"/>
      <c r="J24" s="744"/>
      <c r="K24" s="745"/>
      <c r="L24" s="746"/>
      <c r="M24" s="741">
        <f t="shared" si="0"/>
        <v>830000</v>
      </c>
      <c r="N24" s="741">
        <f t="shared" si="1"/>
        <v>960381</v>
      </c>
      <c r="O24" s="742">
        <f t="shared" si="2"/>
        <v>898276</v>
      </c>
      <c r="P24" s="504">
        <v>100</v>
      </c>
    </row>
    <row r="25" spans="1:16" ht="33">
      <c r="A25" s="832" t="s">
        <v>282</v>
      </c>
      <c r="B25" s="399" t="s">
        <v>1021</v>
      </c>
      <c r="C25" s="400" t="s">
        <v>1022</v>
      </c>
      <c r="D25" s="684">
        <v>50000</v>
      </c>
      <c r="E25" s="685">
        <v>50000</v>
      </c>
      <c r="F25" s="743">
        <v>50000</v>
      </c>
      <c r="G25" s="692"/>
      <c r="H25" s="690"/>
      <c r="I25" s="743"/>
      <c r="J25" s="744"/>
      <c r="K25" s="745"/>
      <c r="L25" s="746"/>
      <c r="M25" s="741">
        <f t="shared" si="0"/>
        <v>50000</v>
      </c>
      <c r="N25" s="741">
        <f t="shared" si="1"/>
        <v>50000</v>
      </c>
      <c r="O25" s="742">
        <f t="shared" si="2"/>
        <v>50000</v>
      </c>
      <c r="P25" s="504">
        <f t="shared" si="3"/>
        <v>100</v>
      </c>
    </row>
    <row r="26" spans="1:16" ht="16.5">
      <c r="A26" s="832" t="s">
        <v>283</v>
      </c>
      <c r="B26" s="399">
        <v>104037</v>
      </c>
      <c r="C26" s="400" t="s">
        <v>1071</v>
      </c>
      <c r="D26" s="684">
        <v>76000</v>
      </c>
      <c r="E26" s="685">
        <v>65740</v>
      </c>
      <c r="F26" s="743">
        <v>32164</v>
      </c>
      <c r="G26" s="692"/>
      <c r="H26" s="690"/>
      <c r="I26" s="743"/>
      <c r="J26" s="744"/>
      <c r="K26" s="745"/>
      <c r="L26" s="746"/>
      <c r="M26" s="741">
        <f t="shared" si="0"/>
        <v>76000</v>
      </c>
      <c r="N26" s="741">
        <f t="shared" si="1"/>
        <v>65740</v>
      </c>
      <c r="O26" s="742">
        <f t="shared" si="2"/>
        <v>32164</v>
      </c>
      <c r="P26" s="504">
        <f t="shared" si="3"/>
        <v>48.92607240644965</v>
      </c>
    </row>
    <row r="27" spans="1:16" ht="22.5" customHeight="1">
      <c r="A27" s="832" t="s">
        <v>284</v>
      </c>
      <c r="B27" s="399">
        <v>104051</v>
      </c>
      <c r="C27" s="400" t="s">
        <v>1048</v>
      </c>
      <c r="D27" s="684">
        <v>17000</v>
      </c>
      <c r="E27" s="685">
        <v>52200</v>
      </c>
      <c r="F27" s="743">
        <v>52200</v>
      </c>
      <c r="G27" s="692"/>
      <c r="H27" s="690"/>
      <c r="I27" s="743"/>
      <c r="J27" s="744"/>
      <c r="K27" s="745"/>
      <c r="L27" s="746"/>
      <c r="M27" s="741">
        <f t="shared" si="0"/>
        <v>17000</v>
      </c>
      <c r="N27" s="741">
        <f t="shared" si="1"/>
        <v>52200</v>
      </c>
      <c r="O27" s="742">
        <f t="shared" si="2"/>
        <v>52200</v>
      </c>
      <c r="P27" s="504">
        <f t="shared" si="3"/>
        <v>100</v>
      </c>
    </row>
    <row r="28" spans="1:16" ht="16.5">
      <c r="A28" s="832" t="s">
        <v>285</v>
      </c>
      <c r="B28" s="399">
        <v>106020</v>
      </c>
      <c r="C28" s="407" t="s">
        <v>1047</v>
      </c>
      <c r="D28" s="684">
        <v>210000</v>
      </c>
      <c r="E28" s="685">
        <v>60000</v>
      </c>
      <c r="F28" s="743"/>
      <c r="G28" s="692"/>
      <c r="H28" s="690"/>
      <c r="I28" s="743"/>
      <c r="J28" s="744"/>
      <c r="K28" s="745"/>
      <c r="L28" s="746"/>
      <c r="M28" s="741">
        <f t="shared" si="0"/>
        <v>210000</v>
      </c>
      <c r="N28" s="741">
        <f t="shared" si="1"/>
        <v>60000</v>
      </c>
      <c r="O28" s="742">
        <f t="shared" si="2"/>
        <v>0</v>
      </c>
      <c r="P28" s="504">
        <f t="shared" si="3"/>
        <v>0</v>
      </c>
    </row>
    <row r="29" spans="1:16" ht="18.75" customHeight="1">
      <c r="A29" s="832" t="s">
        <v>286</v>
      </c>
      <c r="B29" s="399">
        <v>107051</v>
      </c>
      <c r="C29" s="407" t="s">
        <v>310</v>
      </c>
      <c r="D29" s="684">
        <v>848000</v>
      </c>
      <c r="E29" s="685">
        <v>916583</v>
      </c>
      <c r="F29" s="743">
        <v>916583</v>
      </c>
      <c r="G29" s="692"/>
      <c r="H29" s="690"/>
      <c r="I29" s="743"/>
      <c r="J29" s="747"/>
      <c r="K29" s="690"/>
      <c r="L29" s="746"/>
      <c r="M29" s="741">
        <f t="shared" si="0"/>
        <v>848000</v>
      </c>
      <c r="N29" s="741">
        <f t="shared" si="1"/>
        <v>916583</v>
      </c>
      <c r="O29" s="742">
        <f t="shared" si="2"/>
        <v>916583</v>
      </c>
      <c r="P29" s="504">
        <f t="shared" si="3"/>
        <v>100</v>
      </c>
    </row>
    <row r="30" spans="1:16" ht="16.5">
      <c r="A30" s="832" t="s">
        <v>287</v>
      </c>
      <c r="B30" s="677">
        <v>107055</v>
      </c>
      <c r="C30" s="676" t="s">
        <v>1072</v>
      </c>
      <c r="D30" s="694">
        <v>2504000</v>
      </c>
      <c r="E30" s="695">
        <v>2456669</v>
      </c>
      <c r="F30" s="743">
        <v>2262560</v>
      </c>
      <c r="G30" s="748"/>
      <c r="H30" s="749">
        <v>392500</v>
      </c>
      <c r="I30" s="748">
        <v>392500</v>
      </c>
      <c r="J30" s="747"/>
      <c r="K30" s="690"/>
      <c r="L30" s="746"/>
      <c r="M30" s="741">
        <f t="shared" si="0"/>
        <v>2504000</v>
      </c>
      <c r="N30" s="741">
        <f t="shared" si="1"/>
        <v>2849169</v>
      </c>
      <c r="O30" s="742">
        <f t="shared" si="2"/>
        <v>2655060</v>
      </c>
      <c r="P30" s="504">
        <f t="shared" si="3"/>
        <v>93.18717141735011</v>
      </c>
    </row>
    <row r="31" spans="1:16" ht="30.75" customHeight="1" thickBot="1">
      <c r="A31" s="836" t="s">
        <v>813</v>
      </c>
      <c r="B31" s="408">
        <v>107060</v>
      </c>
      <c r="C31" s="409" t="s">
        <v>1</v>
      </c>
      <c r="D31" s="699">
        <v>1410000</v>
      </c>
      <c r="E31" s="700">
        <v>1733106</v>
      </c>
      <c r="F31" s="750">
        <v>1628106</v>
      </c>
      <c r="G31" s="751"/>
      <c r="H31" s="752"/>
      <c r="I31" s="750"/>
      <c r="J31" s="747"/>
      <c r="K31" s="690"/>
      <c r="L31" s="746"/>
      <c r="M31" s="741">
        <f t="shared" si="0"/>
        <v>1410000</v>
      </c>
      <c r="N31" s="741">
        <f t="shared" si="1"/>
        <v>1733106</v>
      </c>
      <c r="O31" s="742">
        <f t="shared" si="2"/>
        <v>1628106</v>
      </c>
      <c r="P31" s="512">
        <f t="shared" si="3"/>
        <v>93.94151309844868</v>
      </c>
    </row>
    <row r="32" spans="1:16" ht="18.75" customHeight="1" thickBot="1">
      <c r="A32" s="834" t="s">
        <v>814</v>
      </c>
      <c r="B32" s="410"/>
      <c r="C32" s="411" t="s">
        <v>2</v>
      </c>
      <c r="D32" s="705">
        <f aca="true" t="shared" si="4" ref="D32:L32">SUM(D10:D31)</f>
        <v>16437625</v>
      </c>
      <c r="E32" s="705">
        <f t="shared" si="4"/>
        <v>30779323</v>
      </c>
      <c r="F32" s="705">
        <f t="shared" si="4"/>
        <v>15949345</v>
      </c>
      <c r="G32" s="705">
        <f t="shared" si="4"/>
        <v>318000</v>
      </c>
      <c r="H32" s="705">
        <f t="shared" si="4"/>
        <v>2764082</v>
      </c>
      <c r="I32" s="704">
        <f t="shared" si="4"/>
        <v>1882388</v>
      </c>
      <c r="J32" s="705">
        <f t="shared" si="4"/>
        <v>941638</v>
      </c>
      <c r="K32" s="705">
        <f t="shared" si="4"/>
        <v>1440179</v>
      </c>
      <c r="L32" s="705">
        <f t="shared" si="4"/>
        <v>941638</v>
      </c>
      <c r="M32" s="753">
        <f>D32+G32+J32</f>
        <v>17697263</v>
      </c>
      <c r="N32" s="753">
        <f>E32+H32+K32</f>
        <v>34983584</v>
      </c>
      <c r="O32" s="753">
        <f>F32+I32+L32</f>
        <v>18773371</v>
      </c>
      <c r="P32" s="507">
        <f t="shared" si="3"/>
        <v>53.66337251209025</v>
      </c>
    </row>
    <row r="34" ht="12.75">
      <c r="O34" s="754"/>
    </row>
  </sheetData>
  <sheetProtection/>
  <mergeCells count="21">
    <mergeCell ref="D9:E9"/>
    <mergeCell ref="M7:O7"/>
    <mergeCell ref="B2:P2"/>
    <mergeCell ref="B3:P3"/>
    <mergeCell ref="F8:F9"/>
    <mergeCell ref="O8:O9"/>
    <mergeCell ref="G7:I7"/>
    <mergeCell ref="D7:F7"/>
    <mergeCell ref="B5:P5"/>
    <mergeCell ref="M9:N9"/>
    <mergeCell ref="J9:K9"/>
    <mergeCell ref="A1:P1"/>
    <mergeCell ref="A7:A9"/>
    <mergeCell ref="C7:C9"/>
    <mergeCell ref="L8:L9"/>
    <mergeCell ref="G9:H9"/>
    <mergeCell ref="P7:P9"/>
    <mergeCell ref="J7:L7"/>
    <mergeCell ref="B7:B9"/>
    <mergeCell ref="B4:P4"/>
    <mergeCell ref="I8:I9"/>
  </mergeCells>
  <printOptions/>
  <pageMargins left="0.35433070866141736" right="0.15748031496062992" top="0" bottom="0" header="0.3937007874015748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V32"/>
  <sheetViews>
    <sheetView zoomScalePageLayoutView="0" workbookViewId="0" topLeftCell="A1">
      <selection activeCell="B6" sqref="B6:V6"/>
    </sheetView>
  </sheetViews>
  <sheetFormatPr defaultColWidth="9.00390625" defaultRowHeight="12.75"/>
  <cols>
    <col min="1" max="1" width="4.625" style="0" customWidth="1"/>
    <col min="2" max="2" width="10.375" style="0" customWidth="1"/>
    <col min="3" max="3" width="40.625" style="0" customWidth="1"/>
    <col min="4" max="4" width="9.375" style="0" customWidth="1"/>
    <col min="5" max="5" width="9.875" style="0" customWidth="1"/>
    <col min="6" max="6" width="9.25390625" style="0" customWidth="1"/>
    <col min="7" max="14" width="9.25390625" style="0" bestFit="1" customWidth="1"/>
    <col min="15" max="15" width="9.875" style="0" customWidth="1"/>
    <col min="16" max="16" width="9.25390625" style="0" bestFit="1" customWidth="1"/>
    <col min="17" max="17" width="10.125" style="0" bestFit="1" customWidth="1"/>
    <col min="18" max="18" width="9.25390625" style="0" bestFit="1" customWidth="1"/>
    <col min="19" max="19" width="11.00390625" style="0" bestFit="1" customWidth="1"/>
    <col min="20" max="21" width="10.75390625" style="0" customWidth="1"/>
  </cols>
  <sheetData>
    <row r="1" spans="2:20" ht="12.75">
      <c r="B1" s="986" t="s">
        <v>1194</v>
      </c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</row>
    <row r="2" spans="2:20" ht="16.5"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</row>
    <row r="3" spans="2:22" ht="15.75">
      <c r="B3" s="963" t="s">
        <v>176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</row>
    <row r="4" spans="2:22" ht="15.75">
      <c r="B4" s="963" t="s">
        <v>556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</row>
    <row r="5" spans="2:22" ht="15.75">
      <c r="B5" s="963" t="s">
        <v>1052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</row>
    <row r="6" spans="2:22" ht="15.75"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</row>
    <row r="7" spans="2:21" ht="17.25" thickBot="1"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4"/>
      <c r="U7" t="s">
        <v>1057</v>
      </c>
    </row>
    <row r="8" spans="1:22" ht="23.25" customHeight="1" thickBot="1">
      <c r="A8" s="960" t="s">
        <v>1155</v>
      </c>
      <c r="B8" s="999" t="s">
        <v>557</v>
      </c>
      <c r="C8" s="988" t="s">
        <v>438</v>
      </c>
      <c r="D8" s="1008" t="s">
        <v>562</v>
      </c>
      <c r="E8" s="1009"/>
      <c r="F8" s="1010"/>
      <c r="G8" s="1003" t="s">
        <v>3</v>
      </c>
      <c r="H8" s="1013"/>
      <c r="I8" s="1014"/>
      <c r="J8" s="1003" t="s">
        <v>563</v>
      </c>
      <c r="K8" s="1013"/>
      <c r="L8" s="1014"/>
      <c r="M8" s="1003" t="s">
        <v>564</v>
      </c>
      <c r="N8" s="1013"/>
      <c r="O8" s="1014"/>
      <c r="P8" s="1003" t="s">
        <v>565</v>
      </c>
      <c r="Q8" s="1013"/>
      <c r="R8" s="1014"/>
      <c r="S8" s="1021" t="s">
        <v>4</v>
      </c>
      <c r="T8" s="1022"/>
      <c r="U8" s="1022"/>
      <c r="V8" s="1023"/>
    </row>
    <row r="9" spans="1:22" ht="27" customHeight="1" thickBot="1">
      <c r="A9" s="961"/>
      <c r="B9" s="995"/>
      <c r="C9" s="989"/>
      <c r="D9" s="412" t="s">
        <v>555</v>
      </c>
      <c r="E9" s="351" t="s">
        <v>976</v>
      </c>
      <c r="F9" s="940" t="s">
        <v>301</v>
      </c>
      <c r="G9" s="412" t="s">
        <v>555</v>
      </c>
      <c r="H9" s="351" t="s">
        <v>976</v>
      </c>
      <c r="I9" s="940" t="s">
        <v>301</v>
      </c>
      <c r="J9" s="412" t="s">
        <v>555</v>
      </c>
      <c r="K9" s="351" t="s">
        <v>976</v>
      </c>
      <c r="L9" s="940" t="s">
        <v>301</v>
      </c>
      <c r="M9" s="396" t="s">
        <v>555</v>
      </c>
      <c r="N9" s="395" t="s">
        <v>976</v>
      </c>
      <c r="O9" s="940" t="s">
        <v>301</v>
      </c>
      <c r="P9" s="412" t="s">
        <v>555</v>
      </c>
      <c r="Q9" s="351" t="s">
        <v>976</v>
      </c>
      <c r="R9" s="1025" t="s">
        <v>301</v>
      </c>
      <c r="S9" s="505" t="s">
        <v>555</v>
      </c>
      <c r="T9" s="506" t="s">
        <v>976</v>
      </c>
      <c r="U9" s="1015" t="s">
        <v>301</v>
      </c>
      <c r="V9" s="1019" t="s">
        <v>14</v>
      </c>
    </row>
    <row r="10" spans="1:22" ht="27" customHeight="1" thickBot="1">
      <c r="A10" s="961"/>
      <c r="B10" s="995"/>
      <c r="C10" s="989"/>
      <c r="D10" s="1008" t="s">
        <v>261</v>
      </c>
      <c r="E10" s="1011"/>
      <c r="F10" s="1012"/>
      <c r="G10" s="1008" t="s">
        <v>261</v>
      </c>
      <c r="H10" s="1011"/>
      <c r="I10" s="1012"/>
      <c r="J10" s="1008" t="s">
        <v>261</v>
      </c>
      <c r="K10" s="1011"/>
      <c r="L10" s="1012"/>
      <c r="M10" s="1025" t="s">
        <v>261</v>
      </c>
      <c r="N10" s="1026"/>
      <c r="O10" s="1024"/>
      <c r="P10" s="1008" t="s">
        <v>261</v>
      </c>
      <c r="Q10" s="1011"/>
      <c r="R10" s="992"/>
      <c r="S10" s="1017" t="s">
        <v>261</v>
      </c>
      <c r="T10" s="1018"/>
      <c r="U10" s="1016"/>
      <c r="V10" s="1020"/>
    </row>
    <row r="11" spans="1:22" ht="41.25" customHeight="1">
      <c r="A11" s="832" t="s">
        <v>808</v>
      </c>
      <c r="B11" s="397" t="s">
        <v>440</v>
      </c>
      <c r="C11" s="398" t="s">
        <v>441</v>
      </c>
      <c r="D11" s="678">
        <v>2595000</v>
      </c>
      <c r="E11" s="679">
        <v>2608748</v>
      </c>
      <c r="F11" s="680">
        <v>2546997</v>
      </c>
      <c r="G11" s="678">
        <v>711000</v>
      </c>
      <c r="H11" s="679">
        <v>670894</v>
      </c>
      <c r="I11" s="681">
        <v>657901</v>
      </c>
      <c r="J11" s="678">
        <v>1637625</v>
      </c>
      <c r="K11" s="679">
        <v>1807229</v>
      </c>
      <c r="L11" s="681">
        <v>1213592</v>
      </c>
      <c r="M11" s="678"/>
      <c r="N11" s="679"/>
      <c r="O11" s="681"/>
      <c r="P11" s="678">
        <v>139000</v>
      </c>
      <c r="Q11" s="679">
        <v>10075918</v>
      </c>
      <c r="R11" s="682">
        <v>157180</v>
      </c>
      <c r="S11" s="678">
        <f>D11+G11+J11+M11+P11</f>
        <v>5082625</v>
      </c>
      <c r="T11" s="683">
        <f>E11+H11+K11+N11+Q11</f>
        <v>15162789</v>
      </c>
      <c r="U11" s="683">
        <f>F11+I11+L11+O11+R11</f>
        <v>4575670</v>
      </c>
      <c r="V11" s="508">
        <f>U11/T11*100</f>
        <v>30.176968102636</v>
      </c>
    </row>
    <row r="12" spans="1:22" ht="16.5">
      <c r="A12" s="832" t="s">
        <v>809</v>
      </c>
      <c r="B12" s="399" t="s">
        <v>798</v>
      </c>
      <c r="C12" s="400" t="s">
        <v>344</v>
      </c>
      <c r="D12" s="684"/>
      <c r="E12" s="685"/>
      <c r="F12" s="686"/>
      <c r="G12" s="684"/>
      <c r="H12" s="685"/>
      <c r="I12" s="687"/>
      <c r="J12" s="684">
        <v>91000</v>
      </c>
      <c r="K12" s="685">
        <v>91000</v>
      </c>
      <c r="L12" s="687">
        <v>29866</v>
      </c>
      <c r="M12" s="684"/>
      <c r="N12" s="685"/>
      <c r="O12" s="687"/>
      <c r="P12" s="684"/>
      <c r="Q12" s="685"/>
      <c r="R12" s="688"/>
      <c r="S12" s="684">
        <f aca="true" t="shared" si="0" ref="S12:S31">D12+G12+J12+M12+P12</f>
        <v>91000</v>
      </c>
      <c r="T12" s="689">
        <f>E12+H12+K12+N12+Q12</f>
        <v>91000</v>
      </c>
      <c r="U12" s="689">
        <f>F12+I12+L12+O12+R12</f>
        <v>29866</v>
      </c>
      <c r="V12" s="509">
        <f aca="true" t="shared" si="1" ref="V12:V32">U12/T12*100</f>
        <v>32.81978021978022</v>
      </c>
    </row>
    <row r="13" spans="1:22" ht="33" thickBot="1">
      <c r="A13" s="832" t="s">
        <v>810</v>
      </c>
      <c r="B13" s="401" t="s">
        <v>799</v>
      </c>
      <c r="C13" s="402" t="s">
        <v>800</v>
      </c>
      <c r="D13" s="684"/>
      <c r="E13" s="685"/>
      <c r="F13" s="686"/>
      <c r="G13" s="684"/>
      <c r="H13" s="685"/>
      <c r="I13" s="687"/>
      <c r="J13" s="684"/>
      <c r="K13" s="685"/>
      <c r="L13" s="687"/>
      <c r="M13" s="684"/>
      <c r="N13" s="685"/>
      <c r="O13" s="687"/>
      <c r="P13" s="684"/>
      <c r="Q13" s="685"/>
      <c r="R13" s="688"/>
      <c r="S13" s="684">
        <f t="shared" si="0"/>
        <v>0</v>
      </c>
      <c r="T13" s="689">
        <f>E13+H13+K13+N13+Q13</f>
        <v>0</v>
      </c>
      <c r="U13" s="689">
        <f aca="true" t="shared" si="2" ref="U13:U31">F13+I13+L13+O13+R13</f>
        <v>0</v>
      </c>
      <c r="V13" s="509"/>
    </row>
    <row r="14" spans="1:22" ht="32.25">
      <c r="A14" s="832" t="s">
        <v>811</v>
      </c>
      <c r="B14" s="403" t="s">
        <v>801</v>
      </c>
      <c r="C14" s="404" t="s">
        <v>802</v>
      </c>
      <c r="D14" s="684"/>
      <c r="E14" s="685"/>
      <c r="F14" s="686"/>
      <c r="G14" s="684"/>
      <c r="H14" s="685"/>
      <c r="I14" s="687"/>
      <c r="J14" s="684"/>
      <c r="K14" s="685"/>
      <c r="L14" s="687"/>
      <c r="M14" s="684"/>
      <c r="N14" s="685"/>
      <c r="O14" s="687"/>
      <c r="P14" s="684">
        <v>600000</v>
      </c>
      <c r="Q14" s="685">
        <v>599400</v>
      </c>
      <c r="R14" s="688">
        <v>565933</v>
      </c>
      <c r="S14" s="678">
        <f>D14+G14+J14+M14+P14</f>
        <v>600000</v>
      </c>
      <c r="T14" s="689">
        <f>E14+H14+K14+N14+Q14</f>
        <v>599400</v>
      </c>
      <c r="U14" s="689">
        <f>F14+I14+L14+O14+R14</f>
        <v>565933</v>
      </c>
      <c r="V14" s="509">
        <f>U14/T14*100</f>
        <v>94.41658324991658</v>
      </c>
    </row>
    <row r="15" spans="1:22" ht="16.5">
      <c r="A15" s="832" t="s">
        <v>812</v>
      </c>
      <c r="B15" s="401" t="s">
        <v>804</v>
      </c>
      <c r="C15" s="405" t="s">
        <v>805</v>
      </c>
      <c r="D15" s="684"/>
      <c r="E15" s="685">
        <v>2061468</v>
      </c>
      <c r="F15" s="686">
        <v>2061468</v>
      </c>
      <c r="G15" s="684"/>
      <c r="H15" s="685">
        <v>321042</v>
      </c>
      <c r="I15" s="687">
        <v>321042</v>
      </c>
      <c r="J15" s="684"/>
      <c r="K15" s="685">
        <v>48144</v>
      </c>
      <c r="L15" s="687">
        <v>48144</v>
      </c>
      <c r="M15" s="684"/>
      <c r="N15" s="685"/>
      <c r="O15" s="687"/>
      <c r="P15" s="684"/>
      <c r="Q15" s="685"/>
      <c r="R15" s="688"/>
      <c r="S15" s="684">
        <f t="shared" si="0"/>
        <v>0</v>
      </c>
      <c r="T15" s="689">
        <f aca="true" t="shared" si="3" ref="T15:T23">E15+H15+K15+N15+Q15</f>
        <v>2430654</v>
      </c>
      <c r="U15" s="689">
        <f t="shared" si="2"/>
        <v>2430654</v>
      </c>
      <c r="V15" s="509">
        <f t="shared" si="1"/>
        <v>100</v>
      </c>
    </row>
    <row r="16" spans="1:22" ht="20.25" customHeight="1">
      <c r="A16" s="832" t="s">
        <v>834</v>
      </c>
      <c r="B16" s="401" t="s">
        <v>568</v>
      </c>
      <c r="C16" s="405" t="s">
        <v>569</v>
      </c>
      <c r="D16" s="684"/>
      <c r="E16" s="685"/>
      <c r="F16" s="686"/>
      <c r="G16" s="684"/>
      <c r="H16" s="685"/>
      <c r="I16" s="687"/>
      <c r="J16" s="684">
        <v>1327000</v>
      </c>
      <c r="K16" s="685">
        <v>3492787</v>
      </c>
      <c r="L16" s="687"/>
      <c r="M16" s="684"/>
      <c r="N16" s="685"/>
      <c r="O16" s="687"/>
      <c r="P16" s="684"/>
      <c r="Q16" s="685"/>
      <c r="R16" s="688"/>
      <c r="S16" s="684">
        <f t="shared" si="0"/>
        <v>1327000</v>
      </c>
      <c r="T16" s="689">
        <f t="shared" si="3"/>
        <v>3492787</v>
      </c>
      <c r="U16" s="689">
        <f t="shared" si="2"/>
        <v>0</v>
      </c>
      <c r="V16" s="509"/>
    </row>
    <row r="17" spans="1:22" ht="33">
      <c r="A17" s="832" t="s">
        <v>835</v>
      </c>
      <c r="B17" s="399" t="s">
        <v>570</v>
      </c>
      <c r="C17" s="400" t="s">
        <v>571</v>
      </c>
      <c r="D17" s="684"/>
      <c r="E17" s="685"/>
      <c r="F17" s="686"/>
      <c r="G17" s="684"/>
      <c r="H17" s="685"/>
      <c r="I17" s="687"/>
      <c r="J17" s="684">
        <v>15000</v>
      </c>
      <c r="K17" s="685">
        <v>15000</v>
      </c>
      <c r="L17" s="687"/>
      <c r="M17" s="684"/>
      <c r="N17" s="685"/>
      <c r="O17" s="687"/>
      <c r="P17" s="684"/>
      <c r="Q17" s="685"/>
      <c r="R17" s="688"/>
      <c r="S17" s="684">
        <f t="shared" si="0"/>
        <v>15000</v>
      </c>
      <c r="T17" s="689">
        <f t="shared" si="3"/>
        <v>15000</v>
      </c>
      <c r="U17" s="689">
        <f t="shared" si="2"/>
        <v>0</v>
      </c>
      <c r="V17" s="509"/>
    </row>
    <row r="18" spans="1:22" ht="16.5">
      <c r="A18" s="832" t="s">
        <v>836</v>
      </c>
      <c r="B18" s="399" t="s">
        <v>1018</v>
      </c>
      <c r="C18" s="400" t="s">
        <v>1019</v>
      </c>
      <c r="D18" s="684"/>
      <c r="E18" s="685"/>
      <c r="F18" s="686"/>
      <c r="G18" s="684"/>
      <c r="H18" s="685"/>
      <c r="I18" s="687"/>
      <c r="J18" s="684">
        <v>54000</v>
      </c>
      <c r="K18" s="685">
        <v>54000</v>
      </c>
      <c r="L18" s="687">
        <v>21069</v>
      </c>
      <c r="M18" s="684"/>
      <c r="N18" s="685"/>
      <c r="O18" s="687"/>
      <c r="P18" s="684"/>
      <c r="Q18" s="685"/>
      <c r="R18" s="688"/>
      <c r="S18" s="684">
        <f>D18+G18+J18+M18+P18</f>
        <v>54000</v>
      </c>
      <c r="T18" s="689">
        <f>E18+H18+K18+N18+Q18</f>
        <v>54000</v>
      </c>
      <c r="U18" s="689">
        <f>F18+I18+L18+O18+R18</f>
        <v>21069</v>
      </c>
      <c r="V18" s="509">
        <f>U18/T18*100</f>
        <v>39.016666666666666</v>
      </c>
    </row>
    <row r="19" spans="1:22" ht="16.5">
      <c r="A19" s="832" t="s">
        <v>837</v>
      </c>
      <c r="B19" s="399" t="s">
        <v>574</v>
      </c>
      <c r="C19" s="406" t="s">
        <v>575</v>
      </c>
      <c r="D19" s="684"/>
      <c r="E19" s="685"/>
      <c r="F19" s="686"/>
      <c r="G19" s="684"/>
      <c r="H19" s="685"/>
      <c r="I19" s="687"/>
      <c r="J19" s="684"/>
      <c r="K19" s="685"/>
      <c r="L19" s="687"/>
      <c r="M19" s="684"/>
      <c r="N19" s="690"/>
      <c r="O19" s="691"/>
      <c r="P19" s="692"/>
      <c r="Q19" s="685"/>
      <c r="R19" s="688"/>
      <c r="S19" s="684">
        <f t="shared" si="0"/>
        <v>0</v>
      </c>
      <c r="T19" s="689">
        <f t="shared" si="3"/>
        <v>0</v>
      </c>
      <c r="U19" s="689">
        <f t="shared" si="2"/>
        <v>0</v>
      </c>
      <c r="V19" s="509"/>
    </row>
    <row r="20" spans="1:22" ht="16.5">
      <c r="A20" s="832" t="s">
        <v>276</v>
      </c>
      <c r="B20" s="399" t="s">
        <v>921</v>
      </c>
      <c r="C20" s="400" t="s">
        <v>342</v>
      </c>
      <c r="D20" s="684"/>
      <c r="E20" s="685"/>
      <c r="F20" s="686"/>
      <c r="G20" s="684"/>
      <c r="H20" s="685"/>
      <c r="I20" s="687"/>
      <c r="J20" s="684">
        <v>719000</v>
      </c>
      <c r="K20" s="685">
        <v>721000</v>
      </c>
      <c r="L20" s="687">
        <v>718252</v>
      </c>
      <c r="M20" s="684"/>
      <c r="N20" s="690"/>
      <c r="O20" s="691"/>
      <c r="P20" s="692"/>
      <c r="Q20" s="685"/>
      <c r="R20" s="688"/>
      <c r="S20" s="684">
        <f t="shared" si="0"/>
        <v>719000</v>
      </c>
      <c r="T20" s="689">
        <f t="shared" si="3"/>
        <v>721000</v>
      </c>
      <c r="U20" s="689">
        <f t="shared" si="2"/>
        <v>718252</v>
      </c>
      <c r="V20" s="509">
        <f t="shared" si="1"/>
        <v>99.61886269070736</v>
      </c>
    </row>
    <row r="21" spans="1:22" ht="33">
      <c r="A21" s="832" t="s">
        <v>277</v>
      </c>
      <c r="B21" s="399" t="s">
        <v>922</v>
      </c>
      <c r="C21" s="400" t="s">
        <v>923</v>
      </c>
      <c r="D21" s="684">
        <v>1428000</v>
      </c>
      <c r="E21" s="685">
        <v>611099</v>
      </c>
      <c r="F21" s="686">
        <v>611099</v>
      </c>
      <c r="G21" s="684">
        <v>386000</v>
      </c>
      <c r="H21" s="685">
        <v>164997</v>
      </c>
      <c r="I21" s="687">
        <v>164997</v>
      </c>
      <c r="J21" s="684">
        <v>424000</v>
      </c>
      <c r="K21" s="685">
        <v>724265</v>
      </c>
      <c r="L21" s="687">
        <v>646916</v>
      </c>
      <c r="M21" s="684"/>
      <c r="N21" s="690"/>
      <c r="O21" s="691"/>
      <c r="P21" s="692"/>
      <c r="Q21" s="685"/>
      <c r="R21" s="688"/>
      <c r="S21" s="684">
        <f t="shared" si="0"/>
        <v>2238000</v>
      </c>
      <c r="T21" s="689">
        <f t="shared" si="3"/>
        <v>1500361</v>
      </c>
      <c r="U21" s="689">
        <f t="shared" si="2"/>
        <v>1423012</v>
      </c>
      <c r="V21" s="509">
        <f t="shared" si="1"/>
        <v>94.84464072313263</v>
      </c>
    </row>
    <row r="22" spans="1:22" ht="16.5">
      <c r="A22" s="832" t="s">
        <v>304</v>
      </c>
      <c r="B22" s="399" t="s">
        <v>576</v>
      </c>
      <c r="C22" s="400" t="s">
        <v>577</v>
      </c>
      <c r="D22" s="684"/>
      <c r="E22" s="685"/>
      <c r="F22" s="686"/>
      <c r="G22" s="684"/>
      <c r="H22" s="685"/>
      <c r="I22" s="687"/>
      <c r="J22" s="684">
        <v>67000</v>
      </c>
      <c r="K22" s="685">
        <v>95585</v>
      </c>
      <c r="L22" s="687">
        <v>94454</v>
      </c>
      <c r="M22" s="684"/>
      <c r="N22" s="690"/>
      <c r="O22" s="691"/>
      <c r="P22" s="692"/>
      <c r="Q22" s="685"/>
      <c r="R22" s="688"/>
      <c r="S22" s="684">
        <f t="shared" si="0"/>
        <v>67000</v>
      </c>
      <c r="T22" s="689">
        <f t="shared" si="3"/>
        <v>95585</v>
      </c>
      <c r="U22" s="689">
        <f t="shared" si="2"/>
        <v>94454</v>
      </c>
      <c r="V22" s="509">
        <f t="shared" si="1"/>
        <v>98.8167599518753</v>
      </c>
    </row>
    <row r="23" spans="1:22" ht="16.5">
      <c r="A23" s="832" t="s">
        <v>278</v>
      </c>
      <c r="B23" s="399" t="s">
        <v>924</v>
      </c>
      <c r="C23" s="400" t="s">
        <v>343</v>
      </c>
      <c r="D23" s="684">
        <v>120000</v>
      </c>
      <c r="E23" s="685">
        <v>120000</v>
      </c>
      <c r="F23" s="687">
        <v>120000</v>
      </c>
      <c r="G23" s="684">
        <v>29000</v>
      </c>
      <c r="H23" s="685">
        <v>29160</v>
      </c>
      <c r="I23" s="687">
        <v>29160</v>
      </c>
      <c r="J23" s="684">
        <v>150000</v>
      </c>
      <c r="K23" s="685">
        <v>172908</v>
      </c>
      <c r="L23" s="687">
        <v>101386</v>
      </c>
      <c r="M23" s="684"/>
      <c r="N23" s="685"/>
      <c r="O23" s="687"/>
      <c r="P23" s="684"/>
      <c r="Q23" s="685"/>
      <c r="R23" s="688"/>
      <c r="S23" s="684">
        <f t="shared" si="0"/>
        <v>299000</v>
      </c>
      <c r="T23" s="689">
        <f t="shared" si="3"/>
        <v>322068</v>
      </c>
      <c r="U23" s="689">
        <f t="shared" si="2"/>
        <v>250546</v>
      </c>
      <c r="V23" s="509">
        <f t="shared" si="1"/>
        <v>77.792888458338</v>
      </c>
    </row>
    <row r="24" spans="1:22" ht="33">
      <c r="A24" s="832" t="s">
        <v>279</v>
      </c>
      <c r="B24" s="399" t="s">
        <v>1041</v>
      </c>
      <c r="C24" s="400" t="s">
        <v>1020</v>
      </c>
      <c r="D24" s="684">
        <v>200000</v>
      </c>
      <c r="E24" s="685">
        <v>244550</v>
      </c>
      <c r="F24" s="687">
        <v>209283</v>
      </c>
      <c r="G24" s="684">
        <v>102000</v>
      </c>
      <c r="H24" s="685">
        <v>141046</v>
      </c>
      <c r="I24" s="687">
        <v>141046</v>
      </c>
      <c r="J24" s="684">
        <v>528000</v>
      </c>
      <c r="K24" s="685">
        <v>574785</v>
      </c>
      <c r="L24" s="687">
        <v>547947</v>
      </c>
      <c r="M24" s="684"/>
      <c r="N24" s="685"/>
      <c r="O24" s="687"/>
      <c r="P24" s="684"/>
      <c r="Q24" s="685"/>
      <c r="R24" s="688"/>
      <c r="S24" s="684">
        <f t="shared" si="0"/>
        <v>830000</v>
      </c>
      <c r="T24" s="689">
        <f aca="true" t="shared" si="4" ref="T24:T29">E24+H24+K24+N24+Q24</f>
        <v>960381</v>
      </c>
      <c r="U24" s="689">
        <f t="shared" si="2"/>
        <v>898276</v>
      </c>
      <c r="V24" s="509">
        <v>100</v>
      </c>
    </row>
    <row r="25" spans="1:22" ht="16.5">
      <c r="A25" s="832" t="s">
        <v>280</v>
      </c>
      <c r="B25" s="399" t="s">
        <v>1021</v>
      </c>
      <c r="C25" s="400" t="s">
        <v>1022</v>
      </c>
      <c r="D25" s="684"/>
      <c r="E25" s="685"/>
      <c r="F25" s="686"/>
      <c r="G25" s="684"/>
      <c r="H25" s="685"/>
      <c r="I25" s="687"/>
      <c r="J25" s="684"/>
      <c r="K25" s="685"/>
      <c r="L25" s="687"/>
      <c r="M25" s="684"/>
      <c r="N25" s="685">
        <v>50000</v>
      </c>
      <c r="O25" s="687">
        <v>50000</v>
      </c>
      <c r="P25" s="684">
        <v>50000</v>
      </c>
      <c r="Q25" s="685"/>
      <c r="R25" s="688"/>
      <c r="S25" s="684">
        <f>D25+G25+J25+M25+P25</f>
        <v>50000</v>
      </c>
      <c r="T25" s="689">
        <f t="shared" si="4"/>
        <v>50000</v>
      </c>
      <c r="U25" s="689">
        <f>F25+I25+L25+O25+R25</f>
        <v>50000</v>
      </c>
      <c r="V25" s="509">
        <f>U25/T25*100</f>
        <v>100</v>
      </c>
    </row>
    <row r="26" spans="1:22" ht="16.5">
      <c r="A26" s="832" t="s">
        <v>282</v>
      </c>
      <c r="B26" s="399">
        <v>104037</v>
      </c>
      <c r="C26" s="400" t="s">
        <v>1071</v>
      </c>
      <c r="D26" s="684"/>
      <c r="E26" s="685"/>
      <c r="F26" s="686"/>
      <c r="G26" s="684"/>
      <c r="H26" s="685"/>
      <c r="I26" s="687"/>
      <c r="J26" s="684"/>
      <c r="K26" s="685">
        <v>65740</v>
      </c>
      <c r="L26" s="687">
        <v>32164</v>
      </c>
      <c r="M26" s="684">
        <v>76000</v>
      </c>
      <c r="N26" s="685"/>
      <c r="O26" s="687"/>
      <c r="P26" s="684"/>
      <c r="Q26" s="685"/>
      <c r="R26" s="688"/>
      <c r="S26" s="684">
        <f>D26+G26+J26+M26+P26</f>
        <v>76000</v>
      </c>
      <c r="T26" s="689">
        <f t="shared" si="4"/>
        <v>65740</v>
      </c>
      <c r="U26" s="689">
        <f>F26+I26+L26+O26+R26</f>
        <v>32164</v>
      </c>
      <c r="V26" s="509">
        <f>U26/T26*100</f>
        <v>48.92607240644965</v>
      </c>
    </row>
    <row r="27" spans="1:22" ht="33">
      <c r="A27" s="832" t="s">
        <v>283</v>
      </c>
      <c r="B27" s="399">
        <v>104051</v>
      </c>
      <c r="C27" s="400" t="s">
        <v>0</v>
      </c>
      <c r="D27" s="684"/>
      <c r="E27" s="685"/>
      <c r="F27" s="686"/>
      <c r="G27" s="684"/>
      <c r="H27" s="685"/>
      <c r="I27" s="687"/>
      <c r="J27" s="684"/>
      <c r="K27" s="685"/>
      <c r="L27" s="687"/>
      <c r="M27" s="684">
        <v>17000</v>
      </c>
      <c r="N27" s="685">
        <v>52200</v>
      </c>
      <c r="O27" s="687">
        <v>52200</v>
      </c>
      <c r="P27" s="684"/>
      <c r="Q27" s="685"/>
      <c r="R27" s="688"/>
      <c r="S27" s="684">
        <f t="shared" si="0"/>
        <v>17000</v>
      </c>
      <c r="T27" s="689">
        <f t="shared" si="4"/>
        <v>52200</v>
      </c>
      <c r="U27" s="689">
        <f t="shared" si="2"/>
        <v>52200</v>
      </c>
      <c r="V27" s="509">
        <f t="shared" si="1"/>
        <v>100</v>
      </c>
    </row>
    <row r="28" spans="1:22" ht="33">
      <c r="A28" s="832" t="s">
        <v>284</v>
      </c>
      <c r="B28" s="399">
        <v>106020</v>
      </c>
      <c r="C28" s="407" t="s">
        <v>926</v>
      </c>
      <c r="D28" s="684"/>
      <c r="E28" s="685"/>
      <c r="F28" s="686"/>
      <c r="G28" s="684"/>
      <c r="H28" s="685"/>
      <c r="I28" s="687"/>
      <c r="J28" s="684"/>
      <c r="K28" s="685"/>
      <c r="L28" s="687"/>
      <c r="M28" s="684">
        <v>210000</v>
      </c>
      <c r="N28" s="685">
        <v>60000</v>
      </c>
      <c r="O28" s="687"/>
      <c r="P28" s="684"/>
      <c r="Q28" s="685"/>
      <c r="R28" s="688"/>
      <c r="S28" s="684">
        <f t="shared" si="0"/>
        <v>210000</v>
      </c>
      <c r="T28" s="689">
        <f t="shared" si="4"/>
        <v>60000</v>
      </c>
      <c r="U28" s="689">
        <f t="shared" si="2"/>
        <v>0</v>
      </c>
      <c r="V28" s="509">
        <f t="shared" si="1"/>
        <v>0</v>
      </c>
    </row>
    <row r="29" spans="1:22" ht="16.5">
      <c r="A29" s="832" t="s">
        <v>285</v>
      </c>
      <c r="B29" s="399">
        <v>107051</v>
      </c>
      <c r="C29" s="407" t="s">
        <v>310</v>
      </c>
      <c r="D29" s="684"/>
      <c r="E29" s="685"/>
      <c r="F29" s="686"/>
      <c r="G29" s="684"/>
      <c r="H29" s="685"/>
      <c r="I29" s="687"/>
      <c r="J29" s="684">
        <v>848000</v>
      </c>
      <c r="K29" s="685">
        <v>916583</v>
      </c>
      <c r="L29" s="687">
        <v>916583</v>
      </c>
      <c r="M29" s="684"/>
      <c r="N29" s="685"/>
      <c r="O29" s="687"/>
      <c r="P29" s="684"/>
      <c r="Q29" s="685"/>
      <c r="R29" s="688"/>
      <c r="S29" s="684">
        <f t="shared" si="0"/>
        <v>848000</v>
      </c>
      <c r="T29" s="689">
        <f t="shared" si="4"/>
        <v>916583</v>
      </c>
      <c r="U29" s="689">
        <f t="shared" si="2"/>
        <v>916583</v>
      </c>
      <c r="V29" s="509">
        <f t="shared" si="1"/>
        <v>100</v>
      </c>
    </row>
    <row r="30" spans="1:22" ht="16.5">
      <c r="A30" s="832" t="s">
        <v>286</v>
      </c>
      <c r="B30" s="677">
        <v>107055</v>
      </c>
      <c r="C30" s="676" t="s">
        <v>1072</v>
      </c>
      <c r="D30" s="684">
        <v>1419000</v>
      </c>
      <c r="E30" s="685">
        <v>1571787</v>
      </c>
      <c r="F30" s="693">
        <v>1566787</v>
      </c>
      <c r="G30" s="694">
        <v>383000</v>
      </c>
      <c r="H30" s="695">
        <v>350882</v>
      </c>
      <c r="I30" s="696">
        <v>343378</v>
      </c>
      <c r="J30" s="694">
        <v>702000</v>
      </c>
      <c r="K30" s="695">
        <v>534000</v>
      </c>
      <c r="L30" s="696">
        <v>352395</v>
      </c>
      <c r="M30" s="694"/>
      <c r="N30" s="695"/>
      <c r="O30" s="696"/>
      <c r="P30" s="694"/>
      <c r="Q30" s="695"/>
      <c r="R30" s="697"/>
      <c r="S30" s="684">
        <f>D30+G30+J30+M30+P30</f>
        <v>2504000</v>
      </c>
      <c r="T30" s="689">
        <f>E30+H30+K30+N30+Q30</f>
        <v>2456669</v>
      </c>
      <c r="U30" s="689">
        <f>F30+I30+L30+O30+R30</f>
        <v>2262560</v>
      </c>
      <c r="V30" s="509">
        <f>U30/T30*100</f>
        <v>92.09869135809504</v>
      </c>
    </row>
    <row r="31" spans="1:22" ht="20.25" customHeight="1" thickBot="1">
      <c r="A31" s="833" t="s">
        <v>287</v>
      </c>
      <c r="B31" s="408">
        <v>107060</v>
      </c>
      <c r="C31" s="409" t="s">
        <v>1</v>
      </c>
      <c r="D31" s="694"/>
      <c r="E31" s="695"/>
      <c r="F31" s="698"/>
      <c r="G31" s="699"/>
      <c r="H31" s="700"/>
      <c r="I31" s="701"/>
      <c r="J31" s="699"/>
      <c r="K31" s="700">
        <v>463106</v>
      </c>
      <c r="L31" s="701">
        <v>463106</v>
      </c>
      <c r="M31" s="699">
        <v>1410000</v>
      </c>
      <c r="N31" s="700">
        <v>1270000</v>
      </c>
      <c r="O31" s="701">
        <v>1165000</v>
      </c>
      <c r="P31" s="699"/>
      <c r="Q31" s="700"/>
      <c r="R31" s="702"/>
      <c r="S31" s="694">
        <f t="shared" si="0"/>
        <v>1410000</v>
      </c>
      <c r="T31" s="703">
        <f>E31+H31+K31+N31+Q31</f>
        <v>1733106</v>
      </c>
      <c r="U31" s="703">
        <f t="shared" si="2"/>
        <v>1628106</v>
      </c>
      <c r="V31" s="510">
        <f t="shared" si="1"/>
        <v>93.94151309844868</v>
      </c>
    </row>
    <row r="32" spans="1:22" ht="17.25" thickBot="1">
      <c r="A32" s="834" t="s">
        <v>813</v>
      </c>
      <c r="B32" s="410"/>
      <c r="C32" s="411" t="s">
        <v>2</v>
      </c>
      <c r="D32" s="704">
        <f aca="true" t="shared" si="5" ref="D32:R32">SUM(D11:D31)</f>
        <v>5762000</v>
      </c>
      <c r="E32" s="704">
        <f t="shared" si="5"/>
        <v>7217652</v>
      </c>
      <c r="F32" s="704">
        <f t="shared" si="5"/>
        <v>7115634</v>
      </c>
      <c r="G32" s="704">
        <f t="shared" si="5"/>
        <v>1611000</v>
      </c>
      <c r="H32" s="704">
        <f t="shared" si="5"/>
        <v>1678021</v>
      </c>
      <c r="I32" s="704">
        <f t="shared" si="5"/>
        <v>1657524</v>
      </c>
      <c r="J32" s="704">
        <f t="shared" si="5"/>
        <v>6562625</v>
      </c>
      <c r="K32" s="705">
        <f t="shared" si="5"/>
        <v>9776132</v>
      </c>
      <c r="L32" s="705">
        <f t="shared" si="5"/>
        <v>5185874</v>
      </c>
      <c r="M32" s="705">
        <f t="shared" si="5"/>
        <v>1713000</v>
      </c>
      <c r="N32" s="705">
        <f t="shared" si="5"/>
        <v>1432200</v>
      </c>
      <c r="O32" s="705">
        <f t="shared" si="5"/>
        <v>1267200</v>
      </c>
      <c r="P32" s="705">
        <f t="shared" si="5"/>
        <v>789000</v>
      </c>
      <c r="Q32" s="705">
        <f t="shared" si="5"/>
        <v>10675318</v>
      </c>
      <c r="R32" s="705">
        <f t="shared" si="5"/>
        <v>723113</v>
      </c>
      <c r="S32" s="706">
        <f>D32+G32+J32+M32+P32</f>
        <v>16437625</v>
      </c>
      <c r="T32" s="707">
        <f>E32+H32+K32+N32+Q32</f>
        <v>30779323</v>
      </c>
      <c r="U32" s="708">
        <f>F32+I32+L32+O32+R32</f>
        <v>15949345</v>
      </c>
      <c r="V32" s="511">
        <f t="shared" si="1"/>
        <v>51.8183749525615</v>
      </c>
    </row>
  </sheetData>
  <sheetProtection/>
  <mergeCells count="28">
    <mergeCell ref="B1:T1"/>
    <mergeCell ref="B2:T2"/>
    <mergeCell ref="G8:I8"/>
    <mergeCell ref="I9:I10"/>
    <mergeCell ref="G10:H10"/>
    <mergeCell ref="B8:B10"/>
    <mergeCell ref="C8:C10"/>
    <mergeCell ref="J10:K10"/>
    <mergeCell ref="B3:V3"/>
    <mergeCell ref="B4:V4"/>
    <mergeCell ref="S10:T10"/>
    <mergeCell ref="V9:V10"/>
    <mergeCell ref="S8:V8"/>
    <mergeCell ref="M8:O8"/>
    <mergeCell ref="O9:O10"/>
    <mergeCell ref="M10:N10"/>
    <mergeCell ref="P8:R8"/>
    <mergeCell ref="R9:R10"/>
    <mergeCell ref="A8:A10"/>
    <mergeCell ref="B5:V5"/>
    <mergeCell ref="B6:V6"/>
    <mergeCell ref="D8:F8"/>
    <mergeCell ref="D10:E10"/>
    <mergeCell ref="F9:F10"/>
    <mergeCell ref="P10:Q10"/>
    <mergeCell ref="J8:L8"/>
    <mergeCell ref="L9:L10"/>
    <mergeCell ref="U9:U10"/>
  </mergeCells>
  <printOptions/>
  <pageMargins left="0.5905511811023623" right="0" top="0.5118110236220472" bottom="0.35433070866141736" header="0.5118110236220472" footer="0.5118110236220472"/>
  <pageSetup horizontalDpi="200" verticalDpi="200" orientation="landscape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34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4.875" style="0" customWidth="1"/>
    <col min="2" max="2" width="8.25390625" style="0" customWidth="1"/>
    <col min="3" max="3" width="39.625" style="0" customWidth="1"/>
    <col min="4" max="4" width="9.00390625" style="0" customWidth="1"/>
    <col min="5" max="5" width="10.125" style="0" customWidth="1"/>
    <col min="6" max="6" width="7.875" style="0" customWidth="1"/>
    <col min="8" max="8" width="9.25390625" style="0" customWidth="1"/>
    <col min="9" max="9" width="8.75390625" style="0" customWidth="1"/>
    <col min="10" max="10" width="9.75390625" style="0" customWidth="1"/>
    <col min="11" max="11" width="10.00390625" style="0" customWidth="1"/>
    <col min="12" max="12" width="9.00390625" style="0" customWidth="1"/>
    <col min="13" max="13" width="8.375" style="0" customWidth="1"/>
    <col min="14" max="14" width="9.75390625" style="0" customWidth="1"/>
    <col min="15" max="15" width="8.75390625" style="0" customWidth="1"/>
    <col min="16" max="16" width="5.625" style="0" customWidth="1"/>
  </cols>
  <sheetData>
    <row r="1" spans="2:15" ht="12.75">
      <c r="B1" s="1027" t="s">
        <v>1195</v>
      </c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</row>
    <row r="2" spans="2:15" ht="15.75"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</row>
    <row r="3" spans="2:16" ht="15.75">
      <c r="B3" s="963" t="s">
        <v>338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</row>
    <row r="4" spans="2:16" ht="15.75">
      <c r="B4" s="963" t="s">
        <v>556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</row>
    <row r="5" spans="2:16" ht="15.75">
      <c r="B5" s="963" t="s">
        <v>1052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</row>
    <row r="6" spans="2:16" ht="16.5"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</row>
    <row r="7" spans="2:15" ht="17.25" thickBot="1"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 t="s">
        <v>1054</v>
      </c>
    </row>
    <row r="8" spans="1:16" ht="20.25" customHeight="1" thickBot="1">
      <c r="A8" s="960" t="s">
        <v>1155</v>
      </c>
      <c r="B8" s="999" t="s">
        <v>327</v>
      </c>
      <c r="C8" s="988" t="s">
        <v>438</v>
      </c>
      <c r="D8" s="1008" t="s">
        <v>566</v>
      </c>
      <c r="E8" s="1009"/>
      <c r="F8" s="1010"/>
      <c r="G8" s="1003" t="s">
        <v>567</v>
      </c>
      <c r="H8" s="1013"/>
      <c r="I8" s="1014"/>
      <c r="J8" s="1003" t="s">
        <v>331</v>
      </c>
      <c r="K8" s="1013"/>
      <c r="L8" s="1014"/>
      <c r="M8" s="1003" t="s">
        <v>337</v>
      </c>
      <c r="N8" s="1013"/>
      <c r="O8" s="1013"/>
      <c r="P8" s="1014"/>
    </row>
    <row r="9" spans="1:16" ht="20.25" customHeight="1" thickBot="1">
      <c r="A9" s="961"/>
      <c r="B9" s="995"/>
      <c r="C9" s="989"/>
      <c r="D9" s="412" t="s">
        <v>555</v>
      </c>
      <c r="E9" s="351" t="s">
        <v>976</v>
      </c>
      <c r="F9" s="940" t="s">
        <v>301</v>
      </c>
      <c r="G9" s="412" t="s">
        <v>555</v>
      </c>
      <c r="H9" s="351" t="s">
        <v>976</v>
      </c>
      <c r="I9" s="940" t="s">
        <v>301</v>
      </c>
      <c r="J9" s="412" t="s">
        <v>555</v>
      </c>
      <c r="K9" s="351" t="s">
        <v>976</v>
      </c>
      <c r="L9" s="940" t="s">
        <v>301</v>
      </c>
      <c r="M9" s="412" t="s">
        <v>555</v>
      </c>
      <c r="N9" s="351" t="s">
        <v>976</v>
      </c>
      <c r="O9" s="940" t="s">
        <v>301</v>
      </c>
      <c r="P9" s="940" t="s">
        <v>13</v>
      </c>
    </row>
    <row r="10" spans="1:16" ht="19.5" customHeight="1" thickBot="1">
      <c r="A10" s="962"/>
      <c r="B10" s="995"/>
      <c r="C10" s="989"/>
      <c r="D10" s="1008" t="s">
        <v>261</v>
      </c>
      <c r="E10" s="1011"/>
      <c r="F10" s="1012"/>
      <c r="G10" s="1008" t="s">
        <v>261</v>
      </c>
      <c r="H10" s="1011"/>
      <c r="I10" s="1012"/>
      <c r="J10" s="1008" t="s">
        <v>261</v>
      </c>
      <c r="K10" s="1011"/>
      <c r="L10" s="1012"/>
      <c r="M10" s="1008" t="s">
        <v>261</v>
      </c>
      <c r="N10" s="1011"/>
      <c r="O10" s="1012"/>
      <c r="P10" s="1012"/>
    </row>
    <row r="11" spans="1:16" ht="27" customHeight="1">
      <c r="A11" s="835" t="s">
        <v>808</v>
      </c>
      <c r="B11" s="487" t="s">
        <v>440</v>
      </c>
      <c r="C11" s="488" t="s">
        <v>441</v>
      </c>
      <c r="D11" s="711"/>
      <c r="E11" s="712">
        <v>179000</v>
      </c>
      <c r="F11" s="713">
        <v>179000</v>
      </c>
      <c r="G11" s="711"/>
      <c r="H11" s="712"/>
      <c r="I11" s="714"/>
      <c r="J11" s="711"/>
      <c r="K11" s="712"/>
      <c r="L11" s="714"/>
      <c r="M11" s="715"/>
      <c r="N11" s="716">
        <f>E11+H11+K11</f>
        <v>179000</v>
      </c>
      <c r="O11" s="716">
        <f>F11+I11+L11</f>
        <v>179000</v>
      </c>
      <c r="P11" s="503">
        <f>O11/N11*100</f>
        <v>100</v>
      </c>
    </row>
    <row r="12" spans="1:16" ht="12.75">
      <c r="A12" s="832" t="s">
        <v>809</v>
      </c>
      <c r="B12" s="489" t="s">
        <v>798</v>
      </c>
      <c r="C12" s="490" t="s">
        <v>344</v>
      </c>
      <c r="D12" s="717"/>
      <c r="E12" s="718"/>
      <c r="F12" s="719"/>
      <c r="G12" s="717"/>
      <c r="H12" s="718"/>
      <c r="I12" s="720"/>
      <c r="J12" s="717"/>
      <c r="K12" s="718"/>
      <c r="L12" s="720"/>
      <c r="M12" s="717"/>
      <c r="N12" s="718"/>
      <c r="O12" s="718"/>
      <c r="P12" s="491"/>
    </row>
    <row r="13" spans="1:16" ht="25.5">
      <c r="A13" s="832" t="s">
        <v>810</v>
      </c>
      <c r="B13" s="492" t="s">
        <v>799</v>
      </c>
      <c r="C13" s="493" t="s">
        <v>800</v>
      </c>
      <c r="D13" s="717"/>
      <c r="E13" s="718"/>
      <c r="F13" s="719"/>
      <c r="G13" s="717"/>
      <c r="H13" s="718"/>
      <c r="I13" s="720"/>
      <c r="J13" s="717"/>
      <c r="K13" s="718"/>
      <c r="L13" s="720"/>
      <c r="M13" s="717"/>
      <c r="N13" s="718"/>
      <c r="O13" s="718"/>
      <c r="P13" s="494"/>
    </row>
    <row r="14" spans="1:16" ht="23.25" customHeight="1">
      <c r="A14" s="832" t="s">
        <v>811</v>
      </c>
      <c r="B14" s="489" t="s">
        <v>801</v>
      </c>
      <c r="C14" s="490" t="s">
        <v>802</v>
      </c>
      <c r="D14" s="717"/>
      <c r="E14" s="718"/>
      <c r="F14" s="719"/>
      <c r="G14" s="717"/>
      <c r="H14" s="718"/>
      <c r="I14" s="720"/>
      <c r="J14" s="717"/>
      <c r="K14" s="718"/>
      <c r="L14" s="720"/>
      <c r="M14" s="717"/>
      <c r="N14" s="718"/>
      <c r="O14" s="718"/>
      <c r="P14" s="494"/>
    </row>
    <row r="15" spans="1:16" ht="18" customHeight="1">
      <c r="A15" s="832" t="s">
        <v>812</v>
      </c>
      <c r="B15" s="492" t="s">
        <v>804</v>
      </c>
      <c r="C15" s="493" t="s">
        <v>805</v>
      </c>
      <c r="D15" s="717"/>
      <c r="E15" s="718">
        <v>312331</v>
      </c>
      <c r="F15" s="719">
        <v>312331</v>
      </c>
      <c r="G15" s="717"/>
      <c r="H15" s="718"/>
      <c r="I15" s="720"/>
      <c r="J15" s="717"/>
      <c r="K15" s="718"/>
      <c r="L15" s="720"/>
      <c r="M15" s="717"/>
      <c r="N15" s="718"/>
      <c r="O15" s="718"/>
      <c r="P15" s="494"/>
    </row>
    <row r="16" spans="1:16" ht="21.75" customHeight="1">
      <c r="A16" s="832" t="s">
        <v>834</v>
      </c>
      <c r="B16" s="492" t="s">
        <v>568</v>
      </c>
      <c r="C16" s="493" t="s">
        <v>569</v>
      </c>
      <c r="D16" s="717"/>
      <c r="E16" s="718"/>
      <c r="F16" s="719"/>
      <c r="G16" s="717"/>
      <c r="H16" s="718">
        <v>817173</v>
      </c>
      <c r="I16" s="720">
        <v>0</v>
      </c>
      <c r="J16" s="717"/>
      <c r="K16" s="718"/>
      <c r="L16" s="720"/>
      <c r="M16" s="717"/>
      <c r="N16" s="718">
        <f>E16+H16+K16</f>
        <v>817173</v>
      </c>
      <c r="O16" s="718">
        <f>F16+I16+L16</f>
        <v>0</v>
      </c>
      <c r="P16" s="494">
        <f>O16/N16*100</f>
        <v>0</v>
      </c>
    </row>
    <row r="17" spans="1:16" ht="25.5">
      <c r="A17" s="832" t="s">
        <v>835</v>
      </c>
      <c r="B17" s="489" t="s">
        <v>570</v>
      </c>
      <c r="C17" s="490" t="s">
        <v>571</v>
      </c>
      <c r="D17" s="717"/>
      <c r="E17" s="718"/>
      <c r="F17" s="719"/>
      <c r="G17" s="717"/>
      <c r="H17" s="718"/>
      <c r="I17" s="720"/>
      <c r="J17" s="717"/>
      <c r="K17" s="718"/>
      <c r="L17" s="720"/>
      <c r="M17" s="717"/>
      <c r="N17" s="718"/>
      <c r="O17" s="718"/>
      <c r="P17" s="494"/>
    </row>
    <row r="18" spans="1:16" ht="16.5">
      <c r="A18" s="832" t="s">
        <v>836</v>
      </c>
      <c r="B18" s="399" t="s">
        <v>1018</v>
      </c>
      <c r="C18" s="400" t="s">
        <v>1019</v>
      </c>
      <c r="D18" s="717"/>
      <c r="E18" s="718"/>
      <c r="F18" s="719"/>
      <c r="G18" s="717"/>
      <c r="H18" s="718"/>
      <c r="I18" s="720"/>
      <c r="J18" s="717"/>
      <c r="K18" s="718"/>
      <c r="L18" s="720"/>
      <c r="M18" s="717"/>
      <c r="N18" s="718"/>
      <c r="O18" s="718"/>
      <c r="P18" s="494"/>
    </row>
    <row r="19" spans="1:16" ht="12.75">
      <c r="A19" s="832" t="s">
        <v>837</v>
      </c>
      <c r="B19" s="489" t="s">
        <v>572</v>
      </c>
      <c r="C19" s="495" t="s">
        <v>573</v>
      </c>
      <c r="D19" s="717"/>
      <c r="E19" s="718"/>
      <c r="F19" s="719"/>
      <c r="G19" s="717"/>
      <c r="H19" s="718"/>
      <c r="I19" s="720"/>
      <c r="J19" s="717"/>
      <c r="K19" s="718"/>
      <c r="L19" s="720"/>
      <c r="M19" s="717">
        <f>D19+G19+J19</f>
        <v>0</v>
      </c>
      <c r="N19" s="718">
        <f>E19+H19+K19</f>
        <v>0</v>
      </c>
      <c r="O19" s="718"/>
      <c r="P19" s="494"/>
    </row>
    <row r="20" spans="1:16" ht="12.75">
      <c r="A20" s="832" t="s">
        <v>276</v>
      </c>
      <c r="B20" s="489" t="s">
        <v>574</v>
      </c>
      <c r="C20" s="495" t="s">
        <v>575</v>
      </c>
      <c r="D20" s="717"/>
      <c r="E20" s="718"/>
      <c r="F20" s="719"/>
      <c r="G20" s="717"/>
      <c r="H20" s="718"/>
      <c r="I20" s="720"/>
      <c r="J20" s="717"/>
      <c r="K20" s="718"/>
      <c r="L20" s="720"/>
      <c r="M20" s="717"/>
      <c r="N20" s="718"/>
      <c r="O20" s="718"/>
      <c r="P20" s="494"/>
    </row>
    <row r="21" spans="1:16" ht="12.75">
      <c r="A21" s="832" t="s">
        <v>277</v>
      </c>
      <c r="B21" s="489" t="s">
        <v>921</v>
      </c>
      <c r="C21" s="490" t="s">
        <v>342</v>
      </c>
      <c r="D21" s="717"/>
      <c r="E21" s="718"/>
      <c r="F21" s="719"/>
      <c r="G21" s="717"/>
      <c r="H21" s="718"/>
      <c r="I21" s="720"/>
      <c r="J21" s="717"/>
      <c r="K21" s="718"/>
      <c r="L21" s="720"/>
      <c r="M21" s="717"/>
      <c r="N21" s="718"/>
      <c r="O21" s="718"/>
      <c r="P21" s="494"/>
    </row>
    <row r="22" spans="1:16" ht="23.25" customHeight="1">
      <c r="A22" s="832" t="s">
        <v>304</v>
      </c>
      <c r="B22" s="489" t="s">
        <v>922</v>
      </c>
      <c r="C22" s="490" t="s">
        <v>923</v>
      </c>
      <c r="D22" s="717"/>
      <c r="E22" s="718">
        <v>861478</v>
      </c>
      <c r="F22" s="719">
        <v>861478</v>
      </c>
      <c r="G22" s="717"/>
      <c r="H22" s="718"/>
      <c r="I22" s="720"/>
      <c r="J22" s="717"/>
      <c r="K22" s="718"/>
      <c r="L22" s="720"/>
      <c r="M22" s="717"/>
      <c r="N22" s="718">
        <f>E22+H22+K22</f>
        <v>861478</v>
      </c>
      <c r="O22" s="718">
        <f>F22+I22+L22</f>
        <v>861478</v>
      </c>
      <c r="P22" s="494">
        <f>O22/N22*100</f>
        <v>100</v>
      </c>
    </row>
    <row r="23" spans="1:16" ht="12.75">
      <c r="A23" s="832" t="s">
        <v>278</v>
      </c>
      <c r="B23" s="489" t="s">
        <v>576</v>
      </c>
      <c r="C23" s="490" t="s">
        <v>577</v>
      </c>
      <c r="D23" s="717"/>
      <c r="E23" s="718"/>
      <c r="F23" s="719"/>
      <c r="G23" s="717"/>
      <c r="H23" s="718"/>
      <c r="I23" s="720"/>
      <c r="J23" s="717"/>
      <c r="K23" s="718"/>
      <c r="L23" s="720"/>
      <c r="M23" s="717"/>
      <c r="N23" s="718"/>
      <c r="O23" s="718"/>
      <c r="P23" s="494"/>
    </row>
    <row r="24" spans="1:16" ht="12.75">
      <c r="A24" s="832" t="s">
        <v>279</v>
      </c>
      <c r="B24" s="489" t="s">
        <v>924</v>
      </c>
      <c r="C24" s="490" t="s">
        <v>343</v>
      </c>
      <c r="D24" s="717">
        <v>318000</v>
      </c>
      <c r="E24" s="718">
        <v>201600</v>
      </c>
      <c r="F24" s="720">
        <v>137079</v>
      </c>
      <c r="G24" s="717"/>
      <c r="H24" s="718"/>
      <c r="I24" s="720"/>
      <c r="J24" s="717"/>
      <c r="K24" s="718"/>
      <c r="L24" s="720"/>
      <c r="M24" s="717">
        <f>D24+G24+J24</f>
        <v>318000</v>
      </c>
      <c r="N24" s="718">
        <f>E24+H24+K24</f>
        <v>201600</v>
      </c>
      <c r="O24" s="718">
        <f>F24+I24+L24</f>
        <v>137079</v>
      </c>
      <c r="P24" s="494">
        <f>O24/N24*100</f>
        <v>67.99553571428572</v>
      </c>
    </row>
    <row r="25" spans="1:16" ht="33">
      <c r="A25" s="832" t="s">
        <v>280</v>
      </c>
      <c r="B25" s="399" t="s">
        <v>1041</v>
      </c>
      <c r="C25" s="400" t="s">
        <v>1020</v>
      </c>
      <c r="D25" s="717"/>
      <c r="E25" s="718"/>
      <c r="F25" s="720"/>
      <c r="G25" s="717"/>
      <c r="H25" s="718"/>
      <c r="I25" s="720"/>
      <c r="J25" s="717"/>
      <c r="K25" s="718"/>
      <c r="L25" s="720"/>
      <c r="M25" s="717"/>
      <c r="N25" s="718"/>
      <c r="O25" s="718"/>
      <c r="P25" s="494"/>
    </row>
    <row r="26" spans="1:16" ht="16.5">
      <c r="A26" s="832" t="s">
        <v>282</v>
      </c>
      <c r="B26" s="399" t="s">
        <v>1021</v>
      </c>
      <c r="C26" s="400" t="s">
        <v>1022</v>
      </c>
      <c r="D26" s="717"/>
      <c r="E26" s="718"/>
      <c r="F26" s="719"/>
      <c r="G26" s="717"/>
      <c r="H26" s="718"/>
      <c r="I26" s="720"/>
      <c r="J26" s="717"/>
      <c r="K26" s="718"/>
      <c r="L26" s="720"/>
      <c r="M26" s="717"/>
      <c r="N26" s="718"/>
      <c r="O26" s="718"/>
      <c r="P26" s="494"/>
    </row>
    <row r="27" spans="1:16" ht="19.5" customHeight="1">
      <c r="A27" s="832" t="s">
        <v>283</v>
      </c>
      <c r="B27" s="489">
        <v>104051</v>
      </c>
      <c r="C27" s="490" t="s">
        <v>0</v>
      </c>
      <c r="D27" s="717"/>
      <c r="E27" s="718"/>
      <c r="F27" s="719"/>
      <c r="G27" s="717"/>
      <c r="H27" s="718"/>
      <c r="I27" s="720"/>
      <c r="J27" s="717"/>
      <c r="K27" s="718"/>
      <c r="L27" s="720"/>
      <c r="M27" s="717"/>
      <c r="N27" s="718"/>
      <c r="O27" s="718"/>
      <c r="P27" s="494"/>
    </row>
    <row r="28" spans="1:16" ht="12.75">
      <c r="A28" s="832" t="s">
        <v>284</v>
      </c>
      <c r="B28" s="489">
        <v>105010</v>
      </c>
      <c r="C28" s="490" t="s">
        <v>925</v>
      </c>
      <c r="D28" s="717"/>
      <c r="E28" s="718"/>
      <c r="F28" s="719"/>
      <c r="G28" s="717"/>
      <c r="H28" s="718"/>
      <c r="I28" s="720"/>
      <c r="J28" s="717"/>
      <c r="K28" s="718"/>
      <c r="L28" s="720"/>
      <c r="M28" s="717"/>
      <c r="N28" s="718"/>
      <c r="O28" s="718"/>
      <c r="P28" s="494"/>
    </row>
    <row r="29" spans="1:16" ht="18" customHeight="1">
      <c r="A29" s="832" t="s">
        <v>285</v>
      </c>
      <c r="B29" s="489">
        <v>106020</v>
      </c>
      <c r="C29" s="496" t="s">
        <v>926</v>
      </c>
      <c r="D29" s="717"/>
      <c r="E29" s="718"/>
      <c r="F29" s="719"/>
      <c r="G29" s="717"/>
      <c r="H29" s="718"/>
      <c r="I29" s="720"/>
      <c r="J29" s="717"/>
      <c r="K29" s="718"/>
      <c r="L29" s="720"/>
      <c r="M29" s="717"/>
      <c r="N29" s="718"/>
      <c r="O29" s="718"/>
      <c r="P29" s="494"/>
    </row>
    <row r="30" spans="1:16" ht="12.75">
      <c r="A30" s="832" t="s">
        <v>286</v>
      </c>
      <c r="B30" s="489">
        <v>107051</v>
      </c>
      <c r="C30" s="496" t="s">
        <v>310</v>
      </c>
      <c r="D30" s="717"/>
      <c r="E30" s="718"/>
      <c r="F30" s="719"/>
      <c r="G30" s="717"/>
      <c r="H30" s="718"/>
      <c r="I30" s="720"/>
      <c r="J30" s="717"/>
      <c r="K30" s="718"/>
      <c r="L30" s="720"/>
      <c r="M30" s="717"/>
      <c r="N30" s="718"/>
      <c r="O30" s="718"/>
      <c r="P30" s="494"/>
    </row>
    <row r="31" spans="1:16" ht="12.75">
      <c r="A31" s="832" t="s">
        <v>287</v>
      </c>
      <c r="B31" s="710">
        <v>107055</v>
      </c>
      <c r="C31" s="709" t="s">
        <v>1072</v>
      </c>
      <c r="D31" s="717"/>
      <c r="E31" s="718">
        <v>392500</v>
      </c>
      <c r="F31" s="721">
        <v>392500</v>
      </c>
      <c r="G31" s="722"/>
      <c r="H31" s="723"/>
      <c r="I31" s="724"/>
      <c r="J31" s="722"/>
      <c r="K31" s="723"/>
      <c r="L31" s="724"/>
      <c r="M31" s="717">
        <f>D31+G31+J31</f>
        <v>0</v>
      </c>
      <c r="N31" s="718">
        <f>E31+H31+K31</f>
        <v>392500</v>
      </c>
      <c r="O31" s="718">
        <f>F31+I31+L31</f>
        <v>392500</v>
      </c>
      <c r="P31" s="494">
        <f>O31/N31*100</f>
        <v>100</v>
      </c>
    </row>
    <row r="32" spans="1:16" ht="20.25" customHeight="1" thickBot="1">
      <c r="A32" s="833" t="s">
        <v>813</v>
      </c>
      <c r="B32" s="497">
        <v>107060</v>
      </c>
      <c r="C32" s="498" t="s">
        <v>1</v>
      </c>
      <c r="D32" s="722"/>
      <c r="E32" s="723"/>
      <c r="F32" s="725"/>
      <c r="G32" s="726"/>
      <c r="H32" s="727"/>
      <c r="I32" s="728"/>
      <c r="J32" s="726"/>
      <c r="K32" s="727"/>
      <c r="L32" s="728"/>
      <c r="M32" s="717"/>
      <c r="N32" s="718"/>
      <c r="O32" s="718"/>
      <c r="P32" s="494"/>
    </row>
    <row r="33" spans="1:16" ht="13.5" thickBot="1">
      <c r="A33" s="834" t="s">
        <v>814</v>
      </c>
      <c r="B33" s="499"/>
      <c r="C33" s="500" t="s">
        <v>2</v>
      </c>
      <c r="D33" s="729">
        <f>SUM(D11:D32)</f>
        <v>318000</v>
      </c>
      <c r="E33" s="729">
        <f>SUM(E11:E32)</f>
        <v>1946909</v>
      </c>
      <c r="F33" s="729">
        <f>SUM(F11:F32)</f>
        <v>1882388</v>
      </c>
      <c r="G33" s="729"/>
      <c r="H33" s="729">
        <f>SUM(H11:H32)</f>
        <v>817173</v>
      </c>
      <c r="I33" s="729">
        <f>SUM(I11:I32)</f>
        <v>0</v>
      </c>
      <c r="J33" s="729">
        <f>SUM(J11:J32)</f>
        <v>0</v>
      </c>
      <c r="K33" s="730">
        <f>SUM(K11:K32)</f>
        <v>0</v>
      </c>
      <c r="L33" s="730">
        <f>SUM(L11:L32)</f>
        <v>0</v>
      </c>
      <c r="M33" s="731">
        <f>D33+G33+J33</f>
        <v>318000</v>
      </c>
      <c r="N33" s="731">
        <f>E33+H33+K33</f>
        <v>2764082</v>
      </c>
      <c r="O33" s="731">
        <f>F33+I33+L33</f>
        <v>1882388</v>
      </c>
      <c r="P33" s="502">
        <f>O33/N33*100</f>
        <v>68.10174227826815</v>
      </c>
    </row>
    <row r="34" spans="2:16" ht="12.75">
      <c r="B34" s="501"/>
      <c r="C34" s="501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2"/>
      <c r="O34" s="732"/>
      <c r="P34" s="501"/>
    </row>
  </sheetData>
  <sheetProtection/>
  <mergeCells count="22">
    <mergeCell ref="B1:O1"/>
    <mergeCell ref="B2:O2"/>
    <mergeCell ref="B8:B10"/>
    <mergeCell ref="C8:C10"/>
    <mergeCell ref="D8:F8"/>
    <mergeCell ref="F9:F10"/>
    <mergeCell ref="A8:A10"/>
    <mergeCell ref="B6:P6"/>
    <mergeCell ref="G8:I8"/>
    <mergeCell ref="G10:H10"/>
    <mergeCell ref="O9:O10"/>
    <mergeCell ref="B5:P5"/>
    <mergeCell ref="J8:L8"/>
    <mergeCell ref="J10:K10"/>
    <mergeCell ref="M10:N10"/>
    <mergeCell ref="D10:E10"/>
    <mergeCell ref="P9:P10"/>
    <mergeCell ref="M8:P8"/>
    <mergeCell ref="B3:P3"/>
    <mergeCell ref="I9:I10"/>
    <mergeCell ref="B4:P4"/>
    <mergeCell ref="L9:L10"/>
  </mergeCells>
  <printOptions/>
  <pageMargins left="0.15748031496062992" right="0.15748031496062992" top="0.15748031496062992" bottom="0.35433070866141736" header="0.2362204724409449" footer="0.35433070866141736"/>
  <pageSetup horizontalDpi="200" verticalDpi="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G42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6.125" style="17" customWidth="1"/>
    <col min="2" max="2" width="9.125" style="17" customWidth="1"/>
    <col min="3" max="3" width="63.125" style="17" customWidth="1"/>
    <col min="4" max="4" width="15.75390625" style="17" customWidth="1"/>
    <col min="5" max="5" width="22.375" style="17" customWidth="1"/>
    <col min="6" max="6" width="23.375" style="17" customWidth="1"/>
    <col min="7" max="7" width="24.625" style="17" customWidth="1"/>
    <col min="8" max="16384" width="9.125" style="17" customWidth="1"/>
  </cols>
  <sheetData>
    <row r="2" spans="2:7" s="38" customFormat="1" ht="15" customHeight="1">
      <c r="B2" s="1033"/>
      <c r="C2" s="1033"/>
      <c r="D2" s="1033"/>
      <c r="E2" s="1033"/>
      <c r="F2" s="1033"/>
      <c r="G2" s="1033"/>
    </row>
    <row r="3" spans="2:7" s="76" customFormat="1" ht="15.75">
      <c r="B3" s="1028" t="s">
        <v>1196</v>
      </c>
      <c r="C3" s="1028"/>
      <c r="D3" s="1028"/>
      <c r="E3" s="1028"/>
      <c r="F3" s="1028"/>
      <c r="G3" s="1028"/>
    </row>
    <row r="4" spans="4:7" s="51" customFormat="1" ht="15" customHeight="1">
      <c r="D4" s="50"/>
      <c r="E4" s="79"/>
      <c r="F4" s="79"/>
      <c r="G4" s="79"/>
    </row>
    <row r="5" spans="2:7" s="12" customFormat="1" ht="15" customHeight="1">
      <c r="B5" s="963" t="s">
        <v>652</v>
      </c>
      <c r="C5" s="963"/>
      <c r="D5" s="963"/>
      <c r="E5" s="963"/>
      <c r="F5" s="963"/>
      <c r="G5" s="963"/>
    </row>
    <row r="6" spans="2:7" s="12" customFormat="1" ht="15.75">
      <c r="B6" s="963" t="s">
        <v>675</v>
      </c>
      <c r="C6" s="963"/>
      <c r="D6" s="963"/>
      <c r="E6" s="963"/>
      <c r="F6" s="963"/>
      <c r="G6" s="963"/>
    </row>
    <row r="7" spans="2:7" s="12" customFormat="1" ht="15" customHeight="1">
      <c r="B7" s="963" t="s">
        <v>1052</v>
      </c>
      <c r="C7" s="963"/>
      <c r="D7" s="963"/>
      <c r="E7" s="963"/>
      <c r="F7" s="963"/>
      <c r="G7" s="963"/>
    </row>
    <row r="8" spans="2:7" s="12" customFormat="1" ht="15" customHeight="1">
      <c r="B8" s="963"/>
      <c r="C8" s="964"/>
      <c r="D8" s="964"/>
      <c r="E8" s="964"/>
      <c r="F8" s="964"/>
      <c r="G8" s="964"/>
    </row>
    <row r="9" spans="2:7" s="76" customFormat="1" ht="15.75" customHeight="1" thickBot="1">
      <c r="B9" s="439"/>
      <c r="C9" s="439"/>
      <c r="D9" s="439"/>
      <c r="E9" s="439"/>
      <c r="F9" s="439"/>
      <c r="G9" s="440" t="s">
        <v>1058</v>
      </c>
    </row>
    <row r="10" spans="1:7" s="76" customFormat="1" ht="16.5" customHeight="1" thickBot="1">
      <c r="A10" s="1030" t="s">
        <v>1155</v>
      </c>
      <c r="B10" s="965" t="s">
        <v>437</v>
      </c>
      <c r="C10" s="968" t="s">
        <v>438</v>
      </c>
      <c r="D10" s="971" t="s">
        <v>558</v>
      </c>
      <c r="E10" s="974" t="s">
        <v>5</v>
      </c>
      <c r="F10" s="975"/>
      <c r="G10" s="976"/>
    </row>
    <row r="11" spans="1:7" s="76" customFormat="1" ht="33" customHeight="1">
      <c r="A11" s="1031"/>
      <c r="B11" s="966"/>
      <c r="C11" s="969"/>
      <c r="D11" s="972"/>
      <c r="E11" s="977" t="s">
        <v>439</v>
      </c>
      <c r="F11" s="977" t="s">
        <v>6</v>
      </c>
      <c r="G11" s="978" t="s">
        <v>7</v>
      </c>
    </row>
    <row r="12" spans="1:7" s="76" customFormat="1" ht="22.5" customHeight="1" thickBot="1">
      <c r="A12" s="1031"/>
      <c r="B12" s="966"/>
      <c r="C12" s="969"/>
      <c r="D12" s="972"/>
      <c r="E12" s="977"/>
      <c r="F12" s="977"/>
      <c r="G12" s="978"/>
    </row>
    <row r="13" spans="1:7" ht="13.5" thickBot="1">
      <c r="A13" s="1032"/>
      <c r="B13" s="966"/>
      <c r="C13" s="969"/>
      <c r="D13" s="972"/>
      <c r="E13" s="979" t="s">
        <v>8</v>
      </c>
      <c r="F13" s="980"/>
      <c r="G13" s="981"/>
    </row>
    <row r="14" spans="2:7" ht="3" customHeight="1" thickBot="1">
      <c r="B14" s="967"/>
      <c r="C14" s="970"/>
      <c r="D14" s="973"/>
      <c r="E14" s="1029"/>
      <c r="F14" s="982"/>
      <c r="G14" s="983"/>
    </row>
    <row r="15" spans="1:7" ht="31.5">
      <c r="A15" s="837" t="s">
        <v>808</v>
      </c>
      <c r="B15" s="441" t="s">
        <v>440</v>
      </c>
      <c r="C15" s="442" t="s">
        <v>441</v>
      </c>
      <c r="D15" s="443">
        <f>E15+F15</f>
        <v>4754670</v>
      </c>
      <c r="E15" s="444">
        <v>4506796</v>
      </c>
      <c r="F15" s="445">
        <v>247874</v>
      </c>
      <c r="G15" s="446"/>
    </row>
    <row r="16" spans="1:7" ht="15.75">
      <c r="A16" s="838" t="s">
        <v>809</v>
      </c>
      <c r="B16" s="447" t="s">
        <v>798</v>
      </c>
      <c r="C16" s="442" t="s">
        <v>344</v>
      </c>
      <c r="D16" s="448">
        <f>E16+F16+G16</f>
        <v>29866</v>
      </c>
      <c r="E16" s="449">
        <v>29866</v>
      </c>
      <c r="F16" s="450"/>
      <c r="G16" s="451"/>
    </row>
    <row r="17" spans="1:7" ht="15.75">
      <c r="A17" s="838" t="s">
        <v>810</v>
      </c>
      <c r="B17" s="447" t="s">
        <v>799</v>
      </c>
      <c r="C17" s="452" t="s">
        <v>800</v>
      </c>
      <c r="D17" s="448">
        <f aca="true" t="shared" si="0" ref="D17:D36">E17+F17+G17</f>
        <v>0</v>
      </c>
      <c r="E17" s="449"/>
      <c r="F17" s="450"/>
      <c r="G17" s="451"/>
    </row>
    <row r="18" spans="1:7" ht="15.75">
      <c r="A18" s="838" t="s">
        <v>811</v>
      </c>
      <c r="B18" s="403" t="s">
        <v>801</v>
      </c>
      <c r="C18" s="453" t="s">
        <v>802</v>
      </c>
      <c r="D18" s="448">
        <f t="shared" si="0"/>
        <v>1507571</v>
      </c>
      <c r="E18" s="449">
        <v>1507571</v>
      </c>
      <c r="F18" s="450"/>
      <c r="G18" s="451"/>
    </row>
    <row r="19" spans="1:7" ht="15.75">
      <c r="A19" s="838" t="s">
        <v>812</v>
      </c>
      <c r="B19" s="447" t="s">
        <v>804</v>
      </c>
      <c r="C19" s="442" t="s">
        <v>805</v>
      </c>
      <c r="D19" s="448">
        <f t="shared" si="0"/>
        <v>2742985</v>
      </c>
      <c r="E19" s="449"/>
      <c r="F19" s="450">
        <v>2742985</v>
      </c>
      <c r="G19" s="451"/>
    </row>
    <row r="20" spans="1:7" ht="15.75">
      <c r="A20" s="838" t="s">
        <v>834</v>
      </c>
      <c r="B20" s="447" t="s">
        <v>568</v>
      </c>
      <c r="C20" s="454" t="s">
        <v>569</v>
      </c>
      <c r="D20" s="448">
        <f t="shared" si="0"/>
        <v>0</v>
      </c>
      <c r="E20" s="449"/>
      <c r="F20" s="450"/>
      <c r="G20" s="451"/>
    </row>
    <row r="21" spans="1:7" ht="31.5">
      <c r="A21" s="838" t="s">
        <v>835</v>
      </c>
      <c r="B21" s="447" t="s">
        <v>570</v>
      </c>
      <c r="C21" s="442" t="s">
        <v>571</v>
      </c>
      <c r="D21" s="448">
        <f t="shared" si="0"/>
        <v>0</v>
      </c>
      <c r="E21" s="449"/>
      <c r="F21" s="450"/>
      <c r="G21" s="451"/>
    </row>
    <row r="22" spans="1:7" ht="16.5">
      <c r="A22" s="838" t="s">
        <v>836</v>
      </c>
      <c r="B22" s="399" t="s">
        <v>1018</v>
      </c>
      <c r="C22" s="400" t="s">
        <v>1019</v>
      </c>
      <c r="D22" s="448">
        <f t="shared" si="0"/>
        <v>21069</v>
      </c>
      <c r="E22" s="449">
        <v>21069</v>
      </c>
      <c r="F22" s="450"/>
      <c r="G22" s="451"/>
    </row>
    <row r="23" spans="1:7" ht="15.75">
      <c r="A23" s="838" t="s">
        <v>837</v>
      </c>
      <c r="B23" s="447" t="s">
        <v>572</v>
      </c>
      <c r="C23" s="455" t="s">
        <v>573</v>
      </c>
      <c r="D23" s="448">
        <f t="shared" si="0"/>
        <v>0</v>
      </c>
      <c r="E23" s="449"/>
      <c r="F23" s="450"/>
      <c r="G23" s="451"/>
    </row>
    <row r="24" spans="1:7" ht="15.75">
      <c r="A24" s="838" t="s">
        <v>276</v>
      </c>
      <c r="B24" s="447" t="s">
        <v>574</v>
      </c>
      <c r="C24" s="442" t="s">
        <v>575</v>
      </c>
      <c r="D24" s="448">
        <f t="shared" si="0"/>
        <v>0</v>
      </c>
      <c r="E24" s="449"/>
      <c r="F24" s="450"/>
      <c r="G24" s="451"/>
    </row>
    <row r="25" spans="1:7" ht="15.75">
      <c r="A25" s="838" t="s">
        <v>277</v>
      </c>
      <c r="B25" s="447" t="s">
        <v>921</v>
      </c>
      <c r="C25" s="442" t="s">
        <v>342</v>
      </c>
      <c r="D25" s="448">
        <f t="shared" si="0"/>
        <v>718252</v>
      </c>
      <c r="E25" s="449">
        <v>718252</v>
      </c>
      <c r="F25" s="450"/>
      <c r="G25" s="451"/>
    </row>
    <row r="26" spans="1:7" ht="15.75">
      <c r="A26" s="838" t="s">
        <v>304</v>
      </c>
      <c r="B26" s="447" t="s">
        <v>922</v>
      </c>
      <c r="C26" s="442" t="s">
        <v>923</v>
      </c>
      <c r="D26" s="448">
        <f t="shared" si="0"/>
        <v>2284490</v>
      </c>
      <c r="E26" s="449">
        <v>2284490</v>
      </c>
      <c r="F26" s="450"/>
      <c r="G26" s="451"/>
    </row>
    <row r="27" spans="1:7" ht="15.75">
      <c r="A27" s="838" t="s">
        <v>278</v>
      </c>
      <c r="B27" s="447" t="s">
        <v>576</v>
      </c>
      <c r="C27" s="442" t="s">
        <v>577</v>
      </c>
      <c r="D27" s="448">
        <f t="shared" si="0"/>
        <v>94454</v>
      </c>
      <c r="E27" s="449">
        <v>94454</v>
      </c>
      <c r="F27" s="450"/>
      <c r="G27" s="451"/>
    </row>
    <row r="28" spans="1:7" ht="15.75">
      <c r="A28" s="838" t="s">
        <v>279</v>
      </c>
      <c r="B28" s="447" t="s">
        <v>924</v>
      </c>
      <c r="C28" s="442" t="s">
        <v>343</v>
      </c>
      <c r="D28" s="448">
        <f t="shared" si="0"/>
        <v>387625</v>
      </c>
      <c r="E28" s="449">
        <v>387625</v>
      </c>
      <c r="F28" s="450"/>
      <c r="G28" s="451"/>
    </row>
    <row r="29" spans="1:7" ht="15.75">
      <c r="A29" s="838" t="s">
        <v>280</v>
      </c>
      <c r="B29" s="447" t="s">
        <v>1042</v>
      </c>
      <c r="C29" s="442" t="s">
        <v>1043</v>
      </c>
      <c r="D29" s="448">
        <f t="shared" si="0"/>
        <v>898276</v>
      </c>
      <c r="E29" s="449">
        <v>492233</v>
      </c>
      <c r="F29" s="450">
        <v>406043</v>
      </c>
      <c r="G29" s="451"/>
    </row>
    <row r="30" spans="1:7" ht="15.75">
      <c r="A30" s="838" t="s">
        <v>282</v>
      </c>
      <c r="B30" s="447" t="s">
        <v>1021</v>
      </c>
      <c r="C30" s="442" t="s">
        <v>1044</v>
      </c>
      <c r="D30" s="448">
        <f t="shared" si="0"/>
        <v>50000</v>
      </c>
      <c r="E30" s="449"/>
      <c r="F30" s="450">
        <v>50000</v>
      </c>
      <c r="G30" s="451"/>
    </row>
    <row r="31" spans="1:7" ht="16.5">
      <c r="A31" s="838" t="s">
        <v>283</v>
      </c>
      <c r="B31" s="399">
        <v>104037</v>
      </c>
      <c r="C31" s="400" t="s">
        <v>1071</v>
      </c>
      <c r="D31" s="448">
        <f t="shared" si="0"/>
        <v>32164</v>
      </c>
      <c r="E31" s="449">
        <v>32164</v>
      </c>
      <c r="F31" s="450"/>
      <c r="G31" s="451"/>
    </row>
    <row r="32" spans="1:7" ht="15.75">
      <c r="A32" s="838" t="s">
        <v>284</v>
      </c>
      <c r="B32" s="447">
        <v>104051</v>
      </c>
      <c r="C32" s="442" t="s">
        <v>0</v>
      </c>
      <c r="D32" s="448">
        <f t="shared" si="0"/>
        <v>52200</v>
      </c>
      <c r="E32" s="449"/>
      <c r="F32" s="450"/>
      <c r="G32" s="451">
        <v>52200</v>
      </c>
    </row>
    <row r="33" spans="1:7" ht="15.75">
      <c r="A33" s="838" t="s">
        <v>285</v>
      </c>
      <c r="B33" s="447">
        <v>107051</v>
      </c>
      <c r="C33" s="453" t="s">
        <v>310</v>
      </c>
      <c r="D33" s="448">
        <f t="shared" si="0"/>
        <v>916583</v>
      </c>
      <c r="E33" s="449">
        <v>916583</v>
      </c>
      <c r="F33" s="450"/>
      <c r="G33" s="451"/>
    </row>
    <row r="34" spans="1:7" ht="16.5">
      <c r="A34" s="838" t="s">
        <v>286</v>
      </c>
      <c r="B34" s="677">
        <v>107055</v>
      </c>
      <c r="C34" s="676" t="s">
        <v>1072</v>
      </c>
      <c r="D34" s="448">
        <f t="shared" si="0"/>
        <v>2655060</v>
      </c>
      <c r="E34" s="456">
        <v>2655060</v>
      </c>
      <c r="F34" s="457"/>
      <c r="G34" s="458"/>
    </row>
    <row r="35" spans="1:7" ht="16.5" thickBot="1">
      <c r="A35" s="839" t="s">
        <v>287</v>
      </c>
      <c r="B35" s="447">
        <v>107060</v>
      </c>
      <c r="C35" s="442" t="s">
        <v>927</v>
      </c>
      <c r="D35" s="459">
        <f t="shared" si="0"/>
        <v>1628106</v>
      </c>
      <c r="E35" s="456">
        <v>1628106</v>
      </c>
      <c r="F35" s="457"/>
      <c r="G35" s="458"/>
    </row>
    <row r="36" spans="1:7" ht="16.5" thickBot="1">
      <c r="A36" s="840" t="s">
        <v>813</v>
      </c>
      <c r="B36" s="410"/>
      <c r="C36" s="411" t="s">
        <v>9</v>
      </c>
      <c r="D36" s="460">
        <f t="shared" si="0"/>
        <v>18773371</v>
      </c>
      <c r="E36" s="461">
        <f>SUM(E15:E35)</f>
        <v>15274269</v>
      </c>
      <c r="F36" s="462">
        <f>SUM(F15:F35)</f>
        <v>3446902</v>
      </c>
      <c r="G36" s="460">
        <f>SUM(G15:G35)</f>
        <v>52200</v>
      </c>
    </row>
    <row r="42" ht="12.75">
      <c r="D42" s="513"/>
    </row>
  </sheetData>
  <sheetProtection/>
  <mergeCells count="15">
    <mergeCell ref="A10:A13"/>
    <mergeCell ref="B2:G2"/>
    <mergeCell ref="B10:B14"/>
    <mergeCell ref="C10:C14"/>
    <mergeCell ref="D10:D14"/>
    <mergeCell ref="E10:G10"/>
    <mergeCell ref="B5:G5"/>
    <mergeCell ref="B3:G3"/>
    <mergeCell ref="E13:G14"/>
    <mergeCell ref="B6:G6"/>
    <mergeCell ref="B7:G7"/>
    <mergeCell ref="E11:E12"/>
    <mergeCell ref="F11:F12"/>
    <mergeCell ref="G11:G12"/>
    <mergeCell ref="B8:G8"/>
  </mergeCells>
  <printOptions horizontalCentered="1"/>
  <pageMargins left="0.2362204724409449" right="0.1968503937007874" top="0" bottom="0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U4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4.125" style="9" customWidth="1"/>
    <col min="2" max="2" width="5.625" style="9" customWidth="1"/>
    <col min="3" max="3" width="9.125" style="9" customWidth="1"/>
    <col min="4" max="4" width="33.25390625" style="9" customWidth="1"/>
    <col min="5" max="5" width="11.125" style="9" customWidth="1"/>
    <col min="6" max="6" width="12.375" style="9" customWidth="1"/>
    <col min="7" max="7" width="12.875" style="9" customWidth="1"/>
    <col min="8" max="8" width="12.75390625" style="9" customWidth="1"/>
    <col min="9" max="11" width="10.75390625" style="9" customWidth="1"/>
    <col min="12" max="16384" width="9.125" style="9" customWidth="1"/>
  </cols>
  <sheetData>
    <row r="1" spans="2:11" s="76" customFormat="1" ht="12.75">
      <c r="B1"/>
      <c r="C1"/>
      <c r="D1"/>
      <c r="E1"/>
      <c r="F1"/>
      <c r="G1"/>
      <c r="H1"/>
      <c r="I1"/>
      <c r="J1"/>
      <c r="K1"/>
    </row>
    <row r="2" spans="2:11" ht="12.75" customHeight="1">
      <c r="B2" s="1041" t="s">
        <v>1197</v>
      </c>
      <c r="C2" s="1041"/>
      <c r="D2" s="1041"/>
      <c r="E2" s="1041"/>
      <c r="F2" s="1041"/>
      <c r="G2" s="1041"/>
      <c r="H2" s="1041"/>
      <c r="I2" s="1041"/>
      <c r="J2"/>
      <c r="K2"/>
    </row>
    <row r="3" spans="2:11" s="52" customFormat="1" ht="12.75" customHeight="1">
      <c r="B3" s="1039"/>
      <c r="C3" s="1039"/>
      <c r="D3" s="1039"/>
      <c r="E3" s="1039"/>
      <c r="F3" s="1039"/>
      <c r="G3" s="1039"/>
      <c r="H3"/>
      <c r="I3"/>
      <c r="J3"/>
      <c r="K3"/>
    </row>
    <row r="4" spans="2:11" ht="15.75">
      <c r="B4" s="985"/>
      <c r="C4" s="985"/>
      <c r="D4" s="985"/>
      <c r="E4" s="985"/>
      <c r="F4" s="985"/>
      <c r="G4" s="985"/>
      <c r="H4" s="985"/>
      <c r="I4" s="985"/>
      <c r="J4"/>
      <c r="K4"/>
    </row>
    <row r="5" spans="2:11" ht="15.75">
      <c r="B5" s="52"/>
      <c r="C5" s="52"/>
      <c r="D5" s="52"/>
      <c r="E5" s="52"/>
      <c r="F5" s="52"/>
      <c r="G5" s="52"/>
      <c r="H5"/>
      <c r="I5"/>
      <c r="J5"/>
      <c r="K5"/>
    </row>
    <row r="6" spans="2:11" ht="15.75">
      <c r="B6" s="985" t="s">
        <v>652</v>
      </c>
      <c r="C6" s="985"/>
      <c r="D6" s="985"/>
      <c r="E6" s="985"/>
      <c r="F6" s="985"/>
      <c r="G6" s="985"/>
      <c r="H6" s="985"/>
      <c r="I6" s="985"/>
      <c r="J6"/>
      <c r="K6"/>
    </row>
    <row r="7" spans="2:11" s="52" customFormat="1" ht="15.75">
      <c r="B7" s="985" t="s">
        <v>928</v>
      </c>
      <c r="C7" s="985"/>
      <c r="D7" s="985"/>
      <c r="E7" s="985"/>
      <c r="F7" s="985"/>
      <c r="G7" s="985"/>
      <c r="H7" s="985"/>
      <c r="I7" s="985"/>
      <c r="J7"/>
      <c r="K7"/>
    </row>
    <row r="8" spans="2:11" s="52" customFormat="1" ht="15.75">
      <c r="B8" s="985" t="s">
        <v>1059</v>
      </c>
      <c r="C8" s="964"/>
      <c r="D8" s="964"/>
      <c r="E8" s="964"/>
      <c r="F8" s="964"/>
      <c r="G8" s="964"/>
      <c r="H8" s="964"/>
      <c r="I8" s="964"/>
      <c r="J8"/>
      <c r="K8"/>
    </row>
    <row r="9" spans="2:11" s="38" customFormat="1" ht="12.75">
      <c r="B9" s="926"/>
      <c r="C9" s="926"/>
      <c r="D9" s="926"/>
      <c r="E9" s="926"/>
      <c r="F9" s="926"/>
      <c r="G9" s="926"/>
      <c r="H9" s="1042"/>
      <c r="I9" s="1042"/>
      <c r="J9"/>
      <c r="K9"/>
    </row>
    <row r="10" spans="2:11" s="38" customFormat="1" ht="15.75" thickBot="1">
      <c r="B10" s="52"/>
      <c r="C10" s="52"/>
      <c r="D10" s="52"/>
      <c r="E10" s="52"/>
      <c r="F10" s="52"/>
      <c r="G10" s="81"/>
      <c r="H10"/>
      <c r="I10" s="81" t="s">
        <v>1058</v>
      </c>
      <c r="J10"/>
      <c r="K10"/>
    </row>
    <row r="11" spans="1:11" s="38" customFormat="1" ht="24.75" customHeight="1" thickBot="1">
      <c r="A11" s="1047" t="s">
        <v>262</v>
      </c>
      <c r="B11" s="1048"/>
      <c r="C11" s="1048"/>
      <c r="D11" s="1048"/>
      <c r="E11" s="1023"/>
      <c r="F11" s="841" t="s">
        <v>300</v>
      </c>
      <c r="G11" s="541" t="s">
        <v>328</v>
      </c>
      <c r="H11" s="1043" t="s">
        <v>301</v>
      </c>
      <c r="I11" s="1043" t="s">
        <v>14</v>
      </c>
      <c r="J11"/>
      <c r="K11"/>
    </row>
    <row r="12" spans="1:11" s="52" customFormat="1" ht="28.5" customHeight="1" thickBot="1">
      <c r="A12" s="1049"/>
      <c r="B12" s="1050"/>
      <c r="C12" s="1050"/>
      <c r="D12" s="1050"/>
      <c r="E12" s="1051"/>
      <c r="F12" s="1045" t="s">
        <v>261</v>
      </c>
      <c r="G12" s="1046"/>
      <c r="H12" s="1044"/>
      <c r="I12" s="1044" t="s">
        <v>302</v>
      </c>
      <c r="J12"/>
      <c r="K12"/>
    </row>
    <row r="13" spans="2:11" s="52" customFormat="1" ht="16.5" customHeight="1">
      <c r="B13" s="519"/>
      <c r="C13" s="519"/>
      <c r="D13" s="519"/>
      <c r="E13" s="519"/>
      <c r="F13" s="519"/>
      <c r="G13" s="520"/>
      <c r="H13"/>
      <c r="I13"/>
      <c r="J13"/>
      <c r="K13"/>
    </row>
    <row r="14" spans="1:11" s="52" customFormat="1" ht="16.5" customHeight="1">
      <c r="A14" s="1037" t="s">
        <v>1076</v>
      </c>
      <c r="B14" s="936"/>
      <c r="C14" s="936"/>
      <c r="D14" s="936"/>
      <c r="E14" s="522"/>
      <c r="F14" s="532"/>
      <c r="G14" s="532"/>
      <c r="H14" s="532"/>
      <c r="I14" s="532"/>
      <c r="J14"/>
      <c r="K14"/>
    </row>
    <row r="15" spans="1:11" s="52" customFormat="1" ht="39.75" customHeight="1">
      <c r="A15" s="843" t="s">
        <v>352</v>
      </c>
      <c r="B15" s="1035" t="s">
        <v>1077</v>
      </c>
      <c r="C15" s="1040"/>
      <c r="D15" s="1040"/>
      <c r="E15" s="1040"/>
      <c r="F15" s="540"/>
      <c r="G15" s="540"/>
      <c r="H15" s="532"/>
      <c r="I15" s="532"/>
      <c r="J15"/>
      <c r="K15"/>
    </row>
    <row r="16" spans="1:11" s="52" customFormat="1" ht="16.5" customHeight="1">
      <c r="A16" s="81" t="s">
        <v>266</v>
      </c>
      <c r="B16" s="531" t="s">
        <v>1026</v>
      </c>
      <c r="C16" s="531"/>
      <c r="D16" s="531"/>
      <c r="E16" s="531"/>
      <c r="F16" s="755">
        <v>50000</v>
      </c>
      <c r="G16" s="531"/>
      <c r="H16" s="532"/>
      <c r="I16" s="532"/>
      <c r="J16"/>
      <c r="K16"/>
    </row>
    <row r="17" spans="2:11" s="52" customFormat="1" ht="12" customHeight="1">
      <c r="B17" s="531"/>
      <c r="C17" s="531"/>
      <c r="D17" s="531"/>
      <c r="E17" s="531"/>
      <c r="F17" s="755"/>
      <c r="G17" s="531"/>
      <c r="H17" s="532"/>
      <c r="I17" s="532"/>
      <c r="J17" s="532"/>
      <c r="K17" s="514"/>
    </row>
    <row r="18" spans="1:11" s="52" customFormat="1" ht="34.5" customHeight="1">
      <c r="A18" s="1035" t="s">
        <v>1078</v>
      </c>
      <c r="B18" s="936"/>
      <c r="C18" s="936"/>
      <c r="D18" s="936"/>
      <c r="E18" s="936"/>
      <c r="F18" s="756">
        <v>50000</v>
      </c>
      <c r="G18" s="531"/>
      <c r="H18" s="532"/>
      <c r="I18" s="532"/>
      <c r="J18" s="532"/>
      <c r="K18" s="514"/>
    </row>
    <row r="19" spans="1:11" s="52" customFormat="1" ht="44.25" customHeight="1">
      <c r="A19" s="844" t="s">
        <v>989</v>
      </c>
      <c r="B19" s="1034" t="s">
        <v>929</v>
      </c>
      <c r="C19" s="1034"/>
      <c r="D19" s="1034"/>
      <c r="E19" s="1034"/>
      <c r="F19" s="537"/>
      <c r="G19" s="536"/>
      <c r="H19" s="532"/>
      <c r="I19" s="535"/>
      <c r="J19" s="532"/>
      <c r="K19" s="514"/>
    </row>
    <row r="20" spans="1:11" s="17" customFormat="1" ht="16.5">
      <c r="A20" s="274" t="s">
        <v>266</v>
      </c>
      <c r="B20" s="528" t="s">
        <v>332</v>
      </c>
      <c r="C20" s="528"/>
      <c r="D20" s="528"/>
      <c r="E20" s="528"/>
      <c r="F20" s="538">
        <v>85000</v>
      </c>
      <c r="G20" s="536">
        <v>85600</v>
      </c>
      <c r="H20" s="532">
        <v>85600</v>
      </c>
      <c r="I20" s="535">
        <f>H20/G20*100</f>
        <v>100</v>
      </c>
      <c r="J20" s="532"/>
      <c r="K20" s="514"/>
    </row>
    <row r="21" spans="1:11" s="17" customFormat="1" ht="16.5">
      <c r="A21" s="274" t="s">
        <v>267</v>
      </c>
      <c r="B21" s="528" t="s">
        <v>1073</v>
      </c>
      <c r="C21" s="528"/>
      <c r="D21" s="528"/>
      <c r="E21" s="528"/>
      <c r="F21" s="538">
        <v>6000</v>
      </c>
      <c r="G21" s="536">
        <v>6000</v>
      </c>
      <c r="H21" s="532">
        <v>1280</v>
      </c>
      <c r="I21" s="535">
        <f>H21/G21*100</f>
        <v>21.333333333333336</v>
      </c>
      <c r="J21" s="532"/>
      <c r="K21" s="514"/>
    </row>
    <row r="22" spans="1:11" s="17" customFormat="1" ht="16.5">
      <c r="A22" s="274" t="s">
        <v>268</v>
      </c>
      <c r="B22" s="528" t="s">
        <v>1074</v>
      </c>
      <c r="C22" s="528"/>
      <c r="D22" s="528"/>
      <c r="E22" s="528"/>
      <c r="F22" s="538">
        <v>18000</v>
      </c>
      <c r="G22" s="536">
        <v>42300</v>
      </c>
      <c r="H22" s="532">
        <v>42300</v>
      </c>
      <c r="I22" s="535">
        <f>H22/G22*100</f>
        <v>100</v>
      </c>
      <c r="J22" s="532"/>
      <c r="K22" s="514"/>
    </row>
    <row r="23" spans="1:11" s="17" customFormat="1" ht="16.5">
      <c r="A23" s="274" t="s">
        <v>269</v>
      </c>
      <c r="B23" s="528" t="s">
        <v>1075</v>
      </c>
      <c r="C23" s="528"/>
      <c r="D23" s="528"/>
      <c r="E23" s="528"/>
      <c r="F23" s="538">
        <v>30000</v>
      </c>
      <c r="G23" s="536">
        <v>30000</v>
      </c>
      <c r="H23" s="532">
        <v>28000</v>
      </c>
      <c r="I23" s="535">
        <f>H23/G23*100</f>
        <v>93.33333333333333</v>
      </c>
      <c r="J23" s="532"/>
      <c r="K23" s="514"/>
    </row>
    <row r="24" spans="1:11" s="17" customFormat="1" ht="33.75" customHeight="1">
      <c r="A24" s="1035" t="s">
        <v>929</v>
      </c>
      <c r="B24" s="936"/>
      <c r="C24" s="936"/>
      <c r="D24" s="936"/>
      <c r="E24" s="936"/>
      <c r="F24" s="539">
        <f>F20+F21+F22+F23</f>
        <v>139000</v>
      </c>
      <c r="G24" s="539">
        <f>G20+G21+G22+G23</f>
        <v>163900</v>
      </c>
      <c r="H24" s="539">
        <f>H20+H21+H22+H23</f>
        <v>157180</v>
      </c>
      <c r="I24" s="535">
        <f>H24/G24*100</f>
        <v>95.89993898718731</v>
      </c>
      <c r="J24" s="532"/>
      <c r="K24" s="514"/>
    </row>
    <row r="25" spans="2:255" s="17" customFormat="1" ht="16.5">
      <c r="B25" s="526"/>
      <c r="C25" s="527"/>
      <c r="D25" s="527"/>
      <c r="E25" s="527"/>
      <c r="F25" s="537"/>
      <c r="G25" s="536"/>
      <c r="H25" s="532"/>
      <c r="I25" s="535"/>
      <c r="J25" s="532"/>
      <c r="K25" s="51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1:255" s="17" customFormat="1" ht="16.5">
      <c r="A26" s="843" t="s">
        <v>994</v>
      </c>
      <c r="B26" s="1035" t="s">
        <v>333</v>
      </c>
      <c r="C26" s="1038"/>
      <c r="D26" s="1038"/>
      <c r="E26" s="1038"/>
      <c r="F26" s="537"/>
      <c r="G26" s="536"/>
      <c r="H26" s="532"/>
      <c r="I26" s="535"/>
      <c r="J26" s="532"/>
      <c r="K26" s="51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17" customFormat="1" ht="16.5">
      <c r="A27" s="274" t="s">
        <v>266</v>
      </c>
      <c r="B27" s="392" t="s">
        <v>1027</v>
      </c>
      <c r="C27" s="392"/>
      <c r="D27" s="521"/>
      <c r="E27" s="524"/>
      <c r="F27" s="532">
        <v>600000</v>
      </c>
      <c r="G27" s="536">
        <v>599400</v>
      </c>
      <c r="H27" s="532">
        <v>565933</v>
      </c>
      <c r="I27" s="535">
        <f>H27/G27*100</f>
        <v>94.41658324991658</v>
      </c>
      <c r="J27" s="532"/>
      <c r="K27" s="51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17" customFormat="1" ht="16.5">
      <c r="A28" s="1036" t="s">
        <v>333</v>
      </c>
      <c r="B28" s="936"/>
      <c r="C28" s="936"/>
      <c r="D28" s="936"/>
      <c r="E28" s="524"/>
      <c r="F28" s="533">
        <f>F27</f>
        <v>600000</v>
      </c>
      <c r="G28" s="530">
        <f>G27</f>
        <v>599400</v>
      </c>
      <c r="H28" s="533">
        <f>H27</f>
        <v>565933</v>
      </c>
      <c r="I28" s="535">
        <f>H28/G28*100</f>
        <v>94.41658324991658</v>
      </c>
      <c r="J28" s="532"/>
      <c r="K28" s="51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2:255" s="17" customFormat="1" ht="16.5">
      <c r="B29" s="529"/>
      <c r="C29" s="392"/>
      <c r="D29" s="521"/>
      <c r="E29" s="524"/>
      <c r="F29" s="533"/>
      <c r="G29" s="530"/>
      <c r="H29" s="533"/>
      <c r="I29" s="535"/>
      <c r="J29" s="532"/>
      <c r="K29" s="51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s="17" customFormat="1" ht="16.5">
      <c r="A30" s="842" t="s">
        <v>997</v>
      </c>
      <c r="B30" s="529" t="s">
        <v>1079</v>
      </c>
      <c r="C30" s="392"/>
      <c r="D30" s="521"/>
      <c r="E30" s="524"/>
      <c r="F30" s="533"/>
      <c r="G30" s="530">
        <v>9912018</v>
      </c>
      <c r="H30" s="533"/>
      <c r="I30" s="535"/>
      <c r="J30" s="532"/>
      <c r="K30" s="51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</row>
    <row r="31" spans="2:11" s="17" customFormat="1" ht="13.5" customHeight="1">
      <c r="B31" s="392"/>
      <c r="C31" s="392"/>
      <c r="D31" s="521"/>
      <c r="E31" s="524"/>
      <c r="F31" s="532"/>
      <c r="G31" s="536"/>
      <c r="H31" s="532"/>
      <c r="I31" s="535"/>
      <c r="J31" s="532"/>
      <c r="K31" s="514"/>
    </row>
    <row r="32" spans="1:11" s="17" customFormat="1" ht="21.75" customHeight="1">
      <c r="A32" s="1037" t="s">
        <v>334</v>
      </c>
      <c r="B32" s="936"/>
      <c r="C32" s="936"/>
      <c r="D32" s="936"/>
      <c r="E32" s="522"/>
      <c r="F32" s="530">
        <f>F24+F28+F18</f>
        <v>789000</v>
      </c>
      <c r="G32" s="530">
        <f>G24+G28+G30</f>
        <v>10675318</v>
      </c>
      <c r="H32" s="530">
        <f>H24+H28</f>
        <v>723113</v>
      </c>
      <c r="I32" s="535">
        <f>H32/G32*100</f>
        <v>6.773690488658043</v>
      </c>
      <c r="J32" s="532"/>
      <c r="K32" s="514"/>
    </row>
    <row r="33" spans="2:11" s="17" customFormat="1" ht="13.5" customHeight="1">
      <c r="B33" s="521"/>
      <c r="C33" s="522"/>
      <c r="D33" s="522"/>
      <c r="E33" s="522"/>
      <c r="F33" s="532"/>
      <c r="G33" s="536"/>
      <c r="H33" s="532"/>
      <c r="I33" s="535"/>
      <c r="J33" s="532"/>
      <c r="K33" s="514"/>
    </row>
    <row r="34" spans="2:11" ht="16.5">
      <c r="B34" s="522"/>
      <c r="C34" s="522"/>
      <c r="D34" s="522"/>
      <c r="E34" s="522"/>
      <c r="F34" s="532"/>
      <c r="G34" s="532"/>
      <c r="H34" s="532"/>
      <c r="I34" s="532"/>
      <c r="J34" s="532"/>
      <c r="K34" s="514"/>
    </row>
    <row r="35" spans="2:11" ht="16.5">
      <c r="B35" s="531"/>
      <c r="C35" s="531"/>
      <c r="D35" s="531"/>
      <c r="E35" s="531"/>
      <c r="F35" s="531"/>
      <c r="G35" s="531"/>
      <c r="H35" s="532"/>
      <c r="I35" s="532"/>
      <c r="J35" s="532"/>
      <c r="K35" s="514"/>
    </row>
    <row r="36" spans="2:11" ht="16.5">
      <c r="B36" s="531"/>
      <c r="C36" s="531"/>
      <c r="D36" s="531"/>
      <c r="E36" s="531"/>
      <c r="F36" s="531"/>
      <c r="G36" s="531"/>
      <c r="H36" s="532"/>
      <c r="I36" s="532"/>
      <c r="J36" s="532"/>
      <c r="K36" s="514"/>
    </row>
    <row r="37" spans="2:11" ht="16.5">
      <c r="B37" s="531"/>
      <c r="C37" s="531"/>
      <c r="D37" s="531"/>
      <c r="E37" s="531"/>
      <c r="F37" s="531"/>
      <c r="G37" s="531"/>
      <c r="H37" s="532"/>
      <c r="I37" s="532"/>
      <c r="J37" s="532"/>
      <c r="K37" s="514"/>
    </row>
    <row r="38" spans="2:11" ht="16.5">
      <c r="B38" s="531"/>
      <c r="C38" s="531"/>
      <c r="D38" s="531"/>
      <c r="E38" s="531"/>
      <c r="F38" s="531"/>
      <c r="G38" s="531"/>
      <c r="H38" s="532"/>
      <c r="I38" s="532"/>
      <c r="J38" s="532"/>
      <c r="K38" s="514"/>
    </row>
    <row r="39" spans="2:11" ht="16.5">
      <c r="B39" s="531"/>
      <c r="C39" s="531"/>
      <c r="D39" s="531"/>
      <c r="E39" s="531"/>
      <c r="F39" s="531"/>
      <c r="G39" s="531"/>
      <c r="H39" s="532"/>
      <c r="I39" s="532"/>
      <c r="J39" s="532"/>
      <c r="K39" s="514"/>
    </row>
    <row r="40" spans="2:11" ht="15.75">
      <c r="B40" s="531"/>
      <c r="C40" s="531"/>
      <c r="D40" s="531"/>
      <c r="E40" s="531"/>
      <c r="F40" s="531"/>
      <c r="G40" s="531"/>
      <c r="H40" s="514"/>
      <c r="I40" s="514"/>
      <c r="J40" s="514"/>
      <c r="K40" s="514"/>
    </row>
    <row r="41" spans="2:11" ht="15.75">
      <c r="B41" s="52"/>
      <c r="C41" s="52"/>
      <c r="D41" s="52"/>
      <c r="E41" s="52"/>
      <c r="F41" s="52"/>
      <c r="G41" s="52"/>
      <c r="H41" s="534"/>
      <c r="I41" s="534"/>
      <c r="J41" s="534"/>
      <c r="K41" s="534"/>
    </row>
    <row r="42" spans="2:7" ht="15.75">
      <c r="B42" s="52"/>
      <c r="C42" s="52"/>
      <c r="D42" s="52"/>
      <c r="E42" s="52"/>
      <c r="F42" s="52"/>
      <c r="G42" s="52"/>
    </row>
    <row r="43" spans="2:7" ht="15.75">
      <c r="B43" s="52"/>
      <c r="C43" s="52"/>
      <c r="D43" s="52"/>
      <c r="E43" s="52"/>
      <c r="F43" s="52"/>
      <c r="G43" s="52"/>
    </row>
  </sheetData>
  <sheetProtection/>
  <mergeCells count="19">
    <mergeCell ref="B2:I2"/>
    <mergeCell ref="B6:I6"/>
    <mergeCell ref="B9:I9"/>
    <mergeCell ref="B8:I8"/>
    <mergeCell ref="B7:I7"/>
    <mergeCell ref="H11:H12"/>
    <mergeCell ref="I11:I12"/>
    <mergeCell ref="F12:G12"/>
    <mergeCell ref="A11:E12"/>
    <mergeCell ref="B19:E19"/>
    <mergeCell ref="A24:E24"/>
    <mergeCell ref="A28:D28"/>
    <mergeCell ref="A32:D32"/>
    <mergeCell ref="B26:E26"/>
    <mergeCell ref="B3:G3"/>
    <mergeCell ref="B4:I4"/>
    <mergeCell ref="B15:E15"/>
    <mergeCell ref="A14:D14"/>
    <mergeCell ref="A18:E18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Kiss Patrik</cp:lastModifiedBy>
  <cp:lastPrinted>2017-04-20T07:44:03Z</cp:lastPrinted>
  <dcterms:created xsi:type="dcterms:W3CDTF">2000-01-23T08:36:31Z</dcterms:created>
  <dcterms:modified xsi:type="dcterms:W3CDTF">2017-05-02T08:47:06Z</dcterms:modified>
  <cp:category/>
  <cp:version/>
  <cp:contentType/>
  <cp:contentStatus/>
</cp:coreProperties>
</file>