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Rábatöttös_2017kv\"/>
    </mc:Choice>
  </mc:AlternateContent>
  <bookViews>
    <workbookView xWindow="720" yWindow="210" windowWidth="11100" windowHeight="9120"/>
  </bookViews>
  <sheets>
    <sheet name="Munka1" sheetId="5" r:id="rId1"/>
  </sheets>
  <calcPr calcId="171027"/>
</workbook>
</file>

<file path=xl/calcChain.xml><?xml version="1.0" encoding="utf-8"?>
<calcChain xmlns="http://schemas.openxmlformats.org/spreadsheetml/2006/main">
  <c r="C156" i="5" l="1"/>
  <c r="C117" i="5" l="1"/>
  <c r="C124" i="5" s="1"/>
  <c r="F124" i="5" s="1"/>
  <c r="F112" i="5"/>
  <c r="C99" i="5"/>
  <c r="C90" i="5"/>
  <c r="C85" i="5"/>
  <c r="C76" i="5"/>
  <c r="F117" i="5" l="1"/>
  <c r="C158" i="5" l="1"/>
  <c r="F84" i="5"/>
  <c r="F80" i="5"/>
  <c r="D206" i="5" l="1"/>
  <c r="F203" i="5"/>
  <c r="D90" i="5"/>
  <c r="D186" i="5" l="1"/>
  <c r="F186" i="5" s="1"/>
  <c r="F183" i="5"/>
  <c r="F163" i="5"/>
  <c r="F59" i="5"/>
  <c r="C52" i="5"/>
  <c r="F29" i="5"/>
  <c r="F202" i="5" l="1"/>
  <c r="F179" i="5" l="1"/>
  <c r="D180" i="5"/>
  <c r="F180" i="5" s="1"/>
  <c r="D219" i="5" l="1"/>
  <c r="F219" i="5" s="1"/>
  <c r="F206" i="5"/>
  <c r="D190" i="5"/>
  <c r="F190" i="5" s="1"/>
  <c r="F188" i="5"/>
  <c r="F172" i="5"/>
  <c r="D173" i="5"/>
  <c r="F173" i="5" s="1"/>
  <c r="F171" i="5"/>
  <c r="D169" i="5"/>
  <c r="C169" i="5"/>
  <c r="F166" i="5"/>
  <c r="F162" i="5"/>
  <c r="F160" i="5"/>
  <c r="F156" i="5"/>
  <c r="F155" i="5"/>
  <c r="F154" i="5"/>
  <c r="F151" i="5"/>
  <c r="F150" i="5"/>
  <c r="D144" i="5"/>
  <c r="F143" i="5"/>
  <c r="C138" i="5"/>
  <c r="C144" i="5" s="1"/>
  <c r="F136" i="5"/>
  <c r="F135" i="5"/>
  <c r="F134" i="5"/>
  <c r="F132" i="5"/>
  <c r="D174" i="5" l="1"/>
  <c r="D191" i="5"/>
  <c r="F191" i="5" s="1"/>
  <c r="F169" i="5"/>
  <c r="F138" i="5"/>
  <c r="F158" i="5"/>
  <c r="D192" i="5"/>
  <c r="D220" i="5" s="1"/>
  <c r="F144" i="5"/>
  <c r="C100" i="5"/>
  <c r="D99" i="5"/>
  <c r="F99" i="5" s="1"/>
  <c r="F98" i="5"/>
  <c r="F96" i="5"/>
  <c r="F90" i="5"/>
  <c r="F86" i="5"/>
  <c r="D85" i="5"/>
  <c r="F85" i="5" s="1"/>
  <c r="F81" i="5"/>
  <c r="D76" i="5"/>
  <c r="F74" i="5"/>
  <c r="F73" i="5"/>
  <c r="F68" i="5"/>
  <c r="D62" i="5"/>
  <c r="C62" i="5"/>
  <c r="F61" i="5"/>
  <c r="F58" i="5"/>
  <c r="F52" i="5"/>
  <c r="F51" i="5"/>
  <c r="F47" i="5"/>
  <c r="C46" i="5"/>
  <c r="F46" i="5" s="1"/>
  <c r="F44" i="5"/>
  <c r="C43" i="5"/>
  <c r="F43" i="5" s="1"/>
  <c r="F42" i="5"/>
  <c r="F41" i="5"/>
  <c r="F39" i="5"/>
  <c r="F37" i="5"/>
  <c r="F36" i="5"/>
  <c r="C35" i="5"/>
  <c r="F35" i="5" s="1"/>
  <c r="F34" i="5"/>
  <c r="C32" i="5"/>
  <c r="F32" i="5" s="1"/>
  <c r="F30" i="5"/>
  <c r="F28" i="5"/>
  <c r="D26" i="5"/>
  <c r="D27" i="5" s="1"/>
  <c r="C26" i="5"/>
  <c r="F25" i="5"/>
  <c r="F23" i="5"/>
  <c r="C22" i="5"/>
  <c r="F22" i="5" s="1"/>
  <c r="F21" i="5"/>
  <c r="F15" i="5"/>
  <c r="F9" i="5"/>
  <c r="F76" i="5" l="1"/>
  <c r="F62" i="5"/>
  <c r="C27" i="5"/>
  <c r="F27" i="5" s="1"/>
  <c r="C174" i="5"/>
  <c r="D77" i="5"/>
  <c r="C53" i="5"/>
  <c r="F53" i="5" s="1"/>
  <c r="F26" i="5"/>
  <c r="D100" i="5"/>
  <c r="D101" i="5" l="1"/>
  <c r="D125" i="5" s="1"/>
  <c r="C77" i="5"/>
  <c r="C192" i="5"/>
  <c r="F174" i="5"/>
  <c r="F100" i="5"/>
  <c r="C101" i="5" l="1"/>
  <c r="F101" i="5" s="1"/>
  <c r="F77" i="5"/>
  <c r="C220" i="5"/>
  <c r="F220" i="5" s="1"/>
  <c r="F192" i="5"/>
  <c r="C125" i="5"/>
  <c r="F125" i="5" s="1"/>
</calcChain>
</file>

<file path=xl/sharedStrings.xml><?xml version="1.0" encoding="utf-8"?>
<sst xmlns="http://schemas.openxmlformats.org/spreadsheetml/2006/main" count="425" uniqueCount="414">
  <si>
    <t>B1</t>
  </si>
  <si>
    <t>Működési célú támogatások államháztartáson belülről</t>
  </si>
  <si>
    <t>B2</t>
  </si>
  <si>
    <t>B3</t>
  </si>
  <si>
    <t>B4</t>
  </si>
  <si>
    <t>B5</t>
  </si>
  <si>
    <t>B6</t>
  </si>
  <si>
    <t>B7</t>
  </si>
  <si>
    <t>B8</t>
  </si>
  <si>
    <t>K1</t>
  </si>
  <si>
    <t>K2</t>
  </si>
  <si>
    <t>K3</t>
  </si>
  <si>
    <t>K4</t>
  </si>
  <si>
    <t>K5</t>
  </si>
  <si>
    <t>K6</t>
  </si>
  <si>
    <t>K7</t>
  </si>
  <si>
    <t>K8</t>
  </si>
  <si>
    <t>K9</t>
  </si>
  <si>
    <t>ÖNKORMÁNYZATI ELŐIRÁNYZATOK</t>
  </si>
  <si>
    <t>Rovat megnevezése</t>
  </si>
  <si>
    <t>Rovat-szám</t>
  </si>
  <si>
    <t>Likviditási célú hitelek, kölcsönök felvétele pénzügyi vállalkozástól</t>
  </si>
  <si>
    <t>Forgatási célú belföldi értékpapírok kibocsátása</t>
  </si>
  <si>
    <t>Befektetési célú belföldi értékpapírok kibocsátása</t>
  </si>
  <si>
    <t>Forgatási célú belföldi értékpapírok beváltása, értékesítése</t>
  </si>
  <si>
    <t>kötelező feladatok</t>
  </si>
  <si>
    <t>önként vállalt feladatok</t>
  </si>
  <si>
    <t>ÖSSZESEN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</si>
  <si>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</si>
  <si>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</si>
  <si>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</si>
  <si>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</si>
  <si>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</si>
  <si>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</si>
  <si>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</si>
  <si>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</si>
  <si>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</si>
  <si>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</si>
  <si>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</si>
  <si>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</si>
  <si>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</si>
  <si>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</si>
  <si>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</si>
  <si>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</si>
  <si>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</si>
  <si>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</si>
  <si>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</si>
  <si>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</si>
  <si>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</si>
  <si>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</si>
  <si>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</si>
  <si>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</si>
  <si>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</si>
  <si>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</si>
  <si>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</si>
  <si>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</si>
  <si>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</si>
  <si>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</si>
  <si>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</si>
  <si>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</si>
  <si>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</si>
  <si>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</si>
  <si>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</si>
  <si>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</si>
  <si>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</si>
  <si>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 xml:space="preserve">Munkaadókat terhelő járulékok és szociális hozzájárulási adó                                                                            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</si>
  <si>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</si>
  <si>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</si>
  <si>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</si>
  <si>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</si>
  <si>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</si>
  <si>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</si>
  <si>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</si>
  <si>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</si>
  <si>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</si>
  <si>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</si>
  <si>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</si>
  <si>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</si>
  <si>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</si>
  <si>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</si>
  <si>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</si>
  <si>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</si>
  <si>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</si>
  <si>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</si>
  <si>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</si>
  <si>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</si>
  <si>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</si>
  <si>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</si>
  <si>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</si>
  <si>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</si>
  <si>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</si>
  <si>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</si>
  <si>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</si>
  <si>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</si>
  <si>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</si>
  <si>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</si>
  <si>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</si>
  <si>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</si>
  <si>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</si>
  <si>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</si>
  <si>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</si>
  <si>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</si>
  <si>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</si>
  <si>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</si>
  <si>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</si>
  <si>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</si>
  <si>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</si>
  <si>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</si>
  <si>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</si>
  <si>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</si>
  <si>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</si>
  <si>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</si>
  <si>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</si>
  <si>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</si>
  <si>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</si>
  <si>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</si>
  <si>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</si>
  <si>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</si>
  <si>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</si>
  <si>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</si>
  <si>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</si>
  <si>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</si>
  <si>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</si>
  <si>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</si>
  <si>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</si>
  <si>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</si>
  <si>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</si>
  <si>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</si>
  <si>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</si>
  <si>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</si>
  <si>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</si>
  <si>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</si>
  <si>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</si>
  <si>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</si>
  <si>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</si>
  <si>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</si>
  <si>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</si>
  <si>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</si>
  <si>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</si>
  <si>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</si>
  <si>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</si>
  <si>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</si>
  <si>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</si>
  <si>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</si>
  <si>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</si>
  <si>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</si>
  <si>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</si>
  <si>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</si>
  <si>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</si>
  <si>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</si>
  <si>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</si>
  <si>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</si>
  <si>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</si>
  <si>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</si>
  <si>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Tartalékok-általános</t>
  </si>
  <si>
    <t>K512</t>
  </si>
  <si>
    <t>Tartalékok-cél</t>
  </si>
  <si>
    <t xml:space="preserve">Egyéb működési célú kiadások 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</si>
  <si>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</si>
  <si>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</si>
  <si>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</si>
  <si>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</si>
  <si>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</si>
  <si>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</si>
  <si>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</si>
  <si>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</si>
  <si>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</si>
  <si>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</si>
  <si>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</si>
  <si>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</si>
  <si>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</si>
  <si>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</si>
  <si>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</si>
  <si>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</si>
  <si>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</si>
  <si>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</si>
  <si>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</si>
  <si>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</si>
  <si>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</si>
  <si>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</si>
  <si>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</si>
  <si>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</si>
  <si>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</si>
  <si>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</si>
  <si>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</si>
  <si>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</si>
  <si>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</si>
  <si>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</si>
  <si>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</si>
  <si>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</si>
  <si>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</si>
  <si>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</si>
  <si>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</si>
  <si>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</si>
  <si>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</si>
  <si>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</si>
  <si>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</si>
  <si>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</si>
  <si>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</si>
  <si>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</si>
  <si>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</si>
  <si>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</si>
  <si>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</si>
  <si>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</si>
  <si>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</si>
  <si>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</si>
  <si>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</si>
  <si>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</si>
  <si>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</si>
  <si>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</si>
  <si>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</si>
  <si>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</si>
  <si>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</si>
  <si>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</si>
  <si>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</si>
  <si>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</si>
  <si>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</si>
  <si>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</si>
  <si>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</si>
  <si>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</si>
  <si>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</si>
  <si>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</si>
  <si>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</si>
  <si>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</si>
  <si>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</si>
  <si>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</si>
  <si>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</si>
  <si>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</si>
  <si>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</si>
  <si>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</si>
  <si>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</si>
  <si>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</si>
  <si>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</si>
  <si>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</si>
  <si>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</si>
  <si>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</si>
  <si>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</si>
  <si>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</si>
  <si>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</si>
  <si>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</si>
  <si>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</si>
  <si>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</si>
  <si>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</si>
  <si>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</si>
  <si>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</si>
  <si>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</si>
  <si>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</si>
  <si>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</si>
  <si>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KIADÁSOK ÖSSZESEN (K1-9)</t>
  </si>
  <si>
    <t xml:space="preserve">államigazgatási feladatok </t>
  </si>
  <si>
    <t>Bevételek (E Ft)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</si>
  <si>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</si>
  <si>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</si>
  <si>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</si>
  <si>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</si>
  <si>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</si>
  <si>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</si>
  <si>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</si>
  <si>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</si>
  <si>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</si>
  <si>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</si>
  <si>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</si>
  <si>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</si>
  <si>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</si>
  <si>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 xml:space="preserve">Önkormányzatok működési támogatásai 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</si>
  <si>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</si>
  <si>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</si>
  <si>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</si>
  <si>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</si>
  <si>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</si>
  <si>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</si>
  <si>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</si>
  <si>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</si>
  <si>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</si>
  <si>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</si>
  <si>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</si>
  <si>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Magánszemélyek jövedelemadói</t>
  </si>
  <si>
    <t>B311</t>
  </si>
  <si>
    <t xml:space="preserve">Társaságok jövedelemadói </t>
  </si>
  <si>
    <t>B312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</si>
  <si>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</si>
  <si>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</si>
  <si>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</si>
  <si>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</si>
  <si>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</si>
  <si>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</si>
  <si>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</si>
  <si>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</si>
  <si>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</si>
  <si>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</si>
  <si>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</si>
  <si>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</si>
  <si>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</si>
  <si>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</si>
  <si>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</si>
  <si>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</si>
  <si>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</si>
  <si>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</si>
  <si>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</t>
  </si>
  <si>
    <t>B35</t>
  </si>
  <si>
    <t xml:space="preserve">Egyéb közhatalmi bevételek </t>
  </si>
  <si>
    <t>B36</t>
  </si>
  <si>
    <t xml:space="preserve">Közhatalmi bevételek </t>
  </si>
  <si>
    <t>Áru- és 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</si>
  <si>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</si>
  <si>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</si>
  <si>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</si>
  <si>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</si>
  <si>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</si>
  <si>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</si>
  <si>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</si>
  <si>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</si>
  <si>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</si>
  <si>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</si>
  <si>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</si>
  <si>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</si>
  <si>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</si>
  <si>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</si>
  <si>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</si>
  <si>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</si>
  <si>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</si>
  <si>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</t>
  </si>
  <si>
    <t>B410</t>
  </si>
  <si>
    <t xml:space="preserve">Működési bevételek 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</si>
  <si>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</si>
  <si>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</si>
  <si>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</si>
  <si>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</si>
  <si>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</si>
  <si>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</si>
  <si>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 xml:space="preserve">Működési célú átvett pénzeszközök 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</si>
  <si>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</si>
  <si>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</si>
  <si>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</si>
  <si>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</si>
  <si>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</si>
  <si>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</si>
  <si>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</si>
  <si>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</si>
  <si>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</si>
  <si>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</si>
  <si>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Felhalmozási célú támogatások államháztartáson belülről 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</si>
  <si>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</si>
  <si>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</si>
  <si>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</si>
  <si>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</si>
  <si>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</si>
  <si>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</si>
  <si>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</si>
  <si>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</si>
  <si>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</si>
  <si>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</si>
  <si>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 xml:space="preserve">Felhalmozási bevételek 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</si>
  <si>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</si>
  <si>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</si>
  <si>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</si>
  <si>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</si>
  <si>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</si>
  <si>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</si>
  <si>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 xml:space="preserve">Felhalmozási célú átvett pénzeszközök </t>
  </si>
  <si>
    <t xml:space="preserve">Költségvetési bevételek </t>
  </si>
  <si>
    <t>B1-B7</t>
  </si>
  <si>
    <t xml:space="preserve">Hosszú lejáratú hitelek, kölcsönök felvétele </t>
  </si>
  <si>
    <t>B8111</t>
  </si>
  <si>
    <t>B8112</t>
  </si>
  <si>
    <t xml:space="preserve">Rövid lejáratú hitelek, kölcsönök felvétele  </t>
  </si>
  <si>
    <t>B8113</t>
  </si>
  <si>
    <t xml:space="preserve">Hitel-, kölcsönfelvétel államháztartáson kívülről </t>
  </si>
  <si>
    <t>B811</t>
  </si>
  <si>
    <t>B8121</t>
  </si>
  <si>
    <t>B8122</t>
  </si>
  <si>
    <t>Befektetési célú belföldi értékpapírok beváltása,  értékesítése</t>
  </si>
  <si>
    <t>B8123</t>
  </si>
  <si>
    <t>B8124</t>
  </si>
  <si>
    <t xml:space="preserve">Belföldi értékpapírok bevételei 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</si>
  <si>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</si>
  <si>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</si>
  <si>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</si>
  <si>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</si>
  <si>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</si>
  <si>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</si>
  <si>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</si>
  <si>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 xml:space="preserve">Maradvány igénybevétele 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</si>
  <si>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</si>
  <si>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</si>
  <si>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</si>
  <si>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</si>
  <si>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</si>
  <si>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</si>
  <si>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</si>
  <si>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</si>
  <si>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</si>
  <si>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</si>
  <si>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</si>
  <si>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 xml:space="preserve">Belföldi finanszírozás bevételei 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</si>
  <si>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</si>
  <si>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</si>
  <si>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</si>
  <si>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</si>
  <si>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</si>
  <si>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</si>
  <si>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</si>
  <si>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</si>
  <si>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</si>
  <si>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 xml:space="preserve">Külföldi finanszírozás bevételei </t>
  </si>
  <si>
    <t>B82</t>
  </si>
  <si>
    <t>Adóssághoz nem kapcsolódó származékos ügyletek bevételei</t>
  </si>
  <si>
    <t>B83</t>
  </si>
  <si>
    <t xml:space="preserve">Finanszírozási bevételek </t>
  </si>
  <si>
    <t>BEVÉTELEK ÖSSZESEN (B1-8)</t>
  </si>
  <si>
    <t>Rábatöttös község Önkormányzata kötelező, önként vállalt és államigazgatási feladatai</t>
  </si>
  <si>
    <t>Kiadások (Ft)</t>
  </si>
  <si>
    <t>1.melléklet</t>
  </si>
  <si>
    <r>
      <t xml:space="preserve">                                                          </t>
    </r>
    <r>
      <rPr>
        <b/>
        <sz val="10"/>
        <rFont val="Arial"/>
        <family val="2"/>
        <charset val="238"/>
      </rPr>
      <t>az 1/2017.(II. 28.) önkormányzati rendelethez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</si>
</sst>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\ ##########"/>
    <numFmt numFmtId="165" formatCode="0__"/>
  </numFmts>
  <fonts count="2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sz val="12"/>
      <name val="Arial"/>
      <family val="2"/>
      <charset val="238"/>
    </font>
    <font>
      <b/>
      <i/>
      <sz val="14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7" fillId="0" borderId="0" xfId="0" applyFont="1"/>
    <xf numFmtId="0" fontId="9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/>
    </xf>
    <xf numFmtId="164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164" fontId="8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vertical="center" wrapText="1"/>
    </xf>
    <xf numFmtId="164" fontId="13" fillId="0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5" fillId="3" borderId="1" xfId="0" applyFont="1" applyFill="1" applyBorder="1"/>
    <xf numFmtId="165" fontId="9" fillId="0" borderId="1" xfId="0" applyNumberFormat="1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/>
    </xf>
    <xf numFmtId="164" fontId="14" fillId="4" borderId="1" xfId="0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/>
    </xf>
    <xf numFmtId="0" fontId="14" fillId="4" borderId="1" xfId="0" applyFont="1" applyFill="1" applyBorder="1" applyAlignment="1">
      <alignment horizontal="left" vertical="center" wrapText="1"/>
    </xf>
    <xf numFmtId="0" fontId="14" fillId="5" borderId="1" xfId="0" applyFont="1" applyFill="1" applyBorder="1"/>
    <xf numFmtId="0" fontId="17" fillId="5" borderId="1" xfId="0" applyFont="1" applyFill="1" applyBorder="1"/>
    <xf numFmtId="0" fontId="10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9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left" vertical="center"/>
    </xf>
    <xf numFmtId="0" fontId="13" fillId="3" borderId="1" xfId="0" applyFont="1" applyFill="1" applyBorder="1" applyAlignment="1">
      <alignment horizontal="left" vertical="center"/>
    </xf>
    <xf numFmtId="0" fontId="16" fillId="4" borderId="1" xfId="0" applyFont="1" applyFill="1" applyBorder="1" applyAlignment="1">
      <alignment horizontal="left" vertical="center" wrapText="1"/>
    </xf>
    <xf numFmtId="3" fontId="20" fillId="0" borderId="1" xfId="0" applyNumberFormat="1" applyFont="1" applyBorder="1"/>
    <xf numFmtId="3" fontId="18" fillId="0" borderId="1" xfId="0" applyNumberFormat="1" applyFont="1" applyBorder="1"/>
    <xf numFmtId="3" fontId="21" fillId="0" borderId="1" xfId="0" applyNumberFormat="1" applyFont="1" applyBorder="1"/>
    <xf numFmtId="3" fontId="19" fillId="0" borderId="1" xfId="0" applyNumberFormat="1" applyFont="1" applyBorder="1"/>
    <xf numFmtId="3" fontId="18" fillId="0" borderId="1" xfId="0" applyNumberFormat="1" applyFont="1" applyFill="1" applyBorder="1" applyAlignment="1">
      <alignment horizontal="left" vertical="center" wrapText="1"/>
    </xf>
    <xf numFmtId="3" fontId="19" fillId="0" borderId="1" xfId="0" applyNumberFormat="1" applyFont="1" applyFill="1" applyBorder="1" applyAlignment="1">
      <alignment horizontal="left" vertical="center" wrapText="1"/>
    </xf>
    <xf numFmtId="3" fontId="18" fillId="0" borderId="1" xfId="0" applyNumberFormat="1" applyFont="1" applyFill="1" applyBorder="1" applyAlignment="1">
      <alignment horizontal="left" vertical="center"/>
    </xf>
    <xf numFmtId="3" fontId="19" fillId="0" borderId="1" xfId="0" applyNumberFormat="1" applyFont="1" applyFill="1" applyBorder="1" applyAlignment="1">
      <alignment horizontal="left" vertical="center"/>
    </xf>
    <xf numFmtId="3" fontId="18" fillId="0" borderId="1" xfId="0" applyNumberFormat="1" applyFont="1" applyFill="1" applyBorder="1" applyAlignment="1">
      <alignment horizontal="right" vertical="center"/>
    </xf>
    <xf numFmtId="3" fontId="19" fillId="0" borderId="1" xfId="0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20"/>
  <sheetViews>
    <sheetView tabSelected="1" workbookViewId="0">
      <selection activeCell="G6" sqref="G6"/>
    </sheetView>
  </sheetViews>
  <sheetFormatPr defaultRowHeight="12.75" x14ac:dyDescent="0.2"/>
  <cols>
    <col min="1" max="1" width="59.140625" customWidth="1"/>
    <col min="2" max="2" width="8" customWidth="1"/>
    <col min="3" max="3" width="12.7109375" customWidth="1"/>
    <col min="4" max="4" width="11.140625" customWidth="1"/>
    <col min="5" max="5" width="9.140625" customWidth="1"/>
    <col min="6" max="6" width="14.42578125" customWidth="1"/>
  </cols>
  <sheetData>
    <row r="2" spans="1:6" x14ac:dyDescent="0.2">
      <c r="E2" s="1" t="s">
        <v>412</v>
      </c>
    </row>
    <row r="3" spans="1:6" x14ac:dyDescent="0.2">
      <c r="A3" s="1" t="s">
        <v>413</v>
      </c>
      <c r="E3" s="1"/>
    </row>
    <row r="4" spans="1:6" ht="20.100000000000001" customHeight="1" x14ac:dyDescent="0.25">
      <c r="A4" s="56" t="s">
        <v>410</v>
      </c>
      <c r="B4" s="57"/>
      <c r="C4" s="57"/>
      <c r="D4" s="57"/>
      <c r="E4" s="57"/>
      <c r="F4" s="58"/>
    </row>
    <row r="5" spans="1:6" ht="20.100000000000001" customHeight="1" x14ac:dyDescent="0.25">
      <c r="A5" s="59" t="s">
        <v>411</v>
      </c>
      <c r="B5" s="57"/>
      <c r="C5" s="57"/>
      <c r="D5" s="57"/>
      <c r="E5" s="57"/>
      <c r="F5" s="58"/>
    </row>
    <row r="6" spans="1:6" ht="15" customHeight="1" x14ac:dyDescent="0.25">
      <c r="A6" s="11"/>
    </row>
    <row r="7" spans="1:6" ht="18.75" customHeight="1" x14ac:dyDescent="0.25">
      <c r="A7" s="2" t="s">
        <v>18</v>
      </c>
    </row>
    <row r="8" spans="1:6" ht="60.75" customHeight="1" x14ac:dyDescent="0.25">
      <c r="A8" s="3" t="s">
        <v>19</v>
      </c>
      <c r="B8" s="4" t="s">
        <v>20</v>
      </c>
      <c r="C8" s="37" t="s">
        <v>25</v>
      </c>
      <c r="D8" s="37" t="s">
        <v>26</v>
      </c>
      <c r="E8" s="37" t="s">
        <v>249</v>
      </c>
      <c r="F8" s="38" t="s">
        <v>27</v>
      </c>
    </row>
    <row r="9" spans="1:6" ht="20.100000000000001" customHeight="1" x14ac:dyDescent="0.2">
      <c r="A9" s="12" t="s">
        <v>28</v>
      </c>
      <c r="B9" s="13" t="s">
        <v>29</v>
      </c>
      <c r="C9" s="46">
        <v>4027000</v>
      </c>
      <c r="D9" s="46"/>
      <c r="E9" s="46"/>
      <c r="F9" s="47">
        <f>SUM(C9:E9)</f>
        <v>4027000</v>
      </c>
    </row>
    <row r="10" spans="1:6" ht="20.100000000000001" customHeight="1" x14ac:dyDescent="0.2">
      <c r="A10" s="12" t="s">
        <v>30</v>
      </c>
      <c r="B10" s="14" t="s">
        <v>31</v>
      </c>
      <c r="C10" s="46"/>
      <c r="D10" s="46"/>
      <c r="E10" s="46"/>
      <c r="F10" s="47"/>
    </row>
    <row r="11" spans="1:6" ht="20.100000000000001" customHeight="1" x14ac:dyDescent="0.2">
      <c r="A11" s="12" t="s">
        <v>32</v>
      </c>
      <c r="B11" s="14" t="s">
        <v>33</v>
      </c>
      <c r="C11" s="46"/>
      <c r="D11" s="46"/>
      <c r="E11" s="46"/>
      <c r="F11" s="47"/>
    </row>
    <row r="12" spans="1:6" ht="20.100000000000001" customHeight="1" x14ac:dyDescent="0.2">
      <c r="A12" s="15" t="s">
        <v>34</v>
      </c>
      <c r="B12" s="14" t="s">
        <v>35</v>
      </c>
      <c r="C12" s="46"/>
      <c r="D12" s="46"/>
      <c r="E12" s="46"/>
      <c r="F12" s="47"/>
    </row>
    <row r="13" spans="1:6" ht="20.100000000000001" customHeight="1" x14ac:dyDescent="0.2">
      <c r="A13" s="15" t="s">
        <v>36</v>
      </c>
      <c r="B13" s="14" t="s">
        <v>37</v>
      </c>
      <c r="C13" s="46"/>
      <c r="D13" s="46"/>
      <c r="E13" s="46"/>
      <c r="F13" s="47"/>
    </row>
    <row r="14" spans="1:6" ht="20.100000000000001" customHeight="1" x14ac:dyDescent="0.2">
      <c r="A14" s="15" t="s">
        <v>38</v>
      </c>
      <c r="B14" s="14" t="s">
        <v>39</v>
      </c>
      <c r="C14" s="46"/>
      <c r="D14" s="46"/>
      <c r="E14" s="46"/>
      <c r="F14" s="47"/>
    </row>
    <row r="15" spans="1:6" ht="20.100000000000001" customHeight="1" x14ac:dyDescent="0.2">
      <c r="A15" s="15" t="s">
        <v>40</v>
      </c>
      <c r="B15" s="14" t="s">
        <v>41</v>
      </c>
      <c r="C15" s="46">
        <v>200000</v>
      </c>
      <c r="D15" s="46"/>
      <c r="E15" s="46"/>
      <c r="F15" s="47">
        <f>SUM(C15:E15)</f>
        <v>200000</v>
      </c>
    </row>
    <row r="16" spans="1:6" ht="20.100000000000001" customHeight="1" x14ac:dyDescent="0.2">
      <c r="A16" s="15" t="s">
        <v>42</v>
      </c>
      <c r="B16" s="14" t="s">
        <v>43</v>
      </c>
      <c r="C16" s="46"/>
      <c r="D16" s="46"/>
      <c r="E16" s="46"/>
      <c r="F16" s="47"/>
    </row>
    <row r="17" spans="1:6" ht="20.100000000000001" customHeight="1" x14ac:dyDescent="0.2">
      <c r="A17" s="6" t="s">
        <v>44</v>
      </c>
      <c r="B17" s="14" t="s">
        <v>45</v>
      </c>
      <c r="C17" s="46"/>
      <c r="D17" s="46"/>
      <c r="E17" s="46"/>
      <c r="F17" s="47"/>
    </row>
    <row r="18" spans="1:6" ht="20.100000000000001" customHeight="1" x14ac:dyDescent="0.2">
      <c r="A18" s="6" t="s">
        <v>46</v>
      </c>
      <c r="B18" s="14" t="s">
        <v>47</v>
      </c>
      <c r="C18" s="46"/>
      <c r="D18" s="46"/>
      <c r="E18" s="46"/>
      <c r="F18" s="47"/>
    </row>
    <row r="19" spans="1:6" ht="20.100000000000001" customHeight="1" x14ac:dyDescent="0.2">
      <c r="A19" s="6" t="s">
        <v>48</v>
      </c>
      <c r="B19" s="14" t="s">
        <v>49</v>
      </c>
      <c r="C19" s="46"/>
      <c r="D19" s="46"/>
      <c r="E19" s="46"/>
      <c r="F19" s="47"/>
    </row>
    <row r="20" spans="1:6" ht="20.100000000000001" customHeight="1" x14ac:dyDescent="0.2">
      <c r="A20" s="6" t="s">
        <v>50</v>
      </c>
      <c r="B20" s="14" t="s">
        <v>51</v>
      </c>
      <c r="C20" s="46"/>
      <c r="D20" s="46"/>
      <c r="E20" s="46"/>
      <c r="F20" s="47"/>
    </row>
    <row r="21" spans="1:6" ht="20.100000000000001" customHeight="1" x14ac:dyDescent="0.2">
      <c r="A21" s="6" t="s">
        <v>52</v>
      </c>
      <c r="B21" s="14" t="s">
        <v>53</v>
      </c>
      <c r="C21" s="46">
        <v>18000</v>
      </c>
      <c r="D21" s="46"/>
      <c r="E21" s="46"/>
      <c r="F21" s="47">
        <f>SUM(C21:E21)</f>
        <v>18000</v>
      </c>
    </row>
    <row r="22" spans="1:6" ht="20.100000000000001" customHeight="1" x14ac:dyDescent="0.2">
      <c r="A22" s="16" t="s">
        <v>54</v>
      </c>
      <c r="B22" s="17" t="s">
        <v>55</v>
      </c>
      <c r="C22" s="46">
        <f>SUM(C9:C21)</f>
        <v>4245000</v>
      </c>
      <c r="D22" s="46"/>
      <c r="E22" s="46"/>
      <c r="F22" s="47">
        <f>SUM(C22:E22)</f>
        <v>4245000</v>
      </c>
    </row>
    <row r="23" spans="1:6" ht="20.100000000000001" customHeight="1" x14ac:dyDescent="0.2">
      <c r="A23" s="6" t="s">
        <v>56</v>
      </c>
      <c r="B23" s="14" t="s">
        <v>57</v>
      </c>
      <c r="C23" s="46">
        <v>3640161</v>
      </c>
      <c r="D23" s="46"/>
      <c r="E23" s="46"/>
      <c r="F23" s="47">
        <f>SUM(C23:E23)</f>
        <v>3640161</v>
      </c>
    </row>
    <row r="24" spans="1:6" ht="24.75" customHeight="1" x14ac:dyDescent="0.2">
      <c r="A24" s="6" t="s">
        <v>58</v>
      </c>
      <c r="B24" s="14" t="s">
        <v>59</v>
      </c>
      <c r="C24" s="46">
        <v>360000</v>
      </c>
      <c r="D24" s="46"/>
      <c r="E24" s="46"/>
      <c r="F24" s="47"/>
    </row>
    <row r="25" spans="1:6" ht="20.100000000000001" customHeight="1" x14ac:dyDescent="0.2">
      <c r="A25" s="18" t="s">
        <v>60</v>
      </c>
      <c r="B25" s="14" t="s">
        <v>61</v>
      </c>
      <c r="C25" s="46"/>
      <c r="D25" s="46">
        <v>550000</v>
      </c>
      <c r="E25" s="46"/>
      <c r="F25" s="47">
        <f t="shared" ref="F25:F30" si="0">SUM(C25:E25)</f>
        <v>550000</v>
      </c>
    </row>
    <row r="26" spans="1:6" ht="20.100000000000001" customHeight="1" x14ac:dyDescent="0.2">
      <c r="A26" s="8" t="s">
        <v>62</v>
      </c>
      <c r="B26" s="17" t="s">
        <v>63</v>
      </c>
      <c r="C26" s="46">
        <f>SUM(C23:C25)</f>
        <v>4000161</v>
      </c>
      <c r="D26" s="46">
        <f>SUM(D23:D25)</f>
        <v>550000</v>
      </c>
      <c r="E26" s="46"/>
      <c r="F26" s="47">
        <f t="shared" si="0"/>
        <v>4550161</v>
      </c>
    </row>
    <row r="27" spans="1:6" ht="20.100000000000001" customHeight="1" x14ac:dyDescent="0.25">
      <c r="A27" s="19" t="s">
        <v>64</v>
      </c>
      <c r="B27" s="20" t="s">
        <v>9</v>
      </c>
      <c r="C27" s="48">
        <f>SUM(C26,C22)</f>
        <v>8245161</v>
      </c>
      <c r="D27" s="48">
        <f>SUM(D26,D22)</f>
        <v>550000</v>
      </c>
      <c r="E27" s="48"/>
      <c r="F27" s="49">
        <f t="shared" si="0"/>
        <v>8795161</v>
      </c>
    </row>
    <row r="28" spans="1:6" ht="25.5" customHeight="1" x14ac:dyDescent="0.25">
      <c r="A28" s="10" t="s">
        <v>65</v>
      </c>
      <c r="B28" s="20" t="s">
        <v>10</v>
      </c>
      <c r="C28" s="48">
        <v>1710447</v>
      </c>
      <c r="D28" s="48">
        <v>131000</v>
      </c>
      <c r="E28" s="48"/>
      <c r="F28" s="49">
        <f t="shared" si="0"/>
        <v>1841447</v>
      </c>
    </row>
    <row r="29" spans="1:6" ht="20.100000000000001" customHeight="1" x14ac:dyDescent="0.2">
      <c r="A29" s="6" t="s">
        <v>66</v>
      </c>
      <c r="B29" s="14" t="s">
        <v>67</v>
      </c>
      <c r="C29" s="46">
        <v>135000</v>
      </c>
      <c r="D29" s="46"/>
      <c r="E29" s="46"/>
      <c r="F29" s="47">
        <f t="shared" si="0"/>
        <v>135000</v>
      </c>
    </row>
    <row r="30" spans="1:6" ht="20.100000000000001" customHeight="1" x14ac:dyDescent="0.2">
      <c r="A30" s="6" t="s">
        <v>68</v>
      </c>
      <c r="B30" s="14" t="s">
        <v>69</v>
      </c>
      <c r="C30" s="46">
        <v>916500</v>
      </c>
      <c r="D30" s="46"/>
      <c r="E30" s="46"/>
      <c r="F30" s="47">
        <f t="shared" si="0"/>
        <v>916500</v>
      </c>
    </row>
    <row r="31" spans="1:6" ht="20.100000000000001" customHeight="1" x14ac:dyDescent="0.2">
      <c r="A31" s="6" t="s">
        <v>70</v>
      </c>
      <c r="B31" s="14" t="s">
        <v>71</v>
      </c>
      <c r="C31" s="46"/>
      <c r="D31" s="46"/>
      <c r="E31" s="46"/>
      <c r="F31" s="47"/>
    </row>
    <row r="32" spans="1:6" ht="20.100000000000001" customHeight="1" x14ac:dyDescent="0.2">
      <c r="A32" s="8" t="s">
        <v>72</v>
      </c>
      <c r="B32" s="17" t="s">
        <v>73</v>
      </c>
      <c r="C32" s="46">
        <f>SUM(C29:C31)</f>
        <v>1051500</v>
      </c>
      <c r="D32" s="46"/>
      <c r="E32" s="46"/>
      <c r="F32" s="47">
        <f>SUM(C32:E32)</f>
        <v>1051500</v>
      </c>
    </row>
    <row r="33" spans="1:6" ht="20.100000000000001" customHeight="1" x14ac:dyDescent="0.2">
      <c r="A33" s="6" t="s">
        <v>74</v>
      </c>
      <c r="B33" s="14" t="s">
        <v>75</v>
      </c>
      <c r="C33" s="46"/>
      <c r="D33" s="46"/>
      <c r="E33" s="46"/>
      <c r="F33" s="47"/>
    </row>
    <row r="34" spans="1:6" ht="20.100000000000001" customHeight="1" x14ac:dyDescent="0.2">
      <c r="A34" s="6" t="s">
        <v>76</v>
      </c>
      <c r="B34" s="14" t="s">
        <v>77</v>
      </c>
      <c r="C34" s="46">
        <v>245000</v>
      </c>
      <c r="D34" s="46"/>
      <c r="E34" s="46"/>
      <c r="F34" s="47">
        <f>SUM(C34:E34)</f>
        <v>245000</v>
      </c>
    </row>
    <row r="35" spans="1:6" ht="20.100000000000001" customHeight="1" x14ac:dyDescent="0.2">
      <c r="A35" s="8" t="s">
        <v>78</v>
      </c>
      <c r="B35" s="17" t="s">
        <v>79</v>
      </c>
      <c r="C35" s="46">
        <f>SUM(C33:C34)</f>
        <v>245000</v>
      </c>
      <c r="D35" s="46"/>
      <c r="E35" s="46"/>
      <c r="F35" s="47">
        <f>SUM(C35:E35)</f>
        <v>245000</v>
      </c>
    </row>
    <row r="36" spans="1:6" ht="20.100000000000001" customHeight="1" x14ac:dyDescent="0.2">
      <c r="A36" s="6" t="s">
        <v>80</v>
      </c>
      <c r="B36" s="14" t="s">
        <v>81</v>
      </c>
      <c r="C36" s="46">
        <v>1118000</v>
      </c>
      <c r="D36" s="46"/>
      <c r="E36" s="46"/>
      <c r="F36" s="47">
        <f>SUM(C36:E36)</f>
        <v>1118000</v>
      </c>
    </row>
    <row r="37" spans="1:6" ht="20.100000000000001" customHeight="1" x14ac:dyDescent="0.2">
      <c r="A37" s="6" t="s">
        <v>82</v>
      </c>
      <c r="B37" s="14" t="s">
        <v>83</v>
      </c>
      <c r="C37" s="46">
        <v>494000</v>
      </c>
      <c r="D37" s="46"/>
      <c r="E37" s="46"/>
      <c r="F37" s="47">
        <f>SUM(C37:E37)</f>
        <v>494000</v>
      </c>
    </row>
    <row r="38" spans="1:6" ht="20.100000000000001" customHeight="1" x14ac:dyDescent="0.2">
      <c r="A38" s="6" t="s">
        <v>84</v>
      </c>
      <c r="B38" s="14" t="s">
        <v>85</v>
      </c>
      <c r="C38" s="46"/>
      <c r="D38" s="46"/>
      <c r="E38" s="46"/>
      <c r="F38" s="47"/>
    </row>
    <row r="39" spans="1:6" ht="20.100000000000001" customHeight="1" x14ac:dyDescent="0.2">
      <c r="A39" s="6" t="s">
        <v>86</v>
      </c>
      <c r="B39" s="14" t="s">
        <v>87</v>
      </c>
      <c r="C39" s="46">
        <v>950000</v>
      </c>
      <c r="D39" s="46"/>
      <c r="E39" s="46"/>
      <c r="F39" s="47">
        <f>SUM(C39:E39)</f>
        <v>950000</v>
      </c>
    </row>
    <row r="40" spans="1:6" ht="20.100000000000001" customHeight="1" x14ac:dyDescent="0.2">
      <c r="A40" s="21" t="s">
        <v>88</v>
      </c>
      <c r="B40" s="14" t="s">
        <v>89</v>
      </c>
      <c r="C40" s="46"/>
      <c r="D40" s="46"/>
      <c r="E40" s="46"/>
      <c r="F40" s="47"/>
    </row>
    <row r="41" spans="1:6" ht="20.100000000000001" customHeight="1" x14ac:dyDescent="0.2">
      <c r="A41" s="18" t="s">
        <v>90</v>
      </c>
      <c r="B41" s="14" t="s">
        <v>91</v>
      </c>
      <c r="C41" s="46"/>
      <c r="D41" s="46"/>
      <c r="E41" s="46"/>
      <c r="F41" s="47">
        <f>SUM(C41:E41)</f>
        <v>0</v>
      </c>
    </row>
    <row r="42" spans="1:6" ht="20.100000000000001" customHeight="1" x14ac:dyDescent="0.2">
      <c r="A42" s="6" t="s">
        <v>92</v>
      </c>
      <c r="B42" s="14" t="s">
        <v>93</v>
      </c>
      <c r="C42" s="46">
        <v>824800</v>
      </c>
      <c r="D42" s="46"/>
      <c r="E42" s="46"/>
      <c r="F42" s="47">
        <f>SUM(C42:E42)</f>
        <v>824800</v>
      </c>
    </row>
    <row r="43" spans="1:6" ht="20.100000000000001" customHeight="1" x14ac:dyDescent="0.2">
      <c r="A43" s="8" t="s">
        <v>94</v>
      </c>
      <c r="B43" s="17" t="s">
        <v>95</v>
      </c>
      <c r="C43" s="46">
        <f>SUM(C36:C42)</f>
        <v>3386800</v>
      </c>
      <c r="D43" s="46"/>
      <c r="E43" s="46"/>
      <c r="F43" s="47">
        <f>SUM(C43:E43)</f>
        <v>3386800</v>
      </c>
    </row>
    <row r="44" spans="1:6" ht="20.100000000000001" customHeight="1" x14ac:dyDescent="0.2">
      <c r="A44" s="6" t="s">
        <v>96</v>
      </c>
      <c r="B44" s="14" t="s">
        <v>97</v>
      </c>
      <c r="C44" s="46"/>
      <c r="D44" s="46"/>
      <c r="E44" s="46"/>
      <c r="F44" s="47">
        <f>SUM(C44:E44)</f>
        <v>0</v>
      </c>
    </row>
    <row r="45" spans="1:6" ht="20.100000000000001" customHeight="1" x14ac:dyDescent="0.2">
      <c r="A45" s="6" t="s">
        <v>98</v>
      </c>
      <c r="B45" s="14" t="s">
        <v>99</v>
      </c>
      <c r="C45" s="46"/>
      <c r="D45" s="46"/>
      <c r="E45" s="46"/>
      <c r="F45" s="47"/>
    </row>
    <row r="46" spans="1:6" ht="20.100000000000001" customHeight="1" x14ac:dyDescent="0.2">
      <c r="A46" s="8" t="s">
        <v>100</v>
      </c>
      <c r="B46" s="17" t="s">
        <v>101</v>
      </c>
      <c r="C46" s="46">
        <f>SUM(C44:C45)</f>
        <v>0</v>
      </c>
      <c r="D46" s="46"/>
      <c r="E46" s="46"/>
      <c r="F46" s="47">
        <f>SUM(C46:E46)</f>
        <v>0</v>
      </c>
    </row>
    <row r="47" spans="1:6" ht="24" customHeight="1" x14ac:dyDescent="0.2">
      <c r="A47" s="6" t="s">
        <v>102</v>
      </c>
      <c r="B47" s="14" t="s">
        <v>103</v>
      </c>
      <c r="C47" s="46">
        <v>1102000</v>
      </c>
      <c r="D47" s="46"/>
      <c r="E47" s="46"/>
      <c r="F47" s="47">
        <f>SUM(C47:E47)</f>
        <v>1102000</v>
      </c>
    </row>
    <row r="48" spans="1:6" ht="20.100000000000001" customHeight="1" x14ac:dyDescent="0.2">
      <c r="A48" s="6" t="s">
        <v>104</v>
      </c>
      <c r="B48" s="14" t="s">
        <v>105</v>
      </c>
      <c r="C48" s="46"/>
      <c r="D48" s="46"/>
      <c r="E48" s="46"/>
      <c r="F48" s="47"/>
    </row>
    <row r="49" spans="1:6" ht="20.100000000000001" customHeight="1" x14ac:dyDescent="0.2">
      <c r="A49" s="6" t="s">
        <v>106</v>
      </c>
      <c r="B49" s="14" t="s">
        <v>107</v>
      </c>
      <c r="C49" s="46"/>
      <c r="D49" s="46"/>
      <c r="E49" s="46"/>
      <c r="F49" s="47"/>
    </row>
    <row r="50" spans="1:6" ht="20.100000000000001" customHeight="1" x14ac:dyDescent="0.2">
      <c r="A50" s="6" t="s">
        <v>108</v>
      </c>
      <c r="B50" s="14" t="s">
        <v>109</v>
      </c>
      <c r="C50" s="46"/>
      <c r="D50" s="46"/>
      <c r="E50" s="46"/>
      <c r="F50" s="47"/>
    </row>
    <row r="51" spans="1:6" ht="20.100000000000001" customHeight="1" x14ac:dyDescent="0.2">
      <c r="A51" s="6" t="s">
        <v>110</v>
      </c>
      <c r="B51" s="14" t="s">
        <v>111</v>
      </c>
      <c r="C51" s="46"/>
      <c r="D51" s="46"/>
      <c r="E51" s="46"/>
      <c r="F51" s="47">
        <f>SUM(C51:E51)</f>
        <v>0</v>
      </c>
    </row>
    <row r="52" spans="1:6" ht="20.100000000000001" customHeight="1" x14ac:dyDescent="0.2">
      <c r="A52" s="8" t="s">
        <v>112</v>
      </c>
      <c r="B52" s="17" t="s">
        <v>113</v>
      </c>
      <c r="C52" s="46">
        <f>SUM(C47:C51)</f>
        <v>1102000</v>
      </c>
      <c r="D52" s="46"/>
      <c r="E52" s="46"/>
      <c r="F52" s="47">
        <f>SUM(C52:E52)</f>
        <v>1102000</v>
      </c>
    </row>
    <row r="53" spans="1:6" ht="20.100000000000001" customHeight="1" x14ac:dyDescent="0.25">
      <c r="A53" s="10" t="s">
        <v>114</v>
      </c>
      <c r="B53" s="20" t="s">
        <v>11</v>
      </c>
      <c r="C53" s="48">
        <f>SUM(C52,C46,C43,C35,C32)</f>
        <v>5785300</v>
      </c>
      <c r="D53" s="48"/>
      <c r="E53" s="48"/>
      <c r="F53" s="49">
        <f>SUM(C53:E53)</f>
        <v>5785300</v>
      </c>
    </row>
    <row r="54" spans="1:6" ht="20.100000000000001" customHeight="1" x14ac:dyDescent="0.2">
      <c r="A54" s="9" t="s">
        <v>115</v>
      </c>
      <c r="B54" s="14" t="s">
        <v>116</v>
      </c>
      <c r="C54" s="46"/>
      <c r="D54" s="46"/>
      <c r="E54" s="46"/>
      <c r="F54" s="47"/>
    </row>
    <row r="55" spans="1:6" ht="20.100000000000001" customHeight="1" x14ac:dyDescent="0.2">
      <c r="A55" s="9" t="s">
        <v>117</v>
      </c>
      <c r="B55" s="14" t="s">
        <v>118</v>
      </c>
      <c r="C55" s="46"/>
      <c r="D55" s="46"/>
      <c r="E55" s="46"/>
      <c r="F55" s="47"/>
    </row>
    <row r="56" spans="1:6" ht="20.100000000000001" customHeight="1" x14ac:dyDescent="0.2">
      <c r="A56" s="22" t="s">
        <v>119</v>
      </c>
      <c r="B56" s="14" t="s">
        <v>120</v>
      </c>
      <c r="C56" s="46"/>
      <c r="D56" s="46"/>
      <c r="E56" s="46"/>
      <c r="F56" s="47"/>
    </row>
    <row r="57" spans="1:6" ht="26.25" customHeight="1" x14ac:dyDescent="0.2">
      <c r="A57" s="22" t="s">
        <v>121</v>
      </c>
      <c r="B57" s="14" t="s">
        <v>122</v>
      </c>
      <c r="C57" s="46"/>
      <c r="D57" s="46"/>
      <c r="E57" s="46"/>
      <c r="F57" s="47"/>
    </row>
    <row r="58" spans="1:6" ht="27.75" customHeight="1" x14ac:dyDescent="0.2">
      <c r="A58" s="22" t="s">
        <v>123</v>
      </c>
      <c r="B58" s="14" t="s">
        <v>124</v>
      </c>
      <c r="C58" s="46"/>
      <c r="D58" s="46"/>
      <c r="E58" s="46"/>
      <c r="F58" s="47">
        <f>SUM(C58:E58)</f>
        <v>0</v>
      </c>
    </row>
    <row r="59" spans="1:6" ht="20.100000000000001" customHeight="1" x14ac:dyDescent="0.2">
      <c r="A59" s="9" t="s">
        <v>125</v>
      </c>
      <c r="B59" s="14" t="s">
        <v>126</v>
      </c>
      <c r="C59" s="46"/>
      <c r="D59" s="46"/>
      <c r="E59" s="46"/>
      <c r="F59" s="47">
        <f>SUM(C59:E59)</f>
        <v>0</v>
      </c>
    </row>
    <row r="60" spans="1:6" ht="20.100000000000001" customHeight="1" x14ac:dyDescent="0.2">
      <c r="A60" s="9" t="s">
        <v>127</v>
      </c>
      <c r="B60" s="14" t="s">
        <v>128</v>
      </c>
      <c r="C60" s="46"/>
      <c r="D60" s="46"/>
      <c r="E60" s="46"/>
      <c r="F60" s="47"/>
    </row>
    <row r="61" spans="1:6" ht="20.100000000000001" customHeight="1" x14ac:dyDescent="0.2">
      <c r="A61" s="9" t="s">
        <v>129</v>
      </c>
      <c r="B61" s="14" t="s">
        <v>130</v>
      </c>
      <c r="C61" s="46">
        <v>1851000</v>
      </c>
      <c r="D61" s="46"/>
      <c r="E61" s="46"/>
      <c r="F61" s="47">
        <f>SUM(C61:E61)</f>
        <v>1851000</v>
      </c>
    </row>
    <row r="62" spans="1:6" ht="20.100000000000001" customHeight="1" x14ac:dyDescent="0.25">
      <c r="A62" s="23" t="s">
        <v>131</v>
      </c>
      <c r="B62" s="20" t="s">
        <v>12</v>
      </c>
      <c r="C62" s="48">
        <f>SUM(C54:C61)</f>
        <v>1851000</v>
      </c>
      <c r="D62" s="48">
        <f>SUM(D54:D61)</f>
        <v>0</v>
      </c>
      <c r="E62" s="48"/>
      <c r="F62" s="49">
        <f>SUM(C62:E62)</f>
        <v>1851000</v>
      </c>
    </row>
    <row r="63" spans="1:6" ht="20.100000000000001" customHeight="1" x14ac:dyDescent="0.2">
      <c r="A63" s="7" t="s">
        <v>132</v>
      </c>
      <c r="B63" s="14" t="s">
        <v>133</v>
      </c>
      <c r="C63" s="46"/>
      <c r="D63" s="46"/>
      <c r="E63" s="46"/>
      <c r="F63" s="47"/>
    </row>
    <row r="64" spans="1:6" ht="20.100000000000001" customHeight="1" x14ac:dyDescent="0.2">
      <c r="A64" s="7" t="s">
        <v>134</v>
      </c>
      <c r="B64" s="14" t="s">
        <v>135</v>
      </c>
      <c r="C64" s="46"/>
      <c r="D64" s="46"/>
      <c r="E64" s="46"/>
      <c r="F64" s="47"/>
    </row>
    <row r="65" spans="1:6" ht="24.95" customHeight="1" x14ac:dyDescent="0.2">
      <c r="A65" s="7" t="s">
        <v>136</v>
      </c>
      <c r="B65" s="14" t="s">
        <v>137</v>
      </c>
      <c r="C65" s="46"/>
      <c r="D65" s="46"/>
      <c r="E65" s="46"/>
      <c r="F65" s="47"/>
    </row>
    <row r="66" spans="1:6" ht="24.95" customHeight="1" x14ac:dyDescent="0.2">
      <c r="A66" s="7" t="s">
        <v>138</v>
      </c>
      <c r="B66" s="14" t="s">
        <v>139</v>
      </c>
      <c r="C66" s="46"/>
      <c r="D66" s="46"/>
      <c r="E66" s="46"/>
      <c r="F66" s="47"/>
    </row>
    <row r="67" spans="1:6" ht="24.95" customHeight="1" x14ac:dyDescent="0.2">
      <c r="A67" s="7" t="s">
        <v>140</v>
      </c>
      <c r="B67" s="14" t="s">
        <v>141</v>
      </c>
      <c r="C67" s="46"/>
      <c r="D67" s="46"/>
      <c r="E67" s="46"/>
      <c r="F67" s="47"/>
    </row>
    <row r="68" spans="1:6" ht="24.95" customHeight="1" x14ac:dyDescent="0.2">
      <c r="A68" s="7" t="s">
        <v>142</v>
      </c>
      <c r="B68" s="14" t="s">
        <v>143</v>
      </c>
      <c r="C68" s="46">
        <v>1113316</v>
      </c>
      <c r="D68" s="46">
        <v>0</v>
      </c>
      <c r="E68" s="46"/>
      <c r="F68" s="47">
        <f>SUM(C68:E68)</f>
        <v>1113316</v>
      </c>
    </row>
    <row r="69" spans="1:6" ht="24.95" customHeight="1" x14ac:dyDescent="0.2">
      <c r="A69" s="7" t="s">
        <v>144</v>
      </c>
      <c r="B69" s="14" t="s">
        <v>145</v>
      </c>
      <c r="C69" s="46"/>
      <c r="D69" s="46"/>
      <c r="E69" s="46"/>
      <c r="F69" s="47"/>
    </row>
    <row r="70" spans="1:6" ht="24.95" customHeight="1" x14ac:dyDescent="0.2">
      <c r="A70" s="7" t="s">
        <v>146</v>
      </c>
      <c r="B70" s="14" t="s">
        <v>147</v>
      </c>
      <c r="C70" s="46"/>
      <c r="D70" s="46"/>
      <c r="E70" s="46"/>
      <c r="F70" s="47"/>
    </row>
    <row r="71" spans="1:6" ht="24.95" customHeight="1" x14ac:dyDescent="0.2">
      <c r="A71" s="7" t="s">
        <v>148</v>
      </c>
      <c r="B71" s="14" t="s">
        <v>149</v>
      </c>
      <c r="C71" s="46"/>
      <c r="D71" s="46"/>
      <c r="E71" s="46"/>
      <c r="F71" s="47"/>
    </row>
    <row r="72" spans="1:6" ht="24.95" customHeight="1" x14ac:dyDescent="0.2">
      <c r="A72" s="5" t="s">
        <v>150</v>
      </c>
      <c r="B72" s="14" t="s">
        <v>151</v>
      </c>
      <c r="C72" s="46"/>
      <c r="D72" s="46"/>
      <c r="E72" s="46"/>
      <c r="F72" s="47"/>
    </row>
    <row r="73" spans="1:6" ht="24.95" customHeight="1" x14ac:dyDescent="0.2">
      <c r="A73" s="7" t="s">
        <v>152</v>
      </c>
      <c r="B73" s="14" t="s">
        <v>153</v>
      </c>
      <c r="C73" s="46">
        <v>22100</v>
      </c>
      <c r="D73" s="46">
        <v>1000000</v>
      </c>
      <c r="E73" s="46"/>
      <c r="F73" s="47">
        <f>SUM(C73:E73)</f>
        <v>1022100</v>
      </c>
    </row>
    <row r="74" spans="1:6" ht="20.100000000000001" customHeight="1" x14ac:dyDescent="0.2">
      <c r="A74" s="5" t="s">
        <v>154</v>
      </c>
      <c r="B74" s="14" t="s">
        <v>155</v>
      </c>
      <c r="C74" s="46"/>
      <c r="D74" s="46">
        <v>1000000</v>
      </c>
      <c r="E74" s="46"/>
      <c r="F74" s="47">
        <f>SUM(C74:E74)</f>
        <v>1000000</v>
      </c>
    </row>
    <row r="75" spans="1:6" ht="20.100000000000001" customHeight="1" x14ac:dyDescent="0.2">
      <c r="A75" s="5" t="s">
        <v>156</v>
      </c>
      <c r="B75" s="14" t="s">
        <v>155</v>
      </c>
      <c r="C75" s="46"/>
      <c r="D75" s="46"/>
      <c r="E75" s="46"/>
      <c r="F75" s="47"/>
    </row>
    <row r="76" spans="1:6" ht="20.100000000000001" customHeight="1" x14ac:dyDescent="0.25">
      <c r="A76" s="23" t="s">
        <v>157</v>
      </c>
      <c r="B76" s="20" t="s">
        <v>13</v>
      </c>
      <c r="C76" s="48">
        <f>SUM(C63:C75)</f>
        <v>1135416</v>
      </c>
      <c r="D76" s="48">
        <f>SUM(D63:D75)</f>
        <v>2000000</v>
      </c>
      <c r="E76" s="48"/>
      <c r="F76" s="49">
        <f>SUM(C76:E76)</f>
        <v>3135416</v>
      </c>
    </row>
    <row r="77" spans="1:6" ht="20.100000000000001" customHeight="1" x14ac:dyDescent="0.25">
      <c r="A77" s="24" t="s">
        <v>158</v>
      </c>
      <c r="B77" s="20"/>
      <c r="C77" s="48">
        <f>SUM(C76,C62,C53,C28,C27)</f>
        <v>18727324</v>
      </c>
      <c r="D77" s="48">
        <f>SUM(D76,D62,D53,D28,D27)</f>
        <v>2681000</v>
      </c>
      <c r="E77" s="46"/>
      <c r="F77" s="49">
        <f>SUM(C77,D77)</f>
        <v>21408324</v>
      </c>
    </row>
    <row r="78" spans="1:6" ht="16.5" customHeight="1" x14ac:dyDescent="0.2">
      <c r="A78" s="25" t="s">
        <v>159</v>
      </c>
      <c r="B78" s="14" t="s">
        <v>160</v>
      </c>
      <c r="C78" s="46"/>
      <c r="D78" s="46"/>
      <c r="E78" s="46"/>
      <c r="F78" s="47"/>
    </row>
    <row r="79" spans="1:6" ht="15.75" customHeight="1" x14ac:dyDescent="0.2">
      <c r="A79" s="25" t="s">
        <v>161</v>
      </c>
      <c r="B79" s="14" t="s">
        <v>162</v>
      </c>
      <c r="C79" s="46"/>
      <c r="D79" s="46"/>
      <c r="E79" s="46"/>
      <c r="F79" s="47"/>
    </row>
    <row r="80" spans="1:6" ht="16.5" customHeight="1" x14ac:dyDescent="0.2">
      <c r="A80" s="25" t="s">
        <v>163</v>
      </c>
      <c r="B80" s="14" t="s">
        <v>164</v>
      </c>
      <c r="C80" s="46"/>
      <c r="D80" s="46"/>
      <c r="E80" s="46"/>
      <c r="F80" s="47">
        <f>SUM(C80:E80)</f>
        <v>0</v>
      </c>
    </row>
    <row r="81" spans="1:6" ht="17.25" customHeight="1" x14ac:dyDescent="0.2">
      <c r="A81" s="25" t="s">
        <v>165</v>
      </c>
      <c r="B81" s="14" t="s">
        <v>166</v>
      </c>
      <c r="C81" s="46">
        <v>200000</v>
      </c>
      <c r="D81" s="46"/>
      <c r="E81" s="46"/>
      <c r="F81" s="47">
        <f>SUM(C81:E81)</f>
        <v>200000</v>
      </c>
    </row>
    <row r="82" spans="1:6" ht="16.5" customHeight="1" x14ac:dyDescent="0.2">
      <c r="A82" s="18" t="s">
        <v>167</v>
      </c>
      <c r="B82" s="14" t="s">
        <v>168</v>
      </c>
      <c r="C82" s="46"/>
      <c r="D82" s="46"/>
      <c r="E82" s="46"/>
      <c r="F82" s="47"/>
    </row>
    <row r="83" spans="1:6" ht="20.100000000000001" customHeight="1" x14ac:dyDescent="0.2">
      <c r="A83" s="18" t="s">
        <v>169</v>
      </c>
      <c r="B83" s="14" t="s">
        <v>170</v>
      </c>
      <c r="C83" s="46"/>
      <c r="D83" s="46"/>
      <c r="E83" s="46"/>
      <c r="F83" s="47"/>
    </row>
    <row r="84" spans="1:6" ht="20.100000000000001" customHeight="1" x14ac:dyDescent="0.2">
      <c r="A84" s="18" t="s">
        <v>171</v>
      </c>
      <c r="B84" s="14" t="s">
        <v>172</v>
      </c>
      <c r="C84" s="46">
        <v>54000</v>
      </c>
      <c r="D84" s="46"/>
      <c r="E84" s="46"/>
      <c r="F84" s="47">
        <f>SUM(C84:E84)</f>
        <v>54000</v>
      </c>
    </row>
    <row r="85" spans="1:6" ht="20.100000000000001" customHeight="1" x14ac:dyDescent="0.25">
      <c r="A85" s="26" t="s">
        <v>173</v>
      </c>
      <c r="B85" s="20" t="s">
        <v>14</v>
      </c>
      <c r="C85" s="48">
        <f>SUM(C78:C84)</f>
        <v>254000</v>
      </c>
      <c r="D85" s="48">
        <f>SUM(D78:D84)</f>
        <v>0</v>
      </c>
      <c r="E85" s="48"/>
      <c r="F85" s="49">
        <f>SUM(C85:E85)</f>
        <v>254000</v>
      </c>
    </row>
    <row r="86" spans="1:6" ht="20.100000000000001" customHeight="1" x14ac:dyDescent="0.2">
      <c r="A86" s="9" t="s">
        <v>174</v>
      </c>
      <c r="B86" s="14" t="s">
        <v>175</v>
      </c>
      <c r="C86" s="46">
        <v>4056474</v>
      </c>
      <c r="D86" s="46"/>
      <c r="E86" s="46"/>
      <c r="F86" s="47">
        <f>SUM(C86:E86)</f>
        <v>4056474</v>
      </c>
    </row>
    <row r="87" spans="1:6" ht="20.100000000000001" customHeight="1" x14ac:dyDescent="0.2">
      <c r="A87" s="9" t="s">
        <v>176</v>
      </c>
      <c r="B87" s="14" t="s">
        <v>177</v>
      </c>
      <c r="C87" s="46"/>
      <c r="D87" s="46"/>
      <c r="E87" s="46"/>
      <c r="F87" s="47"/>
    </row>
    <row r="88" spans="1:6" ht="20.100000000000001" customHeight="1" x14ac:dyDescent="0.2">
      <c r="A88" s="9" t="s">
        <v>178</v>
      </c>
      <c r="B88" s="14" t="s">
        <v>179</v>
      </c>
      <c r="C88" s="46"/>
      <c r="D88" s="46"/>
      <c r="E88" s="46"/>
      <c r="F88" s="47"/>
    </row>
    <row r="89" spans="1:6" ht="24" customHeight="1" x14ac:dyDescent="0.2">
      <c r="A89" s="9" t="s">
        <v>180</v>
      </c>
      <c r="B89" s="14" t="s">
        <v>181</v>
      </c>
      <c r="C89" s="46">
        <v>1100917</v>
      </c>
      <c r="D89" s="46"/>
      <c r="E89" s="46"/>
      <c r="F89" s="47"/>
    </row>
    <row r="90" spans="1:6" ht="20.100000000000001" customHeight="1" x14ac:dyDescent="0.25">
      <c r="A90" s="23" t="s">
        <v>182</v>
      </c>
      <c r="B90" s="20" t="s">
        <v>15</v>
      </c>
      <c r="C90" s="48">
        <f>SUM(C86:C89)</f>
        <v>5157391</v>
      </c>
      <c r="D90" s="48">
        <f>SUM(D86:D89)</f>
        <v>0</v>
      </c>
      <c r="E90" s="48"/>
      <c r="F90" s="49">
        <f>SUM(C90:E90)</f>
        <v>5157391</v>
      </c>
    </row>
    <row r="91" spans="1:6" ht="24.95" customHeight="1" x14ac:dyDescent="0.2">
      <c r="A91" s="9" t="s">
        <v>183</v>
      </c>
      <c r="B91" s="14" t="s">
        <v>184</v>
      </c>
      <c r="C91" s="46"/>
      <c r="D91" s="46"/>
      <c r="E91" s="46"/>
      <c r="F91" s="47"/>
    </row>
    <row r="92" spans="1:6" ht="24.95" customHeight="1" x14ac:dyDescent="0.2">
      <c r="A92" s="9" t="s">
        <v>185</v>
      </c>
      <c r="B92" s="14" t="s">
        <v>186</v>
      </c>
      <c r="C92" s="46"/>
      <c r="D92" s="46"/>
      <c r="E92" s="46"/>
      <c r="F92" s="47"/>
    </row>
    <row r="93" spans="1:6" ht="24.95" customHeight="1" x14ac:dyDescent="0.2">
      <c r="A93" s="9" t="s">
        <v>187</v>
      </c>
      <c r="B93" s="14" t="s">
        <v>188</v>
      </c>
      <c r="C93" s="46"/>
      <c r="D93" s="46"/>
      <c r="E93" s="46"/>
      <c r="F93" s="47"/>
    </row>
    <row r="94" spans="1:6" ht="24.95" customHeight="1" x14ac:dyDescent="0.2">
      <c r="A94" s="9" t="s">
        <v>189</v>
      </c>
      <c r="B94" s="14" t="s">
        <v>190</v>
      </c>
      <c r="C94" s="46"/>
      <c r="D94" s="46"/>
      <c r="E94" s="46"/>
      <c r="F94" s="47"/>
    </row>
    <row r="95" spans="1:6" ht="24.95" customHeight="1" x14ac:dyDescent="0.2">
      <c r="A95" s="9" t="s">
        <v>191</v>
      </c>
      <c r="B95" s="14" t="s">
        <v>192</v>
      </c>
      <c r="C95" s="46"/>
      <c r="D95" s="46"/>
      <c r="E95" s="46"/>
      <c r="F95" s="47"/>
    </row>
    <row r="96" spans="1:6" ht="24.95" customHeight="1" x14ac:dyDescent="0.2">
      <c r="A96" s="9" t="s">
        <v>193</v>
      </c>
      <c r="B96" s="14" t="s">
        <v>194</v>
      </c>
      <c r="C96" s="46">
        <v>300000</v>
      </c>
      <c r="D96" s="46"/>
      <c r="E96" s="46"/>
      <c r="F96" s="47">
        <f>SUM(C96:E96)</f>
        <v>300000</v>
      </c>
    </row>
    <row r="97" spans="1:6" ht="24.95" customHeight="1" x14ac:dyDescent="0.2">
      <c r="A97" s="9" t="s">
        <v>195</v>
      </c>
      <c r="B97" s="14" t="s">
        <v>196</v>
      </c>
      <c r="C97" s="46"/>
      <c r="D97" s="46"/>
      <c r="E97" s="46"/>
      <c r="F97" s="47"/>
    </row>
    <row r="98" spans="1:6" ht="24.95" customHeight="1" x14ac:dyDescent="0.2">
      <c r="A98" s="9" t="s">
        <v>197</v>
      </c>
      <c r="B98" s="14" t="s">
        <v>198</v>
      </c>
      <c r="C98" s="46">
        <v>110500</v>
      </c>
      <c r="D98" s="46"/>
      <c r="E98" s="46"/>
      <c r="F98" s="47">
        <f>SUM(C98:E98)</f>
        <v>110500</v>
      </c>
    </row>
    <row r="99" spans="1:6" ht="20.100000000000001" customHeight="1" x14ac:dyDescent="0.25">
      <c r="A99" s="23" t="s">
        <v>199</v>
      </c>
      <c r="B99" s="20" t="s">
        <v>16</v>
      </c>
      <c r="C99" s="48">
        <f>SUM(C91:C98)</f>
        <v>410500</v>
      </c>
      <c r="D99" s="48">
        <f>SUM(D91:D98)</f>
        <v>0</v>
      </c>
      <c r="E99" s="48"/>
      <c r="F99" s="49">
        <f>SUM(C99:E99)</f>
        <v>410500</v>
      </c>
    </row>
    <row r="100" spans="1:6" ht="20.100000000000001" customHeight="1" x14ac:dyDescent="0.25">
      <c r="A100" s="24" t="s">
        <v>200</v>
      </c>
      <c r="B100" s="20"/>
      <c r="C100" s="48">
        <f>SUM(C99,C90,C85)</f>
        <v>5821891</v>
      </c>
      <c r="D100" s="48">
        <f>SUM(D99,D90,D85)</f>
        <v>0</v>
      </c>
      <c r="E100" s="46"/>
      <c r="F100" s="49">
        <f>SUM(C100:E100)</f>
        <v>5821891</v>
      </c>
    </row>
    <row r="101" spans="1:6" ht="20.100000000000001" customHeight="1" x14ac:dyDescent="0.25">
      <c r="A101" s="27" t="s">
        <v>201</v>
      </c>
      <c r="B101" s="28" t="s">
        <v>202</v>
      </c>
      <c r="C101" s="48">
        <f>SUM(C100,C77)</f>
        <v>24549215</v>
      </c>
      <c r="D101" s="48">
        <f>SUM(D100,D77)</f>
        <v>2681000</v>
      </c>
      <c r="E101" s="48"/>
      <c r="F101" s="49">
        <f>SUM(C101:E101)</f>
        <v>27230215</v>
      </c>
    </row>
    <row r="102" spans="1:6" ht="20.100000000000001" customHeight="1" x14ac:dyDescent="0.2">
      <c r="A102" s="9" t="s">
        <v>203</v>
      </c>
      <c r="B102" s="6" t="s">
        <v>204</v>
      </c>
      <c r="C102" s="50"/>
      <c r="D102" s="50"/>
      <c r="E102" s="50"/>
      <c r="F102" s="50"/>
    </row>
    <row r="103" spans="1:6" ht="26.25" customHeight="1" x14ac:dyDescent="0.2">
      <c r="A103" s="9" t="s">
        <v>205</v>
      </c>
      <c r="B103" s="6" t="s">
        <v>206</v>
      </c>
      <c r="C103" s="50"/>
      <c r="D103" s="50"/>
      <c r="E103" s="50"/>
      <c r="F103" s="50"/>
    </row>
    <row r="104" spans="1:6" ht="20.100000000000001" customHeight="1" x14ac:dyDescent="0.2">
      <c r="A104" s="9" t="s">
        <v>207</v>
      </c>
      <c r="B104" s="6" t="s">
        <v>208</v>
      </c>
      <c r="C104" s="50"/>
      <c r="D104" s="50"/>
      <c r="E104" s="50"/>
      <c r="F104" s="50"/>
    </row>
    <row r="105" spans="1:6" ht="20.100000000000001" customHeight="1" x14ac:dyDescent="0.2">
      <c r="A105" s="29" t="s">
        <v>209</v>
      </c>
      <c r="B105" s="8" t="s">
        <v>210</v>
      </c>
      <c r="C105" s="51"/>
      <c r="D105" s="51"/>
      <c r="E105" s="51"/>
      <c r="F105" s="51"/>
    </row>
    <row r="106" spans="1:6" ht="20.100000000000001" customHeight="1" x14ac:dyDescent="0.2">
      <c r="A106" s="30" t="s">
        <v>211</v>
      </c>
      <c r="B106" s="6" t="s">
        <v>212</v>
      </c>
      <c r="C106" s="52"/>
      <c r="D106" s="52"/>
      <c r="E106" s="52"/>
      <c r="F106" s="52"/>
    </row>
    <row r="107" spans="1:6" ht="20.100000000000001" customHeight="1" x14ac:dyDescent="0.2">
      <c r="A107" s="30" t="s">
        <v>213</v>
      </c>
      <c r="B107" s="6" t="s">
        <v>214</v>
      </c>
      <c r="C107" s="52"/>
      <c r="D107" s="52"/>
      <c r="E107" s="52"/>
      <c r="F107" s="52"/>
    </row>
    <row r="108" spans="1:6" ht="20.100000000000001" customHeight="1" x14ac:dyDescent="0.2">
      <c r="A108" s="9" t="s">
        <v>215</v>
      </c>
      <c r="B108" s="6" t="s">
        <v>216</v>
      </c>
      <c r="C108" s="50"/>
      <c r="D108" s="50"/>
      <c r="E108" s="50"/>
      <c r="F108" s="50"/>
    </row>
    <row r="109" spans="1:6" ht="20.100000000000001" customHeight="1" x14ac:dyDescent="0.2">
      <c r="A109" s="9" t="s">
        <v>217</v>
      </c>
      <c r="B109" s="6" t="s">
        <v>218</v>
      </c>
      <c r="C109" s="50"/>
      <c r="D109" s="50"/>
      <c r="E109" s="50"/>
      <c r="F109" s="50"/>
    </row>
    <row r="110" spans="1:6" ht="20.100000000000001" customHeight="1" x14ac:dyDescent="0.2">
      <c r="A110" s="31" t="s">
        <v>219</v>
      </c>
      <c r="B110" s="8" t="s">
        <v>220</v>
      </c>
      <c r="C110" s="53"/>
      <c r="D110" s="53"/>
      <c r="E110" s="53"/>
      <c r="F110" s="53"/>
    </row>
    <row r="111" spans="1:6" ht="20.100000000000001" customHeight="1" x14ac:dyDescent="0.2">
      <c r="A111" s="30" t="s">
        <v>221</v>
      </c>
      <c r="B111" s="6" t="s">
        <v>222</v>
      </c>
      <c r="C111" s="52"/>
      <c r="D111" s="52"/>
      <c r="E111" s="52"/>
      <c r="F111" s="52"/>
    </row>
    <row r="112" spans="1:6" ht="20.100000000000001" customHeight="1" x14ac:dyDescent="0.2">
      <c r="A112" s="30" t="s">
        <v>223</v>
      </c>
      <c r="B112" s="6" t="s">
        <v>224</v>
      </c>
      <c r="C112" s="54">
        <v>548005</v>
      </c>
      <c r="D112" s="52"/>
      <c r="E112" s="52"/>
      <c r="F112" s="54">
        <f>SUM(C112:E112)</f>
        <v>548005</v>
      </c>
    </row>
    <row r="113" spans="1:6" ht="20.100000000000001" customHeight="1" x14ac:dyDescent="0.2">
      <c r="A113" s="31" t="s">
        <v>225</v>
      </c>
      <c r="B113" s="8" t="s">
        <v>226</v>
      </c>
      <c r="C113" s="52"/>
      <c r="D113" s="52"/>
      <c r="E113" s="52"/>
      <c r="F113" s="52"/>
    </row>
    <row r="114" spans="1:6" ht="20.100000000000001" customHeight="1" x14ac:dyDescent="0.2">
      <c r="A114" s="30" t="s">
        <v>227</v>
      </c>
      <c r="B114" s="6" t="s">
        <v>228</v>
      </c>
      <c r="C114" s="52"/>
      <c r="D114" s="52"/>
      <c r="E114" s="52"/>
      <c r="F114" s="52"/>
    </row>
    <row r="115" spans="1:6" ht="20.100000000000001" customHeight="1" x14ac:dyDescent="0.2">
      <c r="A115" s="30" t="s">
        <v>229</v>
      </c>
      <c r="B115" s="6" t="s">
        <v>230</v>
      </c>
      <c r="C115" s="52"/>
      <c r="D115" s="52"/>
      <c r="E115" s="52"/>
      <c r="F115" s="52"/>
    </row>
    <row r="116" spans="1:6" ht="20.100000000000001" customHeight="1" x14ac:dyDescent="0.2">
      <c r="A116" s="30" t="s">
        <v>231</v>
      </c>
      <c r="B116" s="6" t="s">
        <v>232</v>
      </c>
      <c r="C116" s="52"/>
      <c r="D116" s="52"/>
      <c r="E116" s="52"/>
      <c r="F116" s="52"/>
    </row>
    <row r="117" spans="1:6" ht="20.100000000000001" customHeight="1" x14ac:dyDescent="0.2">
      <c r="A117" s="32" t="s">
        <v>233</v>
      </c>
      <c r="B117" s="10" t="s">
        <v>234</v>
      </c>
      <c r="C117" s="55">
        <f>SUM(C110:C116)</f>
        <v>548005</v>
      </c>
      <c r="D117" s="53"/>
      <c r="E117" s="53"/>
      <c r="F117" s="55">
        <f>SUM(C117:E117)</f>
        <v>548005</v>
      </c>
    </row>
    <row r="118" spans="1:6" ht="20.100000000000001" customHeight="1" x14ac:dyDescent="0.2">
      <c r="A118" s="30" t="s">
        <v>235</v>
      </c>
      <c r="B118" s="6" t="s">
        <v>236</v>
      </c>
      <c r="C118" s="52"/>
      <c r="D118" s="52"/>
      <c r="E118" s="52"/>
      <c r="F118" s="52"/>
    </row>
    <row r="119" spans="1:6" ht="20.100000000000001" customHeight="1" x14ac:dyDescent="0.2">
      <c r="A119" s="9" t="s">
        <v>237</v>
      </c>
      <c r="B119" s="6" t="s">
        <v>238</v>
      </c>
      <c r="C119" s="50"/>
      <c r="D119" s="50"/>
      <c r="E119" s="50"/>
      <c r="F119" s="50"/>
    </row>
    <row r="120" spans="1:6" ht="20.100000000000001" customHeight="1" x14ac:dyDescent="0.2">
      <c r="A120" s="30" t="s">
        <v>239</v>
      </c>
      <c r="B120" s="6" t="s">
        <v>240</v>
      </c>
      <c r="C120" s="52"/>
      <c r="D120" s="52"/>
      <c r="E120" s="52"/>
      <c r="F120" s="52"/>
    </row>
    <row r="121" spans="1:6" ht="20.100000000000001" customHeight="1" x14ac:dyDescent="0.2">
      <c r="A121" s="30" t="s">
        <v>241</v>
      </c>
      <c r="B121" s="6" t="s">
        <v>242</v>
      </c>
      <c r="C121" s="52"/>
      <c r="D121" s="52"/>
      <c r="E121" s="52"/>
      <c r="F121" s="52"/>
    </row>
    <row r="122" spans="1:6" ht="20.100000000000001" customHeight="1" x14ac:dyDescent="0.2">
      <c r="A122" s="32" t="s">
        <v>243</v>
      </c>
      <c r="B122" s="10" t="s">
        <v>244</v>
      </c>
      <c r="C122" s="53"/>
      <c r="D122" s="53"/>
      <c r="E122" s="53"/>
      <c r="F122" s="53"/>
    </row>
    <row r="123" spans="1:6" ht="25.5" customHeight="1" x14ac:dyDescent="0.2">
      <c r="A123" s="9" t="s">
        <v>245</v>
      </c>
      <c r="B123" s="6" t="s">
        <v>246</v>
      </c>
      <c r="C123" s="50"/>
      <c r="D123" s="50"/>
      <c r="E123" s="50"/>
      <c r="F123" s="50"/>
    </row>
    <row r="124" spans="1:6" ht="20.100000000000001" customHeight="1" x14ac:dyDescent="0.2">
      <c r="A124" s="33" t="s">
        <v>247</v>
      </c>
      <c r="B124" s="34" t="s">
        <v>17</v>
      </c>
      <c r="C124" s="55">
        <f>SUM(C123,C122,C117)</f>
        <v>548005</v>
      </c>
      <c r="D124" s="53"/>
      <c r="E124" s="53"/>
      <c r="F124" s="55">
        <f>SUM(C124:E124)</f>
        <v>548005</v>
      </c>
    </row>
    <row r="125" spans="1:6" ht="20.100000000000001" customHeight="1" x14ac:dyDescent="0.25">
      <c r="A125" s="35" t="s">
        <v>248</v>
      </c>
      <c r="B125" s="36"/>
      <c r="C125" s="48">
        <f>SUM(C124,C101)</f>
        <v>25097220</v>
      </c>
      <c r="D125" s="48">
        <f>SUM(D124,D101)</f>
        <v>2681000</v>
      </c>
      <c r="E125" s="48"/>
      <c r="F125" s="49">
        <f>SUM(C125:E125)</f>
        <v>27778220</v>
      </c>
    </row>
    <row r="128" spans="1:6" ht="18" customHeight="1" x14ac:dyDescent="0.25">
      <c r="A128" s="60" t="s">
        <v>250</v>
      </c>
      <c r="B128" s="61"/>
      <c r="C128" s="61"/>
      <c r="D128" s="61"/>
      <c r="E128" s="61"/>
      <c r="F128" s="62"/>
    </row>
    <row r="129" spans="1:6" ht="10.5" customHeight="1" x14ac:dyDescent="0.25">
      <c r="A129" s="39"/>
      <c r="B129" s="41"/>
      <c r="C129" s="41"/>
      <c r="D129" s="41"/>
      <c r="E129" s="41"/>
      <c r="F129" s="40"/>
    </row>
    <row r="130" spans="1:6" ht="15" x14ac:dyDescent="0.25">
      <c r="A130" s="2" t="s">
        <v>18</v>
      </c>
    </row>
    <row r="131" spans="1:6" ht="51" customHeight="1" x14ac:dyDescent="0.3">
      <c r="A131" s="3" t="s">
        <v>19</v>
      </c>
      <c r="B131" s="4" t="s">
        <v>251</v>
      </c>
      <c r="C131" s="37" t="s">
        <v>25</v>
      </c>
      <c r="D131" s="37" t="s">
        <v>26</v>
      </c>
      <c r="E131" s="37" t="s">
        <v>249</v>
      </c>
      <c r="F131" s="42" t="s">
        <v>27</v>
      </c>
    </row>
    <row r="132" spans="1:6" ht="15" x14ac:dyDescent="0.2">
      <c r="A132" s="15" t="s">
        <v>252</v>
      </c>
      <c r="B132" s="18" t="s">
        <v>253</v>
      </c>
      <c r="C132" s="47">
        <v>8214519</v>
      </c>
      <c r="D132" s="47"/>
      <c r="E132" s="47"/>
      <c r="F132" s="47">
        <f>SUM(C132:E132)</f>
        <v>8214519</v>
      </c>
    </row>
    <row r="133" spans="1:6" ht="30" x14ac:dyDescent="0.2">
      <c r="A133" s="6" t="s">
        <v>254</v>
      </c>
      <c r="B133" s="18" t="s">
        <v>255</v>
      </c>
      <c r="C133" s="47"/>
      <c r="D133" s="47"/>
      <c r="E133" s="47"/>
      <c r="F133" s="47"/>
    </row>
    <row r="134" spans="1:6" ht="30" x14ac:dyDescent="0.2">
      <c r="A134" s="6" t="s">
        <v>256</v>
      </c>
      <c r="B134" s="18" t="s">
        <v>257</v>
      </c>
      <c r="C134" s="47">
        <v>4323440</v>
      </c>
      <c r="D134" s="47"/>
      <c r="E134" s="47"/>
      <c r="F134" s="47">
        <f>SUM(C134:E134)</f>
        <v>4323440</v>
      </c>
    </row>
    <row r="135" spans="1:6" ht="30" x14ac:dyDescent="0.2">
      <c r="A135" s="6" t="s">
        <v>258</v>
      </c>
      <c r="B135" s="18" t="s">
        <v>259</v>
      </c>
      <c r="C135" s="47">
        <v>1200000</v>
      </c>
      <c r="D135" s="47"/>
      <c r="E135" s="47"/>
      <c r="F135" s="47">
        <f>SUM(C135:E135)</f>
        <v>1200000</v>
      </c>
    </row>
    <row r="136" spans="1:6" ht="15" x14ac:dyDescent="0.2">
      <c r="A136" s="6" t="s">
        <v>260</v>
      </c>
      <c r="B136" s="18" t="s">
        <v>261</v>
      </c>
      <c r="C136" s="47"/>
      <c r="D136" s="47"/>
      <c r="E136" s="47"/>
      <c r="F136" s="47">
        <f>SUM(C136:E136)</f>
        <v>0</v>
      </c>
    </row>
    <row r="137" spans="1:6" ht="15" x14ac:dyDescent="0.2">
      <c r="A137" s="6" t="s">
        <v>262</v>
      </c>
      <c r="B137" s="18" t="s">
        <v>263</v>
      </c>
      <c r="C137" s="47"/>
      <c r="D137" s="47"/>
      <c r="E137" s="47"/>
      <c r="F137" s="47"/>
    </row>
    <row r="138" spans="1:6" ht="14.25" x14ac:dyDescent="0.2">
      <c r="A138" s="8" t="s">
        <v>264</v>
      </c>
      <c r="B138" s="43" t="s">
        <v>265</v>
      </c>
      <c r="C138" s="47">
        <f>SUM(C132:C137)</f>
        <v>13737959</v>
      </c>
      <c r="D138" s="47"/>
      <c r="E138" s="47"/>
      <c r="F138" s="47">
        <f>SUM(C138:E138)</f>
        <v>13737959</v>
      </c>
    </row>
    <row r="139" spans="1:6" ht="15" x14ac:dyDescent="0.2">
      <c r="A139" s="6" t="s">
        <v>266</v>
      </c>
      <c r="B139" s="18" t="s">
        <v>267</v>
      </c>
      <c r="C139" s="47"/>
      <c r="D139" s="47"/>
      <c r="E139" s="47"/>
      <c r="F139" s="47"/>
    </row>
    <row r="140" spans="1:6" ht="30" x14ac:dyDescent="0.2">
      <c r="A140" s="6" t="s">
        <v>268</v>
      </c>
      <c r="B140" s="18" t="s">
        <v>269</v>
      </c>
      <c r="C140" s="47"/>
      <c r="D140" s="47"/>
      <c r="E140" s="47"/>
      <c r="F140" s="47"/>
    </row>
    <row r="141" spans="1:6" ht="30" x14ac:dyDescent="0.2">
      <c r="A141" s="6" t="s">
        <v>270</v>
      </c>
      <c r="B141" s="18" t="s">
        <v>271</v>
      </c>
      <c r="C141" s="47"/>
      <c r="D141" s="47"/>
      <c r="E141" s="47"/>
      <c r="F141" s="47"/>
    </row>
    <row r="142" spans="1:6" ht="30" x14ac:dyDescent="0.2">
      <c r="A142" s="6" t="s">
        <v>272</v>
      </c>
      <c r="B142" s="18" t="s">
        <v>273</v>
      </c>
      <c r="C142" s="47"/>
      <c r="D142" s="47"/>
      <c r="E142" s="47"/>
      <c r="F142" s="47"/>
    </row>
    <row r="143" spans="1:6" ht="30" x14ac:dyDescent="0.2">
      <c r="A143" s="6" t="s">
        <v>274</v>
      </c>
      <c r="B143" s="18" t="s">
        <v>275</v>
      </c>
      <c r="C143" s="47">
        <v>1102154</v>
      </c>
      <c r="D143" s="47"/>
      <c r="E143" s="47"/>
      <c r="F143" s="47">
        <f>SUM(C143:E143)</f>
        <v>1102154</v>
      </c>
    </row>
    <row r="144" spans="1:6" ht="30" x14ac:dyDescent="0.25">
      <c r="A144" s="10" t="s">
        <v>1</v>
      </c>
      <c r="B144" s="26" t="s">
        <v>0</v>
      </c>
      <c r="C144" s="49">
        <f>SUM(C138:C143)</f>
        <v>14840113</v>
      </c>
      <c r="D144" s="49">
        <f>SUM(D138:D143)</f>
        <v>0</v>
      </c>
      <c r="E144" s="49"/>
      <c r="F144" s="49">
        <f>SUM(C144:E144)</f>
        <v>14840113</v>
      </c>
    </row>
    <row r="145" spans="1:6" ht="15" x14ac:dyDescent="0.2">
      <c r="A145" s="6" t="s">
        <v>276</v>
      </c>
      <c r="B145" s="18" t="s">
        <v>277</v>
      </c>
      <c r="C145" s="47"/>
      <c r="D145" s="47"/>
      <c r="E145" s="47"/>
      <c r="F145" s="47"/>
    </row>
    <row r="146" spans="1:6" ht="15" x14ac:dyDescent="0.2">
      <c r="A146" s="6" t="s">
        <v>278</v>
      </c>
      <c r="B146" s="18" t="s">
        <v>279</v>
      </c>
      <c r="C146" s="47"/>
      <c r="D146" s="47"/>
      <c r="E146" s="47"/>
      <c r="F146" s="47"/>
    </row>
    <row r="147" spans="1:6" ht="14.25" x14ac:dyDescent="0.2">
      <c r="A147" s="8" t="s">
        <v>280</v>
      </c>
      <c r="B147" s="43" t="s">
        <v>281</v>
      </c>
      <c r="C147" s="47"/>
      <c r="D147" s="47"/>
      <c r="E147" s="47"/>
      <c r="F147" s="47"/>
    </row>
    <row r="148" spans="1:6" ht="15" x14ac:dyDescent="0.2">
      <c r="A148" s="6" t="s">
        <v>282</v>
      </c>
      <c r="B148" s="18" t="s">
        <v>283</v>
      </c>
      <c r="C148" s="47"/>
      <c r="D148" s="47"/>
      <c r="E148" s="47"/>
      <c r="F148" s="47"/>
    </row>
    <row r="149" spans="1:6" ht="15" x14ac:dyDescent="0.2">
      <c r="A149" s="6" t="s">
        <v>284</v>
      </c>
      <c r="B149" s="18" t="s">
        <v>285</v>
      </c>
      <c r="C149" s="47"/>
      <c r="D149" s="47"/>
      <c r="E149" s="47"/>
      <c r="F149" s="47"/>
    </row>
    <row r="150" spans="1:6" ht="15" x14ac:dyDescent="0.2">
      <c r="A150" s="6" t="s">
        <v>286</v>
      </c>
      <c r="B150" s="18" t="s">
        <v>287</v>
      </c>
      <c r="C150" s="47">
        <v>342499</v>
      </c>
      <c r="D150" s="47"/>
      <c r="E150" s="47"/>
      <c r="F150" s="47">
        <f>SUM(C150:E150)</f>
        <v>342499</v>
      </c>
    </row>
    <row r="151" spans="1:6" ht="15" x14ac:dyDescent="0.2">
      <c r="A151" s="6" t="s">
        <v>288</v>
      </c>
      <c r="B151" s="18" t="s">
        <v>289</v>
      </c>
      <c r="C151" s="47">
        <v>1500000</v>
      </c>
      <c r="D151" s="47"/>
      <c r="E151" s="47"/>
      <c r="F151" s="47">
        <f>SUM(C151:E151)</f>
        <v>1500000</v>
      </c>
    </row>
    <row r="152" spans="1:6" ht="15" x14ac:dyDescent="0.2">
      <c r="A152" s="6" t="s">
        <v>290</v>
      </c>
      <c r="B152" s="18" t="s">
        <v>291</v>
      </c>
      <c r="C152" s="47"/>
      <c r="D152" s="47"/>
      <c r="E152" s="47"/>
      <c r="F152" s="47"/>
    </row>
    <row r="153" spans="1:6" ht="15" x14ac:dyDescent="0.2">
      <c r="A153" s="6" t="s">
        <v>292</v>
      </c>
      <c r="B153" s="18" t="s">
        <v>293</v>
      </c>
      <c r="C153" s="47"/>
      <c r="D153" s="47"/>
      <c r="E153" s="47"/>
      <c r="F153" s="47"/>
    </row>
    <row r="154" spans="1:6" ht="15" x14ac:dyDescent="0.2">
      <c r="A154" s="6" t="s">
        <v>294</v>
      </c>
      <c r="B154" s="18" t="s">
        <v>295</v>
      </c>
      <c r="C154" s="47">
        <v>417501</v>
      </c>
      <c r="D154" s="47"/>
      <c r="E154" s="47"/>
      <c r="F154" s="47">
        <f>SUM(C154:E154)</f>
        <v>417501</v>
      </c>
    </row>
    <row r="155" spans="1:6" ht="15" x14ac:dyDescent="0.2">
      <c r="A155" s="6" t="s">
        <v>296</v>
      </c>
      <c r="B155" s="18" t="s">
        <v>297</v>
      </c>
      <c r="C155" s="47"/>
      <c r="D155" s="47"/>
      <c r="E155" s="47"/>
      <c r="F155" s="47">
        <f>SUM(C155:E155)</f>
        <v>0</v>
      </c>
    </row>
    <row r="156" spans="1:6" ht="14.25" x14ac:dyDescent="0.2">
      <c r="A156" s="8" t="s">
        <v>298</v>
      </c>
      <c r="B156" s="43" t="s">
        <v>299</v>
      </c>
      <c r="C156" s="47">
        <f>SUM(C151:C155)</f>
        <v>1917501</v>
      </c>
      <c r="D156" s="47"/>
      <c r="E156" s="47"/>
      <c r="F156" s="47">
        <f>SUM(C156:E156)</f>
        <v>1917501</v>
      </c>
    </row>
    <row r="157" spans="1:6" ht="15" x14ac:dyDescent="0.2">
      <c r="A157" s="6" t="s">
        <v>300</v>
      </c>
      <c r="B157" s="18" t="s">
        <v>301</v>
      </c>
      <c r="C157" s="47"/>
      <c r="D157" s="47"/>
      <c r="E157" s="47"/>
      <c r="F157" s="47"/>
    </row>
    <row r="158" spans="1:6" ht="15" x14ac:dyDescent="0.25">
      <c r="A158" s="10" t="s">
        <v>302</v>
      </c>
      <c r="B158" s="26" t="s">
        <v>3</v>
      </c>
      <c r="C158" s="49">
        <f>SUM(C156,C150)</f>
        <v>2260000</v>
      </c>
      <c r="D158" s="49"/>
      <c r="E158" s="49"/>
      <c r="F158" s="49">
        <f>SUM(C158:E158)</f>
        <v>2260000</v>
      </c>
    </row>
    <row r="159" spans="1:6" ht="15" x14ac:dyDescent="0.2">
      <c r="A159" s="9" t="s">
        <v>303</v>
      </c>
      <c r="B159" s="18" t="s">
        <v>304</v>
      </c>
      <c r="C159" s="47"/>
      <c r="D159" s="47"/>
      <c r="E159" s="47"/>
      <c r="F159" s="47"/>
    </row>
    <row r="160" spans="1:6" ht="15" x14ac:dyDescent="0.2">
      <c r="A160" s="9" t="s">
        <v>305</v>
      </c>
      <c r="B160" s="18" t="s">
        <v>306</v>
      </c>
      <c r="C160" s="47"/>
      <c r="D160" s="47">
        <v>300000</v>
      </c>
      <c r="E160" s="47"/>
      <c r="F160" s="47">
        <f>SUM(C160:E160)</f>
        <v>300000</v>
      </c>
    </row>
    <row r="161" spans="1:6" ht="15" x14ac:dyDescent="0.2">
      <c r="A161" s="9" t="s">
        <v>307</v>
      </c>
      <c r="B161" s="18" t="s">
        <v>308</v>
      </c>
      <c r="C161" s="47"/>
      <c r="D161" s="47"/>
      <c r="E161" s="47"/>
      <c r="F161" s="47"/>
    </row>
    <row r="162" spans="1:6" ht="15" x14ac:dyDescent="0.2">
      <c r="A162" s="9" t="s">
        <v>309</v>
      </c>
      <c r="B162" s="18" t="s">
        <v>310</v>
      </c>
      <c r="C162" s="47"/>
      <c r="D162" s="47"/>
      <c r="E162" s="47"/>
      <c r="F162" s="47">
        <f>SUM(C162:E162)</f>
        <v>0</v>
      </c>
    </row>
    <row r="163" spans="1:6" ht="15" x14ac:dyDescent="0.2">
      <c r="A163" s="9" t="s">
        <v>311</v>
      </c>
      <c r="B163" s="18" t="s">
        <v>312</v>
      </c>
      <c r="C163" s="47">
        <v>627500</v>
      </c>
      <c r="D163" s="47"/>
      <c r="E163" s="47"/>
      <c r="F163" s="47">
        <f>SUM(C163:E163)</f>
        <v>627500</v>
      </c>
    </row>
    <row r="164" spans="1:6" ht="15" x14ac:dyDescent="0.2">
      <c r="A164" s="9" t="s">
        <v>313</v>
      </c>
      <c r="B164" s="18" t="s">
        <v>314</v>
      </c>
      <c r="C164" s="47"/>
      <c r="D164" s="47"/>
      <c r="E164" s="47"/>
      <c r="F164" s="47"/>
    </row>
    <row r="165" spans="1:6" ht="15" x14ac:dyDescent="0.2">
      <c r="A165" s="9" t="s">
        <v>315</v>
      </c>
      <c r="B165" s="18" t="s">
        <v>316</v>
      </c>
      <c r="C165" s="47"/>
      <c r="D165" s="47"/>
      <c r="E165" s="47"/>
      <c r="F165" s="47"/>
    </row>
    <row r="166" spans="1:6" ht="15" x14ac:dyDescent="0.2">
      <c r="A166" s="9" t="s">
        <v>317</v>
      </c>
      <c r="B166" s="18" t="s">
        <v>318</v>
      </c>
      <c r="C166" s="47"/>
      <c r="D166" s="47">
        <v>10000</v>
      </c>
      <c r="E166" s="47"/>
      <c r="F166" s="47">
        <f>SUM(C166:E166)</f>
        <v>10000</v>
      </c>
    </row>
    <row r="167" spans="1:6" ht="15" x14ac:dyDescent="0.2">
      <c r="A167" s="9" t="s">
        <v>319</v>
      </c>
      <c r="B167" s="18" t="s">
        <v>320</v>
      </c>
      <c r="C167" s="47"/>
      <c r="D167" s="47"/>
      <c r="E167" s="47"/>
      <c r="F167" s="47"/>
    </row>
    <row r="168" spans="1:6" ht="15" x14ac:dyDescent="0.2">
      <c r="A168" s="9" t="s">
        <v>321</v>
      </c>
      <c r="B168" s="18" t="s">
        <v>322</v>
      </c>
      <c r="C168" s="47"/>
      <c r="D168" s="47"/>
      <c r="E168" s="47"/>
      <c r="F168" s="47"/>
    </row>
    <row r="169" spans="1:6" ht="15" x14ac:dyDescent="0.25">
      <c r="A169" s="23" t="s">
        <v>323</v>
      </c>
      <c r="B169" s="26" t="s">
        <v>4</v>
      </c>
      <c r="C169" s="49">
        <f>SUM(C159:C168)</f>
        <v>627500</v>
      </c>
      <c r="D169" s="49">
        <f>SUM(D159:D168)</f>
        <v>310000</v>
      </c>
      <c r="E169" s="49"/>
      <c r="F169" s="49">
        <f>SUM(C169:E169)</f>
        <v>937500</v>
      </c>
    </row>
    <row r="170" spans="1:6" ht="30" x14ac:dyDescent="0.2">
      <c r="A170" s="9" t="s">
        <v>324</v>
      </c>
      <c r="B170" s="18" t="s">
        <v>325</v>
      </c>
      <c r="C170" s="47"/>
      <c r="D170" s="47"/>
      <c r="E170" s="47"/>
      <c r="F170" s="47"/>
    </row>
    <row r="171" spans="1:6" ht="30" x14ac:dyDescent="0.2">
      <c r="A171" s="6" t="s">
        <v>326</v>
      </c>
      <c r="B171" s="18" t="s">
        <v>327</v>
      </c>
      <c r="C171" s="47"/>
      <c r="D171" s="47"/>
      <c r="E171" s="47"/>
      <c r="F171" s="47">
        <f>SUM(C171:E171)</f>
        <v>0</v>
      </c>
    </row>
    <row r="172" spans="1:6" ht="15" x14ac:dyDescent="0.2">
      <c r="A172" s="9" t="s">
        <v>328</v>
      </c>
      <c r="B172" s="18" t="s">
        <v>329</v>
      </c>
      <c r="C172" s="47"/>
      <c r="D172" s="47">
        <v>30000</v>
      </c>
      <c r="E172" s="47"/>
      <c r="F172" s="47">
        <f>SUM(C172:E172)</f>
        <v>30000</v>
      </c>
    </row>
    <row r="173" spans="1:6" ht="15" x14ac:dyDescent="0.2">
      <c r="A173" s="10" t="s">
        <v>330</v>
      </c>
      <c r="B173" s="26" t="s">
        <v>6</v>
      </c>
      <c r="C173" s="47"/>
      <c r="D173" s="47">
        <f>SUM(D170:D172)</f>
        <v>30000</v>
      </c>
      <c r="E173" s="47"/>
      <c r="F173" s="47">
        <f>SUM(C173:E173)</f>
        <v>30000</v>
      </c>
    </row>
    <row r="174" spans="1:6" ht="15.75" x14ac:dyDescent="0.25">
      <c r="A174" s="24" t="s">
        <v>158</v>
      </c>
      <c r="B174" s="44"/>
      <c r="C174" s="49">
        <f>SUM(C173,C169,C158,C144)</f>
        <v>17727613</v>
      </c>
      <c r="D174" s="49">
        <f>SUM(D173,D169,D158,D144)</f>
        <v>340000</v>
      </c>
      <c r="E174" s="49"/>
      <c r="F174" s="49">
        <f>SUM(C174:E174)</f>
        <v>18067613</v>
      </c>
    </row>
    <row r="175" spans="1:6" ht="15" x14ac:dyDescent="0.2">
      <c r="A175" s="6" t="s">
        <v>331</v>
      </c>
      <c r="B175" s="18" t="s">
        <v>332</v>
      </c>
      <c r="C175" s="47"/>
      <c r="D175" s="47"/>
      <c r="E175" s="47"/>
      <c r="F175" s="47"/>
    </row>
    <row r="176" spans="1:6" ht="24.75" customHeight="1" x14ac:dyDescent="0.2">
      <c r="A176" s="6" t="s">
        <v>333</v>
      </c>
      <c r="B176" s="18" t="s">
        <v>334</v>
      </c>
      <c r="C176" s="47"/>
      <c r="D176" s="47"/>
      <c r="E176" s="47"/>
      <c r="F176" s="47"/>
    </row>
    <row r="177" spans="1:6" ht="27" customHeight="1" x14ac:dyDescent="0.2">
      <c r="A177" s="6" t="s">
        <v>335</v>
      </c>
      <c r="B177" s="18" t="s">
        <v>336</v>
      </c>
      <c r="C177" s="47"/>
      <c r="D177" s="47"/>
      <c r="E177" s="47"/>
      <c r="F177" s="47"/>
    </row>
    <row r="178" spans="1:6" ht="27" customHeight="1" x14ac:dyDescent="0.2">
      <c r="A178" s="6" t="s">
        <v>337</v>
      </c>
      <c r="B178" s="18" t="s">
        <v>338</v>
      </c>
      <c r="C178" s="47"/>
      <c r="D178" s="47"/>
      <c r="E178" s="47"/>
      <c r="F178" s="47"/>
    </row>
    <row r="179" spans="1:6" ht="25.5" customHeight="1" x14ac:dyDescent="0.2">
      <c r="A179" s="6" t="s">
        <v>339</v>
      </c>
      <c r="B179" s="18" t="s">
        <v>340</v>
      </c>
      <c r="C179" s="47"/>
      <c r="D179" s="47"/>
      <c r="E179" s="47"/>
      <c r="F179" s="47">
        <f>SUM(C179:E179)</f>
        <v>0</v>
      </c>
    </row>
    <row r="180" spans="1:6" ht="30" x14ac:dyDescent="0.2">
      <c r="A180" s="10" t="s">
        <v>341</v>
      </c>
      <c r="B180" s="26" t="s">
        <v>2</v>
      </c>
      <c r="C180" s="47"/>
      <c r="D180" s="47">
        <f>SUM(D175:D179)</f>
        <v>0</v>
      </c>
      <c r="E180" s="47"/>
      <c r="F180" s="47">
        <f>SUM(C180:E180)</f>
        <v>0</v>
      </c>
    </row>
    <row r="181" spans="1:6" ht="15" x14ac:dyDescent="0.2">
      <c r="A181" s="9" t="s">
        <v>342</v>
      </c>
      <c r="B181" s="18" t="s">
        <v>343</v>
      </c>
      <c r="C181" s="47"/>
      <c r="D181" s="47"/>
      <c r="E181" s="47"/>
      <c r="F181" s="47"/>
    </row>
    <row r="182" spans="1:6" ht="15" x14ac:dyDescent="0.2">
      <c r="A182" s="9" t="s">
        <v>344</v>
      </c>
      <c r="B182" s="18" t="s">
        <v>345</v>
      </c>
      <c r="C182" s="47"/>
      <c r="D182" s="47"/>
      <c r="E182" s="47"/>
      <c r="F182" s="47"/>
    </row>
    <row r="183" spans="1:6" ht="15" x14ac:dyDescent="0.2">
      <c r="A183" s="9" t="s">
        <v>346</v>
      </c>
      <c r="B183" s="18" t="s">
        <v>347</v>
      </c>
      <c r="C183" s="47"/>
      <c r="D183" s="47"/>
      <c r="E183" s="47"/>
      <c r="F183" s="47">
        <f>SUM(C183:E183)</f>
        <v>0</v>
      </c>
    </row>
    <row r="184" spans="1:6" ht="15" x14ac:dyDescent="0.2">
      <c r="A184" s="9" t="s">
        <v>348</v>
      </c>
      <c r="B184" s="18" t="s">
        <v>349</v>
      </c>
      <c r="C184" s="47"/>
      <c r="D184" s="47"/>
      <c r="E184" s="47"/>
      <c r="F184" s="47"/>
    </row>
    <row r="185" spans="1:6" ht="15" x14ac:dyDescent="0.2">
      <c r="A185" s="9" t="s">
        <v>350</v>
      </c>
      <c r="B185" s="18" t="s">
        <v>351</v>
      </c>
      <c r="C185" s="47"/>
      <c r="D185" s="47"/>
      <c r="E185" s="47"/>
      <c r="F185" s="47"/>
    </row>
    <row r="186" spans="1:6" ht="15" x14ac:dyDescent="0.2">
      <c r="A186" s="10" t="s">
        <v>352</v>
      </c>
      <c r="B186" s="26" t="s">
        <v>5</v>
      </c>
      <c r="C186" s="47"/>
      <c r="D186" s="47">
        <f>SUM(D181:D185)</f>
        <v>0</v>
      </c>
      <c r="E186" s="47"/>
      <c r="F186" s="47">
        <f>SUM(C186:E186)</f>
        <v>0</v>
      </c>
    </row>
    <row r="187" spans="1:6" ht="27.75" customHeight="1" x14ac:dyDescent="0.2">
      <c r="A187" s="9" t="s">
        <v>353</v>
      </c>
      <c r="B187" s="18" t="s">
        <v>354</v>
      </c>
      <c r="C187" s="47"/>
      <c r="D187" s="47"/>
      <c r="E187" s="47"/>
      <c r="F187" s="47"/>
    </row>
    <row r="188" spans="1:6" ht="30" x14ac:dyDescent="0.2">
      <c r="A188" s="6" t="s">
        <v>355</v>
      </c>
      <c r="B188" s="18" t="s">
        <v>356</v>
      </c>
      <c r="C188" s="47"/>
      <c r="D188" s="47">
        <v>80000</v>
      </c>
      <c r="E188" s="47"/>
      <c r="F188" s="47">
        <f>SUM(C188:E188)</f>
        <v>80000</v>
      </c>
    </row>
    <row r="189" spans="1:6" ht="15" x14ac:dyDescent="0.2">
      <c r="A189" s="9" t="s">
        <v>357</v>
      </c>
      <c r="B189" s="18" t="s">
        <v>358</v>
      </c>
      <c r="C189" s="47"/>
      <c r="D189" s="47"/>
      <c r="E189" s="47"/>
      <c r="F189" s="47"/>
    </row>
    <row r="190" spans="1:6" ht="15" x14ac:dyDescent="0.2">
      <c r="A190" s="10" t="s">
        <v>359</v>
      </c>
      <c r="B190" s="26" t="s">
        <v>7</v>
      </c>
      <c r="C190" s="47"/>
      <c r="D190" s="47">
        <f>SUM(D187:D189)</f>
        <v>80000</v>
      </c>
      <c r="E190" s="47"/>
      <c r="F190" s="47">
        <f>SUM(C190:E190)</f>
        <v>80000</v>
      </c>
    </row>
    <row r="191" spans="1:6" ht="15.75" x14ac:dyDescent="0.25">
      <c r="A191" s="24" t="s">
        <v>200</v>
      </c>
      <c r="B191" s="44"/>
      <c r="C191" s="49"/>
      <c r="D191" s="49">
        <f>SUM(D190,D186:D187,D180)</f>
        <v>80000</v>
      </c>
      <c r="E191" s="49"/>
      <c r="F191" s="49">
        <f>SUM(C191:E191)</f>
        <v>80000</v>
      </c>
    </row>
    <row r="192" spans="1:6" ht="15.75" x14ac:dyDescent="0.25">
      <c r="A192" s="45" t="s">
        <v>360</v>
      </c>
      <c r="B192" s="27" t="s">
        <v>361</v>
      </c>
      <c r="C192" s="49">
        <f>SUM(C191,C174)</f>
        <v>17727613</v>
      </c>
      <c r="D192" s="49">
        <f>SUM(D191,D174)</f>
        <v>420000</v>
      </c>
      <c r="E192" s="49"/>
      <c r="F192" s="49">
        <f>SUM(C192:E192)</f>
        <v>18147613</v>
      </c>
    </row>
    <row r="193" spans="1:6" ht="15" x14ac:dyDescent="0.2">
      <c r="A193" s="30" t="s">
        <v>362</v>
      </c>
      <c r="B193" s="6" t="s">
        <v>363</v>
      </c>
      <c r="C193" s="47"/>
      <c r="D193" s="47"/>
      <c r="E193" s="47"/>
      <c r="F193" s="47"/>
    </row>
    <row r="194" spans="1:6" ht="30" x14ac:dyDescent="0.2">
      <c r="A194" s="9" t="s">
        <v>21</v>
      </c>
      <c r="B194" s="6" t="s">
        <v>364</v>
      </c>
      <c r="C194" s="47"/>
      <c r="D194" s="47"/>
      <c r="E194" s="47"/>
      <c r="F194" s="47"/>
    </row>
    <row r="195" spans="1:6" ht="15" x14ac:dyDescent="0.2">
      <c r="A195" s="30" t="s">
        <v>365</v>
      </c>
      <c r="B195" s="6" t="s">
        <v>366</v>
      </c>
      <c r="C195" s="47"/>
      <c r="D195" s="47"/>
      <c r="E195" s="47"/>
      <c r="F195" s="47"/>
    </row>
    <row r="196" spans="1:6" ht="14.25" x14ac:dyDescent="0.2">
      <c r="A196" s="29" t="s">
        <v>367</v>
      </c>
      <c r="B196" s="8" t="s">
        <v>368</v>
      </c>
      <c r="C196" s="47"/>
      <c r="D196" s="47"/>
      <c r="E196" s="47"/>
      <c r="F196" s="47"/>
    </row>
    <row r="197" spans="1:6" ht="15" x14ac:dyDescent="0.2">
      <c r="A197" s="9" t="s">
        <v>24</v>
      </c>
      <c r="B197" s="6" t="s">
        <v>369</v>
      </c>
      <c r="C197" s="47"/>
      <c r="D197" s="47"/>
      <c r="E197" s="47"/>
      <c r="F197" s="47"/>
    </row>
    <row r="198" spans="1:6" ht="15" x14ac:dyDescent="0.2">
      <c r="A198" s="30" t="s">
        <v>22</v>
      </c>
      <c r="B198" s="6" t="s">
        <v>370</v>
      </c>
      <c r="C198" s="47"/>
      <c r="D198" s="47"/>
      <c r="E198" s="47"/>
      <c r="F198" s="47"/>
    </row>
    <row r="199" spans="1:6" ht="19.5" customHeight="1" x14ac:dyDescent="0.2">
      <c r="A199" s="9" t="s">
        <v>371</v>
      </c>
      <c r="B199" s="6" t="s">
        <v>372</v>
      </c>
      <c r="C199" s="47"/>
      <c r="D199" s="47"/>
      <c r="E199" s="47"/>
      <c r="F199" s="47"/>
    </row>
    <row r="200" spans="1:6" ht="15" x14ac:dyDescent="0.2">
      <c r="A200" s="30" t="s">
        <v>23</v>
      </c>
      <c r="B200" s="6" t="s">
        <v>373</v>
      </c>
      <c r="C200" s="47"/>
      <c r="D200" s="47"/>
      <c r="E200" s="47"/>
      <c r="F200" s="47"/>
    </row>
    <row r="201" spans="1:6" ht="14.25" x14ac:dyDescent="0.2">
      <c r="A201" s="31" t="s">
        <v>374</v>
      </c>
      <c r="B201" s="8" t="s">
        <v>375</v>
      </c>
      <c r="C201" s="47"/>
      <c r="D201" s="47"/>
      <c r="E201" s="47"/>
      <c r="F201" s="47"/>
    </row>
    <row r="202" spans="1:6" ht="30" x14ac:dyDescent="0.2">
      <c r="A202" s="6" t="s">
        <v>376</v>
      </c>
      <c r="B202" s="6" t="s">
        <v>377</v>
      </c>
      <c r="C202" s="47"/>
      <c r="D202" s="47">
        <v>6680822</v>
      </c>
      <c r="E202" s="47"/>
      <c r="F202" s="47">
        <f>SUM(C202:E202)</f>
        <v>6680822</v>
      </c>
    </row>
    <row r="203" spans="1:6" ht="25.5" customHeight="1" x14ac:dyDescent="0.2">
      <c r="A203" s="6" t="s">
        <v>378</v>
      </c>
      <c r="B203" s="6" t="s">
        <v>377</v>
      </c>
      <c r="C203" s="47"/>
      <c r="D203" s="47">
        <v>2949785</v>
      </c>
      <c r="E203" s="47"/>
      <c r="F203" s="47">
        <f>SUM(C203:E203)</f>
        <v>2949785</v>
      </c>
    </row>
    <row r="204" spans="1:6" ht="25.5" customHeight="1" x14ac:dyDescent="0.2">
      <c r="A204" s="6" t="s">
        <v>379</v>
      </c>
      <c r="B204" s="6" t="s">
        <v>380</v>
      </c>
      <c r="C204" s="47"/>
      <c r="D204" s="47"/>
      <c r="E204" s="47"/>
      <c r="F204" s="47"/>
    </row>
    <row r="205" spans="1:6" ht="22.5" customHeight="1" x14ac:dyDescent="0.2">
      <c r="A205" s="6" t="s">
        <v>381</v>
      </c>
      <c r="B205" s="6" t="s">
        <v>380</v>
      </c>
      <c r="C205" s="47"/>
      <c r="D205" s="47"/>
      <c r="E205" s="47"/>
      <c r="F205" s="47"/>
    </row>
    <row r="206" spans="1:6" ht="15" x14ac:dyDescent="0.25">
      <c r="A206" s="8" t="s">
        <v>382</v>
      </c>
      <c r="B206" s="8" t="s">
        <v>383</v>
      </c>
      <c r="C206" s="47"/>
      <c r="D206" s="49">
        <f>SUM(D202:D205)</f>
        <v>9630607</v>
      </c>
      <c r="E206" s="49"/>
      <c r="F206" s="49">
        <f>SUM(C206:E206)</f>
        <v>9630607</v>
      </c>
    </row>
    <row r="207" spans="1:6" ht="15" x14ac:dyDescent="0.2">
      <c r="A207" s="30" t="s">
        <v>384</v>
      </c>
      <c r="B207" s="6" t="s">
        <v>385</v>
      </c>
      <c r="C207" s="47"/>
      <c r="D207" s="47"/>
      <c r="E207" s="47"/>
      <c r="F207" s="47"/>
    </row>
    <row r="208" spans="1:6" ht="15" x14ac:dyDescent="0.2">
      <c r="A208" s="30" t="s">
        <v>386</v>
      </c>
      <c r="B208" s="6" t="s">
        <v>387</v>
      </c>
      <c r="C208" s="47"/>
      <c r="D208" s="47"/>
      <c r="E208" s="47"/>
      <c r="F208" s="47"/>
    </row>
    <row r="209" spans="1:6" ht="15" x14ac:dyDescent="0.2">
      <c r="A209" s="30" t="s">
        <v>388</v>
      </c>
      <c r="B209" s="6" t="s">
        <v>389</v>
      </c>
      <c r="C209" s="47"/>
      <c r="D209" s="47"/>
      <c r="E209" s="47"/>
      <c r="F209" s="47"/>
    </row>
    <row r="210" spans="1:6" ht="15" x14ac:dyDescent="0.2">
      <c r="A210" s="30" t="s">
        <v>390</v>
      </c>
      <c r="B210" s="6" t="s">
        <v>391</v>
      </c>
      <c r="C210" s="47"/>
      <c r="D210" s="47"/>
      <c r="E210" s="47"/>
      <c r="F210" s="47"/>
    </row>
    <row r="211" spans="1:6" ht="15" x14ac:dyDescent="0.2">
      <c r="A211" s="9" t="s">
        <v>392</v>
      </c>
      <c r="B211" s="6" t="s">
        <v>393</v>
      </c>
      <c r="C211" s="47"/>
      <c r="D211" s="47"/>
      <c r="E211" s="47"/>
      <c r="F211" s="47"/>
    </row>
    <row r="212" spans="1:6" ht="14.25" x14ac:dyDescent="0.2">
      <c r="A212" s="29" t="s">
        <v>394</v>
      </c>
      <c r="B212" s="8" t="s">
        <v>395</v>
      </c>
      <c r="C212" s="47"/>
      <c r="D212" s="47"/>
      <c r="E212" s="47"/>
      <c r="F212" s="47"/>
    </row>
    <row r="213" spans="1:6" ht="15" x14ac:dyDescent="0.2">
      <c r="A213" s="9" t="s">
        <v>396</v>
      </c>
      <c r="B213" s="6" t="s">
        <v>397</v>
      </c>
      <c r="C213" s="47"/>
      <c r="D213" s="47"/>
      <c r="E213" s="47"/>
      <c r="F213" s="47"/>
    </row>
    <row r="214" spans="1:6" ht="18.75" customHeight="1" x14ac:dyDescent="0.2">
      <c r="A214" s="9" t="s">
        <v>398</v>
      </c>
      <c r="B214" s="6" t="s">
        <v>399</v>
      </c>
      <c r="C214" s="47"/>
      <c r="D214" s="47"/>
      <c r="E214" s="47"/>
      <c r="F214" s="47"/>
    </row>
    <row r="215" spans="1:6" ht="15" x14ac:dyDescent="0.2">
      <c r="A215" s="30" t="s">
        <v>400</v>
      </c>
      <c r="B215" s="6" t="s">
        <v>401</v>
      </c>
      <c r="C215" s="47"/>
      <c r="D215" s="47"/>
      <c r="E215" s="47"/>
      <c r="F215" s="47"/>
    </row>
    <row r="216" spans="1:6" ht="15" x14ac:dyDescent="0.2">
      <c r="A216" s="30" t="s">
        <v>402</v>
      </c>
      <c r="B216" s="6" t="s">
        <v>403</v>
      </c>
      <c r="C216" s="47"/>
      <c r="D216" s="47"/>
      <c r="E216" s="47"/>
      <c r="F216" s="47"/>
    </row>
    <row r="217" spans="1:6" ht="14.25" x14ac:dyDescent="0.2">
      <c r="A217" s="31" t="s">
        <v>404</v>
      </c>
      <c r="B217" s="8" t="s">
        <v>405</v>
      </c>
      <c r="C217" s="47"/>
      <c r="D217" s="47"/>
      <c r="E217" s="47"/>
      <c r="F217" s="47"/>
    </row>
    <row r="218" spans="1:6" ht="25.5" x14ac:dyDescent="0.2">
      <c r="A218" s="29" t="s">
        <v>406</v>
      </c>
      <c r="B218" s="8" t="s">
        <v>407</v>
      </c>
      <c r="C218" s="47"/>
      <c r="D218" s="47"/>
      <c r="E218" s="47"/>
      <c r="F218" s="47"/>
    </row>
    <row r="219" spans="1:6" ht="15.75" x14ac:dyDescent="0.25">
      <c r="A219" s="33" t="s">
        <v>408</v>
      </c>
      <c r="B219" s="34" t="s">
        <v>8</v>
      </c>
      <c r="C219" s="49"/>
      <c r="D219" s="49">
        <f>SUM(D218,D217,D212,D206,D201,D196)</f>
        <v>9630607</v>
      </c>
      <c r="E219" s="49"/>
      <c r="F219" s="49">
        <f>SUM(C219:E219)</f>
        <v>9630607</v>
      </c>
    </row>
    <row r="220" spans="1:6" ht="15.75" x14ac:dyDescent="0.25">
      <c r="A220" s="35" t="s">
        <v>409</v>
      </c>
      <c r="B220" s="36"/>
      <c r="C220" s="49">
        <f>SUM(C219,C192)</f>
        <v>17727613</v>
      </c>
      <c r="D220" s="49">
        <f>SUM(D219,D192)</f>
        <v>10050607</v>
      </c>
      <c r="E220" s="49"/>
      <c r="F220" s="49">
        <f>SUM(C220:E220)</f>
        <v>27778220</v>
      </c>
    </row>
  </sheetData>
  <mergeCells count="3">
    <mergeCell ref="A4:F4"/>
    <mergeCell ref="A5:F5"/>
    <mergeCell ref="A128:F128"/>
  </mergeCells>
  <pageMargins left="0.70866141732283472" right="0.70866141732283472" top="0.74803149606299213" bottom="0.74803149606299213" header="0.31496062992125984" footer="0.31496062992125984"/>
  <pageSetup paperSize="9" scale="75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Saldo Rt.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Saldo</dc:creator>
  <cp:lastModifiedBy>user</cp:lastModifiedBy>
  <cp:lastPrinted>2017-02-23T11:47:00Z</cp:lastPrinted>
  <dcterms:created xsi:type="dcterms:W3CDTF">2004-08-25T07:05:16Z</dcterms:created>
  <dcterms:modified xsi:type="dcterms:W3CDTF">2017-06-07T13:49:09Z</dcterms:modified>
</cp:coreProperties>
</file>