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85" activeTab="5"/>
  </bookViews>
  <sheets>
    <sheet name="1.bev. forrásonként" sheetId="1" r:id="rId1"/>
    <sheet name="2. Kiadások" sheetId="2" r:id="rId2"/>
    <sheet name="3.Mérleg" sheetId="3" r:id="rId3"/>
    <sheet name="4. felújítás" sheetId="4" r:id="rId4"/>
    <sheet name="5. Beruházások" sheetId="5" r:id="rId5"/>
    <sheet name="6. létszám-előir." sheetId="6" r:id="rId6"/>
    <sheet name="7.közfogl." sheetId="7" r:id="rId7"/>
    <sheet name="8. EU projekt" sheetId="8" r:id="rId8"/>
    <sheet name="9. lak. szolg. tám." sheetId="9" r:id="rId9"/>
    <sheet name="10. adósság" sheetId="10" r:id="rId10"/>
    <sheet name="11.  közvetett támogatások" sheetId="11" r:id="rId11"/>
    <sheet name="12. Átadott" sheetId="12" r:id="rId12"/>
    <sheet name="13. maradvány" sheetId="13" r:id="rId13"/>
    <sheet name="14A. Vagyon" sheetId="14" r:id="rId14"/>
    <sheet name="14B 0-ra leírt eszközök áll." sheetId="15" r:id="rId15"/>
    <sheet name="15A. többéves" sheetId="16" r:id="rId16"/>
    <sheet name="15B Kezességváll." sheetId="17" r:id="rId17"/>
  </sheets>
  <definedNames>
    <definedName name="_xlnm.Print_Area" localSheetId="2">'3.Mérleg'!$A$1:$I$58</definedName>
  </definedNames>
  <calcPr fullCalcOnLoad="1"/>
</workbook>
</file>

<file path=xl/sharedStrings.xml><?xml version="1.0" encoding="utf-8"?>
<sst xmlns="http://schemas.openxmlformats.org/spreadsheetml/2006/main" count="873" uniqueCount="685">
  <si>
    <t>megnevezés</t>
  </si>
  <si>
    <t>hozzájárulás önkormányzaton kívüli projekthez</t>
  </si>
  <si>
    <t>Megnevezés</t>
  </si>
  <si>
    <t>Bevételek</t>
  </si>
  <si>
    <t>Kiadások</t>
  </si>
  <si>
    <t>összesen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</si>
  <si>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</si>
  <si>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</si>
  <si>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</si>
  <si>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</si>
  <si>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</si>
  <si>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</si>
  <si>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</si>
  <si>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</si>
  <si>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</si>
  <si>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</si>
  <si>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ellátottak térítési díjának, illetve kártérítésének méltányossági alapon történő elengedésének összege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</si>
  <si>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</si>
  <si>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</si>
  <si>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</si>
  <si>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</si>
  <si>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</si>
  <si>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</si>
  <si>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</si>
  <si>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</si>
  <si>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</si>
  <si>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</si>
  <si>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</si>
  <si>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</si>
  <si>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</si>
  <si>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</si>
  <si>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</si>
  <si>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</si>
  <si>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</si>
  <si>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</si>
  <si>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</si>
  <si>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</si>
  <si>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</si>
  <si>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</si>
  <si>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</si>
  <si>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</si>
  <si>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</si>
  <si>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</si>
  <si>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</si>
  <si>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</si>
  <si>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</si>
  <si>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</si>
  <si>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</si>
  <si>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</si>
  <si>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</si>
  <si>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</si>
  <si>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</si>
  <si>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</si>
  <si>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</si>
  <si>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</si>
  <si>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</si>
  <si>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</si>
  <si>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</si>
  <si>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</si>
  <si>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</si>
  <si>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t xml:space="preserve">Összesen: </t>
  </si>
  <si>
    <t>sorszám</t>
  </si>
  <si>
    <t xml:space="preserve">A. </t>
  </si>
  <si>
    <t xml:space="preserve">I. </t>
  </si>
  <si>
    <t>Felhalmozási bevételek</t>
  </si>
  <si>
    <t>fő</t>
  </si>
  <si>
    <t>EU támogatással megvalósuló programok, projektek, bevételei, kiadásai</t>
  </si>
  <si>
    <t xml:space="preserve">A többéves kihatással járó feladatok előirányzatai </t>
  </si>
  <si>
    <t>Évek</t>
  </si>
  <si>
    <t>Összesen:</t>
  </si>
  <si>
    <t>Dologi kiadások</t>
  </si>
  <si>
    <t>Tartalék</t>
  </si>
  <si>
    <t>ssz: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</si>
  <si>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</si>
  <si>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</si>
  <si>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</si>
  <si>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</si>
  <si>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</si>
  <si>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</si>
  <si>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</si>
  <si>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>ÁH: belüli pénzesközátadások</t>
  </si>
  <si>
    <t>ÖSSZESEN</t>
  </si>
  <si>
    <t xml:space="preserve">Kiadások mindösszesen: </t>
  </si>
  <si>
    <t xml:space="preserve">Önkormányzat </t>
  </si>
  <si>
    <t>Igazgatási tevékenység</t>
  </si>
  <si>
    <t>Mindösszesen:</t>
  </si>
  <si>
    <t>Város-, és községgazdálkodási sz.</t>
  </si>
  <si>
    <t>tervezett</t>
  </si>
  <si>
    <t>Feladatok</t>
  </si>
  <si>
    <t>Pénzforgalom nélküli kiadások</t>
  </si>
  <si>
    <t xml:space="preserve"> - kommunális adóból: bejelentett lakcímmel rendelkező magánszemély </t>
  </si>
  <si>
    <t xml:space="preserve">Mindösszesen: </t>
  </si>
  <si>
    <t>A.</t>
  </si>
  <si>
    <t>B.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</si>
  <si>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</si>
  <si>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</si>
  <si>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</si>
  <si>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</si>
  <si>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</si>
  <si>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</si>
  <si>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</si>
  <si>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Intézményi működési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</si>
  <si>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</si>
  <si>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</si>
  <si>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</si>
  <si>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</si>
  <si>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</si>
  <si>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</si>
  <si>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</si>
  <si>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</si>
  <si>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</si>
  <si>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</si>
  <si>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</si>
  <si>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</si>
  <si>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Kiadások  mind Össz: </t>
  </si>
  <si>
    <t xml:space="preserve">5. Finanszírozási célú pénzügyi műveletek kiadásai: </t>
  </si>
  <si>
    <t>Beruházás</t>
  </si>
  <si>
    <t>Hiteltörl.</t>
  </si>
  <si>
    <t xml:space="preserve"> I. önkormányzat</t>
  </si>
  <si>
    <t>Önkormányzat költségvetési kiadásai önkormányzati szakfeladatok szerinti bontásban, kiemelt előirányzatonként</t>
  </si>
  <si>
    <t xml:space="preserve">összesen: 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</si>
  <si>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</si>
  <si>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>működésre</t>
  </si>
  <si>
    <t>felújításra</t>
  </si>
  <si>
    <t>beruházásra</t>
  </si>
  <si>
    <t>Egyéb működési kiadások megoszlása</t>
  </si>
  <si>
    <t>hónap</t>
  </si>
  <si>
    <t>a kezességvállalással kapcsolatos megtérülés.</t>
  </si>
  <si>
    <t xml:space="preserve">értékpapír </t>
  </si>
  <si>
    <t xml:space="preserve">váltó </t>
  </si>
  <si>
    <t xml:space="preserve"> 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</si>
  <si>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</si>
  <si>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</si>
  <si>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</si>
  <si>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Díjak, pótloékok, bírságok</t>
  </si>
  <si>
    <t>Tárgyi eszközök, immateriális javask, vagyoni értékű jog értékestése és hasznosítása, vagyonhasznosításból származó bevétel</t>
  </si>
  <si>
    <t>Osztalék, koncsessziós díjak</t>
  </si>
  <si>
    <t>Helyi adók</t>
  </si>
  <si>
    <t>Részvények , részesedeések értékesítés</t>
  </si>
  <si>
    <t>Vállalat értékesítéséből, privazitációból származó bev.</t>
  </si>
  <si>
    <t>Saját bevételek összesen:</t>
  </si>
  <si>
    <t>Saját bevételek 50%-a</t>
  </si>
  <si>
    <t xml:space="preserve">Fizetési kötelezettség összesen: </t>
  </si>
  <si>
    <t>fizetési kötelezettséggel csökkentett saját bevétel</t>
  </si>
  <si>
    <t>hitel előző években felvett</t>
  </si>
  <si>
    <t>Fejlesztési célok megnevezése</t>
  </si>
  <si>
    <t>Adósságot keletkeztető ügylet összege</t>
  </si>
  <si>
    <t>I. . A saját bevételek és az adósságot keletkeztető ügyletekből és kezességvállalásokból fennálló kötelezettségek aránya</t>
  </si>
  <si>
    <t xml:space="preserve">ei. </t>
  </si>
  <si>
    <t xml:space="preserve">B. 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</si>
  <si>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</si>
  <si>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</si>
  <si>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</si>
  <si>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</si>
  <si>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</si>
  <si>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</si>
  <si>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</si>
  <si>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</si>
  <si>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</si>
  <si>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</si>
  <si>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</si>
  <si>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s.sz. </t>
  </si>
  <si>
    <t xml:space="preserve">E </t>
  </si>
  <si>
    <t>F.</t>
  </si>
  <si>
    <t>I. Támogatások, támogatásértékű kiadások Működési</t>
  </si>
  <si>
    <t xml:space="preserve"> I. Saját bevételek</t>
  </si>
  <si>
    <t>II: Adósságot keletkeztető ügyletek</t>
  </si>
  <si>
    <t xml:space="preserve">III. . Az adósságot keletk. ügylet megkötését igénylő fejlesztési célok, valamint az adósságot kelet. ügyletek várható eü. összege 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</si>
  <si>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</si>
  <si>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</si>
  <si>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</si>
  <si>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</si>
  <si>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</si>
  <si>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</si>
  <si>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</si>
  <si>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</si>
  <si>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</si>
  <si>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</si>
  <si>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</si>
  <si>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</si>
  <si>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</si>
  <si>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</si>
  <si>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</si>
  <si>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</si>
  <si>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</si>
  <si>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</si>
  <si>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</si>
  <si>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</si>
  <si>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</si>
  <si>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</si>
  <si>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Önkormányzatnál</t>
  </si>
  <si>
    <t>Megállapított támogatás</t>
  </si>
  <si>
    <t>Kifizetés várható ez évben</t>
  </si>
  <si>
    <t>Működési támogatás</t>
  </si>
  <si>
    <t>Foglalkoztatás módja- programonként</t>
  </si>
  <si>
    <t>átlag fő/év</t>
  </si>
  <si>
    <t>BXC/12</t>
  </si>
  <si>
    <t>Ft/fő</t>
  </si>
  <si>
    <t>egyéb nyújtott kedvezmény vagy kölcsön elengedésének összege- hulladékszállítás átvállalása</t>
  </si>
  <si>
    <t xml:space="preserve">II. Egyéb működési kiadásokon belül Áh. Kívülre átadott támogatások:   </t>
  </si>
  <si>
    <t>Támogatási kérelem nélkül hiány</t>
  </si>
  <si>
    <t>Falugondnoki szolgálat</t>
  </si>
  <si>
    <t xml:space="preserve">Az önkormányzat  költségvetési mérlege </t>
  </si>
  <si>
    <t>Működési célú átvett pénzeszköz</t>
  </si>
  <si>
    <t>Közhatalmi bevételből - kommunális adóra</t>
  </si>
  <si>
    <t>Lakosságnak juttatott támogatások , szociális ellátások</t>
  </si>
  <si>
    <t xml:space="preserve">Ssz. </t>
  </si>
  <si>
    <t xml:space="preserve">Sz. 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</si>
  <si>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</si>
  <si>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Közvetett és közvetlen támogatások   ft-ban</t>
  </si>
  <si>
    <t xml:space="preserve"> Sor-
szám</t>
  </si>
  <si>
    <t>alszám</t>
  </si>
  <si>
    <t>Bevételi jogcímek</t>
  </si>
  <si>
    <t>Rovat
száma</t>
  </si>
  <si>
    <t>Kötelező</t>
  </si>
  <si>
    <t>Önként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</si>
  <si>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</si>
  <si>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</si>
  <si>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</si>
  <si>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</si>
  <si>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</si>
  <si>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</si>
  <si>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</si>
  <si>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</si>
  <si>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</si>
  <si>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</si>
  <si>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</si>
  <si>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</si>
  <si>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</si>
  <si>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f</t>
  </si>
  <si>
    <t>1- ből hozzájárulás pénzbeli szociális ellátásokhoz</t>
  </si>
  <si>
    <t>Települési önkormányzatok egyes köznevelési feladatainak támogatása</t>
  </si>
  <si>
    <t>B112</t>
  </si>
  <si>
    <t>Települési önkormányzatok szociális gyermekjóléti és gyermekétkeztetési feladatainak támogatása- kistelepülések szoc. Feladataihoz</t>
  </si>
  <si>
    <t>B113</t>
  </si>
  <si>
    <t>3-ből kistelepülések szociális feladataira</t>
  </si>
  <si>
    <t>3-ből falugondnoki szolgálatra</t>
  </si>
  <si>
    <t>Települési önkormányzatok kulturális feladatainak támogatása</t>
  </si>
  <si>
    <t>B114</t>
  </si>
  <si>
    <t>B115</t>
  </si>
  <si>
    <t>Helyi önkormányzatok kiegészítő támogatásai - hiányra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</si>
  <si>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</si>
  <si>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</si>
  <si>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</si>
  <si>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</si>
  <si>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</si>
  <si>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</si>
  <si>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</si>
  <si>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</si>
  <si>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</si>
  <si>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</si>
  <si>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</si>
  <si>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</si>
  <si>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</si>
  <si>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</si>
  <si>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Működési célú támogatások államháztartáson belülről (4+…+5)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</si>
  <si>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</si>
  <si>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</si>
  <si>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</si>
  <si>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</si>
  <si>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</si>
  <si>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</si>
  <si>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</si>
  <si>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</si>
  <si>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</si>
  <si>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</si>
  <si>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</si>
  <si>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III: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</si>
  <si>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</si>
  <si>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</si>
  <si>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</si>
  <si>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</si>
  <si>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</si>
  <si>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</si>
  <si>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</si>
  <si>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(1-2)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</si>
  <si>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</si>
  <si>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</si>
  <si>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</si>
  <si>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</si>
  <si>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</si>
  <si>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</si>
  <si>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</si>
  <si>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</si>
  <si>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</si>
  <si>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</si>
  <si>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</si>
  <si>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</si>
  <si>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</si>
  <si>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</si>
  <si>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</si>
  <si>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</si>
  <si>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</si>
  <si>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V:</t>
  </si>
  <si>
    <t xml:space="preserve">Termékek és szolgáltatások adói (=1- 8) </t>
  </si>
  <si>
    <t>B35</t>
  </si>
  <si>
    <t xml:space="preserve">Egyéb közhatalmi bevételek 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</si>
  <si>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</si>
  <si>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</si>
  <si>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</si>
  <si>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</si>
  <si>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</si>
  <si>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</si>
  <si>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</si>
  <si>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</si>
  <si>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</si>
  <si>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</si>
  <si>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</si>
  <si>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</si>
  <si>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</si>
  <si>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</si>
  <si>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</si>
  <si>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</si>
  <si>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</si>
  <si>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</si>
  <si>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</si>
  <si>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</si>
  <si>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</si>
  <si>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</si>
  <si>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B410</t>
  </si>
  <si>
    <t>VII</t>
  </si>
  <si>
    <t>Működési bevételek összesen: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</si>
  <si>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</si>
  <si>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</si>
  <si>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</si>
  <si>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</si>
  <si>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</si>
  <si>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</si>
  <si>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</si>
  <si>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</si>
  <si>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</si>
  <si>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</si>
  <si>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</si>
  <si>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</si>
  <si>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összesen: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</si>
  <si>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</si>
  <si>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</si>
  <si>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</si>
  <si>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</si>
  <si>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</si>
  <si>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</si>
  <si>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</si>
  <si>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 xml:space="preserve">Működési célú átvett pénzeszközök Áh: kívül mind: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</si>
  <si>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</si>
  <si>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</si>
  <si>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</si>
  <si>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</si>
  <si>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</si>
  <si>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</si>
  <si>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</si>
  <si>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</si>
  <si>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 xml:space="preserve">Felhalmozási célú átvett pénzeszközök Áh kívül mind: </t>
  </si>
  <si>
    <t>B7</t>
  </si>
  <si>
    <t>XI.</t>
  </si>
  <si>
    <t xml:space="preserve">Költségvetési bevételek összesen: 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</si>
  <si>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</si>
  <si>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</si>
  <si>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</si>
  <si>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</si>
  <si>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</si>
  <si>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</si>
  <si>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</si>
  <si>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XII</t>
  </si>
  <si>
    <t xml:space="preserve">Hitel-, kölcsönfelvétel államháztartáson kívülről összesen: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</si>
  <si>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</si>
  <si>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</si>
  <si>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</si>
  <si>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</si>
  <si>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</si>
  <si>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</si>
  <si>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</si>
  <si>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</si>
  <si>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</si>
  <si>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XIII</t>
  </si>
  <si>
    <t>Belföldi értékpapírok bevételei összesen: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</si>
  <si>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</si>
  <si>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</si>
  <si>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</si>
  <si>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</si>
  <si>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</si>
  <si>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</si>
  <si>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Maradvány igénybevétele összesen: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</si>
  <si>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</si>
  <si>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</si>
  <si>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</si>
  <si>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</si>
  <si>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</si>
  <si>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</si>
  <si>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</si>
  <si>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</si>
  <si>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</si>
  <si>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</si>
  <si>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</si>
  <si>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XV:</t>
  </si>
  <si>
    <t>Belföldi finanszírozás bevételei összesen: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</si>
  <si>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</si>
  <si>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</si>
  <si>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</si>
  <si>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</si>
  <si>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</si>
  <si>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</si>
  <si>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</si>
  <si>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</si>
  <si>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</si>
  <si>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XVI</t>
  </si>
  <si>
    <t>Külföldi finanszírozás bevételei összesen:</t>
  </si>
  <si>
    <t>B82</t>
  </si>
  <si>
    <t>Adóssághoz nem kapcsolódó származékos ügyletek bevételei</t>
  </si>
  <si>
    <t>B83</t>
  </si>
  <si>
    <t>XVII</t>
  </si>
  <si>
    <t>Finanszírozási bevételek összesen:</t>
  </si>
  <si>
    <t>B8</t>
  </si>
  <si>
    <t>XVIII</t>
  </si>
  <si>
    <t xml:space="preserve">Költségvetési bevételelek mindösszesen: </t>
  </si>
  <si>
    <t>5: Munkaügyi Központtól közfoglalkoztatásra</t>
  </si>
  <si>
    <t>1 ből - bírságok, pótlékok</t>
  </si>
  <si>
    <t>1-ből: - igazgatási szolgáltati díjak</t>
  </si>
  <si>
    <t xml:space="preserve"> - 1- ből önormányzat működési célú pénzmaradványa</t>
  </si>
  <si>
    <t>045160-   522110 - Utak, hidak üzemeltetése</t>
  </si>
  <si>
    <t xml:space="preserve">011130-   841126 - Igazgatási tev. </t>
  </si>
  <si>
    <t>064010-   841402 - Közvilágítás</t>
  </si>
  <si>
    <t>066020- 841403 - Községgazdálkodás</t>
  </si>
  <si>
    <t>105010   882111- aktív korúak ellátása</t>
  </si>
  <si>
    <t>106020- 882113 - Lakásfenntartási támogatás</t>
  </si>
  <si>
    <t xml:space="preserve">103010-882123 - temetési segély </t>
  </si>
  <si>
    <t>104042-889201 - Gyermekjóléti szolg.</t>
  </si>
  <si>
    <t>107055-  889928 - Falugondnoki szolgáltatás</t>
  </si>
  <si>
    <t>041233 Hosszú távú közfoglalkoztatás</t>
  </si>
  <si>
    <t>063020- 336000 vízműkezelés</t>
  </si>
  <si>
    <t>082044-   910123 - Könyvtári szolgáltatás</t>
  </si>
  <si>
    <t>082092-   910502 - Közművelődés</t>
  </si>
  <si>
    <t>013320-  960302 - Köztemető fenntartás</t>
  </si>
  <si>
    <t xml:space="preserve">Összesen: működési kiadások: </t>
  </si>
  <si>
    <t>B:</t>
  </si>
  <si>
    <t>Sorszám</t>
  </si>
  <si>
    <t>106020 Lakásfenntartási ellátások</t>
  </si>
  <si>
    <t>103010 elhunyt személyek hátr.tám-temetési segély</t>
  </si>
  <si>
    <t>105010 Munkanélküliek aktív korúak ellátás- fth, rszs</t>
  </si>
  <si>
    <t xml:space="preserve">Téli 2 hónapos </t>
  </si>
  <si>
    <t>Kaposgyarmat</t>
  </si>
  <si>
    <t xml:space="preserve">Kaposgyarmat </t>
  </si>
  <si>
    <t>Közhatalmi bevétel</t>
  </si>
  <si>
    <t>Egyéb működési célú átvett pénzeszközök Kaposgyarmat könyvekre</t>
  </si>
  <si>
    <t>Működési célú központosított előirányzatok - lakott külterület, üdülőhely</t>
  </si>
  <si>
    <t>072111-   862101 - Védőnői szolg.</t>
  </si>
  <si>
    <t>Egyéb működési bevételek: közterület haszonbérlet,, sírhelymegváltás</t>
  </si>
  <si>
    <t>Működési hitel felvétele,  nincs tervezve</t>
  </si>
  <si>
    <t>Nincs tervezve fejlesztési hitel felvétele nincs tervezve</t>
  </si>
  <si>
    <t>3-ből rászoruló gyerekek szünidei étkezése</t>
  </si>
  <si>
    <t>5 ből szociális ágazati pótlék</t>
  </si>
  <si>
    <t>107060 egyéb szociáils pénzbeli ellátások-települési támogatás</t>
  </si>
  <si>
    <t xml:space="preserve">107060 egyéb szociáils pénzbeli ellátások-lakásfennt. Támogatás </t>
  </si>
  <si>
    <t xml:space="preserve"> Ft-ban</t>
  </si>
  <si>
    <t xml:space="preserve"> </t>
  </si>
  <si>
    <t>Bevételek kötelező, önként vállalt és államigazgatási feladatok megosztásában  forintban</t>
  </si>
  <si>
    <t>107060-   882122 - települési támogatás</t>
  </si>
  <si>
    <t>Ft-ban</t>
  </si>
  <si>
    <t xml:space="preserve"> -  Védőnői szolg.</t>
  </si>
  <si>
    <t>ft-ban</t>
  </si>
  <si>
    <t xml:space="preserve"> - Igal és Környéke ASZK</t>
  </si>
  <si>
    <t xml:space="preserve"> - Tagdíj (belső ell.)</t>
  </si>
  <si>
    <t xml:space="preserve"> - Tagdíj (Zselici Lámp.)</t>
  </si>
  <si>
    <t xml:space="preserve"> - TÖOSZ tagdíj</t>
  </si>
  <si>
    <t xml:space="preserve"> - NEFELA tagdíj</t>
  </si>
  <si>
    <t xml:space="preserve"> - Kaposmenti Hull.gaz.Önk.Társulási tagdíj</t>
  </si>
  <si>
    <t xml:space="preserve">  Ft-ban</t>
  </si>
  <si>
    <t>Ft</t>
  </si>
  <si>
    <t>N</t>
  </si>
  <si>
    <t>Mérleg
sor</t>
  </si>
  <si>
    <t>Önkormányzat</t>
  </si>
  <si>
    <t>Előző időszak (2015. év)</t>
  </si>
  <si>
    <t>Tárgy időszak (2016. év)</t>
  </si>
  <si>
    <t>A/I/1</t>
  </si>
  <si>
    <t xml:space="preserve">Vagyoni értékű jogok </t>
  </si>
  <si>
    <t>A/I/2</t>
  </si>
  <si>
    <t>Szellemi termékek</t>
  </si>
  <si>
    <t>A/I/3</t>
  </si>
  <si>
    <t xml:space="preserve">Immateriális javak értékhelyesbítése </t>
  </si>
  <si>
    <t>A/I</t>
  </si>
  <si>
    <t>Immateriális javak  (=A/I/1+A/I/2+A/I/3)</t>
  </si>
  <si>
    <t>A/II/1</t>
  </si>
  <si>
    <t xml:space="preserve">Ingatlanok és a kapcsolódó vagyoni értékű jogok </t>
  </si>
  <si>
    <t>A/II/2</t>
  </si>
  <si>
    <t>Gépek, berendezések, felszerelések, járművek</t>
  </si>
  <si>
    <t>A/II/3</t>
  </si>
  <si>
    <t xml:space="preserve">Tenyészállatok </t>
  </si>
  <si>
    <t>A/II/4</t>
  </si>
  <si>
    <t xml:space="preserve">Beruházások, felújítások </t>
  </si>
  <si>
    <t>A/II/5</t>
  </si>
  <si>
    <t>Tárgyi eszközök értékhelyesbítése</t>
  </si>
  <si>
    <t>A/II</t>
  </si>
  <si>
    <t>Tárgyi eszközök  (=A/II/1+...+A/II/5)</t>
  </si>
  <si>
    <t>A/III/1</t>
  </si>
  <si>
    <t xml:space="preserve">Tartós részesedések </t>
  </si>
  <si>
    <t>A/III/2</t>
  </si>
  <si>
    <t>Tartós hitelviszonyt megtestesítő értékpapírok</t>
  </si>
  <si>
    <t>A/III/3</t>
  </si>
  <si>
    <t xml:space="preserve">Befektetett pénzügyi eszközök értékhelyesbítése </t>
  </si>
  <si>
    <t>A/III</t>
  </si>
  <si>
    <t>Befektetett pénzügyi eszközök (=A/III/1+A/III/2+A/III/3)</t>
  </si>
  <si>
    <t>A/IV/1</t>
  </si>
  <si>
    <t xml:space="preserve">Koncesszióba, vagyonkezelésbe adott eszközök </t>
  </si>
  <si>
    <t>A/IV/2</t>
  </si>
  <si>
    <t xml:space="preserve">Koncesszióba, vagyonkezelésbe adott eszközök értékhelyesbítése </t>
  </si>
  <si>
    <t>A/IV</t>
  </si>
  <si>
    <t>Koncesszióba, vagyonkezelésbe adott eszközök  (=A/IV/1+A/IV/2)</t>
  </si>
  <si>
    <t>A)</t>
  </si>
  <si>
    <t>NEMZETI VAGYONBA TARTOZÓ BEFEKTETETT ESZKÖZÖK (=A/I+A/II+A/III+A/IV)</t>
  </si>
  <si>
    <t>B/I/1</t>
  </si>
  <si>
    <t>Vásárolt készletek</t>
  </si>
  <si>
    <t>B/I/2</t>
  </si>
  <si>
    <t>Átsorolt, követelés fejében átvett készletek</t>
  </si>
  <si>
    <t>B/I/3</t>
  </si>
  <si>
    <t>Egyéb készletek</t>
  </si>
  <si>
    <t>B/I/4</t>
  </si>
  <si>
    <t xml:space="preserve">Befejezetlen termelés, félkész termékek, késztermékek </t>
  </si>
  <si>
    <t>B/I/5</t>
  </si>
  <si>
    <t xml:space="preserve">Növendék-, hízó és egyéb állatok </t>
  </si>
  <si>
    <t>B/I</t>
  </si>
  <si>
    <t>Készletek (=B/I/1+…+B/I/5)</t>
  </si>
  <si>
    <t>B/II/1</t>
  </si>
  <si>
    <t>Nem tartós részesedések</t>
  </si>
  <si>
    <t>B/II/2</t>
  </si>
  <si>
    <t>Forgatási célú hitelviszonyt megtestesítő értékpapírok</t>
  </si>
  <si>
    <t>B/II</t>
  </si>
  <si>
    <t>Értékpapírok (=B/II/1+B/II/2)</t>
  </si>
  <si>
    <t>B)</t>
  </si>
  <si>
    <t>NEMZETI VAGYONBA TARTOZÓ FORGÓESZKÖZÖK (= B/I+B/II)</t>
  </si>
  <si>
    <t>C/I</t>
  </si>
  <si>
    <t>Hosszú lejáratú betétek</t>
  </si>
  <si>
    <t>C/II</t>
  </si>
  <si>
    <t>Pénztárak, csekkek, betétkönyvek</t>
  </si>
  <si>
    <t>C/III</t>
  </si>
  <si>
    <t xml:space="preserve">Forintszámlák </t>
  </si>
  <si>
    <t>C/IV</t>
  </si>
  <si>
    <t>Devizaszámlák</t>
  </si>
  <si>
    <t>C/V</t>
  </si>
  <si>
    <t>Idegen pénzeszközök</t>
  </si>
  <si>
    <t>C)</t>
  </si>
  <si>
    <t>PÉNZESZKÖZÖK (=C/I+…+C/V)</t>
  </si>
  <si>
    <t>D/I</t>
  </si>
  <si>
    <t xml:space="preserve">Költségvetési évben esedékes követelések </t>
  </si>
  <si>
    <t>D/II</t>
  </si>
  <si>
    <t xml:space="preserve">Költségvetési évet követően esedékes követelések </t>
  </si>
  <si>
    <t>D/III</t>
  </si>
  <si>
    <t xml:space="preserve">Követelés jellegű sajátos elszámolások </t>
  </si>
  <si>
    <t>D)</t>
  </si>
  <si>
    <t>KÖVETELÉSEK  (=D/I+D/II+D/III)</t>
  </si>
  <si>
    <t>E)</t>
  </si>
  <si>
    <t>EGYÉB SAJÁTOS ESZKÖZOLDALI  ELSZÁMOLÁSOK</t>
  </si>
  <si>
    <t>F/1</t>
  </si>
  <si>
    <t>Eredményszemléletű bevételek aktív időbeli elhatárolása</t>
  </si>
  <si>
    <t>F/2</t>
  </si>
  <si>
    <t>Költségek, ráfordítások aktív időbeli elhatárolása</t>
  </si>
  <si>
    <t>F/3</t>
  </si>
  <si>
    <t>Halasztott ráfordítások</t>
  </si>
  <si>
    <t>F)</t>
  </si>
  <si>
    <t>AKTÍV IDŐBELI  ELHATÁROLÁSOK  (=F/1+F/2+F/3)</t>
  </si>
  <si>
    <t>ESZKÖZÖK ÖSSZESEN (=A+B+C+D+E+F)</t>
  </si>
  <si>
    <t>G/I</t>
  </si>
  <si>
    <t>Nemzeti vagyon induláskori értéke</t>
  </si>
  <si>
    <t>G/II</t>
  </si>
  <si>
    <t>Nemzeti vagyon változásai</t>
  </si>
  <si>
    <t>G/III</t>
  </si>
  <si>
    <t>Egyéb eszközök induláskori értéke és változásai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</si>
  <si>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</si>
  <si>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</si>
  <si>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</si>
  <si>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</si>
  <si>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</si>
  <si>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</si>
  <si>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G)</t>
  </si>
  <si>
    <t>SAJÁT TŐKE (=G/I+…+G/VI)</t>
  </si>
  <si>
    <t>H/I</t>
  </si>
  <si>
    <t>Költségvetési évben esedékes kötelezettségek</t>
  </si>
  <si>
    <t>H/II</t>
  </si>
  <si>
    <t>Költségvetési évet követően esedékes kötelezettségek</t>
  </si>
  <si>
    <t>H/III</t>
  </si>
  <si>
    <t xml:space="preserve">Kötelezettség jellegű sajátos elszámolások </t>
  </si>
  <si>
    <t>H)</t>
  </si>
  <si>
    <t>KÖTELEZETTSÉGEK (=H/I+H/II+H/III)</t>
  </si>
  <si>
    <t>I)</t>
  </si>
  <si>
    <t xml:space="preserve">EGYÉB SAJÁTOS FORRÁSOLDALI ELSZÁMOLÁSOK </t>
  </si>
  <si>
    <t>J)</t>
  </si>
  <si>
    <t xml:space="preserve">KINCSTÁRI SZÁMLAVEZETÉSSEL KAPCSOLATOS ELSZÁMOLÁSOK </t>
  </si>
  <si>
    <t>K/1</t>
  </si>
  <si>
    <t>Eredményszemléletű bevételek passzív időbeli elhatárolása</t>
  </si>
  <si>
    <t>K/2</t>
  </si>
  <si>
    <t>Költségek, ráfordítások passzív időbeli elhatárolása</t>
  </si>
  <si>
    <t>K/3</t>
  </si>
  <si>
    <t>Halasztott eredményszemléletű bevételek</t>
  </si>
  <si>
    <t>K)</t>
  </si>
  <si>
    <t>PASSZÍV IDŐBELI ELHATÁROLÁSOK (=K/1+K/2+K/3)</t>
  </si>
  <si>
    <t>FORRÁSOK ÖSSZESEN (=G+H+I+J+K)</t>
  </si>
  <si>
    <t xml:space="preserve">Nullára leírt eszközök állománya </t>
  </si>
  <si>
    <t>0-s bruttó</t>
  </si>
  <si>
    <t>Használatban lévő</t>
  </si>
  <si>
    <t>Használaton kívüli</t>
  </si>
  <si>
    <t>I. Immateriális javak</t>
  </si>
  <si>
    <t>II. Ingatlanok</t>
  </si>
  <si>
    <t>III. Gépek, berendezés, felszerelés</t>
  </si>
  <si>
    <t>IV. Járművek</t>
  </si>
  <si>
    <t>V. Üzemeltetésre, kezelésre átadott</t>
  </si>
  <si>
    <t>I.  A saját bevételek és az adósságot keletkeztető ügyletekből és kezességvállalásokból fennálló kötelezettségek teljesítése</t>
  </si>
  <si>
    <t>Teljesítés</t>
  </si>
  <si>
    <t>hitel előző években felvett (közmű fejlesztésre és szennyvízre)</t>
  </si>
  <si>
    <t>külföldi hitelintézetek által, származékos műveletek különbözeteként az Államadósság Kezelő Központ Zrt.-nél elhelyezett fedezeti betétek</t>
  </si>
  <si>
    <t xml:space="preserve">III. . Az adósságot keletk. ügylet megkötését igénylő fejlesztési célok, valamint az adósságot kelet. ügyletek  teljesített összege </t>
  </si>
  <si>
    <t>Támogatásmegelőlegező hitel Leader pályázat előfinanszírozására</t>
  </si>
  <si>
    <t>Működési hitel felvétele, csak likvid - folyószámlahitel - került felvételre éven belüli</t>
  </si>
  <si>
    <t>Módosított</t>
  </si>
  <si>
    <t>Államigazg.</t>
  </si>
  <si>
    <t>Szociális tűzifa</t>
  </si>
  <si>
    <t>3-ból szociális ágazati pótlék</t>
  </si>
  <si>
    <t>5-ből központi kezelésű előirányzatok</t>
  </si>
  <si>
    <t>5-ből helyi önkormányzatok</t>
  </si>
  <si>
    <t xml:space="preserve"> - 1 ből Önkormányzat felhatalmozási célú pénzmaradványa</t>
  </si>
  <si>
    <t>ÁH-on belüli megelőlegezések vissza</t>
  </si>
  <si>
    <t>104037 - 562918 intézményen kívüli gyermekétk.</t>
  </si>
  <si>
    <t>104051 - gyermekvédelmi ellátások</t>
  </si>
  <si>
    <t>Eredeti</t>
  </si>
  <si>
    <t>ÁH-on belüli megelőlegezések</t>
  </si>
  <si>
    <t>Felújítási cél megnevezése</t>
  </si>
  <si>
    <t>Áfa</t>
  </si>
  <si>
    <t>Sátor</t>
  </si>
  <si>
    <t>Fűkasza</t>
  </si>
  <si>
    <t>Motorfűrész</t>
  </si>
  <si>
    <t>áfa</t>
  </si>
  <si>
    <t>Szerszámok</t>
  </si>
  <si>
    <t>Állami</t>
  </si>
  <si>
    <t>104051 gyermekvédelmi ellátások</t>
  </si>
  <si>
    <t>107060 - egyéb szociális ellátások - szociális tűzifa</t>
  </si>
  <si>
    <t>teljesítés</t>
  </si>
  <si>
    <t xml:space="preserve"> - Katasztrófavédelem</t>
  </si>
  <si>
    <t xml:space="preserve"> - Somogy megyei falu-turizmus</t>
  </si>
  <si>
    <t xml:space="preserve"> - Fogászat</t>
  </si>
  <si>
    <t xml:space="preserve"> - Kaposvölgyi Vízitársulat</t>
  </si>
  <si>
    <t>Mesevár óvoda</t>
  </si>
  <si>
    <t>Batéi Közös Önkormányzati Hivatal</t>
  </si>
  <si>
    <t>Alaptevékenység költségvetési bevételei</t>
  </si>
  <si>
    <t>Alaptevékenység költségvetési kiadásai</t>
  </si>
  <si>
    <t>Alaptevékenység költségvetési egyenlege (1-2)</t>
  </si>
  <si>
    <t>Alaptevékenység finanszírozási bevételei</t>
  </si>
  <si>
    <t>Alaptevékenység finanszírozási kiadásai</t>
  </si>
  <si>
    <t>Alaptevékenység finanszírozási egyenlege (4-5)</t>
  </si>
  <si>
    <t>A) Alaptevékenység maradványa (3+6)</t>
  </si>
  <si>
    <t>Vállalkozási tevékenység költségvetési bevételei</t>
  </si>
  <si>
    <t>Vállalkozási tevékenység költségvetési kiadásai</t>
  </si>
  <si>
    <t>Vállalkozási tevékenység költségvetési egyenlege (8-9)</t>
  </si>
  <si>
    <t>Vállalkozási tevékenység finanszírozási bevételei</t>
  </si>
  <si>
    <t>Vállalkozási tevékenység finanszírozási kiadásai</t>
  </si>
  <si>
    <t>Vállalkozási tevékenység finanszírozási egyenlege (11-12)</t>
  </si>
  <si>
    <t>B) Vállalkozási tevékenység maradványa (10+13)</t>
  </si>
  <si>
    <t>C) Összes maradvány (=A+B)</t>
  </si>
  <si>
    <t>D) Alaptevékenység kötelezettségvállalással terhelt maradványa</t>
  </si>
  <si>
    <t>E) Alaptevékenység szabad maradványa (=A-D)</t>
  </si>
  <si>
    <t>F) Vállalkozási tevékenységet terhelő befizetési kötelezettség (=B*0,1)</t>
  </si>
  <si>
    <t>G) Vállalkozási tevékenység felhasználható maradványa (=B-F)</t>
  </si>
  <si>
    <t>Kaposgyarmat Község Önkormányzat maradványkimutatása</t>
  </si>
  <si>
    <t>Kaposgyarmat Község Önkormányzat vagyonmérlege</t>
  </si>
  <si>
    <t>Közmunka program</t>
  </si>
  <si>
    <t xml:space="preserve">1. melléklet a 3/2017. (V.29) önkormányzati rendeletethez: Az önkormányzatl bevételei összesítve  </t>
  </si>
  <si>
    <t>D.</t>
  </si>
  <si>
    <t>G.</t>
  </si>
  <si>
    <t>H.</t>
  </si>
  <si>
    <r>
      <t>2.  melléklet a(z) 3/2017. (V.29)</t>
    </r>
    <r>
      <rPr>
        <sz val="10"/>
        <rFont val="Arial"/>
        <family val="0"/>
      </rPr>
      <t xml:space="preserve"> önkormányzati rendelethez</t>
    </r>
  </si>
  <si>
    <r>
      <t>3. melléklet a(z)  3/2017. (V.29)</t>
    </r>
    <r>
      <rPr>
        <sz val="10"/>
        <rFont val="Arial"/>
        <family val="0"/>
      </rPr>
      <t xml:space="preserve"> önkormányzati rendelethez</t>
    </r>
  </si>
  <si>
    <t xml:space="preserve">H. </t>
  </si>
  <si>
    <r>
      <t>4. melléklet a(z) 3/2017. (V.29)</t>
    </r>
    <r>
      <rPr>
        <sz val="10"/>
        <rFont val="Arial"/>
        <family val="0"/>
      </rPr>
      <t xml:space="preserve"> önkormányzati rendelethez</t>
    </r>
  </si>
  <si>
    <t>5. melléklet a(z)  3/2017. (V.29) önkormányzati rendelethez</t>
  </si>
  <si>
    <t>6. melléklet a(z)  3/2017. (V.29) önkormányzati rendelethez</t>
  </si>
  <si>
    <t>7. melléklet a(z) 3/2017. (V.29) önkormányzati rendelethez</t>
  </si>
  <si>
    <t>8. melléklet a(z)  3/2017. (V.29) önkormányzati rendelethez</t>
  </si>
  <si>
    <t>9.  melléklet a(z)  3/2017. (V.29) önkormányzati rendelethez</t>
  </si>
  <si>
    <r>
      <t>10. melléklet a(z)</t>
    </r>
    <r>
      <rPr>
        <sz val="10"/>
        <color indexed="10"/>
        <rFont val="Arial"/>
        <family val="2"/>
      </rPr>
      <t xml:space="preserve">  </t>
    </r>
    <r>
      <rPr>
        <sz val="10"/>
        <rFont val="Arial"/>
        <family val="0"/>
      </rPr>
      <t>3/2017. (V.29) önkormányzati rendelethez</t>
    </r>
  </si>
  <si>
    <r>
      <t>11. melléklet a(z) 3/2017. (V.29) önk</t>
    </r>
    <r>
      <rPr>
        <sz val="10"/>
        <rFont val="Arial"/>
        <family val="0"/>
      </rPr>
      <t>ormányzati rendelethez</t>
    </r>
  </si>
  <si>
    <r>
      <t>12. melléklet a  3/2017. (V.29)</t>
    </r>
    <r>
      <rPr>
        <sz val="10"/>
        <rFont val="Arial"/>
        <family val="0"/>
      </rPr>
      <t xml:space="preserve"> önkormányzati rendelethez</t>
    </r>
  </si>
  <si>
    <r>
      <t>13. melléklet a(z)  3/2017. (V.29)</t>
    </r>
    <r>
      <rPr>
        <sz val="10"/>
        <rFont val="Arial"/>
        <family val="0"/>
      </rPr>
      <t>önkormányzati rendelethez</t>
    </r>
  </si>
  <si>
    <t>14/A. melléklet a 3/2017. (V.29) önkormányzati rendelethez</t>
  </si>
  <si>
    <t>14/B. melléklet a 3/2017. (V.29) önkormányzati rendelethez</t>
  </si>
  <si>
    <r>
      <t>15/A melléklet a(z)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3/2017. (V.29)</t>
    </r>
    <r>
      <rPr>
        <sz val="10"/>
        <rFont val="Arial"/>
        <family val="0"/>
      </rPr>
      <t xml:space="preserve"> önkormányzati rendelethez</t>
    </r>
  </si>
  <si>
    <t>15/B. melléklet a(z) 3/2017. (V.29) önkormányzati rendelethez</t>
  </si>
  <si>
    <t>2016 teljesítés</t>
  </si>
  <si>
    <t>Közfoglalkoztatottak éves létszám teljesítés</t>
  </si>
  <si>
    <t>Létszám teljesítése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</si>
</sst>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#,##0.00\ &quot;Ft&quot;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7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9" fillId="0" borderId="10" xfId="54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3" fontId="18" fillId="0" borderId="10" xfId="54" applyNumberFormat="1" applyFont="1" applyFill="1" applyBorder="1">
      <alignment/>
      <protection/>
    </xf>
    <xf numFmtId="0" fontId="12" fillId="0" borderId="10" xfId="54" applyFont="1" applyBorder="1">
      <alignment/>
      <protection/>
    </xf>
    <xf numFmtId="3" fontId="5" fillId="0" borderId="10" xfId="54" applyNumberFormat="1" applyFont="1" applyFill="1" applyBorder="1">
      <alignment/>
      <protection/>
    </xf>
    <xf numFmtId="0" fontId="0" fillId="0" borderId="10" xfId="56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3" fontId="15" fillId="0" borderId="10" xfId="54" applyNumberFormat="1" applyFont="1" applyFill="1" applyBorder="1">
      <alignment/>
      <protection/>
    </xf>
    <xf numFmtId="0" fontId="16" fillId="0" borderId="10" xfId="54" applyFont="1" applyBorder="1">
      <alignment/>
      <protection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0" fillId="0" borderId="10" xfId="54" applyFont="1" applyBorder="1">
      <alignment/>
      <protection/>
    </xf>
    <xf numFmtId="0" fontId="1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57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 horizontal="justify"/>
    </xf>
    <xf numFmtId="0" fontId="0" fillId="0" borderId="12" xfId="0" applyBorder="1" applyAlignment="1">
      <alignment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3" fillId="0" borderId="12" xfId="57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5" fillId="0" borderId="10" xfId="57" applyNumberFormat="1" applyFont="1" applyFill="1" applyBorder="1" applyAlignment="1" applyProtection="1">
      <alignment horizontal="left"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0" fillId="0" borderId="18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27" xfId="57" applyNumberFormat="1" applyFont="1" applyFill="1" applyBorder="1" applyAlignment="1" applyProtection="1">
      <alignment/>
      <protection/>
    </xf>
    <xf numFmtId="0" fontId="1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3" fillId="0" borderId="27" xfId="57" applyNumberFormat="1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4" fillId="0" borderId="0" xfId="57" applyNumberFormat="1" applyFont="1" applyFill="1" applyBorder="1" applyAlignment="1" applyProtection="1">
      <alignment/>
      <protection/>
    </xf>
    <xf numFmtId="0" fontId="4" fillId="33" borderId="0" xfId="57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9" fillId="0" borderId="13" xfId="54" applyFont="1" applyFill="1" applyBorder="1" applyAlignment="1">
      <alignment horizontal="center" vertical="center"/>
      <protection/>
    </xf>
    <xf numFmtId="0" fontId="2" fillId="0" borderId="13" xfId="54" applyFont="1" applyFill="1" applyBorder="1">
      <alignment/>
      <protection/>
    </xf>
    <xf numFmtId="0" fontId="11" fillId="0" borderId="13" xfId="54" applyFont="1" applyBorder="1">
      <alignment/>
      <protection/>
    </xf>
    <xf numFmtId="0" fontId="12" fillId="0" borderId="13" xfId="54" applyFont="1" applyBorder="1">
      <alignment/>
      <protection/>
    </xf>
    <xf numFmtId="0" fontId="0" fillId="0" borderId="13" xfId="56" applyFont="1" applyFill="1" applyBorder="1" applyAlignment="1">
      <alignment/>
      <protection/>
    </xf>
    <xf numFmtId="0" fontId="0" fillId="0" borderId="13" xfId="56" applyFont="1" applyFill="1" applyBorder="1" applyAlignment="1">
      <alignment horizontal="left"/>
      <protection/>
    </xf>
    <xf numFmtId="0" fontId="13" fillId="0" borderId="13" xfId="54" applyFont="1" applyBorder="1">
      <alignment/>
      <protection/>
    </xf>
    <xf numFmtId="0" fontId="19" fillId="0" borderId="13" xfId="54" applyFont="1" applyBorder="1">
      <alignment/>
      <protection/>
    </xf>
    <xf numFmtId="0" fontId="5" fillId="0" borderId="13" xfId="54" applyFont="1" applyFill="1" applyBorder="1" applyAlignment="1">
      <alignment wrapText="1"/>
      <protection/>
    </xf>
    <xf numFmtId="0" fontId="5" fillId="0" borderId="13" xfId="54" applyFont="1" applyFill="1" applyBorder="1">
      <alignment/>
      <protection/>
    </xf>
    <xf numFmtId="0" fontId="0" fillId="0" borderId="28" xfId="0" applyFont="1" applyBorder="1" applyAlignment="1">
      <alignment horizontal="justify" wrapText="1"/>
    </xf>
    <xf numFmtId="0" fontId="0" fillId="0" borderId="29" xfId="0" applyFont="1" applyBorder="1" applyAlignment="1">
      <alignment horizontal="justify"/>
    </xf>
    <xf numFmtId="0" fontId="0" fillId="0" borderId="30" xfId="0" applyFont="1" applyFill="1" applyBorder="1" applyAlignment="1">
      <alignment horizontal="justify"/>
    </xf>
    <xf numFmtId="0" fontId="0" fillId="0" borderId="31" xfId="0" applyFont="1" applyBorder="1" applyAlignment="1">
      <alignment horizontal="justify"/>
    </xf>
    <xf numFmtId="0" fontId="1" fillId="0" borderId="32" xfId="0" applyFont="1" applyBorder="1" applyAlignment="1">
      <alignment/>
    </xf>
    <xf numFmtId="0" fontId="1" fillId="0" borderId="14" xfId="0" applyFont="1" applyFill="1" applyBorder="1" applyAlignment="1">
      <alignment horizontal="justify"/>
    </xf>
    <xf numFmtId="0" fontId="0" fillId="0" borderId="28" xfId="0" applyFill="1" applyBorder="1" applyAlignment="1">
      <alignment/>
    </xf>
    <xf numFmtId="0" fontId="0" fillId="0" borderId="29" xfId="0" applyFont="1" applyFill="1" applyBorder="1" applyAlignment="1">
      <alignment horizontal="justify"/>
    </xf>
    <xf numFmtId="0" fontId="0" fillId="0" borderId="31" xfId="0" applyFont="1" applyFill="1" applyBorder="1" applyAlignment="1">
      <alignment horizontal="justify"/>
    </xf>
    <xf numFmtId="0" fontId="1" fillId="0" borderId="13" xfId="0" applyFont="1" applyFill="1" applyBorder="1" applyAlignment="1">
      <alignment horizontal="justify"/>
    </xf>
    <xf numFmtId="0" fontId="1" fillId="0" borderId="10" xfId="0" applyFont="1" applyBorder="1" applyAlignment="1">
      <alignment wrapText="1"/>
    </xf>
    <xf numFmtId="0" fontId="0" fillId="0" borderId="13" xfId="57" applyNumberFormat="1" applyFont="1" applyFill="1" applyBorder="1" applyAlignment="1" applyProtection="1">
      <alignment horizontal="left"/>
      <protection/>
    </xf>
    <xf numFmtId="0" fontId="4" fillId="0" borderId="12" xfId="0" applyFont="1" applyBorder="1" applyAlignment="1">
      <alignment horizontal="left"/>
    </xf>
    <xf numFmtId="0" fontId="0" fillId="0" borderId="13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33" xfId="0" applyFont="1" applyFill="1" applyBorder="1" applyAlignment="1">
      <alignment/>
    </xf>
    <xf numFmtId="0" fontId="4" fillId="0" borderId="13" xfId="0" applyFont="1" applyBorder="1" applyAlignment="1">
      <alignment/>
    </xf>
    <xf numFmtId="0" fontId="0" fillId="0" borderId="13" xfId="57" applyNumberFormat="1" applyFont="1" applyFill="1" applyBorder="1" applyAlignment="1" applyProtection="1">
      <alignment/>
      <protection/>
    </xf>
    <xf numFmtId="3" fontId="0" fillId="0" borderId="10" xfId="0" applyNumberFormat="1" applyFont="1" applyBorder="1" applyAlignment="1">
      <alignment/>
    </xf>
    <xf numFmtId="0" fontId="4" fillId="0" borderId="13" xfId="57" applyNumberFormat="1" applyFont="1" applyFill="1" applyBorder="1" applyAlignment="1" applyProtection="1">
      <alignment/>
      <protection/>
    </xf>
    <xf numFmtId="0" fontId="4" fillId="0" borderId="12" xfId="57" applyNumberFormat="1" applyFont="1" applyFill="1" applyBorder="1" applyAlignment="1" applyProtection="1">
      <alignment/>
      <protection/>
    </xf>
    <xf numFmtId="0" fontId="4" fillId="0" borderId="33" xfId="57" applyNumberFormat="1" applyFont="1" applyFill="1" applyBorder="1" applyAlignment="1" applyProtection="1">
      <alignment/>
      <protection/>
    </xf>
    <xf numFmtId="0" fontId="0" fillId="0" borderId="33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 horizontal="left" indent="1"/>
      <protection/>
    </xf>
    <xf numFmtId="0" fontId="0" fillId="0" borderId="13" xfId="0" applyFont="1" applyFill="1" applyBorder="1" applyAlignment="1">
      <alignment/>
    </xf>
    <xf numFmtId="0" fontId="0" fillId="0" borderId="34" xfId="57" applyNumberFormat="1" applyFont="1" applyFill="1" applyBorder="1" applyAlignment="1" applyProtection="1">
      <alignment/>
      <protection/>
    </xf>
    <xf numFmtId="3" fontId="1" fillId="0" borderId="11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20" fillId="0" borderId="13" xfId="56" applyFont="1" applyFill="1" applyBorder="1" applyAlignment="1">
      <alignment horizontal="left"/>
      <protection/>
    </xf>
    <xf numFmtId="3" fontId="20" fillId="0" borderId="10" xfId="54" applyNumberFormat="1" applyFont="1" applyFill="1" applyBorder="1">
      <alignment/>
      <protection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1" fillId="0" borderId="35" xfId="55" applyFont="1" applyBorder="1" applyAlignment="1">
      <alignment horizontal="center"/>
      <protection/>
    </xf>
    <xf numFmtId="0" fontId="0" fillId="0" borderId="35" xfId="55" applyFont="1" applyBorder="1" applyAlignment="1">
      <alignment horizontal="right"/>
      <protection/>
    </xf>
    <xf numFmtId="0" fontId="0" fillId="0" borderId="10" xfId="55" applyBorder="1">
      <alignment/>
      <protection/>
    </xf>
    <xf numFmtId="0" fontId="0" fillId="33" borderId="36" xfId="55" applyFont="1" applyFill="1" applyBorder="1" applyAlignment="1">
      <alignment/>
      <protection/>
    </xf>
    <xf numFmtId="0" fontId="0" fillId="33" borderId="0" xfId="55" applyFont="1" applyFill="1" applyBorder="1" applyAlignment="1">
      <alignment/>
      <protection/>
    </xf>
    <xf numFmtId="0" fontId="1" fillId="0" borderId="10" xfId="55" applyFont="1" applyBorder="1">
      <alignment/>
      <protection/>
    </xf>
    <xf numFmtId="0" fontId="1" fillId="0" borderId="10" xfId="55" applyFont="1" applyBorder="1" applyAlignment="1">
      <alignment horizontal="center"/>
      <protection/>
    </xf>
    <xf numFmtId="3" fontId="0" fillId="0" borderId="10" xfId="55" applyNumberFormat="1" applyBorder="1">
      <alignment/>
      <protection/>
    </xf>
    <xf numFmtId="0" fontId="0" fillId="0" borderId="10" xfId="55" applyFont="1" applyBorder="1">
      <alignment/>
      <protection/>
    </xf>
    <xf numFmtId="0" fontId="0" fillId="0" borderId="10" xfId="55" applyFont="1" applyBorder="1" applyAlignment="1">
      <alignment horizontal="right"/>
      <protection/>
    </xf>
    <xf numFmtId="0" fontId="0" fillId="0" borderId="0" xfId="55" applyBorder="1">
      <alignment/>
      <protection/>
    </xf>
    <xf numFmtId="0" fontId="0" fillId="0" borderId="37" xfId="0" applyBorder="1" applyAlignment="1">
      <alignment/>
    </xf>
    <xf numFmtId="0" fontId="0" fillId="0" borderId="37" xfId="57" applyNumberFormat="1" applyFont="1" applyFill="1" applyBorder="1" applyAlignment="1" applyProtection="1">
      <alignment/>
      <protection/>
    </xf>
    <xf numFmtId="0" fontId="1" fillId="0" borderId="37" xfId="0" applyFont="1" applyBorder="1" applyAlignment="1">
      <alignment/>
    </xf>
    <xf numFmtId="0" fontId="1" fillId="0" borderId="37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1" fillId="0" borderId="10" xfId="57" applyNumberFormat="1" applyFont="1" applyFill="1" applyBorder="1" applyAlignment="1" applyProtection="1">
      <alignment/>
      <protection/>
    </xf>
    <xf numFmtId="3" fontId="0" fillId="0" borderId="10" xfId="57" applyNumberFormat="1" applyFont="1" applyFill="1" applyBorder="1" applyAlignment="1" applyProtection="1">
      <alignment/>
      <protection/>
    </xf>
    <xf numFmtId="3" fontId="0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7" fillId="0" borderId="27" xfId="54" applyFont="1" applyBorder="1" applyAlignment="1">
      <alignment horizontal="center"/>
      <protection/>
    </xf>
    <xf numFmtId="0" fontId="0" fillId="0" borderId="38" xfId="56" applyFont="1" applyFill="1" applyBorder="1" applyAlignment="1">
      <alignment/>
      <protection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38" xfId="0" applyFill="1" applyBorder="1" applyAlignment="1">
      <alignment/>
    </xf>
    <xf numFmtId="0" fontId="17" fillId="0" borderId="12" xfId="54" applyFont="1" applyBorder="1" applyAlignment="1">
      <alignment horizontal="center"/>
      <protection/>
    </xf>
    <xf numFmtId="0" fontId="17" fillId="0" borderId="13" xfId="54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0" fillId="0" borderId="35" xfId="0" applyFont="1" applyBorder="1" applyAlignment="1">
      <alignment horizontal="right"/>
    </xf>
    <xf numFmtId="0" fontId="20" fillId="0" borderId="11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0" fillId="0" borderId="0" xfId="55" applyFont="1" applyAlignment="1">
      <alignment horizontal="center"/>
      <protection/>
    </xf>
    <xf numFmtId="0" fontId="1" fillId="0" borderId="0" xfId="55" applyFont="1" applyBorder="1" applyAlignment="1">
      <alignment horizont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Normál 8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7.140625" style="5" customWidth="1"/>
    <col min="3" max="3" width="65.8515625" style="0" customWidth="1"/>
    <col min="4" max="4" width="6.8515625" style="0" bestFit="1" customWidth="1"/>
    <col min="5" max="10" width="11.421875" style="0" customWidth="1"/>
  </cols>
  <sheetData>
    <row r="1" spans="1:2" s="1" customFormat="1" ht="12.75">
      <c r="A1" s="1" t="s">
        <v>661</v>
      </c>
      <c r="B1" s="5"/>
    </row>
    <row r="2" spans="1:11" ht="15">
      <c r="A2" s="1" t="s">
        <v>454</v>
      </c>
      <c r="C2" s="8"/>
      <c r="E2" s="8" t="s">
        <v>440</v>
      </c>
      <c r="F2" s="8"/>
      <c r="G2" s="8"/>
      <c r="H2" s="8"/>
      <c r="I2" s="8"/>
      <c r="J2" s="8"/>
      <c r="K2" s="8"/>
    </row>
    <row r="3" spans="1:10" ht="12.75">
      <c r="A3" s="10"/>
      <c r="B3" s="20"/>
      <c r="C3" s="10" t="s">
        <v>92</v>
      </c>
      <c r="D3" s="10" t="s">
        <v>93</v>
      </c>
      <c r="E3" s="10" t="s">
        <v>150</v>
      </c>
      <c r="F3" s="13" t="s">
        <v>662</v>
      </c>
      <c r="G3" s="10" t="s">
        <v>151</v>
      </c>
      <c r="H3" s="10" t="s">
        <v>163</v>
      </c>
      <c r="I3" s="10" t="s">
        <v>663</v>
      </c>
      <c r="J3" s="10" t="s">
        <v>664</v>
      </c>
    </row>
    <row r="4" spans="1:10" ht="25.5">
      <c r="A4" s="24" t="s">
        <v>210</v>
      </c>
      <c r="B4" s="43" t="s">
        <v>211</v>
      </c>
      <c r="C4" s="23" t="s">
        <v>212</v>
      </c>
      <c r="D4" s="105" t="s">
        <v>213</v>
      </c>
      <c r="E4" s="159" t="s">
        <v>214</v>
      </c>
      <c r="F4" s="160" t="s">
        <v>215</v>
      </c>
      <c r="G4" s="159" t="s">
        <v>611</v>
      </c>
      <c r="H4" s="161" t="s">
        <v>216</v>
      </c>
      <c r="I4" s="160" t="s">
        <v>610</v>
      </c>
      <c r="J4" s="160" t="s">
        <v>604</v>
      </c>
    </row>
    <row r="5" spans="1:10" ht="15.75">
      <c r="A5" s="10">
        <v>1</v>
      </c>
      <c r="B5" s="43">
        <v>1</v>
      </c>
      <c r="C5" s="73" t="s">
        <v>217</v>
      </c>
      <c r="D5" s="10" t="s">
        <v>218</v>
      </c>
      <c r="E5" s="13"/>
      <c r="F5" s="13"/>
      <c r="G5" s="11"/>
      <c r="H5" s="13"/>
      <c r="I5" s="13"/>
      <c r="J5" s="13"/>
    </row>
    <row r="6" spans="1:10" ht="12.75">
      <c r="A6" s="10">
        <v>2</v>
      </c>
      <c r="B6" s="106" t="s">
        <v>219</v>
      </c>
      <c r="C6" s="107" t="s">
        <v>220</v>
      </c>
      <c r="D6" s="10"/>
      <c r="E6" s="114">
        <v>459380</v>
      </c>
      <c r="F6" s="114"/>
      <c r="G6" s="162"/>
      <c r="H6" s="114">
        <f aca="true" t="shared" si="0" ref="H6:H11">SUM(E6:G6)</f>
        <v>459380</v>
      </c>
      <c r="I6" s="114">
        <v>459380</v>
      </c>
      <c r="J6" s="114">
        <v>459380</v>
      </c>
    </row>
    <row r="7" spans="1:10" ht="12.75">
      <c r="A7" s="10">
        <v>3</v>
      </c>
      <c r="B7" s="43" t="s">
        <v>221</v>
      </c>
      <c r="C7" s="39" t="s">
        <v>222</v>
      </c>
      <c r="D7" s="10"/>
      <c r="E7" s="114">
        <v>256000</v>
      </c>
      <c r="F7" s="114"/>
      <c r="G7" s="162"/>
      <c r="H7" s="114">
        <f t="shared" si="0"/>
        <v>256000</v>
      </c>
      <c r="I7" s="114">
        <v>256000</v>
      </c>
      <c r="J7" s="114">
        <v>256000</v>
      </c>
    </row>
    <row r="8" spans="1:10" ht="12.75">
      <c r="A8" s="10">
        <v>4</v>
      </c>
      <c r="B8" s="43" t="s">
        <v>223</v>
      </c>
      <c r="C8" s="39" t="s">
        <v>224</v>
      </c>
      <c r="D8" s="10"/>
      <c r="E8" s="114">
        <v>259095</v>
      </c>
      <c r="F8" s="114"/>
      <c r="G8" s="162"/>
      <c r="H8" s="114">
        <f t="shared" si="0"/>
        <v>259095</v>
      </c>
      <c r="I8" s="114">
        <v>259095</v>
      </c>
      <c r="J8" s="114">
        <v>259095</v>
      </c>
    </row>
    <row r="9" spans="1:10" ht="12.75">
      <c r="A9" s="10">
        <v>5</v>
      </c>
      <c r="B9" s="43" t="s">
        <v>225</v>
      </c>
      <c r="C9" s="39" t="s">
        <v>226</v>
      </c>
      <c r="D9" s="10"/>
      <c r="E9" s="114">
        <v>279210</v>
      </c>
      <c r="F9" s="114"/>
      <c r="G9" s="162"/>
      <c r="H9" s="114">
        <f t="shared" si="0"/>
        <v>279210</v>
      </c>
      <c r="I9" s="114">
        <v>279210</v>
      </c>
      <c r="J9" s="114">
        <v>279210</v>
      </c>
    </row>
    <row r="10" spans="1:10" ht="12.75">
      <c r="A10" s="10">
        <v>6</v>
      </c>
      <c r="B10" s="108" t="s">
        <v>227</v>
      </c>
      <c r="C10" s="10" t="s">
        <v>228</v>
      </c>
      <c r="D10" s="10"/>
      <c r="E10" s="114">
        <v>4963078</v>
      </c>
      <c r="F10" s="114"/>
      <c r="G10" s="162"/>
      <c r="H10" s="114">
        <f t="shared" si="0"/>
        <v>4963078</v>
      </c>
      <c r="I10" s="114">
        <v>4963078</v>
      </c>
      <c r="J10" s="114">
        <v>4963078</v>
      </c>
    </row>
    <row r="11" spans="1:10" ht="12.75">
      <c r="A11" s="10">
        <v>7</v>
      </c>
      <c r="B11" s="43" t="s">
        <v>229</v>
      </c>
      <c r="C11" s="10" t="s">
        <v>230</v>
      </c>
      <c r="D11" s="10"/>
      <c r="E11" s="114"/>
      <c r="F11" s="114"/>
      <c r="G11" s="162"/>
      <c r="H11" s="114">
        <f t="shared" si="0"/>
        <v>0</v>
      </c>
      <c r="I11" s="114"/>
      <c r="J11" s="114"/>
    </row>
    <row r="12" spans="1:10" ht="12.75">
      <c r="A12" s="10">
        <v>8</v>
      </c>
      <c r="B12" s="43">
        <v>2</v>
      </c>
      <c r="C12" s="22" t="s">
        <v>231</v>
      </c>
      <c r="D12" s="10" t="s">
        <v>232</v>
      </c>
      <c r="E12" s="114"/>
      <c r="F12" s="114"/>
      <c r="G12" s="162"/>
      <c r="H12" s="114">
        <v>0</v>
      </c>
      <c r="I12" s="114"/>
      <c r="J12" s="114"/>
    </row>
    <row r="13" spans="1:10" ht="25.5">
      <c r="A13" s="10">
        <v>9</v>
      </c>
      <c r="B13" s="43">
        <v>3</v>
      </c>
      <c r="C13" s="172" t="s">
        <v>233</v>
      </c>
      <c r="D13" s="10" t="s">
        <v>234</v>
      </c>
      <c r="E13" s="114"/>
      <c r="F13" s="114"/>
      <c r="G13" s="162"/>
      <c r="H13" s="114"/>
      <c r="I13" s="114"/>
      <c r="J13" s="114"/>
    </row>
    <row r="14" spans="1:10" ht="12.75">
      <c r="A14" s="10">
        <v>10</v>
      </c>
      <c r="B14" s="43"/>
      <c r="C14" s="72" t="s">
        <v>235</v>
      </c>
      <c r="D14" s="10"/>
      <c r="E14" s="114">
        <v>1289749</v>
      </c>
      <c r="F14" s="114"/>
      <c r="G14" s="162"/>
      <c r="H14" s="114">
        <f>SUM(E14:G14)</f>
        <v>1289749</v>
      </c>
      <c r="I14" s="114">
        <v>1289749</v>
      </c>
      <c r="J14" s="114">
        <v>1289749</v>
      </c>
    </row>
    <row r="15" spans="1:10" ht="12.75">
      <c r="A15" s="10">
        <v>11</v>
      </c>
      <c r="B15" s="43"/>
      <c r="C15" s="72" t="s">
        <v>236</v>
      </c>
      <c r="D15" s="10"/>
      <c r="E15" s="114">
        <v>2500000</v>
      </c>
      <c r="F15" s="114"/>
      <c r="G15" s="162"/>
      <c r="H15" s="114">
        <f>SUM(E15:G15)</f>
        <v>2500000</v>
      </c>
      <c r="I15" s="114">
        <v>2500000</v>
      </c>
      <c r="J15" s="114">
        <v>2500000</v>
      </c>
    </row>
    <row r="16" spans="1:10" ht="12.75">
      <c r="A16" s="10">
        <v>12</v>
      </c>
      <c r="B16" s="43"/>
      <c r="C16" s="72" t="s">
        <v>448</v>
      </c>
      <c r="D16" s="10"/>
      <c r="E16" s="114">
        <v>33060</v>
      </c>
      <c r="F16" s="114"/>
      <c r="G16" s="114"/>
      <c r="H16" s="114">
        <v>33060</v>
      </c>
      <c r="I16" s="114">
        <v>52440</v>
      </c>
      <c r="J16" s="114">
        <v>52440</v>
      </c>
    </row>
    <row r="17" spans="1:10" ht="12.75">
      <c r="A17" s="10">
        <v>13</v>
      </c>
      <c r="B17" s="43"/>
      <c r="C17" s="72" t="s">
        <v>613</v>
      </c>
      <c r="D17" s="10"/>
      <c r="E17" s="114"/>
      <c r="F17" s="114"/>
      <c r="G17" s="162"/>
      <c r="H17" s="114"/>
      <c r="I17" s="114">
        <v>307907</v>
      </c>
      <c r="J17" s="114">
        <v>307907</v>
      </c>
    </row>
    <row r="18" spans="1:10" ht="12.75">
      <c r="A18" s="10">
        <v>14</v>
      </c>
      <c r="B18" s="43">
        <v>4</v>
      </c>
      <c r="C18" s="22" t="s">
        <v>237</v>
      </c>
      <c r="D18" s="10" t="s">
        <v>238</v>
      </c>
      <c r="E18" s="114">
        <v>1200000</v>
      </c>
      <c r="F18" s="114"/>
      <c r="G18" s="162"/>
      <c r="H18" s="114">
        <f>SUM(E18:G18)</f>
        <v>1200000</v>
      </c>
      <c r="I18" s="114">
        <v>1200000</v>
      </c>
      <c r="J18" s="114">
        <v>1200000</v>
      </c>
    </row>
    <row r="19" spans="1:10" ht="12.75">
      <c r="A19" s="10">
        <v>15</v>
      </c>
      <c r="B19" s="43">
        <v>5</v>
      </c>
      <c r="C19" s="22" t="s">
        <v>443</v>
      </c>
      <c r="D19" s="10" t="s">
        <v>239</v>
      </c>
      <c r="E19" s="114">
        <v>280900</v>
      </c>
      <c r="F19" s="114"/>
      <c r="G19" s="162"/>
      <c r="H19" s="114">
        <f>SUM(E19:G19)</f>
        <v>280900</v>
      </c>
      <c r="I19" s="114">
        <v>280900</v>
      </c>
      <c r="J19" s="114">
        <v>280900</v>
      </c>
    </row>
    <row r="20" spans="1:10" ht="12.75">
      <c r="A20" s="10">
        <v>16</v>
      </c>
      <c r="B20" s="43"/>
      <c r="C20" s="81" t="s">
        <v>612</v>
      </c>
      <c r="D20" s="10"/>
      <c r="E20" s="114"/>
      <c r="F20" s="114"/>
      <c r="G20" s="162"/>
      <c r="H20" s="114"/>
      <c r="I20" s="114">
        <v>213360</v>
      </c>
      <c r="J20" s="114">
        <v>213360</v>
      </c>
    </row>
    <row r="21" spans="1:10" ht="12.75">
      <c r="A21" s="10">
        <v>17</v>
      </c>
      <c r="B21" s="43">
        <v>6</v>
      </c>
      <c r="C21" s="22" t="s">
        <v>240</v>
      </c>
      <c r="D21" s="10" t="s">
        <v>241</v>
      </c>
      <c r="E21" s="114"/>
      <c r="F21" s="114"/>
      <c r="G21" s="162"/>
      <c r="H21" s="114">
        <f>SUM(E21:G21)</f>
        <v>0</v>
      </c>
      <c r="I21" s="114"/>
      <c r="J21" s="114"/>
    </row>
    <row r="22" spans="1:10" ht="12.75">
      <c r="A22" s="10">
        <v>18</v>
      </c>
      <c r="B22" s="43" t="s">
        <v>63</v>
      </c>
      <c r="C22" s="21" t="s">
        <v>242</v>
      </c>
      <c r="D22" s="10" t="s">
        <v>243</v>
      </c>
      <c r="E22" s="110">
        <f aca="true" t="shared" si="1" ref="E22:J22">SUM(E6:E21)</f>
        <v>11520472</v>
      </c>
      <c r="F22" s="110">
        <f t="shared" si="1"/>
        <v>0</v>
      </c>
      <c r="G22" s="110">
        <f t="shared" si="1"/>
        <v>0</v>
      </c>
      <c r="H22" s="110">
        <f t="shared" si="1"/>
        <v>11520472</v>
      </c>
      <c r="I22" s="110">
        <f t="shared" si="1"/>
        <v>12061119</v>
      </c>
      <c r="J22" s="110">
        <f t="shared" si="1"/>
        <v>12061119</v>
      </c>
    </row>
    <row r="23" spans="1:10" ht="12.75">
      <c r="A23" s="10">
        <v>19</v>
      </c>
      <c r="B23" s="43">
        <v>1</v>
      </c>
      <c r="C23" s="72" t="s">
        <v>244</v>
      </c>
      <c r="D23" s="10" t="s">
        <v>245</v>
      </c>
      <c r="E23" s="114"/>
      <c r="F23" s="114"/>
      <c r="G23" s="162"/>
      <c r="H23" s="114">
        <v>0</v>
      </c>
      <c r="I23" s="114"/>
      <c r="J23" s="114"/>
    </row>
    <row r="24" spans="1:10" ht="25.5">
      <c r="A24" s="10">
        <v>20</v>
      </c>
      <c r="B24" s="43">
        <v>2</v>
      </c>
      <c r="C24" s="172" t="s">
        <v>246</v>
      </c>
      <c r="D24" s="10" t="s">
        <v>247</v>
      </c>
      <c r="E24" s="114"/>
      <c r="F24" s="114"/>
      <c r="G24" s="162"/>
      <c r="H24" s="114">
        <v>0</v>
      </c>
      <c r="I24" s="114"/>
      <c r="J24" s="114"/>
    </row>
    <row r="25" spans="1:10" ht="25.5">
      <c r="A25" s="10">
        <v>21</v>
      </c>
      <c r="B25" s="43">
        <v>3</v>
      </c>
      <c r="C25" s="172" t="s">
        <v>248</v>
      </c>
      <c r="D25" s="10" t="s">
        <v>249</v>
      </c>
      <c r="E25" s="114"/>
      <c r="F25" s="114"/>
      <c r="G25" s="162"/>
      <c r="H25" s="114">
        <v>0</v>
      </c>
      <c r="I25" s="114"/>
      <c r="J25" s="114"/>
    </row>
    <row r="26" spans="1:10" ht="25.5">
      <c r="A26" s="10">
        <v>22</v>
      </c>
      <c r="B26" s="43">
        <v>4</v>
      </c>
      <c r="C26" s="173" t="s">
        <v>250</v>
      </c>
      <c r="D26" s="11" t="s">
        <v>251</v>
      </c>
      <c r="E26" s="110"/>
      <c r="F26" s="110"/>
      <c r="G26" s="163"/>
      <c r="H26" s="114">
        <v>0</v>
      </c>
      <c r="I26" s="114"/>
      <c r="J26" s="114"/>
    </row>
    <row r="27" spans="1:10" ht="12.75">
      <c r="A27" s="10">
        <v>23</v>
      </c>
      <c r="B27" s="43">
        <v>5</v>
      </c>
      <c r="C27" s="22" t="s">
        <v>252</v>
      </c>
      <c r="D27" s="10" t="s">
        <v>253</v>
      </c>
      <c r="E27" s="114"/>
      <c r="F27" s="114"/>
      <c r="G27" s="162"/>
      <c r="H27" s="114"/>
      <c r="I27" s="114"/>
      <c r="J27" s="114"/>
    </row>
    <row r="28" spans="1:10" ht="12.75">
      <c r="A28" s="10">
        <v>24</v>
      </c>
      <c r="B28" s="43" t="s">
        <v>219</v>
      </c>
      <c r="C28" s="39" t="s">
        <v>414</v>
      </c>
      <c r="D28" s="10"/>
      <c r="E28" s="114">
        <v>348837</v>
      </c>
      <c r="F28" s="114"/>
      <c r="G28" s="162"/>
      <c r="H28" s="114">
        <f>SUM(E28:G28)</f>
        <v>348837</v>
      </c>
      <c r="I28" s="114">
        <v>4446284</v>
      </c>
      <c r="J28" s="114">
        <v>4446284</v>
      </c>
    </row>
    <row r="29" spans="1:10" ht="12.75">
      <c r="A29" s="10">
        <v>25</v>
      </c>
      <c r="B29" s="43" t="s">
        <v>221</v>
      </c>
      <c r="C29" s="66" t="s">
        <v>449</v>
      </c>
      <c r="D29" s="10"/>
      <c r="E29" s="114">
        <v>242200</v>
      </c>
      <c r="F29" s="114"/>
      <c r="G29" s="162"/>
      <c r="H29" s="114">
        <f>SUM(E29:G29)</f>
        <v>242200</v>
      </c>
      <c r="I29" s="114">
        <v>0</v>
      </c>
      <c r="J29" s="114">
        <v>0</v>
      </c>
    </row>
    <row r="30" spans="1:10" ht="12.75">
      <c r="A30" s="10"/>
      <c r="B30" s="43"/>
      <c r="C30" s="66" t="s">
        <v>614</v>
      </c>
      <c r="D30" s="10"/>
      <c r="E30" s="114"/>
      <c r="F30" s="114"/>
      <c r="G30" s="162"/>
      <c r="H30" s="114"/>
      <c r="I30" s="114">
        <v>81200</v>
      </c>
      <c r="J30" s="114">
        <v>81200</v>
      </c>
    </row>
    <row r="31" spans="1:10" ht="12.75">
      <c r="A31" s="10"/>
      <c r="B31" s="43"/>
      <c r="C31" s="66" t="s">
        <v>615</v>
      </c>
      <c r="D31" s="10"/>
      <c r="E31" s="114"/>
      <c r="F31" s="114"/>
      <c r="G31" s="162"/>
      <c r="H31" s="114"/>
      <c r="I31" s="114">
        <v>8111</v>
      </c>
      <c r="J31" s="114">
        <v>8111</v>
      </c>
    </row>
    <row r="32" spans="1:10" ht="12.75">
      <c r="A32" s="10">
        <v>26</v>
      </c>
      <c r="B32" s="43" t="s">
        <v>254</v>
      </c>
      <c r="C32" s="45" t="s">
        <v>255</v>
      </c>
      <c r="D32" s="10" t="s">
        <v>256</v>
      </c>
      <c r="E32" s="110">
        <f aca="true" t="shared" si="2" ref="E32:J32">SUM(E28:E31)</f>
        <v>591037</v>
      </c>
      <c r="F32" s="110">
        <f t="shared" si="2"/>
        <v>0</v>
      </c>
      <c r="G32" s="110">
        <f t="shared" si="2"/>
        <v>0</v>
      </c>
      <c r="H32" s="110">
        <f t="shared" si="2"/>
        <v>591037</v>
      </c>
      <c r="I32" s="110">
        <f t="shared" si="2"/>
        <v>4535595</v>
      </c>
      <c r="J32" s="110">
        <f t="shared" si="2"/>
        <v>4535595</v>
      </c>
    </row>
    <row r="33" spans="1:10" ht="12.75">
      <c r="A33" s="10">
        <v>27</v>
      </c>
      <c r="B33" s="43">
        <v>1</v>
      </c>
      <c r="C33" s="39" t="s">
        <v>257</v>
      </c>
      <c r="D33" s="10" t="s">
        <v>258</v>
      </c>
      <c r="E33" s="114"/>
      <c r="F33" s="114"/>
      <c r="G33" s="162"/>
      <c r="H33" s="114"/>
      <c r="I33" s="114"/>
      <c r="J33" s="114"/>
    </row>
    <row r="34" spans="1:10" ht="25.5">
      <c r="A34" s="10">
        <v>28</v>
      </c>
      <c r="B34" s="43">
        <v>2</v>
      </c>
      <c r="C34" s="174" t="s">
        <v>259</v>
      </c>
      <c r="D34" s="11" t="s">
        <v>260</v>
      </c>
      <c r="E34" s="110"/>
      <c r="F34" s="110"/>
      <c r="G34" s="163"/>
      <c r="H34" s="114"/>
      <c r="I34" s="114"/>
      <c r="J34" s="114"/>
    </row>
    <row r="35" spans="1:10" ht="25.5">
      <c r="A35" s="10">
        <v>29</v>
      </c>
      <c r="B35" s="43">
        <v>3</v>
      </c>
      <c r="C35" s="175" t="s">
        <v>261</v>
      </c>
      <c r="D35" s="10" t="s">
        <v>262</v>
      </c>
      <c r="E35" s="114"/>
      <c r="F35" s="114"/>
      <c r="G35" s="162"/>
      <c r="H35" s="114"/>
      <c r="I35" s="164"/>
      <c r="J35" s="164"/>
    </row>
    <row r="36" spans="1:10" ht="25.5">
      <c r="A36" s="10">
        <v>30</v>
      </c>
      <c r="B36" s="43">
        <v>4</v>
      </c>
      <c r="C36" s="175" t="s">
        <v>263</v>
      </c>
      <c r="D36" s="10" t="s">
        <v>264</v>
      </c>
      <c r="E36" s="114"/>
      <c r="F36" s="114"/>
      <c r="G36" s="162"/>
      <c r="H36" s="114"/>
      <c r="I36" s="164"/>
      <c r="J36" s="164"/>
    </row>
    <row r="37" spans="1:10" ht="12.75">
      <c r="A37" s="10">
        <v>31</v>
      </c>
      <c r="B37" s="111">
        <v>5</v>
      </c>
      <c r="C37" s="66" t="s">
        <v>265</v>
      </c>
      <c r="D37" s="10" t="s">
        <v>266</v>
      </c>
      <c r="E37" s="114"/>
      <c r="F37" s="114"/>
      <c r="G37" s="162"/>
      <c r="H37" s="114"/>
      <c r="I37" s="114">
        <v>299433</v>
      </c>
      <c r="J37" s="164">
        <v>299433</v>
      </c>
    </row>
    <row r="38" spans="1:10" ht="12.75">
      <c r="A38" s="10">
        <v>32</v>
      </c>
      <c r="B38" s="43" t="s">
        <v>267</v>
      </c>
      <c r="C38" s="45" t="s">
        <v>268</v>
      </c>
      <c r="D38" s="11" t="s">
        <v>269</v>
      </c>
      <c r="E38" s="110">
        <f aca="true" t="shared" si="3" ref="E38:J38">SUM(E33:E37)</f>
        <v>0</v>
      </c>
      <c r="F38" s="110">
        <f t="shared" si="3"/>
        <v>0</v>
      </c>
      <c r="G38" s="110">
        <f t="shared" si="3"/>
        <v>0</v>
      </c>
      <c r="H38" s="110">
        <f t="shared" si="3"/>
        <v>0</v>
      </c>
      <c r="I38" s="110">
        <f t="shared" si="3"/>
        <v>299433</v>
      </c>
      <c r="J38" s="110">
        <f t="shared" si="3"/>
        <v>299433</v>
      </c>
    </row>
    <row r="39" spans="1:10" ht="12.75">
      <c r="A39" s="10">
        <v>33</v>
      </c>
      <c r="B39" s="43">
        <v>1</v>
      </c>
      <c r="C39" s="39" t="s">
        <v>270</v>
      </c>
      <c r="D39" s="10" t="s">
        <v>271</v>
      </c>
      <c r="E39" s="114"/>
      <c r="F39" s="114"/>
      <c r="G39" s="162"/>
      <c r="H39" s="114"/>
      <c r="I39" s="164"/>
      <c r="J39" s="114"/>
    </row>
    <row r="40" spans="1:10" ht="12.75">
      <c r="A40" s="10">
        <v>34</v>
      </c>
      <c r="B40" s="84">
        <v>2</v>
      </c>
      <c r="C40" s="10" t="s">
        <v>272</v>
      </c>
      <c r="D40" s="10" t="s">
        <v>273</v>
      </c>
      <c r="E40" s="114"/>
      <c r="F40" s="114"/>
      <c r="G40" s="162"/>
      <c r="H40" s="114"/>
      <c r="I40" s="164"/>
      <c r="J40" s="114"/>
    </row>
    <row r="41" spans="1:10" ht="12.75">
      <c r="A41" s="10">
        <v>35</v>
      </c>
      <c r="B41" s="51" t="s">
        <v>274</v>
      </c>
      <c r="C41" s="11" t="s">
        <v>275</v>
      </c>
      <c r="D41" s="10" t="s">
        <v>276</v>
      </c>
      <c r="E41" s="114">
        <v>0</v>
      </c>
      <c r="F41" s="114">
        <v>0</v>
      </c>
      <c r="G41" s="162">
        <v>0</v>
      </c>
      <c r="H41" s="114">
        <v>0</v>
      </c>
      <c r="I41" s="164"/>
      <c r="J41" s="114"/>
    </row>
    <row r="42" spans="1:10" ht="12.75">
      <c r="A42" s="10">
        <v>36</v>
      </c>
      <c r="B42" s="43">
        <v>1</v>
      </c>
      <c r="C42" s="68" t="s">
        <v>277</v>
      </c>
      <c r="D42" s="10" t="s">
        <v>278</v>
      </c>
      <c r="E42" s="164"/>
      <c r="F42" s="114"/>
      <c r="G42" s="168"/>
      <c r="H42" s="114">
        <f aca="true" t="shared" si="4" ref="H42:H49">SUM(E42:G42)</f>
        <v>0</v>
      </c>
      <c r="I42" s="165"/>
      <c r="J42" s="114"/>
    </row>
    <row r="43" spans="1:10" ht="12.75">
      <c r="A43" s="10">
        <v>37</v>
      </c>
      <c r="B43" s="43">
        <v>2</v>
      </c>
      <c r="C43" s="69" t="s">
        <v>279</v>
      </c>
      <c r="D43" s="10" t="s">
        <v>280</v>
      </c>
      <c r="E43" s="114"/>
      <c r="F43" s="114"/>
      <c r="G43" s="162"/>
      <c r="H43" s="114">
        <f t="shared" si="4"/>
        <v>0</v>
      </c>
      <c r="I43" s="164"/>
      <c r="J43" s="114"/>
    </row>
    <row r="44" spans="1:10" ht="12.75">
      <c r="A44" s="10">
        <v>38</v>
      </c>
      <c r="B44" s="108">
        <v>3</v>
      </c>
      <c r="C44" s="10" t="s">
        <v>281</v>
      </c>
      <c r="D44" s="10" t="s">
        <v>282</v>
      </c>
      <c r="E44" s="114"/>
      <c r="F44" s="114">
        <v>240000</v>
      </c>
      <c r="G44" s="162"/>
      <c r="H44" s="114">
        <f t="shared" si="4"/>
        <v>240000</v>
      </c>
      <c r="I44" s="164">
        <v>250000</v>
      </c>
      <c r="J44" s="114">
        <v>250000</v>
      </c>
    </row>
    <row r="45" spans="1:10" ht="12.75">
      <c r="A45" s="10">
        <v>39</v>
      </c>
      <c r="B45" s="112">
        <v>4</v>
      </c>
      <c r="C45" s="10" t="s">
        <v>283</v>
      </c>
      <c r="D45" s="10" t="s">
        <v>284</v>
      </c>
      <c r="E45" s="114"/>
      <c r="F45" s="114">
        <v>1488000</v>
      </c>
      <c r="G45" s="162"/>
      <c r="H45" s="114">
        <f t="shared" si="4"/>
        <v>1488000</v>
      </c>
      <c r="I45" s="164">
        <v>1488000</v>
      </c>
      <c r="J45" s="114">
        <v>1327193</v>
      </c>
    </row>
    <row r="46" spans="1:10" ht="12.75">
      <c r="A46" s="10">
        <v>40</v>
      </c>
      <c r="B46" s="43">
        <v>5</v>
      </c>
      <c r="C46" s="39" t="s">
        <v>285</v>
      </c>
      <c r="D46" s="10" t="s">
        <v>286</v>
      </c>
      <c r="E46" s="114"/>
      <c r="F46" s="114"/>
      <c r="G46" s="162"/>
      <c r="H46" s="114">
        <f t="shared" si="4"/>
        <v>0</v>
      </c>
      <c r="I46" s="114">
        <v>0</v>
      </c>
      <c r="J46" s="114">
        <v>0</v>
      </c>
    </row>
    <row r="47" spans="1:10" ht="12.75">
      <c r="A47" s="10">
        <v>41</v>
      </c>
      <c r="B47" s="43">
        <v>6</v>
      </c>
      <c r="C47" s="39" t="s">
        <v>287</v>
      </c>
      <c r="D47" s="10" t="s">
        <v>288</v>
      </c>
      <c r="E47" s="114"/>
      <c r="F47" s="114"/>
      <c r="G47" s="162"/>
      <c r="H47" s="114">
        <f t="shared" si="4"/>
        <v>0</v>
      </c>
      <c r="I47" s="114">
        <v>0</v>
      </c>
      <c r="J47" s="114">
        <v>0</v>
      </c>
    </row>
    <row r="48" spans="1:10" ht="12.75">
      <c r="A48" s="10">
        <v>42</v>
      </c>
      <c r="B48" s="113">
        <v>7</v>
      </c>
      <c r="C48" s="66" t="s">
        <v>289</v>
      </c>
      <c r="D48" s="10" t="s">
        <v>290</v>
      </c>
      <c r="E48" s="114">
        <v>214000</v>
      </c>
      <c r="F48" s="114"/>
      <c r="G48" s="162"/>
      <c r="H48" s="114">
        <f t="shared" si="4"/>
        <v>214000</v>
      </c>
      <c r="I48" s="114">
        <v>215017</v>
      </c>
      <c r="J48" s="114">
        <v>215017</v>
      </c>
    </row>
    <row r="49" spans="1:10" ht="12.75">
      <c r="A49" s="10">
        <v>43</v>
      </c>
      <c r="B49" s="77">
        <v>8</v>
      </c>
      <c r="C49" s="66" t="s">
        <v>291</v>
      </c>
      <c r="D49" s="11" t="s">
        <v>292</v>
      </c>
      <c r="E49" s="110">
        <v>156000</v>
      </c>
      <c r="F49" s="110"/>
      <c r="G49" s="163"/>
      <c r="H49" s="114">
        <f t="shared" si="4"/>
        <v>156000</v>
      </c>
      <c r="I49" s="114">
        <v>179200</v>
      </c>
      <c r="J49" s="114">
        <v>179200</v>
      </c>
    </row>
    <row r="50" spans="1:10" ht="12.75">
      <c r="A50" s="10">
        <v>44</v>
      </c>
      <c r="B50" s="77" t="s">
        <v>293</v>
      </c>
      <c r="C50" s="45" t="s">
        <v>294</v>
      </c>
      <c r="D50" s="10" t="s">
        <v>295</v>
      </c>
      <c r="E50" s="110">
        <f aca="true" t="shared" si="5" ref="E50:J50">SUM(E42:E49)</f>
        <v>370000</v>
      </c>
      <c r="F50" s="110">
        <f t="shared" si="5"/>
        <v>1728000</v>
      </c>
      <c r="G50" s="110">
        <f t="shared" si="5"/>
        <v>0</v>
      </c>
      <c r="H50" s="110">
        <f t="shared" si="5"/>
        <v>2098000</v>
      </c>
      <c r="I50" s="110">
        <f t="shared" si="5"/>
        <v>2132217</v>
      </c>
      <c r="J50" s="110">
        <f t="shared" si="5"/>
        <v>1971410</v>
      </c>
    </row>
    <row r="51" spans="1:10" ht="12.75">
      <c r="A51" s="10">
        <v>45</v>
      </c>
      <c r="B51" s="51">
        <v>1</v>
      </c>
      <c r="C51" s="45" t="s">
        <v>296</v>
      </c>
      <c r="D51" s="10" t="s">
        <v>297</v>
      </c>
      <c r="E51" s="114"/>
      <c r="F51" s="114"/>
      <c r="G51" s="162"/>
      <c r="H51" s="114"/>
      <c r="I51" s="114"/>
      <c r="J51" s="114"/>
    </row>
    <row r="52" spans="1:10" ht="12.75">
      <c r="A52" s="10">
        <v>46</v>
      </c>
      <c r="B52" s="43" t="s">
        <v>219</v>
      </c>
      <c r="C52" s="66" t="s">
        <v>415</v>
      </c>
      <c r="D52" s="10"/>
      <c r="E52" s="114"/>
      <c r="F52" s="114">
        <v>7000</v>
      </c>
      <c r="G52" s="163"/>
      <c r="H52" s="114">
        <f>SUM(E52:G52)</f>
        <v>7000</v>
      </c>
      <c r="I52" s="114">
        <v>7000</v>
      </c>
      <c r="J52" s="114">
        <v>517</v>
      </c>
    </row>
    <row r="53" spans="1:10" ht="12.75">
      <c r="A53" s="10">
        <v>47</v>
      </c>
      <c r="B53" s="43" t="s">
        <v>221</v>
      </c>
      <c r="C53" s="39" t="s">
        <v>416</v>
      </c>
      <c r="D53" s="10"/>
      <c r="E53" s="114"/>
      <c r="F53" s="114"/>
      <c r="G53" s="162"/>
      <c r="H53" s="114">
        <f>SUM(E53:G53)</f>
        <v>0</v>
      </c>
      <c r="I53" s="114">
        <v>0</v>
      </c>
      <c r="J53" s="114"/>
    </row>
    <row r="54" spans="1:10" ht="12.75">
      <c r="A54" s="10">
        <v>48</v>
      </c>
      <c r="B54" s="43" t="s">
        <v>298</v>
      </c>
      <c r="C54" s="74" t="s">
        <v>299</v>
      </c>
      <c r="D54" s="10" t="s">
        <v>300</v>
      </c>
      <c r="E54" s="110">
        <f aca="true" t="shared" si="6" ref="E54:J54">E50+E52+E53</f>
        <v>370000</v>
      </c>
      <c r="F54" s="110">
        <f t="shared" si="6"/>
        <v>1735000</v>
      </c>
      <c r="G54" s="110">
        <f t="shared" si="6"/>
        <v>0</v>
      </c>
      <c r="H54" s="110">
        <f t="shared" si="6"/>
        <v>2105000</v>
      </c>
      <c r="I54" s="110">
        <f t="shared" si="6"/>
        <v>2139217</v>
      </c>
      <c r="J54" s="110">
        <f t="shared" si="6"/>
        <v>1971927</v>
      </c>
    </row>
    <row r="55" spans="1:10" ht="12.75">
      <c r="A55" s="10">
        <v>49</v>
      </c>
      <c r="B55" s="43">
        <v>1</v>
      </c>
      <c r="C55" s="69" t="s">
        <v>301</v>
      </c>
      <c r="D55" s="10" t="s">
        <v>302</v>
      </c>
      <c r="E55" s="114"/>
      <c r="F55" s="114"/>
      <c r="G55" s="162"/>
      <c r="H55" s="167">
        <f>SUM(E55:G55)</f>
        <v>0</v>
      </c>
      <c r="I55" s="114"/>
      <c r="J55" s="114"/>
    </row>
    <row r="56" spans="1:10" ht="12.75">
      <c r="A56" s="10">
        <v>50</v>
      </c>
      <c r="B56" s="43">
        <v>2</v>
      </c>
      <c r="C56" s="69" t="s">
        <v>303</v>
      </c>
      <c r="D56" s="10" t="s">
        <v>304</v>
      </c>
      <c r="E56" s="114"/>
      <c r="F56" s="114"/>
      <c r="G56" s="162"/>
      <c r="H56" s="167">
        <f aca="true" t="shared" si="7" ref="H56:H64">SUM(E56:G56)</f>
        <v>0</v>
      </c>
      <c r="I56" s="114">
        <v>1329476</v>
      </c>
      <c r="J56" s="114">
        <v>1329476</v>
      </c>
    </row>
    <row r="57" spans="1:10" ht="12.75">
      <c r="A57" s="10">
        <v>51</v>
      </c>
      <c r="B57" s="43">
        <v>3</v>
      </c>
      <c r="C57" s="69" t="s">
        <v>305</v>
      </c>
      <c r="D57" s="10" t="s">
        <v>306</v>
      </c>
      <c r="E57" s="114"/>
      <c r="F57" s="114"/>
      <c r="G57" s="114"/>
      <c r="H57" s="167">
        <f t="shared" si="7"/>
        <v>0</v>
      </c>
      <c r="I57" s="114">
        <v>0</v>
      </c>
      <c r="J57" s="114">
        <v>0</v>
      </c>
    </row>
    <row r="58" spans="1:10" ht="12.75">
      <c r="A58" s="10">
        <v>52</v>
      </c>
      <c r="B58" s="43">
        <v>4</v>
      </c>
      <c r="C58" s="66" t="s">
        <v>307</v>
      </c>
      <c r="D58" s="11" t="s">
        <v>308</v>
      </c>
      <c r="E58" s="110"/>
      <c r="F58" s="114">
        <v>1298749</v>
      </c>
      <c r="G58" s="110"/>
      <c r="H58" s="167">
        <f t="shared" si="7"/>
        <v>1298749</v>
      </c>
      <c r="I58" s="114">
        <v>99918</v>
      </c>
      <c r="J58" s="114">
        <v>121648</v>
      </c>
    </row>
    <row r="59" spans="1:10" ht="12.75">
      <c r="A59" s="10">
        <v>53</v>
      </c>
      <c r="B59" s="43">
        <v>5</v>
      </c>
      <c r="C59" s="69" t="s">
        <v>309</v>
      </c>
      <c r="D59" s="10" t="s">
        <v>310</v>
      </c>
      <c r="E59" s="114"/>
      <c r="F59" s="114"/>
      <c r="G59" s="114"/>
      <c r="H59" s="167">
        <f t="shared" si="7"/>
        <v>0</v>
      </c>
      <c r="I59" s="114"/>
      <c r="J59" s="114">
        <v>0</v>
      </c>
    </row>
    <row r="60" spans="1:10" ht="12.75">
      <c r="A60" s="10">
        <v>54</v>
      </c>
      <c r="B60" s="111">
        <v>6</v>
      </c>
      <c r="C60" s="66" t="s">
        <v>311</v>
      </c>
      <c r="D60" s="10" t="s">
        <v>312</v>
      </c>
      <c r="E60" s="114"/>
      <c r="F60" s="110"/>
      <c r="G60" s="162"/>
      <c r="H60" s="167">
        <f t="shared" si="7"/>
        <v>0</v>
      </c>
      <c r="I60" s="114">
        <v>20884</v>
      </c>
      <c r="J60" s="114">
        <v>62344</v>
      </c>
    </row>
    <row r="61" spans="1:10" ht="12.75">
      <c r="A61" s="10">
        <v>55</v>
      </c>
      <c r="B61" s="113">
        <v>7</v>
      </c>
      <c r="C61" s="70" t="s">
        <v>313</v>
      </c>
      <c r="D61" s="10" t="s">
        <v>314</v>
      </c>
      <c r="E61" s="114"/>
      <c r="F61" s="114"/>
      <c r="G61" s="162"/>
      <c r="H61" s="167">
        <f t="shared" si="7"/>
        <v>0</v>
      </c>
      <c r="I61" s="114"/>
      <c r="J61" s="114">
        <v>0</v>
      </c>
    </row>
    <row r="62" spans="1:10" ht="12.75">
      <c r="A62" s="10">
        <v>56</v>
      </c>
      <c r="B62" s="43">
        <v>8</v>
      </c>
      <c r="C62" s="69" t="s">
        <v>315</v>
      </c>
      <c r="D62" s="10" t="s">
        <v>316</v>
      </c>
      <c r="E62" s="164"/>
      <c r="F62" s="114">
        <v>4963</v>
      </c>
      <c r="G62" s="168"/>
      <c r="H62" s="167">
        <f t="shared" si="7"/>
        <v>4963</v>
      </c>
      <c r="I62" s="114">
        <v>250</v>
      </c>
      <c r="J62" s="114">
        <v>250</v>
      </c>
    </row>
    <row r="63" spans="1:10" ht="12.75">
      <c r="A63" s="10">
        <v>57</v>
      </c>
      <c r="B63" s="43">
        <v>9</v>
      </c>
      <c r="C63" s="69" t="s">
        <v>317</v>
      </c>
      <c r="D63" s="10" t="s">
        <v>318</v>
      </c>
      <c r="E63" s="164"/>
      <c r="F63" s="114"/>
      <c r="G63" s="168"/>
      <c r="H63" s="167">
        <f t="shared" si="7"/>
        <v>0</v>
      </c>
      <c r="I63" s="114"/>
      <c r="J63" s="114">
        <v>0</v>
      </c>
    </row>
    <row r="64" spans="1:10" ht="12.75">
      <c r="A64" s="10">
        <v>58</v>
      </c>
      <c r="B64" s="43">
        <v>10</v>
      </c>
      <c r="C64" s="69" t="s">
        <v>445</v>
      </c>
      <c r="D64" s="10" t="s">
        <v>319</v>
      </c>
      <c r="E64" s="164"/>
      <c r="F64" s="114"/>
      <c r="G64" s="169"/>
      <c r="H64" s="167">
        <f t="shared" si="7"/>
        <v>0</v>
      </c>
      <c r="I64" s="114">
        <v>71407</v>
      </c>
      <c r="J64" s="114">
        <v>71434</v>
      </c>
    </row>
    <row r="65" spans="1:10" ht="12.75">
      <c r="A65" s="10">
        <v>59</v>
      </c>
      <c r="B65" s="43" t="s">
        <v>320</v>
      </c>
      <c r="C65" s="74" t="s">
        <v>321</v>
      </c>
      <c r="D65" s="10" t="s">
        <v>322</v>
      </c>
      <c r="E65" s="110">
        <f aca="true" t="shared" si="8" ref="E65:J65">SUM(E55:E64)</f>
        <v>0</v>
      </c>
      <c r="F65" s="110">
        <f t="shared" si="8"/>
        <v>1303712</v>
      </c>
      <c r="G65" s="110">
        <f t="shared" si="8"/>
        <v>0</v>
      </c>
      <c r="H65" s="166">
        <f t="shared" si="8"/>
        <v>1303712</v>
      </c>
      <c r="I65" s="166">
        <f t="shared" si="8"/>
        <v>1521935</v>
      </c>
      <c r="J65" s="166">
        <f t="shared" si="8"/>
        <v>1585152</v>
      </c>
    </row>
    <row r="66" spans="1:10" ht="12.75">
      <c r="A66" s="10">
        <v>60</v>
      </c>
      <c r="B66" s="43">
        <v>1</v>
      </c>
      <c r="C66" s="74" t="s">
        <v>323</v>
      </c>
      <c r="D66" s="11" t="s">
        <v>324</v>
      </c>
      <c r="E66" s="170"/>
      <c r="F66" s="110"/>
      <c r="G66" s="169"/>
      <c r="H66" s="167"/>
      <c r="I66" s="114"/>
      <c r="J66" s="114"/>
    </row>
    <row r="67" spans="1:10" ht="12.75">
      <c r="A67" s="10">
        <v>61</v>
      </c>
      <c r="B67" s="115">
        <v>2</v>
      </c>
      <c r="C67" s="66" t="s">
        <v>325</v>
      </c>
      <c r="D67" s="10" t="s">
        <v>326</v>
      </c>
      <c r="E67" s="114"/>
      <c r="F67" s="114"/>
      <c r="G67" s="162"/>
      <c r="H67" s="114"/>
      <c r="I67" s="114"/>
      <c r="J67" s="114"/>
    </row>
    <row r="68" spans="1:10" ht="12.75">
      <c r="A68" s="10">
        <v>62</v>
      </c>
      <c r="B68" s="43">
        <v>3</v>
      </c>
      <c r="C68" s="116" t="s">
        <v>327</v>
      </c>
      <c r="D68" s="10" t="s">
        <v>328</v>
      </c>
      <c r="E68" s="114"/>
      <c r="F68" s="114"/>
      <c r="G68" s="162"/>
      <c r="H68" s="114"/>
      <c r="I68" s="114"/>
      <c r="J68" s="114"/>
    </row>
    <row r="69" spans="1:10" ht="12.75">
      <c r="A69" s="10">
        <v>63</v>
      </c>
      <c r="B69" s="43">
        <v>4</v>
      </c>
      <c r="C69" s="116" t="s">
        <v>329</v>
      </c>
      <c r="D69" s="10" t="s">
        <v>330</v>
      </c>
      <c r="E69" s="114"/>
      <c r="F69" s="114"/>
      <c r="G69" s="162"/>
      <c r="H69" s="114"/>
      <c r="I69" s="114"/>
      <c r="J69" s="114"/>
    </row>
    <row r="70" spans="1:10" ht="12.75">
      <c r="A70" s="10">
        <v>64</v>
      </c>
      <c r="B70" s="115">
        <v>5</v>
      </c>
      <c r="C70" s="66" t="s">
        <v>331</v>
      </c>
      <c r="D70" s="10" t="s">
        <v>332</v>
      </c>
      <c r="E70" s="114"/>
      <c r="F70" s="114"/>
      <c r="G70" s="162"/>
      <c r="H70" s="114"/>
      <c r="I70" s="114"/>
      <c r="J70" s="114"/>
    </row>
    <row r="71" spans="1:10" ht="12.75">
      <c r="A71" s="10">
        <v>65</v>
      </c>
      <c r="B71" s="115" t="s">
        <v>333</v>
      </c>
      <c r="C71" s="45" t="s">
        <v>334</v>
      </c>
      <c r="D71" s="10" t="s">
        <v>335</v>
      </c>
      <c r="E71" s="114"/>
      <c r="F71" s="114"/>
      <c r="G71" s="162"/>
      <c r="H71" s="114"/>
      <c r="I71" s="114"/>
      <c r="J71" s="114"/>
    </row>
    <row r="72" spans="1:10" ht="25.5">
      <c r="A72" s="10">
        <v>66</v>
      </c>
      <c r="B72" s="115">
        <v>1</v>
      </c>
      <c r="C72" s="174" t="s">
        <v>336</v>
      </c>
      <c r="D72" s="10" t="s">
        <v>337</v>
      </c>
      <c r="E72" s="114"/>
      <c r="F72" s="114"/>
      <c r="G72" s="162"/>
      <c r="H72" s="114"/>
      <c r="I72" s="114"/>
      <c r="J72" s="114"/>
    </row>
    <row r="73" spans="1:10" ht="25.5">
      <c r="A73" s="10">
        <v>67</v>
      </c>
      <c r="B73" s="115">
        <v>2</v>
      </c>
      <c r="C73" s="174" t="s">
        <v>338</v>
      </c>
      <c r="D73" s="10" t="s">
        <v>339</v>
      </c>
      <c r="E73" s="114"/>
      <c r="F73" s="114"/>
      <c r="G73" s="162"/>
      <c r="H73" s="114"/>
      <c r="I73" s="114"/>
      <c r="J73" s="114"/>
    </row>
    <row r="74" spans="1:10" ht="12.75">
      <c r="A74" s="10">
        <v>68</v>
      </c>
      <c r="B74" s="115">
        <v>3</v>
      </c>
      <c r="C74" s="66" t="s">
        <v>442</v>
      </c>
      <c r="D74" s="10" t="s">
        <v>340</v>
      </c>
      <c r="E74" s="114"/>
      <c r="F74" s="114"/>
      <c r="G74" s="162"/>
      <c r="H74" s="114"/>
      <c r="I74" s="114">
        <v>187155</v>
      </c>
      <c r="J74" s="114">
        <v>187155</v>
      </c>
    </row>
    <row r="75" spans="1:10" ht="12.75">
      <c r="A75" s="10">
        <v>69</v>
      </c>
      <c r="B75" s="115" t="s">
        <v>341</v>
      </c>
      <c r="C75" s="45" t="s">
        <v>342</v>
      </c>
      <c r="D75" s="11" t="s">
        <v>343</v>
      </c>
      <c r="E75" s="110">
        <v>0</v>
      </c>
      <c r="F75" s="110"/>
      <c r="G75" s="163">
        <v>0</v>
      </c>
      <c r="H75" s="110"/>
      <c r="I75" s="110">
        <f>SUM(I72:I74)</f>
        <v>187155</v>
      </c>
      <c r="J75" s="110">
        <f>SUM(J72:J74)</f>
        <v>187155</v>
      </c>
    </row>
    <row r="76" spans="1:10" ht="25.5">
      <c r="A76" s="10">
        <v>70</v>
      </c>
      <c r="B76" s="115">
        <v>1</v>
      </c>
      <c r="C76" s="174" t="s">
        <v>344</v>
      </c>
      <c r="D76" s="10" t="s">
        <v>345</v>
      </c>
      <c r="E76" s="114"/>
      <c r="F76" s="114"/>
      <c r="G76" s="162"/>
      <c r="H76" s="114"/>
      <c r="I76" s="114"/>
      <c r="J76" s="114"/>
    </row>
    <row r="77" spans="1:10" ht="25.5">
      <c r="A77" s="10">
        <v>71</v>
      </c>
      <c r="B77" s="115">
        <v>2</v>
      </c>
      <c r="C77" s="174" t="s">
        <v>346</v>
      </c>
      <c r="D77" s="11" t="s">
        <v>347</v>
      </c>
      <c r="E77" s="114"/>
      <c r="F77" s="114"/>
      <c r="G77" s="163"/>
      <c r="H77" s="114"/>
      <c r="I77" s="114"/>
      <c r="J77" s="114"/>
    </row>
    <row r="78" spans="1:10" ht="12.75">
      <c r="A78" s="10">
        <v>72</v>
      </c>
      <c r="B78" s="115">
        <v>3</v>
      </c>
      <c r="C78" s="66" t="s">
        <v>348</v>
      </c>
      <c r="D78" s="10" t="s">
        <v>349</v>
      </c>
      <c r="E78" s="114"/>
      <c r="F78" s="114"/>
      <c r="G78" s="162"/>
      <c r="H78" s="114"/>
      <c r="I78" s="114"/>
      <c r="J78" s="114"/>
    </row>
    <row r="79" spans="1:10" ht="12.75">
      <c r="A79" s="10">
        <v>73</v>
      </c>
      <c r="B79" s="117" t="s">
        <v>350</v>
      </c>
      <c r="C79" s="71" t="s">
        <v>351</v>
      </c>
      <c r="D79" s="10" t="s">
        <v>352</v>
      </c>
      <c r="E79" s="114">
        <v>0</v>
      </c>
      <c r="F79" s="114">
        <v>0</v>
      </c>
      <c r="G79" s="162">
        <v>0</v>
      </c>
      <c r="H79" s="114">
        <v>0</v>
      </c>
      <c r="I79" s="114">
        <v>0</v>
      </c>
      <c r="J79" s="114">
        <v>0</v>
      </c>
    </row>
    <row r="80" spans="1:10" ht="12.75">
      <c r="A80" s="10">
        <v>74</v>
      </c>
      <c r="B80" s="115" t="s">
        <v>353</v>
      </c>
      <c r="C80" s="45" t="s">
        <v>354</v>
      </c>
      <c r="D80" s="10" t="s">
        <v>355</v>
      </c>
      <c r="E80" s="114"/>
      <c r="F80" s="114"/>
      <c r="G80" s="162"/>
      <c r="H80" s="114"/>
      <c r="I80" s="114"/>
      <c r="J80" s="114"/>
    </row>
    <row r="81" spans="1:10" ht="12.75">
      <c r="A81" s="10">
        <v>75</v>
      </c>
      <c r="B81" s="115">
        <v>1</v>
      </c>
      <c r="C81" s="66" t="s">
        <v>356</v>
      </c>
      <c r="D81" s="10" t="s">
        <v>357</v>
      </c>
      <c r="E81" s="114"/>
      <c r="F81" s="114"/>
      <c r="G81" s="162"/>
      <c r="H81" s="114"/>
      <c r="I81" s="114"/>
      <c r="J81" s="114"/>
    </row>
    <row r="82" spans="1:10" ht="12.75">
      <c r="A82" s="10">
        <v>76</v>
      </c>
      <c r="B82" s="115">
        <v>2</v>
      </c>
      <c r="C82" s="66" t="s">
        <v>358</v>
      </c>
      <c r="D82" s="10" t="s">
        <v>359</v>
      </c>
      <c r="E82" s="114"/>
      <c r="F82" s="114"/>
      <c r="G82" s="162"/>
      <c r="H82" s="114"/>
      <c r="I82" s="114"/>
      <c r="J82" s="114"/>
    </row>
    <row r="83" spans="1:10" ht="12.75">
      <c r="A83" s="10">
        <v>77</v>
      </c>
      <c r="B83" s="113">
        <v>3</v>
      </c>
      <c r="C83" s="66" t="s">
        <v>360</v>
      </c>
      <c r="D83" s="10" t="s">
        <v>361</v>
      </c>
      <c r="E83" s="114"/>
      <c r="F83" s="114">
        <v>0</v>
      </c>
      <c r="G83" s="162"/>
      <c r="H83" s="114">
        <v>0</v>
      </c>
      <c r="I83" s="114">
        <v>0</v>
      </c>
      <c r="J83" s="114">
        <v>0</v>
      </c>
    </row>
    <row r="84" spans="1:10" ht="12.75">
      <c r="A84" s="10">
        <v>78</v>
      </c>
      <c r="B84" s="113" t="s">
        <v>362</v>
      </c>
      <c r="C84" s="45" t="s">
        <v>363</v>
      </c>
      <c r="D84" s="10" t="s">
        <v>364</v>
      </c>
      <c r="E84" s="114">
        <v>0</v>
      </c>
      <c r="F84" s="110">
        <v>0</v>
      </c>
      <c r="G84" s="162">
        <v>0</v>
      </c>
      <c r="H84" s="110">
        <v>0</v>
      </c>
      <c r="I84" s="114">
        <v>0</v>
      </c>
      <c r="J84" s="114">
        <v>0</v>
      </c>
    </row>
    <row r="85" spans="1:10" ht="12.75">
      <c r="A85" s="10">
        <v>79</v>
      </c>
      <c r="B85" s="113">
        <v>1</v>
      </c>
      <c r="C85" s="66" t="s">
        <v>365</v>
      </c>
      <c r="D85" s="11" t="s">
        <v>366</v>
      </c>
      <c r="E85" s="110"/>
      <c r="F85" s="110"/>
      <c r="G85" s="163"/>
      <c r="H85" s="114"/>
      <c r="I85" s="114"/>
      <c r="J85" s="114"/>
    </row>
    <row r="86" spans="1:10" ht="12.75">
      <c r="A86" s="10">
        <v>80</v>
      </c>
      <c r="B86" s="113">
        <v>2</v>
      </c>
      <c r="C86" s="66" t="s">
        <v>367</v>
      </c>
      <c r="D86" s="10" t="s">
        <v>368</v>
      </c>
      <c r="E86" s="114"/>
      <c r="F86" s="114"/>
      <c r="G86" s="162"/>
      <c r="H86" s="114"/>
      <c r="I86" s="114"/>
      <c r="J86" s="114"/>
    </row>
    <row r="87" spans="1:10" ht="12.75">
      <c r="A87" s="10">
        <v>81</v>
      </c>
      <c r="B87" s="118">
        <v>3</v>
      </c>
      <c r="C87" s="119" t="s">
        <v>369</v>
      </c>
      <c r="D87" s="10" t="s">
        <v>370</v>
      </c>
      <c r="E87" s="114"/>
      <c r="F87" s="114"/>
      <c r="G87" s="162"/>
      <c r="H87" s="114"/>
      <c r="I87" s="114"/>
      <c r="J87" s="114"/>
    </row>
    <row r="88" spans="1:10" ht="12.75">
      <c r="A88" s="10">
        <v>82</v>
      </c>
      <c r="B88" s="113">
        <v>4</v>
      </c>
      <c r="C88" s="66" t="s">
        <v>371</v>
      </c>
      <c r="D88" s="10" t="s">
        <v>372</v>
      </c>
      <c r="E88" s="114"/>
      <c r="F88" s="114"/>
      <c r="G88" s="162"/>
      <c r="H88" s="114"/>
      <c r="I88" s="114"/>
      <c r="J88" s="114"/>
    </row>
    <row r="89" spans="1:10" ht="12.75">
      <c r="A89" s="10">
        <v>83</v>
      </c>
      <c r="B89" s="113" t="s">
        <v>373</v>
      </c>
      <c r="C89" s="45" t="s">
        <v>374</v>
      </c>
      <c r="D89" s="10" t="s">
        <v>375</v>
      </c>
      <c r="E89" s="114">
        <v>0</v>
      </c>
      <c r="F89" s="114"/>
      <c r="G89" s="162">
        <v>0</v>
      </c>
      <c r="H89" s="114">
        <v>0</v>
      </c>
      <c r="I89" s="114">
        <v>0</v>
      </c>
      <c r="J89" s="114">
        <v>0</v>
      </c>
    </row>
    <row r="90" spans="1:10" ht="12.75">
      <c r="A90" s="10">
        <v>84</v>
      </c>
      <c r="B90" s="113">
        <v>1</v>
      </c>
      <c r="C90" s="66" t="s">
        <v>376</v>
      </c>
      <c r="D90" s="10" t="s">
        <v>377</v>
      </c>
      <c r="E90" s="114"/>
      <c r="F90" s="114"/>
      <c r="G90" s="162"/>
      <c r="H90" s="114"/>
      <c r="I90" s="114"/>
      <c r="J90" s="114"/>
    </row>
    <row r="91" spans="1:10" ht="12.75">
      <c r="A91" s="10">
        <v>85</v>
      </c>
      <c r="B91" s="113" t="s">
        <v>219</v>
      </c>
      <c r="C91" s="66" t="s">
        <v>417</v>
      </c>
      <c r="D91" s="10"/>
      <c r="E91" s="114">
        <v>2140142</v>
      </c>
      <c r="F91" s="114"/>
      <c r="G91" s="162"/>
      <c r="H91" s="114">
        <v>2140142</v>
      </c>
      <c r="I91" s="114">
        <v>3989041</v>
      </c>
      <c r="J91" s="114">
        <v>3989041</v>
      </c>
    </row>
    <row r="92" spans="1:10" ht="12.75">
      <c r="A92" s="10">
        <v>86</v>
      </c>
      <c r="B92" s="113" t="s">
        <v>221</v>
      </c>
      <c r="C92" s="120" t="s">
        <v>616</v>
      </c>
      <c r="D92" s="10"/>
      <c r="E92" s="114">
        <v>0</v>
      </c>
      <c r="F92" s="114"/>
      <c r="G92" s="163"/>
      <c r="H92" s="114">
        <v>0</v>
      </c>
      <c r="I92" s="114">
        <v>172843</v>
      </c>
      <c r="J92" s="114">
        <v>172843</v>
      </c>
    </row>
    <row r="93" spans="1:10" ht="12.75">
      <c r="A93" s="10">
        <v>87</v>
      </c>
      <c r="B93" s="43">
        <v>2</v>
      </c>
      <c r="C93" s="77" t="s">
        <v>378</v>
      </c>
      <c r="D93" s="10" t="s">
        <v>379</v>
      </c>
      <c r="E93" s="114"/>
      <c r="F93" s="114"/>
      <c r="G93" s="162"/>
      <c r="H93" s="167"/>
      <c r="I93" s="114"/>
      <c r="J93" s="114"/>
    </row>
    <row r="94" spans="1:10" ht="12.75">
      <c r="A94" s="10">
        <v>88</v>
      </c>
      <c r="B94" s="43" t="s">
        <v>380</v>
      </c>
      <c r="C94" s="78" t="s">
        <v>381</v>
      </c>
      <c r="D94" s="10" t="s">
        <v>382</v>
      </c>
      <c r="E94" s="110">
        <f aca="true" t="shared" si="9" ref="E94:J94">SUM(E91:E93)</f>
        <v>2140142</v>
      </c>
      <c r="F94" s="110">
        <f t="shared" si="9"/>
        <v>0</v>
      </c>
      <c r="G94" s="110">
        <f t="shared" si="9"/>
        <v>0</v>
      </c>
      <c r="H94" s="110">
        <f t="shared" si="9"/>
        <v>2140142</v>
      </c>
      <c r="I94" s="110">
        <f t="shared" si="9"/>
        <v>4161884</v>
      </c>
      <c r="J94" s="110">
        <f t="shared" si="9"/>
        <v>4161884</v>
      </c>
    </row>
    <row r="95" spans="1:10" ht="12.75">
      <c r="A95" s="10">
        <v>89</v>
      </c>
      <c r="B95" s="115">
        <v>1</v>
      </c>
      <c r="C95" s="3" t="s">
        <v>383</v>
      </c>
      <c r="D95" s="10" t="s">
        <v>384</v>
      </c>
      <c r="E95" s="114"/>
      <c r="F95" s="114"/>
      <c r="G95" s="162"/>
      <c r="H95" s="114"/>
      <c r="I95" s="114">
        <v>498609</v>
      </c>
      <c r="J95" s="114">
        <v>498609</v>
      </c>
    </row>
    <row r="96" spans="1:10" ht="12.75">
      <c r="A96" s="10">
        <v>90</v>
      </c>
      <c r="B96" s="43">
        <v>2</v>
      </c>
      <c r="C96" s="77" t="s">
        <v>385</v>
      </c>
      <c r="D96" s="10" t="s">
        <v>386</v>
      </c>
      <c r="E96" s="114"/>
      <c r="F96" s="114"/>
      <c r="G96" s="162"/>
      <c r="H96" s="167"/>
      <c r="I96" s="114"/>
      <c r="J96" s="114"/>
    </row>
    <row r="97" spans="1:10" ht="12.75">
      <c r="A97" s="10">
        <v>91</v>
      </c>
      <c r="B97" s="43">
        <v>3</v>
      </c>
      <c r="C97" s="77" t="s">
        <v>387</v>
      </c>
      <c r="D97" s="11" t="s">
        <v>388</v>
      </c>
      <c r="E97" s="110"/>
      <c r="F97" s="110"/>
      <c r="G97" s="163"/>
      <c r="H97" s="167"/>
      <c r="I97" s="114"/>
      <c r="J97" s="114"/>
    </row>
    <row r="98" spans="1:10" ht="12.75">
      <c r="A98" s="10">
        <v>92</v>
      </c>
      <c r="B98" s="43">
        <v>4</v>
      </c>
      <c r="C98" s="77" t="s">
        <v>389</v>
      </c>
      <c r="D98" s="10" t="s">
        <v>390</v>
      </c>
      <c r="E98" s="114"/>
      <c r="F98" s="114"/>
      <c r="G98" s="162"/>
      <c r="H98" s="167"/>
      <c r="I98" s="114"/>
      <c r="J98" s="114"/>
    </row>
    <row r="99" spans="1:10" ht="12.75">
      <c r="A99" s="10">
        <v>93</v>
      </c>
      <c r="B99" s="108">
        <v>5</v>
      </c>
      <c r="C99" s="79" t="s">
        <v>391</v>
      </c>
      <c r="D99" s="10" t="s">
        <v>392</v>
      </c>
      <c r="E99" s="114"/>
      <c r="F99" s="114"/>
      <c r="G99" s="162"/>
      <c r="H99" s="114"/>
      <c r="I99" s="114"/>
      <c r="J99" s="114"/>
    </row>
    <row r="100" spans="1:10" ht="12.75">
      <c r="A100" s="10">
        <v>94</v>
      </c>
      <c r="B100" s="43" t="s">
        <v>393</v>
      </c>
      <c r="C100" s="78" t="s">
        <v>394</v>
      </c>
      <c r="D100" s="10" t="s">
        <v>395</v>
      </c>
      <c r="E100" s="114">
        <v>0</v>
      </c>
      <c r="F100" s="114">
        <v>0</v>
      </c>
      <c r="G100" s="162">
        <v>0</v>
      </c>
      <c r="H100" s="114">
        <v>0</v>
      </c>
      <c r="I100" s="114">
        <v>0</v>
      </c>
      <c r="J100" s="114">
        <v>0</v>
      </c>
    </row>
    <row r="101" spans="1:10" ht="12.75">
      <c r="A101" s="10">
        <v>95</v>
      </c>
      <c r="B101" s="108">
        <v>1</v>
      </c>
      <c r="C101" s="10" t="s">
        <v>396</v>
      </c>
      <c r="D101" s="10" t="s">
        <v>397</v>
      </c>
      <c r="E101" s="114"/>
      <c r="F101" s="114"/>
      <c r="G101" s="162"/>
      <c r="H101" s="114"/>
      <c r="I101" s="114"/>
      <c r="J101" s="114"/>
    </row>
    <row r="102" spans="1:10" ht="12.75">
      <c r="A102" s="10">
        <v>96</v>
      </c>
      <c r="B102" s="112">
        <v>2</v>
      </c>
      <c r="C102" s="10" t="s">
        <v>398</v>
      </c>
      <c r="D102" s="10" t="s">
        <v>399</v>
      </c>
      <c r="E102" s="114"/>
      <c r="F102" s="110"/>
      <c r="G102" s="162"/>
      <c r="H102" s="114"/>
      <c r="I102" s="114"/>
      <c r="J102" s="114"/>
    </row>
    <row r="103" spans="1:10" ht="12.75">
      <c r="A103" s="10">
        <v>97</v>
      </c>
      <c r="B103" s="115">
        <v>3</v>
      </c>
      <c r="C103" s="79" t="s">
        <v>400</v>
      </c>
      <c r="D103" s="10" t="s">
        <v>401</v>
      </c>
      <c r="E103" s="114"/>
      <c r="F103" s="114"/>
      <c r="G103" s="162"/>
      <c r="H103" s="114"/>
      <c r="I103" s="114"/>
      <c r="J103" s="114"/>
    </row>
    <row r="104" spans="1:10" ht="12.75">
      <c r="A104" s="10">
        <v>98</v>
      </c>
      <c r="B104" s="115">
        <v>4</v>
      </c>
      <c r="C104" s="79" t="s">
        <v>402</v>
      </c>
      <c r="D104" s="10" t="s">
        <v>403</v>
      </c>
      <c r="E104" s="114"/>
      <c r="F104" s="114"/>
      <c r="G104" s="162"/>
      <c r="H104" s="114"/>
      <c r="I104" s="114"/>
      <c r="J104" s="114"/>
    </row>
    <row r="105" spans="1:10" ht="12.75">
      <c r="A105" s="10">
        <v>99</v>
      </c>
      <c r="B105" s="115" t="s">
        <v>404</v>
      </c>
      <c r="C105" s="78" t="s">
        <v>405</v>
      </c>
      <c r="D105" s="10" t="s">
        <v>406</v>
      </c>
      <c r="E105" s="114">
        <v>0</v>
      </c>
      <c r="F105" s="114">
        <v>0</v>
      </c>
      <c r="G105" s="162">
        <v>0</v>
      </c>
      <c r="H105" s="114">
        <v>0</v>
      </c>
      <c r="I105" s="114">
        <v>0</v>
      </c>
      <c r="J105" s="114">
        <v>0</v>
      </c>
    </row>
    <row r="106" spans="1:10" ht="12.75">
      <c r="A106" s="10">
        <v>100</v>
      </c>
      <c r="B106" s="115">
        <v>1</v>
      </c>
      <c r="C106" s="79" t="s">
        <v>407</v>
      </c>
      <c r="D106" s="10" t="s">
        <v>408</v>
      </c>
      <c r="E106" s="114"/>
      <c r="F106" s="114"/>
      <c r="G106" s="162"/>
      <c r="H106" s="114"/>
      <c r="I106" s="114"/>
      <c r="J106" s="114"/>
    </row>
    <row r="107" spans="1:10" ht="12.75">
      <c r="A107" s="10">
        <v>101</v>
      </c>
      <c r="B107" s="115" t="s">
        <v>409</v>
      </c>
      <c r="C107" s="80" t="s">
        <v>410</v>
      </c>
      <c r="D107" s="10" t="s">
        <v>411</v>
      </c>
      <c r="E107" s="110"/>
      <c r="F107" s="114"/>
      <c r="G107" s="162"/>
      <c r="H107" s="110"/>
      <c r="I107" s="114"/>
      <c r="J107" s="114"/>
    </row>
    <row r="108" spans="1:10" ht="12.75">
      <c r="A108" s="10">
        <v>102</v>
      </c>
      <c r="B108" s="121" t="s">
        <v>412</v>
      </c>
      <c r="C108" s="15" t="s">
        <v>413</v>
      </c>
      <c r="D108" s="37"/>
      <c r="E108" s="171">
        <f>E22+E32+E54+E94</f>
        <v>14621651</v>
      </c>
      <c r="F108" s="171">
        <f>F22+F32+F54+F65+F84+F94</f>
        <v>3038712</v>
      </c>
      <c r="G108" s="171">
        <f>G22+G32+G54+G94</f>
        <v>0</v>
      </c>
      <c r="H108" s="122">
        <f>SUM(E108:G108)</f>
        <v>17660363</v>
      </c>
      <c r="I108" s="110">
        <f>I22+I32+I38+I54+I65+I75+I94+I95</f>
        <v>25404947</v>
      </c>
      <c r="J108" s="110">
        <f>J22+J32+J38+J54+J65+J75+J94+J95</f>
        <v>25300874</v>
      </c>
    </row>
    <row r="109" spans="1:9" ht="12.75">
      <c r="A109" s="155"/>
      <c r="B109" s="156"/>
      <c r="C109" s="157"/>
      <c r="D109" s="157"/>
      <c r="E109" s="157"/>
      <c r="F109" s="158"/>
      <c r="G109" s="157"/>
      <c r="H109" s="157"/>
      <c r="I109" s="15"/>
    </row>
    <row r="110" spans="1:9" ht="12.75">
      <c r="A110" s="14"/>
      <c r="B110" s="51"/>
      <c r="C110" s="3"/>
      <c r="D110" s="14"/>
      <c r="E110" s="3"/>
      <c r="F110" s="50"/>
      <c r="G110" s="3"/>
      <c r="H110" s="3"/>
      <c r="I110" s="14"/>
    </row>
    <row r="111" spans="2:9" ht="12.75">
      <c r="B111" s="51"/>
      <c r="C111" s="3"/>
      <c r="E111" s="3"/>
      <c r="F111" s="3"/>
      <c r="G111" s="3"/>
      <c r="H111" s="14"/>
      <c r="I111" s="14"/>
    </row>
    <row r="112" spans="2:9" ht="12.75">
      <c r="B112" s="82"/>
      <c r="C112" s="3"/>
      <c r="E112" s="3"/>
      <c r="F112" s="3"/>
      <c r="G112" s="15"/>
      <c r="H112" s="14"/>
      <c r="I112" s="14"/>
    </row>
    <row r="113" spans="2:9" ht="12.75">
      <c r="B113" s="51"/>
      <c r="C113" s="3"/>
      <c r="E113" s="3"/>
      <c r="F113" s="3"/>
      <c r="G113" s="3"/>
      <c r="H113" s="14"/>
      <c r="I113" s="14"/>
    </row>
    <row r="114" spans="2:7" ht="15">
      <c r="B114" s="82"/>
      <c r="C114" s="46"/>
      <c r="E114" s="3"/>
      <c r="F114" s="1"/>
      <c r="G114" s="3"/>
    </row>
    <row r="115" spans="2:7" ht="15">
      <c r="B115" s="82"/>
      <c r="C115" s="46"/>
      <c r="E115" s="3"/>
      <c r="F115" s="1"/>
      <c r="G115" s="3"/>
    </row>
    <row r="116" spans="2:7" ht="18">
      <c r="B116" s="82"/>
      <c r="C116" s="47"/>
      <c r="E116" s="3"/>
      <c r="F116" s="1"/>
      <c r="G116" s="18"/>
    </row>
    <row r="117" spans="2:7" ht="15">
      <c r="B117" s="82"/>
      <c r="C117" s="46"/>
      <c r="E117" s="3"/>
      <c r="F117" s="1"/>
      <c r="G117" s="3"/>
    </row>
    <row r="118" spans="2:7" ht="15">
      <c r="B118" s="82"/>
      <c r="C118" s="46"/>
      <c r="E118" s="3"/>
      <c r="F118" s="1"/>
      <c r="G118" s="3"/>
    </row>
    <row r="119" spans="2:7" ht="12.75">
      <c r="B119" s="51"/>
      <c r="C119" s="3"/>
      <c r="E119" s="3"/>
      <c r="F119" s="1"/>
      <c r="G119" s="3"/>
    </row>
    <row r="120" spans="2:7" ht="12.75">
      <c r="B120" s="51"/>
      <c r="C120" s="3"/>
      <c r="E120" s="3"/>
      <c r="F120" s="1"/>
      <c r="G120" s="14"/>
    </row>
    <row r="121" spans="2:7" ht="12.75">
      <c r="B121" s="82"/>
      <c r="C121" s="3"/>
      <c r="E121" s="3"/>
      <c r="F121" s="1"/>
      <c r="G121" s="3"/>
    </row>
    <row r="122" spans="2:7" ht="12.75">
      <c r="B122" s="82"/>
      <c r="C122" s="3"/>
      <c r="E122" s="3"/>
      <c r="F122" s="1"/>
      <c r="G122" s="3"/>
    </row>
    <row r="123" spans="2:7" ht="12.75">
      <c r="B123" s="82"/>
      <c r="C123" s="3"/>
      <c r="E123" s="3"/>
      <c r="F123" s="1"/>
      <c r="G123" s="3"/>
    </row>
    <row r="124" spans="2:7" ht="12.75">
      <c r="B124" s="82"/>
      <c r="C124" s="3"/>
      <c r="E124" s="3"/>
      <c r="F124" s="1"/>
      <c r="G124" s="3"/>
    </row>
    <row r="125" spans="2:7" ht="12.75">
      <c r="B125" s="82"/>
      <c r="C125" s="3"/>
      <c r="E125" s="3"/>
      <c r="F125" s="1"/>
      <c r="G125" s="3"/>
    </row>
    <row r="126" spans="2:7" ht="12.75">
      <c r="B126" s="82"/>
      <c r="C126" s="3"/>
      <c r="E126" s="3"/>
      <c r="F126" s="1"/>
      <c r="G126" s="3"/>
    </row>
    <row r="127" spans="2:7" ht="12.75">
      <c r="B127" s="82"/>
      <c r="C127" s="3"/>
      <c r="E127" s="3"/>
      <c r="F127" s="1"/>
      <c r="G127" s="3"/>
    </row>
    <row r="128" spans="2:7" ht="12.75">
      <c r="B128" s="82"/>
      <c r="C128" s="3"/>
      <c r="E128" s="3"/>
      <c r="F128" s="1"/>
      <c r="G128" s="3"/>
    </row>
    <row r="129" spans="2:7" ht="12.75">
      <c r="B129" s="82"/>
      <c r="C129" s="3"/>
      <c r="E129" s="3"/>
      <c r="F129" s="1"/>
      <c r="G129" s="3"/>
    </row>
    <row r="130" spans="2:7" ht="12.75">
      <c r="B130" s="82"/>
      <c r="C130" s="3"/>
      <c r="E130" s="3"/>
      <c r="F130" s="1"/>
      <c r="G130" s="3"/>
    </row>
    <row r="131" spans="2:7" ht="12.75">
      <c r="B131" s="82"/>
      <c r="C131" s="3"/>
      <c r="E131" s="3"/>
      <c r="F131" s="1"/>
      <c r="G131" s="3"/>
    </row>
    <row r="132" spans="2:7" ht="12.75">
      <c r="B132" s="82"/>
      <c r="C132" s="3"/>
      <c r="E132" s="14"/>
      <c r="G132" s="14"/>
    </row>
    <row r="133" spans="2:7" ht="12.75">
      <c r="B133" s="82"/>
      <c r="C133" s="3"/>
      <c r="E133" s="14"/>
      <c r="G133" s="14"/>
    </row>
    <row r="134" spans="2:7" ht="12.75">
      <c r="B134" s="82"/>
      <c r="C134" s="3"/>
      <c r="E134" s="14"/>
      <c r="G134" s="14"/>
    </row>
    <row r="135" spans="2:7" ht="12.75">
      <c r="B135" s="82"/>
      <c r="C135" s="3"/>
      <c r="E135" s="14"/>
      <c r="G135" s="14"/>
    </row>
    <row r="136" spans="2:7" ht="12.75">
      <c r="B136" s="82"/>
      <c r="C136" s="3"/>
      <c r="E136" s="14"/>
      <c r="G136" s="14"/>
    </row>
    <row r="137" spans="2:7" ht="12.75">
      <c r="B137" s="82"/>
      <c r="C137" s="3"/>
      <c r="E137" s="14"/>
      <c r="G137" s="14"/>
    </row>
    <row r="138" spans="2:7" ht="12.75">
      <c r="B138" s="82"/>
      <c r="C138" s="3"/>
      <c r="E138" s="14"/>
      <c r="G138" s="14"/>
    </row>
    <row r="139" spans="2:7" ht="12.75">
      <c r="B139" s="82"/>
      <c r="C139" s="3"/>
      <c r="E139" s="14"/>
      <c r="G139" s="14"/>
    </row>
    <row r="140" spans="2:7" ht="12.75">
      <c r="B140" s="83"/>
      <c r="C140" s="49"/>
      <c r="E140" s="14"/>
      <c r="G140" s="14"/>
    </row>
    <row r="141" spans="2:7" ht="12.75">
      <c r="B141" s="83"/>
      <c r="C141" s="49"/>
      <c r="E141" s="14"/>
      <c r="G141" s="14"/>
    </row>
    <row r="142" spans="2:7" ht="12.75">
      <c r="B142" s="83"/>
      <c r="C142" s="49"/>
      <c r="E142" s="14"/>
      <c r="G142" s="14"/>
    </row>
    <row r="143" spans="2:7" ht="12.75">
      <c r="B143" s="83"/>
      <c r="C143" s="49"/>
      <c r="E143" s="14"/>
      <c r="G143" s="14"/>
    </row>
    <row r="144" spans="2:7" ht="12.75">
      <c r="B144" s="83"/>
      <c r="C144" s="49"/>
      <c r="E144" s="14"/>
      <c r="G144" s="14"/>
    </row>
    <row r="145" spans="2:7" ht="12.75">
      <c r="B145" s="4"/>
      <c r="C145" s="14"/>
      <c r="E145" s="14"/>
      <c r="G145" s="14"/>
    </row>
    <row r="146" spans="2:7" ht="15.75">
      <c r="B146" s="4"/>
      <c r="C146" s="18"/>
      <c r="E146" s="14"/>
      <c r="G146" s="15"/>
    </row>
    <row r="147" spans="2:7" ht="12.75">
      <c r="B147" s="4"/>
      <c r="C147" s="14"/>
      <c r="E147" s="14"/>
      <c r="G147" s="14"/>
    </row>
    <row r="148" spans="2:7" ht="12.75">
      <c r="B148" s="4"/>
      <c r="C148" s="15"/>
      <c r="E148" s="14"/>
      <c r="G148" s="14"/>
    </row>
    <row r="149" spans="2:7" ht="12.75">
      <c r="B149" s="4"/>
      <c r="C149" s="14"/>
      <c r="E149" s="14"/>
      <c r="G149" s="14"/>
    </row>
    <row r="150" spans="2:7" ht="12.75">
      <c r="B150" s="4"/>
      <c r="C150" s="14"/>
      <c r="E150" s="14"/>
      <c r="G150" s="14"/>
    </row>
    <row r="151" spans="2:7" ht="12.75">
      <c r="B151" s="84"/>
      <c r="C151" s="15"/>
      <c r="E151" s="14"/>
      <c r="G151" s="14"/>
    </row>
    <row r="152" spans="2:7" ht="12.75">
      <c r="B152" s="4"/>
      <c r="C152" s="14"/>
      <c r="E152" s="14"/>
      <c r="G152" s="14"/>
    </row>
    <row r="153" spans="2:7" ht="12.75">
      <c r="B153" s="84"/>
      <c r="C153" s="15"/>
      <c r="E153" s="14"/>
      <c r="G153" s="14"/>
    </row>
    <row r="154" spans="2:7" ht="12.75">
      <c r="B154" s="84"/>
      <c r="C154" s="14"/>
      <c r="E154" s="14"/>
      <c r="G154" s="14"/>
    </row>
    <row r="155" spans="2:7" ht="12.75">
      <c r="B155" s="84"/>
      <c r="C155" s="14"/>
      <c r="E155" s="14"/>
      <c r="G155" s="14"/>
    </row>
    <row r="156" spans="2:7" ht="12.75">
      <c r="B156" s="84"/>
      <c r="C156" s="14"/>
      <c r="E156" s="14"/>
      <c r="G156" s="14"/>
    </row>
    <row r="157" spans="2:7" ht="12.75">
      <c r="B157" s="84"/>
      <c r="C157" s="14"/>
      <c r="E157" s="14"/>
      <c r="G157" s="14"/>
    </row>
    <row r="158" spans="2:7" ht="12.75">
      <c r="B158" s="84"/>
      <c r="C158" s="16"/>
      <c r="E158" s="14"/>
      <c r="G158" s="14"/>
    </row>
    <row r="159" spans="2:7" ht="12.75">
      <c r="B159" s="84"/>
      <c r="C159" s="16"/>
      <c r="E159" s="14"/>
      <c r="G159" s="14"/>
    </row>
    <row r="160" spans="2:7" ht="12.75">
      <c r="B160" s="84"/>
      <c r="C160" s="16"/>
      <c r="E160" s="14"/>
      <c r="G160" s="14"/>
    </row>
    <row r="161" spans="2:7" ht="12.75">
      <c r="B161" s="84"/>
      <c r="C161" s="16"/>
      <c r="E161" s="14"/>
      <c r="G161" s="14"/>
    </row>
    <row r="162" spans="2:7" ht="12.75">
      <c r="B162" s="84"/>
      <c r="C162" s="16"/>
      <c r="E162" s="14"/>
      <c r="G162" s="14"/>
    </row>
    <row r="163" spans="2:7" ht="12.75">
      <c r="B163" s="84"/>
      <c r="C163" s="14"/>
      <c r="E163" s="14"/>
      <c r="G163" s="14"/>
    </row>
    <row r="164" spans="2:7" ht="12.75">
      <c r="B164" s="84"/>
      <c r="C164" s="14"/>
      <c r="E164" s="14"/>
      <c r="G164" s="14"/>
    </row>
    <row r="165" spans="2:7" ht="12.75">
      <c r="B165" s="84"/>
      <c r="C165" s="16"/>
      <c r="E165" s="14"/>
      <c r="G165" s="14"/>
    </row>
    <row r="166" spans="2:7" ht="12.75">
      <c r="B166" s="84"/>
      <c r="C166" s="16"/>
      <c r="E166" s="14"/>
      <c r="G166" s="14"/>
    </row>
    <row r="167" spans="2:7" ht="12.75">
      <c r="B167" s="84"/>
      <c r="C167" s="16"/>
      <c r="E167" s="14"/>
      <c r="G167" s="14"/>
    </row>
    <row r="168" spans="2:7" ht="12.75">
      <c r="B168" s="84"/>
      <c r="C168" s="16"/>
      <c r="E168" s="14"/>
      <c r="G168" s="14"/>
    </row>
    <row r="169" spans="2:7" ht="12.75">
      <c r="B169" s="84"/>
      <c r="C169" s="16"/>
      <c r="E169" s="14"/>
      <c r="G169" s="14"/>
    </row>
    <row r="170" spans="2:7" ht="12.75">
      <c r="B170" s="84"/>
      <c r="C170" s="16"/>
      <c r="E170" s="14"/>
      <c r="G170" s="14"/>
    </row>
    <row r="171" spans="2:7" ht="12.75">
      <c r="B171" s="84"/>
      <c r="C171" s="16"/>
      <c r="E171" s="14"/>
      <c r="G171" s="14"/>
    </row>
    <row r="172" spans="2:7" ht="12.75">
      <c r="B172" s="84"/>
      <c r="C172" s="16"/>
      <c r="E172" s="14"/>
      <c r="G172" s="14"/>
    </row>
    <row r="173" spans="2:7" ht="12.75">
      <c r="B173" s="84"/>
      <c r="C173" s="16"/>
      <c r="E173" s="14"/>
      <c r="G173" s="14"/>
    </row>
    <row r="174" spans="2:7" ht="12.75">
      <c r="B174" s="84"/>
      <c r="C174" s="16"/>
      <c r="E174" s="14"/>
      <c r="G174" s="14"/>
    </row>
    <row r="175" spans="2:7" ht="12.75">
      <c r="B175" s="84"/>
      <c r="C175" s="16"/>
      <c r="E175" s="14"/>
      <c r="G175" s="14"/>
    </row>
    <row r="176" spans="2:7" ht="12.75">
      <c r="B176" s="4"/>
      <c r="C176" s="16"/>
      <c r="E176" s="14"/>
      <c r="G176" s="14"/>
    </row>
    <row r="177" spans="2:7" ht="12.75">
      <c r="B177" s="84"/>
      <c r="C177" s="16"/>
      <c r="E177" s="14"/>
      <c r="G177" s="14"/>
    </row>
    <row r="178" spans="2:7" ht="12.75">
      <c r="B178" s="84"/>
      <c r="C178" s="16"/>
      <c r="E178" s="14"/>
      <c r="G178" s="14"/>
    </row>
    <row r="179" spans="2:7" ht="12.75">
      <c r="B179" s="84"/>
      <c r="C179" s="16"/>
      <c r="E179" s="14"/>
      <c r="G179" s="14"/>
    </row>
    <row r="180" spans="2:7" ht="12.75">
      <c r="B180" s="84"/>
      <c r="C180" s="16"/>
      <c r="E180" s="14"/>
      <c r="G180" s="14"/>
    </row>
    <row r="181" spans="2:7" ht="12.75">
      <c r="B181" s="84"/>
      <c r="C181" s="16"/>
      <c r="E181" s="14"/>
      <c r="G181" s="14"/>
    </row>
    <row r="182" spans="2:7" ht="12.75">
      <c r="B182" s="84"/>
      <c r="C182" s="16"/>
      <c r="E182" s="14"/>
      <c r="G182" s="14"/>
    </row>
    <row r="183" spans="2:7" ht="12.75">
      <c r="B183" s="84"/>
      <c r="C183" s="16"/>
      <c r="E183" s="14"/>
      <c r="G183" s="14"/>
    </row>
    <row r="184" spans="2:7" ht="12.75">
      <c r="B184" s="84"/>
      <c r="C184" s="17"/>
      <c r="E184" s="14"/>
      <c r="G184" s="15"/>
    </row>
    <row r="185" spans="2:7" ht="12.75">
      <c r="B185" s="84"/>
      <c r="C185" s="16"/>
      <c r="E185" s="14"/>
      <c r="G185" s="14"/>
    </row>
    <row r="186" spans="2:7" ht="12.75">
      <c r="B186" s="84"/>
      <c r="C186" s="16"/>
      <c r="E186" s="14"/>
      <c r="G186" s="14"/>
    </row>
    <row r="187" spans="2:7" ht="12.75">
      <c r="B187" s="84"/>
      <c r="C187" s="16"/>
      <c r="E187" s="14"/>
      <c r="G187" s="14"/>
    </row>
    <row r="188" spans="2:7" ht="12.75">
      <c r="B188" s="84"/>
      <c r="C188" s="16"/>
      <c r="E188" s="14"/>
      <c r="G188" s="14"/>
    </row>
    <row r="189" spans="2:7" ht="12.75">
      <c r="B189" s="84"/>
      <c r="C189" s="16"/>
      <c r="E189" s="14"/>
      <c r="G189" s="14"/>
    </row>
    <row r="190" spans="2:7" ht="12.75">
      <c r="B190" s="84"/>
      <c r="C190" s="16"/>
      <c r="E190" s="14"/>
      <c r="G190" s="14"/>
    </row>
    <row r="191" spans="2:7" ht="12.75">
      <c r="B191" s="84"/>
      <c r="C191" s="16"/>
      <c r="E191" s="14"/>
      <c r="G191" s="14"/>
    </row>
    <row r="192" spans="2:7" ht="12.75">
      <c r="B192" s="84"/>
      <c r="C192" s="16"/>
      <c r="E192" s="14"/>
      <c r="G192" s="14"/>
    </row>
    <row r="193" spans="2:7" ht="12.75">
      <c r="B193" s="84"/>
      <c r="C193" s="16"/>
      <c r="E193" s="14"/>
      <c r="G193" s="14"/>
    </row>
    <row r="194" spans="2:7" ht="12.75">
      <c r="B194" s="84"/>
      <c r="C194" s="16"/>
      <c r="E194" s="14"/>
      <c r="G194" s="14"/>
    </row>
    <row r="195" spans="2:7" ht="12.75">
      <c r="B195" s="84"/>
      <c r="C195" s="16"/>
      <c r="E195" s="14"/>
      <c r="G195" s="14"/>
    </row>
    <row r="196" spans="2:7" ht="12.75">
      <c r="B196" s="84"/>
      <c r="C196" s="17"/>
      <c r="E196" s="14"/>
      <c r="G196" s="14"/>
    </row>
    <row r="197" spans="2:7" ht="12.75">
      <c r="B197" s="84"/>
      <c r="C197" s="16"/>
      <c r="E197" s="14"/>
      <c r="G197" s="14"/>
    </row>
    <row r="198" spans="2:7" ht="15">
      <c r="B198" s="84"/>
      <c r="C198" s="48"/>
      <c r="E198" s="14"/>
      <c r="G198" s="14"/>
    </row>
    <row r="199" spans="2:7" ht="12.75">
      <c r="B199" s="84"/>
      <c r="C199" s="16"/>
      <c r="E199" s="14"/>
      <c r="G199" s="14"/>
    </row>
    <row r="200" spans="2:7" ht="12.75">
      <c r="B200" s="84"/>
      <c r="C200" s="16"/>
      <c r="E200" s="14"/>
      <c r="G200" s="14"/>
    </row>
    <row r="201" spans="2:7" ht="15">
      <c r="B201" s="84"/>
      <c r="C201" s="48"/>
      <c r="E201" s="14"/>
      <c r="G201" s="14"/>
    </row>
    <row r="202" spans="2:7" ht="12.75">
      <c r="B202" s="84"/>
      <c r="C202" s="16"/>
      <c r="E202" s="14"/>
      <c r="G202" s="14"/>
    </row>
    <row r="203" spans="2:7" ht="12.75">
      <c r="B203" s="4"/>
      <c r="C203" s="3"/>
      <c r="E203" s="3"/>
      <c r="G203" s="3"/>
    </row>
    <row r="204" spans="2:7" ht="12.75">
      <c r="B204" s="4"/>
      <c r="C204" s="3"/>
      <c r="E204" s="3"/>
      <c r="G204" s="3"/>
    </row>
    <row r="205" spans="2:7" ht="12.75">
      <c r="B205" s="51"/>
      <c r="C205" s="3"/>
      <c r="E205" s="3"/>
      <c r="G205" s="3"/>
    </row>
    <row r="206" spans="2:7" ht="12.75">
      <c r="B206" s="51"/>
      <c r="C206" s="3"/>
      <c r="E206" s="3"/>
      <c r="G206" s="3"/>
    </row>
    <row r="207" spans="2:7" ht="12.75">
      <c r="B207" s="82"/>
      <c r="C207" s="3"/>
      <c r="E207" s="3"/>
      <c r="G207" s="3"/>
    </row>
    <row r="208" spans="2:7" ht="12.75">
      <c r="B208" s="82"/>
      <c r="C208" s="3"/>
      <c r="E208" s="3"/>
      <c r="G208" s="15"/>
    </row>
    <row r="209" spans="2:7" ht="12.75">
      <c r="B209" s="51"/>
      <c r="C209" s="3"/>
      <c r="E209" s="3"/>
      <c r="G209" s="3"/>
    </row>
    <row r="210" spans="2:7" ht="12.75">
      <c r="B210" s="4"/>
      <c r="C210" s="14"/>
      <c r="E210" s="3"/>
      <c r="G210" s="3"/>
    </row>
    <row r="211" spans="2:7" ht="12.75">
      <c r="B211" s="4"/>
      <c r="C211" s="14"/>
      <c r="E211" s="3"/>
      <c r="G211" s="3"/>
    </row>
    <row r="212" spans="2:7" ht="12.75">
      <c r="B212" s="51"/>
      <c r="C212" s="3"/>
      <c r="E212" s="3"/>
      <c r="G212" s="3"/>
    </row>
    <row r="213" spans="2:7" ht="12.75">
      <c r="B213" s="82"/>
      <c r="C213" s="3"/>
      <c r="E213" s="3"/>
      <c r="G213" s="3"/>
    </row>
    <row r="214" spans="2:7" ht="12.75">
      <c r="B214" s="51"/>
      <c r="C214" s="3"/>
      <c r="E214" s="3"/>
      <c r="G214" s="3"/>
    </row>
    <row r="215" spans="2:7" ht="12.75">
      <c r="B215" s="82"/>
      <c r="C215" s="3"/>
      <c r="E215" s="3"/>
      <c r="G215" s="3"/>
    </row>
    <row r="216" spans="2:7" ht="12.75">
      <c r="B216" s="51"/>
      <c r="C216" s="3"/>
      <c r="E216" s="3"/>
      <c r="G216" s="3"/>
    </row>
    <row r="217" spans="2:7" ht="12.75">
      <c r="B217" s="51"/>
      <c r="C217" s="3"/>
      <c r="E217" s="3"/>
      <c r="G217" s="3"/>
    </row>
    <row r="218" spans="2:7" ht="12.75">
      <c r="B218" s="51"/>
      <c r="C218" s="3"/>
      <c r="E218" s="3"/>
      <c r="G218" s="3"/>
    </row>
    <row r="219" spans="2:7" ht="15.75">
      <c r="B219" s="51"/>
      <c r="C219" s="18"/>
      <c r="E219" s="3"/>
      <c r="G219" s="15"/>
    </row>
    <row r="220" spans="2:7" ht="12.75">
      <c r="B220" s="51"/>
      <c r="C220" s="3"/>
      <c r="E220" s="3"/>
      <c r="G220" s="3"/>
    </row>
    <row r="221" spans="2:7" ht="12.75">
      <c r="B221" s="51"/>
      <c r="C221" s="3"/>
      <c r="E221" s="3"/>
      <c r="G221" s="3"/>
    </row>
    <row r="222" spans="2:7" ht="12.75">
      <c r="B222" s="51"/>
      <c r="C222" s="3"/>
      <c r="E222" s="3"/>
      <c r="G222" s="3"/>
    </row>
    <row r="223" spans="2:7" ht="12.75">
      <c r="B223" s="51"/>
      <c r="C223" s="3"/>
      <c r="E223" s="3"/>
      <c r="G223" s="3"/>
    </row>
    <row r="224" spans="2:7" ht="12.75">
      <c r="B224" s="51"/>
      <c r="C224" s="3"/>
      <c r="E224" s="3"/>
      <c r="G224" s="3"/>
    </row>
    <row r="225" spans="2:7" ht="12.75">
      <c r="B225" s="51"/>
      <c r="C225" s="3"/>
      <c r="E225" s="3"/>
      <c r="G225" s="3"/>
    </row>
    <row r="226" spans="2:7" ht="12.75">
      <c r="B226" s="51"/>
      <c r="C226" s="3"/>
      <c r="E226" s="3"/>
      <c r="G226" s="3"/>
    </row>
    <row r="227" spans="2:7" ht="12.75">
      <c r="B227" s="51"/>
      <c r="C227" s="3"/>
      <c r="E227" s="3"/>
      <c r="G227" s="3"/>
    </row>
    <row r="228" spans="2:7" ht="12.75">
      <c r="B228" s="82"/>
      <c r="C228" s="3"/>
      <c r="E228" s="3"/>
      <c r="G228" s="3"/>
    </row>
    <row r="229" spans="2:7" ht="12.75">
      <c r="B229" s="51"/>
      <c r="C229" s="3"/>
      <c r="E229" s="3"/>
      <c r="G229" s="15"/>
    </row>
    <row r="230" spans="2:7" ht="12.75">
      <c r="B230" s="51"/>
      <c r="C230" s="3"/>
      <c r="E230" s="3"/>
      <c r="G230" s="3"/>
    </row>
    <row r="231" spans="2:7" ht="12.75">
      <c r="B231" s="51"/>
      <c r="C231" s="3"/>
      <c r="E231" s="3"/>
      <c r="G231" s="15"/>
    </row>
    <row r="232" spans="2:7" ht="12.75">
      <c r="B232" s="4"/>
      <c r="C232" s="14"/>
      <c r="E232" s="14"/>
      <c r="G232" s="14"/>
    </row>
    <row r="233" spans="2:7" ht="12.75">
      <c r="B233" s="4"/>
      <c r="C233" s="14"/>
      <c r="E233" s="14"/>
      <c r="G233" s="14"/>
    </row>
    <row r="234" spans="2:7" ht="12.75">
      <c r="B234" s="4"/>
      <c r="C234" s="14"/>
      <c r="E234" s="14"/>
      <c r="G234" s="14"/>
    </row>
    <row r="235" spans="2:7" ht="12.75">
      <c r="B235" s="4"/>
      <c r="C235" s="14"/>
      <c r="E235" s="14"/>
      <c r="G235" s="14"/>
    </row>
    <row r="236" spans="2:7" ht="12.75">
      <c r="B236" s="4"/>
      <c r="C236" s="14"/>
      <c r="E236" s="14"/>
      <c r="G236" s="14"/>
    </row>
    <row r="237" spans="2:7" ht="12.75">
      <c r="B237" s="4"/>
      <c r="C237" s="14"/>
      <c r="E237" s="14"/>
      <c r="G237" s="14"/>
    </row>
    <row r="238" spans="2:7" ht="12.75">
      <c r="B238" s="4"/>
      <c r="C238" s="14"/>
      <c r="E238" s="14"/>
      <c r="G238" s="14"/>
    </row>
    <row r="239" spans="2:7" ht="12.75">
      <c r="B239" s="4"/>
      <c r="C239" s="14"/>
      <c r="E239" s="14"/>
      <c r="G239" s="14"/>
    </row>
    <row r="240" spans="2:7" ht="12.75">
      <c r="B240" s="4"/>
      <c r="C240" s="14"/>
      <c r="E240" s="14"/>
      <c r="G240" s="14"/>
    </row>
    <row r="241" spans="2:7" ht="12.75">
      <c r="B241" s="4"/>
      <c r="C241" s="14"/>
      <c r="E241" s="14"/>
      <c r="G241" s="14"/>
    </row>
    <row r="242" spans="2:7" ht="12.75">
      <c r="B242" s="4"/>
      <c r="C242" s="14"/>
      <c r="E242" s="14"/>
      <c r="G242" s="14"/>
    </row>
    <row r="243" spans="2:7" ht="12.75">
      <c r="B243" s="4"/>
      <c r="C243" s="14"/>
      <c r="E243" s="14"/>
      <c r="G243" s="14"/>
    </row>
    <row r="244" spans="2:7" ht="12.75">
      <c r="B244" s="4"/>
      <c r="C244" s="14"/>
      <c r="E244" s="14"/>
      <c r="G244" s="14"/>
    </row>
    <row r="245" spans="2:7" ht="12.75">
      <c r="B245" s="4"/>
      <c r="C245" s="14"/>
      <c r="E245" s="14"/>
      <c r="G245" s="14"/>
    </row>
    <row r="246" spans="2:7" ht="12.75">
      <c r="B246" s="4"/>
      <c r="C246" s="14"/>
      <c r="E246" s="14"/>
      <c r="G246" s="14"/>
    </row>
    <row r="247" spans="2:7" ht="12.75">
      <c r="B247" s="4"/>
      <c r="C247" s="14"/>
      <c r="E247" s="14"/>
      <c r="G247" s="14"/>
    </row>
    <row r="248" spans="2:7" ht="12.75">
      <c r="B248" s="4"/>
      <c r="C248" s="14"/>
      <c r="E248" s="14"/>
      <c r="G248" s="14"/>
    </row>
    <row r="249" spans="2:7" ht="12.75">
      <c r="B249" s="4"/>
      <c r="C249" s="14"/>
      <c r="E249" s="14"/>
      <c r="G249" s="14"/>
    </row>
    <row r="250" spans="2:7" ht="12.75">
      <c r="B250" s="4"/>
      <c r="C250" s="14"/>
      <c r="E250" s="14"/>
      <c r="G250" s="14"/>
    </row>
    <row r="251" spans="2:7" ht="12.75">
      <c r="B251" s="4"/>
      <c r="C251" s="14"/>
      <c r="E251" s="14"/>
      <c r="G251" s="14"/>
    </row>
    <row r="252" spans="2:7" ht="12.75">
      <c r="B252" s="4"/>
      <c r="C252" s="14"/>
      <c r="E252" s="14"/>
      <c r="G252" s="14"/>
    </row>
    <row r="253" spans="2:7" ht="12.75">
      <c r="B253" s="4"/>
      <c r="C253" s="14"/>
      <c r="E253" s="14"/>
      <c r="G253" s="14"/>
    </row>
    <row r="254" spans="2:7" ht="12.75">
      <c r="B254" s="4"/>
      <c r="C254" s="14"/>
      <c r="E254" s="14"/>
      <c r="G254" s="14"/>
    </row>
    <row r="255" spans="2:7" ht="12.75">
      <c r="B255" s="4"/>
      <c r="C255" s="14"/>
      <c r="E255" s="14"/>
      <c r="G255" s="14"/>
    </row>
    <row r="256" spans="2:7" ht="12.75">
      <c r="B256" s="4"/>
      <c r="C256" s="14"/>
      <c r="E256" s="14"/>
      <c r="G256" s="14"/>
    </row>
    <row r="257" spans="2:7" ht="12.75">
      <c r="B257" s="4"/>
      <c r="C257" s="14"/>
      <c r="E257" s="14"/>
      <c r="G257" s="14"/>
    </row>
    <row r="258" spans="2:7" ht="12.75">
      <c r="B258" s="4"/>
      <c r="C258" s="14"/>
      <c r="E258" s="14"/>
      <c r="G258" s="14"/>
    </row>
    <row r="259" spans="2:7" ht="12.75">
      <c r="B259" s="4"/>
      <c r="C259" s="14"/>
      <c r="E259" s="14"/>
      <c r="G259" s="14"/>
    </row>
    <row r="260" spans="2:7" ht="12.75">
      <c r="B260" s="4"/>
      <c r="C260" s="14"/>
      <c r="E260" s="14"/>
      <c r="G260" s="14"/>
    </row>
    <row r="261" spans="2:7" ht="12.75">
      <c r="B261" s="4"/>
      <c r="C261" s="14"/>
      <c r="E261" s="14"/>
      <c r="G261" s="1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C6" sqref="C6"/>
    </sheetView>
  </sheetViews>
  <sheetFormatPr defaultColWidth="9.140625" defaultRowHeight="12.75"/>
  <cols>
    <col min="2" max="2" width="48.57421875" style="0" customWidth="1"/>
    <col min="3" max="3" width="10.140625" style="0" bestFit="1" customWidth="1"/>
  </cols>
  <sheetData>
    <row r="1" ht="12.75">
      <c r="B1" s="1" t="s">
        <v>674</v>
      </c>
    </row>
    <row r="3" spans="2:3" ht="12.75">
      <c r="B3" t="s">
        <v>439</v>
      </c>
      <c r="C3" t="s">
        <v>456</v>
      </c>
    </row>
    <row r="4" spans="2:12" ht="12.75">
      <c r="B4" s="6" t="s">
        <v>147</v>
      </c>
      <c r="L4" s="2"/>
    </row>
    <row r="5" spans="2:3" ht="13.5" thickBot="1">
      <c r="B5" t="s">
        <v>62</v>
      </c>
      <c r="C5" t="s">
        <v>149</v>
      </c>
    </row>
    <row r="6" spans="1:3" ht="13.5" thickBot="1">
      <c r="A6" s="10">
        <v>1</v>
      </c>
      <c r="B6" s="52" t="s">
        <v>165</v>
      </c>
      <c r="C6" s="52" t="s">
        <v>682</v>
      </c>
    </row>
    <row r="7" spans="1:3" ht="12.75">
      <c r="A7" s="10">
        <v>2</v>
      </c>
      <c r="B7" s="95" t="s">
        <v>137</v>
      </c>
      <c r="C7" s="185">
        <v>1971410</v>
      </c>
    </row>
    <row r="8" spans="1:3" ht="61.5" customHeight="1">
      <c r="A8" s="10">
        <v>3</v>
      </c>
      <c r="B8" s="96" t="s">
        <v>136</v>
      </c>
      <c r="C8" s="186"/>
    </row>
    <row r="9" spans="1:3" ht="61.5" customHeight="1">
      <c r="A9" s="10">
        <v>4</v>
      </c>
      <c r="B9" s="96" t="s">
        <v>134</v>
      </c>
      <c r="C9" s="186">
        <v>517</v>
      </c>
    </row>
    <row r="10" spans="1:3" ht="44.25" customHeight="1">
      <c r="A10" s="10">
        <v>5</v>
      </c>
      <c r="B10" s="96" t="s">
        <v>135</v>
      </c>
      <c r="C10" s="186"/>
    </row>
    <row r="11" spans="1:3" ht="53.25" customHeight="1">
      <c r="A11" s="10">
        <v>6</v>
      </c>
      <c r="B11" s="96" t="s">
        <v>138</v>
      </c>
      <c r="C11" s="186">
        <v>0</v>
      </c>
    </row>
    <row r="12" spans="1:3" ht="26.25" customHeight="1">
      <c r="A12" s="10">
        <v>7</v>
      </c>
      <c r="B12" s="97" t="s">
        <v>139</v>
      </c>
      <c r="C12" s="186">
        <v>0</v>
      </c>
    </row>
    <row r="13" spans="1:3" ht="52.5" customHeight="1" thickBot="1">
      <c r="A13" s="10">
        <v>8</v>
      </c>
      <c r="B13" s="98" t="s">
        <v>127</v>
      </c>
      <c r="C13" s="187">
        <v>0</v>
      </c>
    </row>
    <row r="14" spans="1:3" ht="12.75">
      <c r="A14" s="10">
        <v>9</v>
      </c>
      <c r="B14" s="99" t="s">
        <v>140</v>
      </c>
      <c r="C14" s="188">
        <f>SUM(C7:C13)</f>
        <v>1971927</v>
      </c>
    </row>
    <row r="15" spans="1:3" ht="12.75">
      <c r="A15" s="10">
        <v>10</v>
      </c>
      <c r="B15" s="41" t="s">
        <v>141</v>
      </c>
      <c r="C15" s="189">
        <f>C14/2</f>
        <v>985963.5</v>
      </c>
    </row>
    <row r="16" spans="1:3" ht="12.75">
      <c r="A16" s="14"/>
      <c r="B16" s="15"/>
      <c r="C16" s="16"/>
    </row>
    <row r="17" spans="1:3" ht="12.75">
      <c r="A17" s="14"/>
      <c r="B17" s="15"/>
      <c r="C17" s="16"/>
    </row>
    <row r="18" spans="1:3" ht="12.75">
      <c r="A18" s="14"/>
      <c r="B18" s="15"/>
      <c r="C18" s="16"/>
    </row>
    <row r="19" spans="1:7" ht="13.5" thickBot="1">
      <c r="A19" s="75"/>
      <c r="B19" s="67" t="s">
        <v>62</v>
      </c>
      <c r="C19" t="s">
        <v>149</v>
      </c>
      <c r="D19" t="s">
        <v>98</v>
      </c>
      <c r="E19" t="s">
        <v>98</v>
      </c>
      <c r="F19" t="s">
        <v>158</v>
      </c>
      <c r="G19" t="s">
        <v>159</v>
      </c>
    </row>
    <row r="20" spans="1:7" ht="13.5" thickBot="1">
      <c r="A20" s="10">
        <v>11</v>
      </c>
      <c r="B20" s="100" t="s">
        <v>166</v>
      </c>
      <c r="C20" s="53">
        <v>2016</v>
      </c>
      <c r="D20" s="53">
        <v>2017</v>
      </c>
      <c r="E20" s="53">
        <v>2018</v>
      </c>
      <c r="F20" s="54">
        <v>2019</v>
      </c>
      <c r="G20" s="54">
        <v>2020</v>
      </c>
    </row>
    <row r="21" spans="1:7" ht="12.75">
      <c r="A21" s="10"/>
      <c r="B21" s="101"/>
      <c r="C21" s="55"/>
      <c r="D21" s="56"/>
      <c r="E21" s="56"/>
      <c r="F21" s="56"/>
      <c r="G21" s="57"/>
    </row>
    <row r="22" spans="1:7" ht="12.75">
      <c r="A22" s="10">
        <v>12</v>
      </c>
      <c r="B22" s="102" t="s">
        <v>144</v>
      </c>
      <c r="C22" s="58"/>
      <c r="D22" s="22"/>
      <c r="E22" s="22"/>
      <c r="F22" s="22"/>
      <c r="G22" s="59"/>
    </row>
    <row r="23" spans="1:7" ht="12.75">
      <c r="A23" s="10">
        <v>13</v>
      </c>
      <c r="B23" s="102" t="s">
        <v>128</v>
      </c>
      <c r="C23" s="58"/>
      <c r="D23" s="22"/>
      <c r="E23" s="22"/>
      <c r="F23" s="22"/>
      <c r="G23" s="59"/>
    </row>
    <row r="24" spans="1:7" ht="12.75">
      <c r="A24" s="10">
        <v>14</v>
      </c>
      <c r="B24" s="102" t="s">
        <v>129</v>
      </c>
      <c r="C24" s="58"/>
      <c r="D24" s="22"/>
      <c r="E24" s="22"/>
      <c r="F24" s="22"/>
      <c r="G24" s="59"/>
    </row>
    <row r="25" spans="1:7" ht="12.75">
      <c r="A25" s="10">
        <v>15</v>
      </c>
      <c r="B25" s="102" t="s">
        <v>130</v>
      </c>
      <c r="C25" s="58"/>
      <c r="D25" s="22"/>
      <c r="E25" s="22"/>
      <c r="F25" s="22"/>
      <c r="G25" s="59"/>
    </row>
    <row r="26" spans="1:7" ht="48" customHeight="1">
      <c r="A26" s="10">
        <v>16</v>
      </c>
      <c r="B26" s="102" t="s">
        <v>131</v>
      </c>
      <c r="C26" s="58"/>
      <c r="D26" s="22"/>
      <c r="E26" s="22"/>
      <c r="F26" s="22"/>
      <c r="G26" s="59"/>
    </row>
    <row r="27" spans="1:7" ht="60.75" customHeight="1">
      <c r="A27" s="10">
        <v>17</v>
      </c>
      <c r="B27" s="102" t="s">
        <v>132</v>
      </c>
      <c r="C27" s="58"/>
      <c r="D27" s="22"/>
      <c r="E27" s="22"/>
      <c r="F27" s="22"/>
      <c r="G27" s="59"/>
    </row>
    <row r="28" spans="1:7" ht="54" customHeight="1" thickBot="1">
      <c r="A28" s="10">
        <v>18</v>
      </c>
      <c r="B28" s="103" t="s">
        <v>133</v>
      </c>
      <c r="C28" s="60"/>
      <c r="D28" s="61"/>
      <c r="E28" s="61"/>
      <c r="F28" s="61"/>
      <c r="G28" s="62"/>
    </row>
    <row r="29" spans="1:7" ht="12.75">
      <c r="A29" s="10">
        <v>19</v>
      </c>
      <c r="B29" s="99" t="s">
        <v>69</v>
      </c>
      <c r="C29" s="63"/>
      <c r="D29" s="64"/>
      <c r="E29" s="64"/>
      <c r="F29" s="64"/>
      <c r="G29" s="65"/>
    </row>
    <row r="30" spans="1:7" ht="12.75">
      <c r="A30" s="10">
        <v>20</v>
      </c>
      <c r="B30" s="104" t="s">
        <v>142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</row>
    <row r="31" spans="1:7" ht="12.75">
      <c r="A31" s="10"/>
      <c r="B31" s="41"/>
      <c r="C31" s="11"/>
      <c r="D31" s="11"/>
      <c r="E31" s="11"/>
      <c r="F31" s="11"/>
      <c r="G31" s="11"/>
    </row>
    <row r="32" spans="1:7" ht="12.75">
      <c r="A32" s="10">
        <v>21</v>
      </c>
      <c r="B32" s="104" t="s">
        <v>143</v>
      </c>
      <c r="C32" s="11">
        <v>2105000</v>
      </c>
      <c r="D32" s="11"/>
      <c r="E32" s="11"/>
      <c r="F32" s="11"/>
      <c r="G32" s="11"/>
    </row>
    <row r="33" ht="12.75">
      <c r="A33" s="14"/>
    </row>
    <row r="34" ht="12.75">
      <c r="A34" s="14"/>
    </row>
    <row r="35" ht="12.75">
      <c r="A35" s="14"/>
    </row>
    <row r="36" spans="1:2" ht="12.75">
      <c r="A36" s="75">
        <v>22</v>
      </c>
      <c r="B36" s="6" t="s">
        <v>167</v>
      </c>
    </row>
    <row r="37" spans="1:6" ht="12.75">
      <c r="A37" s="10"/>
      <c r="B37" t="s">
        <v>62</v>
      </c>
      <c r="C37" t="s">
        <v>149</v>
      </c>
      <c r="D37" t="s">
        <v>98</v>
      </c>
      <c r="E37" t="s">
        <v>99</v>
      </c>
      <c r="F37" t="s">
        <v>158</v>
      </c>
    </row>
    <row r="38" spans="1:6" ht="12.75">
      <c r="A38" s="10">
        <v>23</v>
      </c>
      <c r="B38" s="40" t="s">
        <v>145</v>
      </c>
      <c r="C38" s="10" t="s">
        <v>146</v>
      </c>
      <c r="D38" s="10"/>
      <c r="E38" s="10"/>
      <c r="F38" s="10"/>
    </row>
    <row r="39" spans="1:6" ht="12.75">
      <c r="A39" s="10">
        <v>24</v>
      </c>
      <c r="B39" s="40" t="s">
        <v>447</v>
      </c>
      <c r="C39" s="10"/>
      <c r="D39" s="10"/>
      <c r="E39" s="10"/>
      <c r="F39" s="10"/>
    </row>
    <row r="40" spans="1:6" ht="12.75">
      <c r="A40" s="10">
        <v>25</v>
      </c>
      <c r="B40" s="40" t="s">
        <v>446</v>
      </c>
      <c r="C40" s="10"/>
      <c r="D40" s="10"/>
      <c r="E40" s="10"/>
      <c r="F40" s="10"/>
    </row>
    <row r="41" spans="1:6" ht="12.75">
      <c r="A41" s="10">
        <v>26</v>
      </c>
      <c r="B41" s="40" t="s">
        <v>69</v>
      </c>
      <c r="C41" s="10"/>
      <c r="D41" s="10"/>
      <c r="E41" s="10"/>
      <c r="F41" s="10"/>
    </row>
    <row r="42" spans="2:6" ht="12.75">
      <c r="B42" s="10"/>
      <c r="C42" s="10"/>
      <c r="D42" s="10"/>
      <c r="E42" s="10"/>
      <c r="F42" s="1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4.421875" style="0" customWidth="1"/>
    <col min="2" max="2" width="89.421875" style="0" customWidth="1"/>
  </cols>
  <sheetData>
    <row r="1" ht="12.75">
      <c r="B1" s="5" t="s">
        <v>675</v>
      </c>
    </row>
    <row r="2" ht="12.75">
      <c r="B2" t="s">
        <v>439</v>
      </c>
    </row>
    <row r="3" ht="12.75">
      <c r="B3" s="9" t="s">
        <v>209</v>
      </c>
    </row>
    <row r="4" spans="2:4" ht="12.75">
      <c r="B4" s="9" t="s">
        <v>62</v>
      </c>
      <c r="C4" t="s">
        <v>149</v>
      </c>
      <c r="D4" t="s">
        <v>98</v>
      </c>
    </row>
    <row r="5" ht="12.75">
      <c r="A5" t="s">
        <v>72</v>
      </c>
    </row>
    <row r="6" spans="1:4" ht="12.75">
      <c r="A6" s="10">
        <v>1</v>
      </c>
      <c r="B6" s="10" t="s">
        <v>2</v>
      </c>
      <c r="C6" s="10" t="s">
        <v>197</v>
      </c>
      <c r="D6" s="10" t="s">
        <v>65</v>
      </c>
    </row>
    <row r="7" spans="1:4" ht="12.75">
      <c r="A7" s="10">
        <v>2</v>
      </c>
      <c r="B7" s="19" t="s">
        <v>16</v>
      </c>
      <c r="C7" s="10"/>
      <c r="D7" s="10"/>
    </row>
    <row r="8" spans="1:4" ht="12.75">
      <c r="A8" s="10">
        <v>3</v>
      </c>
      <c r="B8" s="19" t="s">
        <v>13</v>
      </c>
      <c r="C8" s="10"/>
      <c r="D8" s="10"/>
    </row>
    <row r="9" spans="1:4" ht="12.75">
      <c r="A9" s="10">
        <v>4</v>
      </c>
      <c r="B9" s="19" t="s">
        <v>14</v>
      </c>
      <c r="C9" s="10"/>
      <c r="D9" s="10"/>
    </row>
    <row r="10" spans="1:4" ht="12.75">
      <c r="A10" s="10">
        <v>5</v>
      </c>
      <c r="B10" s="19" t="s">
        <v>90</v>
      </c>
      <c r="C10" s="10"/>
      <c r="D10" s="10"/>
    </row>
    <row r="11" spans="1:4" ht="12.75">
      <c r="A11" s="10">
        <v>6</v>
      </c>
      <c r="B11" s="19" t="s">
        <v>15</v>
      </c>
      <c r="C11" s="10"/>
      <c r="D11" s="10"/>
    </row>
    <row r="12" spans="1:4" ht="12.75">
      <c r="A12" s="10">
        <v>7</v>
      </c>
      <c r="B12" s="19" t="s">
        <v>198</v>
      </c>
      <c r="C12" s="10"/>
      <c r="D12" s="10"/>
    </row>
    <row r="13" spans="1:4" ht="12.75">
      <c r="A13" s="10"/>
      <c r="B13" s="10" t="s">
        <v>12</v>
      </c>
      <c r="C13" s="10"/>
      <c r="D13" s="10"/>
    </row>
    <row r="14" spans="1:4" ht="12.75">
      <c r="A14" s="10">
        <v>8</v>
      </c>
      <c r="B14" s="11" t="s">
        <v>60</v>
      </c>
      <c r="C14" s="11"/>
      <c r="D14" s="1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3">
      <selection activeCell="B1" sqref="B1"/>
    </sheetView>
  </sheetViews>
  <sheetFormatPr defaultColWidth="9.140625" defaultRowHeight="12.75"/>
  <cols>
    <col min="1" max="1" width="5.7109375" style="0" customWidth="1"/>
    <col min="2" max="2" width="49.57421875" style="0" customWidth="1"/>
    <col min="3" max="4" width="10.7109375" style="0" customWidth="1"/>
  </cols>
  <sheetData>
    <row r="1" ht="12.75">
      <c r="B1" s="1" t="s">
        <v>676</v>
      </c>
    </row>
    <row r="2" ht="12.75">
      <c r="B2" t="s">
        <v>439</v>
      </c>
    </row>
    <row r="3" ht="12.75">
      <c r="B3" s="6" t="s">
        <v>125</v>
      </c>
    </row>
    <row r="4" spans="1:4" ht="12.75">
      <c r="A4" s="10" t="s">
        <v>206</v>
      </c>
      <c r="B4" s="10" t="s">
        <v>62</v>
      </c>
      <c r="C4" s="10" t="s">
        <v>149</v>
      </c>
      <c r="D4" s="10" t="s">
        <v>96</v>
      </c>
    </row>
    <row r="5" spans="1:4" ht="12.75">
      <c r="A5" s="10">
        <v>1</v>
      </c>
      <c r="B5" s="11" t="s">
        <v>2</v>
      </c>
      <c r="C5" s="13" t="s">
        <v>458</v>
      </c>
      <c r="D5" s="10"/>
    </row>
    <row r="6" spans="1:4" ht="12.75">
      <c r="A6" s="10"/>
      <c r="B6" s="10"/>
      <c r="C6" s="10"/>
      <c r="D6" s="10"/>
    </row>
    <row r="7" spans="1:4" ht="12.75">
      <c r="A7" s="10">
        <v>2</v>
      </c>
      <c r="B7" s="11" t="s">
        <v>164</v>
      </c>
      <c r="C7" s="11" t="s">
        <v>148</v>
      </c>
      <c r="D7" s="11" t="s">
        <v>632</v>
      </c>
    </row>
    <row r="8" spans="1:4" ht="12.75">
      <c r="A8" s="10">
        <v>3</v>
      </c>
      <c r="B8" s="11" t="s">
        <v>80</v>
      </c>
      <c r="C8" s="10"/>
      <c r="D8" s="10"/>
    </row>
    <row r="9" spans="1:4" ht="12.75">
      <c r="A9" s="10">
        <v>4</v>
      </c>
      <c r="B9" s="13" t="s">
        <v>457</v>
      </c>
      <c r="C9" s="109">
        <v>71256</v>
      </c>
      <c r="D9" s="109">
        <v>71256</v>
      </c>
    </row>
    <row r="10" spans="1:4" ht="12.75">
      <c r="A10" s="10">
        <v>5</v>
      </c>
      <c r="B10" s="13" t="s">
        <v>459</v>
      </c>
      <c r="C10" s="109">
        <v>41000</v>
      </c>
      <c r="D10" s="109">
        <v>41000</v>
      </c>
    </row>
    <row r="11" spans="1:4" ht="12.75">
      <c r="A11" s="10">
        <v>6</v>
      </c>
      <c r="B11" s="13" t="s">
        <v>460</v>
      </c>
      <c r="C11" s="109">
        <v>20299</v>
      </c>
      <c r="D11" s="109">
        <v>20299</v>
      </c>
    </row>
    <row r="12" spans="1:4" ht="12.75">
      <c r="A12" s="10">
        <v>7</v>
      </c>
      <c r="B12" s="13" t="s">
        <v>461</v>
      </c>
      <c r="C12" s="109">
        <v>6230</v>
      </c>
      <c r="D12" s="109">
        <v>6230</v>
      </c>
    </row>
    <row r="13" spans="1:4" ht="12.75">
      <c r="A13" s="10">
        <v>8</v>
      </c>
      <c r="B13" s="13" t="s">
        <v>462</v>
      </c>
      <c r="C13" s="109">
        <v>1960</v>
      </c>
      <c r="D13" s="109">
        <v>1960</v>
      </c>
    </row>
    <row r="14" spans="1:4" ht="12.75">
      <c r="A14" s="10">
        <v>9</v>
      </c>
      <c r="B14" s="13" t="s">
        <v>463</v>
      </c>
      <c r="C14" s="109">
        <v>1000</v>
      </c>
      <c r="D14" s="109">
        <v>1000</v>
      </c>
    </row>
    <row r="15" spans="1:4" ht="12.75">
      <c r="A15" s="10">
        <v>10</v>
      </c>
      <c r="B15" s="13" t="s">
        <v>464</v>
      </c>
      <c r="C15" s="109">
        <v>5390</v>
      </c>
      <c r="D15" s="109">
        <v>5390</v>
      </c>
    </row>
    <row r="16" spans="1:4" ht="12.75">
      <c r="A16" s="10">
        <v>11</v>
      </c>
      <c r="B16" s="13" t="s">
        <v>633</v>
      </c>
      <c r="C16" s="109">
        <v>5940</v>
      </c>
      <c r="D16" s="109">
        <v>5940</v>
      </c>
    </row>
    <row r="17" spans="1:4" ht="12.75">
      <c r="A17" s="10">
        <v>12</v>
      </c>
      <c r="B17" s="13" t="s">
        <v>634</v>
      </c>
      <c r="C17" s="109">
        <v>1960</v>
      </c>
      <c r="D17" s="109">
        <v>1960</v>
      </c>
    </row>
    <row r="18" spans="1:4" ht="12.75">
      <c r="A18" s="10">
        <v>13</v>
      </c>
      <c r="B18" s="81" t="s">
        <v>635</v>
      </c>
      <c r="C18" s="109">
        <v>3657</v>
      </c>
      <c r="D18" s="109">
        <v>3657</v>
      </c>
    </row>
    <row r="19" spans="1:4" ht="12.75">
      <c r="A19" s="10">
        <v>14</v>
      </c>
      <c r="B19" s="81" t="s">
        <v>636</v>
      </c>
      <c r="C19" s="109">
        <v>38979</v>
      </c>
      <c r="D19" s="109">
        <v>38979</v>
      </c>
    </row>
    <row r="20" spans="1:4" ht="12.75">
      <c r="A20" s="10">
        <v>15</v>
      </c>
      <c r="B20" s="81" t="s">
        <v>637</v>
      </c>
      <c r="C20" s="109">
        <v>16018</v>
      </c>
      <c r="D20" s="109">
        <v>16018</v>
      </c>
    </row>
    <row r="21" spans="1:4" ht="12.75">
      <c r="A21" s="10">
        <v>16</v>
      </c>
      <c r="B21" s="81" t="s">
        <v>638</v>
      </c>
      <c r="C21" s="109">
        <v>10160</v>
      </c>
      <c r="D21" s="109">
        <v>10160</v>
      </c>
    </row>
    <row r="22" spans="1:4" ht="12.75">
      <c r="A22" s="10">
        <v>17</v>
      </c>
      <c r="B22" s="11" t="s">
        <v>69</v>
      </c>
      <c r="C22" s="110">
        <f>SUM(C9:C21)</f>
        <v>223849</v>
      </c>
      <c r="D22" s="110">
        <f>SUM(D9:D21)</f>
        <v>223849</v>
      </c>
    </row>
    <row r="23" spans="1:4" ht="12.75">
      <c r="A23" s="10"/>
      <c r="B23" s="10"/>
      <c r="C23" s="10"/>
      <c r="D23" s="10"/>
    </row>
    <row r="24" spans="1:4" ht="12.75">
      <c r="A24" s="10">
        <v>18</v>
      </c>
      <c r="B24" s="11" t="s">
        <v>199</v>
      </c>
      <c r="C24" s="10"/>
      <c r="D24" s="10"/>
    </row>
    <row r="25" spans="1:4" ht="12.75">
      <c r="A25" s="10"/>
      <c r="B25" s="11"/>
      <c r="C25" s="10"/>
      <c r="D25" s="10"/>
    </row>
    <row r="26" spans="1:4" ht="12.75">
      <c r="A26" s="10">
        <v>19</v>
      </c>
      <c r="B26" s="10"/>
      <c r="C26" s="10"/>
      <c r="D26" s="10"/>
    </row>
    <row r="27" spans="1:4" ht="12.75">
      <c r="A27" s="10">
        <v>20</v>
      </c>
      <c r="B27" s="10"/>
      <c r="C27" s="10"/>
      <c r="D27" s="10"/>
    </row>
    <row r="28" spans="1:4" ht="12.75">
      <c r="A28" s="10">
        <v>21</v>
      </c>
      <c r="B28" s="10"/>
      <c r="C28" s="10"/>
      <c r="D28" s="10"/>
    </row>
    <row r="29" spans="1:4" ht="12.75">
      <c r="A29" s="10">
        <v>22</v>
      </c>
      <c r="B29" s="10"/>
      <c r="C29" s="10"/>
      <c r="D29" s="10"/>
    </row>
    <row r="30" spans="1:4" ht="12.75">
      <c r="A30" s="10">
        <v>23</v>
      </c>
      <c r="B30" s="10"/>
      <c r="C30" s="10"/>
      <c r="D30" s="10"/>
    </row>
    <row r="31" spans="1:4" ht="12.75">
      <c r="A31" s="10">
        <v>24</v>
      </c>
      <c r="B31" s="10"/>
      <c r="C31" s="10"/>
      <c r="D31" s="10"/>
    </row>
    <row r="32" spans="1:4" ht="12.75">
      <c r="A32" s="10">
        <v>25</v>
      </c>
      <c r="B32" s="10"/>
      <c r="C32" s="10"/>
      <c r="D32" s="10"/>
    </row>
    <row r="33" spans="1:4" ht="12.75">
      <c r="A33" s="10">
        <v>26</v>
      </c>
      <c r="B33" s="10"/>
      <c r="C33" s="10"/>
      <c r="D33" s="10"/>
    </row>
    <row r="34" spans="1:4" ht="12.75">
      <c r="A34" s="10">
        <v>27</v>
      </c>
      <c r="B34" s="11" t="s">
        <v>69</v>
      </c>
      <c r="C34" s="11">
        <f>SUM(C26:C33)</f>
        <v>0</v>
      </c>
      <c r="D34" s="10"/>
    </row>
    <row r="35" spans="1:4" ht="12.75">
      <c r="A35" s="10">
        <v>28</v>
      </c>
      <c r="B35" s="11" t="s">
        <v>91</v>
      </c>
      <c r="C35" s="110">
        <f>C22+C34</f>
        <v>223849</v>
      </c>
      <c r="D35" s="110">
        <f>D22+D34</f>
        <v>223849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00390625" style="0" bestFit="1" customWidth="1"/>
    <col min="2" max="2" width="78.140625" style="0" bestFit="1" customWidth="1"/>
    <col min="3" max="3" width="11.140625" style="0" bestFit="1" customWidth="1"/>
  </cols>
  <sheetData>
    <row r="1" ht="12.75">
      <c r="B1" s="1" t="s">
        <v>677</v>
      </c>
    </row>
    <row r="2" ht="12.75">
      <c r="B2" t="s">
        <v>440</v>
      </c>
    </row>
    <row r="3" ht="12.75">
      <c r="B3" s="6" t="s">
        <v>658</v>
      </c>
    </row>
    <row r="4" spans="2:3" ht="12.75">
      <c r="B4" s="6" t="s">
        <v>92</v>
      </c>
      <c r="C4" t="s">
        <v>93</v>
      </c>
    </row>
    <row r="5" spans="1:3" ht="12.75">
      <c r="A5" s="134" t="s">
        <v>467</v>
      </c>
      <c r="B5" s="134" t="s">
        <v>94</v>
      </c>
      <c r="C5" s="134" t="s">
        <v>95</v>
      </c>
    </row>
    <row r="6" spans="1:3" ht="12.75">
      <c r="A6" s="133">
        <v>1</v>
      </c>
      <c r="B6" s="190" t="s">
        <v>2</v>
      </c>
      <c r="C6" s="190" t="s">
        <v>604</v>
      </c>
    </row>
    <row r="7" spans="1:3" ht="12.75">
      <c r="A7" s="133">
        <v>2</v>
      </c>
      <c r="B7" s="13" t="s">
        <v>639</v>
      </c>
      <c r="C7" s="114">
        <v>20640381</v>
      </c>
    </row>
    <row r="8" spans="1:3" ht="12.75">
      <c r="A8" s="133">
        <v>3</v>
      </c>
      <c r="B8" s="13" t="s">
        <v>640</v>
      </c>
      <c r="C8" s="114">
        <v>20936600</v>
      </c>
    </row>
    <row r="9" spans="1:3" ht="12.75">
      <c r="A9" s="133">
        <v>4</v>
      </c>
      <c r="B9" s="13" t="s">
        <v>641</v>
      </c>
      <c r="C9" s="114">
        <f>+C7-C8</f>
        <v>-296219</v>
      </c>
    </row>
    <row r="10" spans="1:3" ht="12.75">
      <c r="A10" s="133">
        <v>5</v>
      </c>
      <c r="B10" s="13" t="s">
        <v>642</v>
      </c>
      <c r="C10" s="114">
        <v>4660493</v>
      </c>
    </row>
    <row r="11" spans="1:3" ht="12.75">
      <c r="A11" s="133">
        <v>6</v>
      </c>
      <c r="B11" s="13" t="s">
        <v>643</v>
      </c>
      <c r="C11" s="114">
        <v>459497</v>
      </c>
    </row>
    <row r="12" spans="1:3" ht="12.75">
      <c r="A12" s="133">
        <v>7</v>
      </c>
      <c r="B12" s="13" t="s">
        <v>644</v>
      </c>
      <c r="C12" s="114">
        <f>+C10-C11</f>
        <v>4200996</v>
      </c>
    </row>
    <row r="13" spans="1:3" ht="12.75">
      <c r="A13" s="133">
        <v>8</v>
      </c>
      <c r="B13" s="11" t="s">
        <v>645</v>
      </c>
      <c r="C13" s="110">
        <f>+C9+C12</f>
        <v>3904777</v>
      </c>
    </row>
    <row r="14" spans="1:3" ht="12.75">
      <c r="A14" s="133">
        <v>9</v>
      </c>
      <c r="B14" s="13" t="s">
        <v>646</v>
      </c>
      <c r="C14" s="114">
        <v>0</v>
      </c>
    </row>
    <row r="15" spans="1:3" ht="12.75">
      <c r="A15" s="133">
        <v>10</v>
      </c>
      <c r="B15" s="13" t="s">
        <v>647</v>
      </c>
      <c r="C15" s="114">
        <v>0</v>
      </c>
    </row>
    <row r="16" spans="1:3" ht="12.75">
      <c r="A16" s="133">
        <v>11</v>
      </c>
      <c r="B16" s="13" t="s">
        <v>648</v>
      </c>
      <c r="C16" s="114">
        <f>+C14-C15</f>
        <v>0</v>
      </c>
    </row>
    <row r="17" spans="1:3" ht="12.75">
      <c r="A17" s="133">
        <v>12</v>
      </c>
      <c r="B17" s="13" t="s">
        <v>649</v>
      </c>
      <c r="C17" s="114">
        <v>0</v>
      </c>
    </row>
    <row r="18" spans="1:3" ht="12.75">
      <c r="A18" s="133">
        <v>13</v>
      </c>
      <c r="B18" s="13" t="s">
        <v>650</v>
      </c>
      <c r="C18" s="114">
        <v>0</v>
      </c>
    </row>
    <row r="19" spans="1:3" ht="12.75">
      <c r="A19" s="133">
        <v>14</v>
      </c>
      <c r="B19" s="13" t="s">
        <v>651</v>
      </c>
      <c r="C19" s="114">
        <f>+C17-C18</f>
        <v>0</v>
      </c>
    </row>
    <row r="20" spans="1:3" ht="12.75">
      <c r="A20" s="133">
        <v>15</v>
      </c>
      <c r="B20" s="11" t="s">
        <v>652</v>
      </c>
      <c r="C20" s="110">
        <f>+C16+C19</f>
        <v>0</v>
      </c>
    </row>
    <row r="21" spans="1:3" ht="12.75">
      <c r="A21" s="133">
        <v>16</v>
      </c>
      <c r="B21" s="11" t="s">
        <v>653</v>
      </c>
      <c r="C21" s="110">
        <f>+C13+C20</f>
        <v>3904777</v>
      </c>
    </row>
    <row r="22" spans="1:3" ht="12.75">
      <c r="A22" s="133">
        <v>17</v>
      </c>
      <c r="B22" s="13" t="s">
        <v>654</v>
      </c>
      <c r="C22" s="114"/>
    </row>
    <row r="23" spans="1:3" ht="12.75">
      <c r="A23" s="133">
        <v>18</v>
      </c>
      <c r="B23" s="13" t="s">
        <v>655</v>
      </c>
      <c r="C23" s="114">
        <f>+C13-C22</f>
        <v>3904777</v>
      </c>
    </row>
    <row r="24" spans="1:3" ht="12.75">
      <c r="A24" s="133">
        <v>19</v>
      </c>
      <c r="B24" s="13" t="s">
        <v>656</v>
      </c>
      <c r="C24" s="114">
        <f>+C20*0.1</f>
        <v>0</v>
      </c>
    </row>
    <row r="25" spans="1:3" ht="12.75">
      <c r="A25" s="133">
        <v>20</v>
      </c>
      <c r="B25" s="13" t="s">
        <v>657</v>
      </c>
      <c r="C25" s="114">
        <f>+C20-C24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42"/>
  <sheetViews>
    <sheetView zoomScalePageLayoutView="0" workbookViewId="0" topLeftCell="A64">
      <selection activeCell="C6" sqref="C6:C7"/>
    </sheetView>
  </sheetViews>
  <sheetFormatPr defaultColWidth="9.140625" defaultRowHeight="12.75"/>
  <cols>
    <col min="1" max="1" width="3.140625" style="128" customWidth="1"/>
    <col min="2" max="2" width="8.00390625" style="129" customWidth="1"/>
    <col min="3" max="3" width="73.140625" style="0" customWidth="1"/>
    <col min="4" max="5" width="12.8515625" style="0" customWidth="1"/>
    <col min="6" max="6" width="10.8515625" style="0" customWidth="1"/>
  </cols>
  <sheetData>
    <row r="1" spans="1:5" ht="12.75">
      <c r="A1" s="194" t="s">
        <v>678</v>
      </c>
      <c r="B1" s="195"/>
      <c r="C1" s="195"/>
      <c r="D1" s="195"/>
      <c r="E1" s="195"/>
    </row>
    <row r="2" ht="12.75">
      <c r="B2" s="5"/>
    </row>
    <row r="3" spans="2:5" ht="12.75">
      <c r="B3" s="196" t="s">
        <v>659</v>
      </c>
      <c r="C3" s="196"/>
      <c r="D3" s="196"/>
      <c r="E3" s="196"/>
    </row>
    <row r="4" spans="4:5" ht="14.25">
      <c r="D4" s="197" t="s">
        <v>466</v>
      </c>
      <c r="E4" s="197"/>
    </row>
    <row r="5" spans="1:5" s="128" customFormat="1" ht="14.25">
      <c r="A5" s="130" t="s">
        <v>467</v>
      </c>
      <c r="B5" s="130" t="s">
        <v>94</v>
      </c>
      <c r="C5" s="130" t="s">
        <v>95</v>
      </c>
      <c r="D5" s="130" t="s">
        <v>96</v>
      </c>
      <c r="E5" s="130" t="s">
        <v>97</v>
      </c>
    </row>
    <row r="6" spans="1:5" ht="15" customHeight="1">
      <c r="A6" s="198"/>
      <c r="B6" s="200" t="s">
        <v>468</v>
      </c>
      <c r="C6" s="201" t="s">
        <v>2</v>
      </c>
      <c r="D6" s="202" t="s">
        <v>469</v>
      </c>
      <c r="E6" s="202"/>
    </row>
    <row r="7" spans="1:5" s="132" customFormat="1" ht="42.75">
      <c r="A7" s="199"/>
      <c r="B7" s="201"/>
      <c r="C7" s="201"/>
      <c r="D7" s="131" t="s">
        <v>470</v>
      </c>
      <c r="E7" s="131" t="s">
        <v>471</v>
      </c>
    </row>
    <row r="8" spans="1:6" ht="12.75">
      <c r="A8" s="133">
        <v>1</v>
      </c>
      <c r="B8" s="134" t="s">
        <v>472</v>
      </c>
      <c r="C8" s="10" t="s">
        <v>473</v>
      </c>
      <c r="D8" s="109">
        <v>0</v>
      </c>
      <c r="E8" s="109">
        <v>0</v>
      </c>
      <c r="F8" s="135"/>
    </row>
    <row r="9" spans="1:6" ht="12.75">
      <c r="A9" s="133">
        <v>2</v>
      </c>
      <c r="B9" s="134" t="s">
        <v>474</v>
      </c>
      <c r="C9" s="10" t="s">
        <v>475</v>
      </c>
      <c r="D9" s="109">
        <v>0</v>
      </c>
      <c r="E9" s="109">
        <v>0</v>
      </c>
      <c r="F9" s="135"/>
    </row>
    <row r="10" spans="1:6" ht="12.75">
      <c r="A10" s="136">
        <v>3</v>
      </c>
      <c r="B10" s="134" t="s">
        <v>476</v>
      </c>
      <c r="C10" s="10" t="s">
        <v>477</v>
      </c>
      <c r="D10" s="109">
        <v>0</v>
      </c>
      <c r="E10" s="109">
        <v>0</v>
      </c>
      <c r="F10" s="135"/>
    </row>
    <row r="11" spans="1:6" s="6" customFormat="1" ht="12.75">
      <c r="A11" s="133">
        <v>4</v>
      </c>
      <c r="B11" s="137" t="s">
        <v>478</v>
      </c>
      <c r="C11" s="11" t="s">
        <v>479</v>
      </c>
      <c r="D11" s="110">
        <f>SUM(D8:D10)</f>
        <v>0</v>
      </c>
      <c r="E11" s="110">
        <f>SUM(E8:E10)</f>
        <v>0</v>
      </c>
      <c r="F11" s="138"/>
    </row>
    <row r="12" spans="1:6" s="1" customFormat="1" ht="12.75">
      <c r="A12" s="133">
        <v>5</v>
      </c>
      <c r="B12" s="134" t="s">
        <v>480</v>
      </c>
      <c r="C12" s="13" t="s">
        <v>481</v>
      </c>
      <c r="D12" s="114">
        <v>58812192</v>
      </c>
      <c r="E12" s="114">
        <v>65376721</v>
      </c>
      <c r="F12" s="139"/>
    </row>
    <row r="13" spans="1:6" s="1" customFormat="1" ht="12.75">
      <c r="A13" s="133">
        <v>6</v>
      </c>
      <c r="B13" s="134" t="s">
        <v>482</v>
      </c>
      <c r="C13" s="13" t="s">
        <v>483</v>
      </c>
      <c r="D13" s="114">
        <v>1030316</v>
      </c>
      <c r="E13" s="114">
        <v>377021</v>
      </c>
      <c r="F13" s="139"/>
    </row>
    <row r="14" spans="1:6" ht="12.75">
      <c r="A14" s="136">
        <v>7</v>
      </c>
      <c r="B14" s="134" t="s">
        <v>484</v>
      </c>
      <c r="C14" s="10" t="s">
        <v>485</v>
      </c>
      <c r="D14" s="109">
        <v>0</v>
      </c>
      <c r="E14" s="109">
        <v>0</v>
      </c>
      <c r="F14" s="135"/>
    </row>
    <row r="15" spans="1:6" ht="12.75">
      <c r="A15" s="133">
        <v>8</v>
      </c>
      <c r="B15" s="134" t="s">
        <v>486</v>
      </c>
      <c r="C15" s="10" t="s">
        <v>487</v>
      </c>
      <c r="D15" s="109">
        <v>0</v>
      </c>
      <c r="E15" s="109">
        <v>29840</v>
      </c>
      <c r="F15" s="135"/>
    </row>
    <row r="16" spans="1:6" ht="12.75">
      <c r="A16" s="133">
        <v>9</v>
      </c>
      <c r="B16" s="134" t="s">
        <v>488</v>
      </c>
      <c r="C16" s="10" t="s">
        <v>489</v>
      </c>
      <c r="D16" s="109"/>
      <c r="E16" s="109"/>
      <c r="F16" s="135"/>
    </row>
    <row r="17" spans="1:6" s="6" customFormat="1" ht="12.75">
      <c r="A17" s="133">
        <v>10</v>
      </c>
      <c r="B17" s="137" t="s">
        <v>490</v>
      </c>
      <c r="C17" s="11" t="s">
        <v>491</v>
      </c>
      <c r="D17" s="110">
        <f>+D12+D13+D14+D15+D16</f>
        <v>59842508</v>
      </c>
      <c r="E17" s="110">
        <f>+E12+E13+E14+E15+E16</f>
        <v>65783582</v>
      </c>
      <c r="F17" s="138"/>
    </row>
    <row r="18" spans="1:6" ht="12.75">
      <c r="A18" s="136">
        <v>11</v>
      </c>
      <c r="B18" s="134" t="s">
        <v>492</v>
      </c>
      <c r="C18" s="10" t="s">
        <v>493</v>
      </c>
      <c r="D18" s="109">
        <v>0</v>
      </c>
      <c r="E18" s="109">
        <v>780000</v>
      </c>
      <c r="F18" s="135"/>
    </row>
    <row r="19" spans="1:6" ht="12.75">
      <c r="A19" s="133">
        <v>12</v>
      </c>
      <c r="B19" s="134" t="s">
        <v>494</v>
      </c>
      <c r="C19" s="10" t="s">
        <v>495</v>
      </c>
      <c r="D19" s="109">
        <v>780000</v>
      </c>
      <c r="E19" s="109">
        <v>0</v>
      </c>
      <c r="F19" s="135"/>
    </row>
    <row r="20" spans="1:6" ht="12.75">
      <c r="A20" s="133">
        <v>13</v>
      </c>
      <c r="B20" s="134" t="s">
        <v>496</v>
      </c>
      <c r="C20" s="10" t="s">
        <v>497</v>
      </c>
      <c r="D20" s="109"/>
      <c r="E20" s="109"/>
      <c r="F20" s="135"/>
    </row>
    <row r="21" spans="1:6" s="6" customFormat="1" ht="12.75">
      <c r="A21" s="133">
        <v>14</v>
      </c>
      <c r="B21" s="137" t="s">
        <v>498</v>
      </c>
      <c r="C21" s="11" t="s">
        <v>499</v>
      </c>
      <c r="D21" s="110">
        <f>SUM(D18:D20)</f>
        <v>780000</v>
      </c>
      <c r="E21" s="110">
        <f>SUM(E18:E20)</f>
        <v>780000</v>
      </c>
      <c r="F21" s="138"/>
    </row>
    <row r="22" spans="1:6" ht="12.75">
      <c r="A22" s="136">
        <v>15</v>
      </c>
      <c r="B22" s="134" t="s">
        <v>500</v>
      </c>
      <c r="C22" s="10" t="s">
        <v>501</v>
      </c>
      <c r="D22" s="109">
        <v>26324556</v>
      </c>
      <c r="E22" s="109">
        <v>18372832</v>
      </c>
      <c r="F22" s="135"/>
    </row>
    <row r="23" spans="1:6" ht="12.75">
      <c r="A23" s="133">
        <v>16</v>
      </c>
      <c r="B23" s="134" t="s">
        <v>502</v>
      </c>
      <c r="C23" s="10" t="s">
        <v>503</v>
      </c>
      <c r="D23" s="109"/>
      <c r="E23" s="109"/>
      <c r="F23" s="135"/>
    </row>
    <row r="24" spans="1:6" s="6" customFormat="1" ht="12.75">
      <c r="A24" s="133">
        <v>17</v>
      </c>
      <c r="B24" s="137" t="s">
        <v>504</v>
      </c>
      <c r="C24" s="11" t="s">
        <v>505</v>
      </c>
      <c r="D24" s="110">
        <f>SUM(D22:D23)</f>
        <v>26324556</v>
      </c>
      <c r="E24" s="110">
        <f>SUM(E22:E23)</f>
        <v>18372832</v>
      </c>
      <c r="F24" s="138"/>
    </row>
    <row r="25" spans="1:6" s="6" customFormat="1" ht="12.75">
      <c r="A25" s="133">
        <v>18</v>
      </c>
      <c r="B25" s="137" t="s">
        <v>506</v>
      </c>
      <c r="C25" s="11" t="s">
        <v>507</v>
      </c>
      <c r="D25" s="110">
        <f>+D11+D17+D21+D24</f>
        <v>86947064</v>
      </c>
      <c r="E25" s="110">
        <f>+E11+E17+E21+E24</f>
        <v>84936414</v>
      </c>
      <c r="F25" s="138"/>
    </row>
    <row r="26" spans="1:6" ht="12.75">
      <c r="A26" s="136">
        <v>19</v>
      </c>
      <c r="B26" s="134" t="s">
        <v>508</v>
      </c>
      <c r="C26" s="10" t="s">
        <v>509</v>
      </c>
      <c r="D26" s="109"/>
      <c r="E26" s="109"/>
      <c r="F26" s="135"/>
    </row>
    <row r="27" spans="1:6" ht="12.75">
      <c r="A27" s="133">
        <v>20</v>
      </c>
      <c r="B27" s="134" t="s">
        <v>510</v>
      </c>
      <c r="C27" s="10" t="s">
        <v>511</v>
      </c>
      <c r="D27" s="109"/>
      <c r="E27" s="109"/>
      <c r="F27" s="135"/>
    </row>
    <row r="28" spans="1:6" ht="12.75">
      <c r="A28" s="133">
        <v>21</v>
      </c>
      <c r="B28" s="134" t="s">
        <v>512</v>
      </c>
      <c r="C28" s="10" t="s">
        <v>513</v>
      </c>
      <c r="D28" s="109"/>
      <c r="E28" s="109"/>
      <c r="F28" s="135"/>
    </row>
    <row r="29" spans="1:6" ht="12.75">
      <c r="A29" s="133">
        <v>22</v>
      </c>
      <c r="B29" s="134" t="s">
        <v>514</v>
      </c>
      <c r="C29" s="10" t="s">
        <v>515</v>
      </c>
      <c r="D29" s="109"/>
      <c r="E29" s="109"/>
      <c r="F29" s="135"/>
    </row>
    <row r="30" spans="1:6" ht="12.75">
      <c r="A30" s="136">
        <v>23</v>
      </c>
      <c r="B30" s="134" t="s">
        <v>516</v>
      </c>
      <c r="C30" s="10" t="s">
        <v>517</v>
      </c>
      <c r="D30" s="109"/>
      <c r="E30" s="109"/>
      <c r="F30" s="135"/>
    </row>
    <row r="31" spans="1:6" s="6" customFormat="1" ht="12.75">
      <c r="A31" s="133">
        <v>24</v>
      </c>
      <c r="B31" s="137" t="s">
        <v>518</v>
      </c>
      <c r="C31" s="11" t="s">
        <v>519</v>
      </c>
      <c r="D31" s="110">
        <f>SUM(D26:D30)</f>
        <v>0</v>
      </c>
      <c r="E31" s="110">
        <f>SUM(E26:E30)</f>
        <v>0</v>
      </c>
      <c r="F31" s="138"/>
    </row>
    <row r="32" spans="1:6" ht="12.75">
      <c r="A32" s="133">
        <v>25</v>
      </c>
      <c r="B32" s="134" t="s">
        <v>520</v>
      </c>
      <c r="C32" s="10" t="s">
        <v>521</v>
      </c>
      <c r="D32" s="109"/>
      <c r="E32" s="109"/>
      <c r="F32" s="135"/>
    </row>
    <row r="33" spans="1:6" ht="12.75">
      <c r="A33" s="133">
        <v>26</v>
      </c>
      <c r="B33" s="134" t="s">
        <v>522</v>
      </c>
      <c r="C33" s="10" t="s">
        <v>523</v>
      </c>
      <c r="D33" s="109"/>
      <c r="E33" s="109"/>
      <c r="F33" s="135"/>
    </row>
    <row r="34" spans="1:6" s="6" customFormat="1" ht="12.75">
      <c r="A34" s="136">
        <v>27</v>
      </c>
      <c r="B34" s="137" t="s">
        <v>524</v>
      </c>
      <c r="C34" s="11" t="s">
        <v>525</v>
      </c>
      <c r="D34" s="110">
        <f>SUM(D32:D33)</f>
        <v>0</v>
      </c>
      <c r="E34" s="110">
        <f>SUM(E32:E33)</f>
        <v>0</v>
      </c>
      <c r="F34" s="138"/>
    </row>
    <row r="35" spans="1:6" s="6" customFormat="1" ht="12.75">
      <c r="A35" s="133">
        <v>28</v>
      </c>
      <c r="B35" s="137" t="s">
        <v>526</v>
      </c>
      <c r="C35" s="11" t="s">
        <v>527</v>
      </c>
      <c r="D35" s="110">
        <f>+D31+D34</f>
        <v>0</v>
      </c>
      <c r="E35" s="110">
        <f>+E31+E34</f>
        <v>0</v>
      </c>
      <c r="F35" s="138"/>
    </row>
    <row r="36" spans="1:6" ht="12.75">
      <c r="A36" s="133">
        <v>29</v>
      </c>
      <c r="B36" s="134" t="s">
        <v>528</v>
      </c>
      <c r="C36" s="10" t="s">
        <v>529</v>
      </c>
      <c r="D36" s="109">
        <v>0</v>
      </c>
      <c r="E36" s="109">
        <v>0</v>
      </c>
      <c r="F36" s="135"/>
    </row>
    <row r="37" spans="1:6" ht="12.75">
      <c r="A37" s="133">
        <v>30</v>
      </c>
      <c r="B37" s="134" t="s">
        <v>530</v>
      </c>
      <c r="C37" s="10" t="s">
        <v>531</v>
      </c>
      <c r="D37" s="109">
        <v>75060</v>
      </c>
      <c r="E37" s="109">
        <v>79625</v>
      </c>
      <c r="F37" s="135"/>
    </row>
    <row r="38" spans="1:6" ht="12.75">
      <c r="A38" s="136">
        <v>31</v>
      </c>
      <c r="B38" s="134" t="s">
        <v>532</v>
      </c>
      <c r="C38" s="10" t="s">
        <v>533</v>
      </c>
      <c r="D38" s="109">
        <v>2119475</v>
      </c>
      <c r="E38" s="109">
        <v>2212403</v>
      </c>
      <c r="F38" s="135"/>
    </row>
    <row r="39" spans="1:6" ht="12.75">
      <c r="A39" s="133">
        <v>32</v>
      </c>
      <c r="B39" s="134" t="s">
        <v>534</v>
      </c>
      <c r="C39" s="10" t="s">
        <v>535</v>
      </c>
      <c r="D39" s="109"/>
      <c r="E39" s="109"/>
      <c r="F39" s="135"/>
    </row>
    <row r="40" spans="1:6" ht="12.75">
      <c r="A40" s="133">
        <v>33</v>
      </c>
      <c r="B40" s="134" t="s">
        <v>536</v>
      </c>
      <c r="C40" s="10" t="s">
        <v>537</v>
      </c>
      <c r="D40" s="109"/>
      <c r="E40" s="109"/>
      <c r="F40" s="135"/>
    </row>
    <row r="41" spans="1:6" s="6" customFormat="1" ht="12.75">
      <c r="A41" s="133">
        <v>34</v>
      </c>
      <c r="B41" s="137" t="s">
        <v>538</v>
      </c>
      <c r="C41" s="11" t="s">
        <v>539</v>
      </c>
      <c r="D41" s="110">
        <f>SUM(D36:D40)</f>
        <v>2194535</v>
      </c>
      <c r="E41" s="110">
        <f>SUM(E36:E40)</f>
        <v>2292028</v>
      </c>
      <c r="F41" s="138"/>
    </row>
    <row r="42" spans="1:6" ht="12.75">
      <c r="A42" s="136">
        <v>35</v>
      </c>
      <c r="B42" s="134" t="s">
        <v>540</v>
      </c>
      <c r="C42" s="10" t="s">
        <v>541</v>
      </c>
      <c r="D42" s="109">
        <v>214991</v>
      </c>
      <c r="E42" s="109">
        <v>231630</v>
      </c>
      <c r="F42" s="135"/>
    </row>
    <row r="43" spans="1:6" ht="12.75">
      <c r="A43" s="133">
        <v>36</v>
      </c>
      <c r="B43" s="134" t="s">
        <v>542</v>
      </c>
      <c r="C43" s="10" t="s">
        <v>543</v>
      </c>
      <c r="D43" s="109"/>
      <c r="E43" s="109"/>
      <c r="F43" s="135"/>
    </row>
    <row r="44" spans="1:6" ht="12.75">
      <c r="A44" s="133">
        <v>37</v>
      </c>
      <c r="B44" s="134" t="s">
        <v>544</v>
      </c>
      <c r="C44" s="10" t="s">
        <v>545</v>
      </c>
      <c r="D44" s="109"/>
      <c r="E44" s="109"/>
      <c r="F44" s="135"/>
    </row>
    <row r="45" spans="1:6" s="6" customFormat="1" ht="12.75">
      <c r="A45" s="133">
        <v>38</v>
      </c>
      <c r="B45" s="137" t="s">
        <v>546</v>
      </c>
      <c r="C45" s="11" t="s">
        <v>547</v>
      </c>
      <c r="D45" s="110">
        <f>SUM(D42:D44)</f>
        <v>214991</v>
      </c>
      <c r="E45" s="110">
        <f>SUM(E42:E44)</f>
        <v>231630</v>
      </c>
      <c r="F45" s="138"/>
    </row>
    <row r="46" spans="1:6" s="6" customFormat="1" ht="12.75">
      <c r="A46" s="136">
        <v>39</v>
      </c>
      <c r="B46" s="137" t="s">
        <v>548</v>
      </c>
      <c r="C46" s="11" t="s">
        <v>549</v>
      </c>
      <c r="D46" s="110">
        <v>354600</v>
      </c>
      <c r="E46" s="110">
        <v>-45583</v>
      </c>
      <c r="F46" s="138"/>
    </row>
    <row r="47" spans="1:6" ht="12.75">
      <c r="A47" s="133">
        <v>40</v>
      </c>
      <c r="B47" s="134" t="s">
        <v>550</v>
      </c>
      <c r="C47" s="10" t="s">
        <v>551</v>
      </c>
      <c r="D47" s="109"/>
      <c r="E47" s="109"/>
      <c r="F47" s="135"/>
    </row>
    <row r="48" spans="1:6" ht="12.75">
      <c r="A48" s="133">
        <v>41</v>
      </c>
      <c r="B48" s="134" t="s">
        <v>552</v>
      </c>
      <c r="C48" s="10" t="s">
        <v>553</v>
      </c>
      <c r="D48" s="109"/>
      <c r="E48" s="109"/>
      <c r="F48" s="135"/>
    </row>
    <row r="49" spans="1:6" ht="12.75">
      <c r="A49" s="133">
        <v>42</v>
      </c>
      <c r="B49" s="134" t="s">
        <v>554</v>
      </c>
      <c r="C49" s="10" t="s">
        <v>555</v>
      </c>
      <c r="D49" s="109"/>
      <c r="E49" s="109"/>
      <c r="F49" s="135"/>
    </row>
    <row r="50" spans="1:6" s="6" customFormat="1" ht="12.75">
      <c r="A50" s="136">
        <v>43</v>
      </c>
      <c r="B50" s="137" t="s">
        <v>556</v>
      </c>
      <c r="C50" s="11" t="s">
        <v>557</v>
      </c>
      <c r="D50" s="110">
        <f>SUM(D47:D49)</f>
        <v>0</v>
      </c>
      <c r="E50" s="110">
        <f>SUM(E47:E49)</f>
        <v>0</v>
      </c>
      <c r="F50" s="138"/>
    </row>
    <row r="51" spans="1:6" ht="12.75">
      <c r="A51" s="133">
        <v>44</v>
      </c>
      <c r="B51" s="134"/>
      <c r="C51" s="11" t="s">
        <v>558</v>
      </c>
      <c r="D51" s="110">
        <f>+D25+D35+D41+D45+D46+D50</f>
        <v>89711190</v>
      </c>
      <c r="E51" s="110">
        <f>+E25+E35+E41+E45+E46+E50</f>
        <v>87414489</v>
      </c>
      <c r="F51" s="135"/>
    </row>
    <row r="52" spans="1:6" ht="12.75">
      <c r="A52" s="136"/>
      <c r="B52" s="134"/>
      <c r="C52" s="10"/>
      <c r="D52" s="109"/>
      <c r="E52" s="109"/>
      <c r="F52" s="135"/>
    </row>
    <row r="53" spans="1:6" ht="12.75">
      <c r="A53" s="133">
        <v>45</v>
      </c>
      <c r="B53" s="134" t="s">
        <v>559</v>
      </c>
      <c r="C53" s="10" t="s">
        <v>560</v>
      </c>
      <c r="D53" s="109">
        <v>97883619</v>
      </c>
      <c r="E53" s="109">
        <v>97883619</v>
      </c>
      <c r="F53" s="135"/>
    </row>
    <row r="54" spans="1:6" ht="12.75">
      <c r="A54" s="133">
        <v>46</v>
      </c>
      <c r="B54" s="134" t="s">
        <v>561</v>
      </c>
      <c r="C54" s="10" t="s">
        <v>562</v>
      </c>
      <c r="D54" s="109">
        <v>-16008700</v>
      </c>
      <c r="E54" s="109">
        <v>-17796951</v>
      </c>
      <c r="F54" s="135"/>
    </row>
    <row r="55" spans="1:6" ht="12.75">
      <c r="A55" s="136">
        <v>47</v>
      </c>
      <c r="B55" s="134" t="s">
        <v>563</v>
      </c>
      <c r="C55" s="10" t="s">
        <v>564</v>
      </c>
      <c r="D55" s="109">
        <v>3079000</v>
      </c>
      <c r="E55" s="109">
        <v>3079000</v>
      </c>
      <c r="F55" s="135"/>
    </row>
    <row r="56" spans="1:6" ht="12.75">
      <c r="A56" s="133">
        <v>48</v>
      </c>
      <c r="B56" s="134" t="s">
        <v>565</v>
      </c>
      <c r="C56" s="10" t="s">
        <v>566</v>
      </c>
      <c r="D56" s="109">
        <v>4076645</v>
      </c>
      <c r="E56" s="109">
        <v>-1721597</v>
      </c>
      <c r="F56" s="135"/>
    </row>
    <row r="57" spans="1:6" ht="12.75">
      <c r="A57" s="133">
        <v>49</v>
      </c>
      <c r="B57" s="134" t="s">
        <v>567</v>
      </c>
      <c r="C57" s="10" t="s">
        <v>568</v>
      </c>
      <c r="D57" s="109"/>
      <c r="E57" s="109"/>
      <c r="F57" s="135"/>
    </row>
    <row r="58" spans="1:6" ht="12.75">
      <c r="A58" s="136">
        <v>50</v>
      </c>
      <c r="B58" s="134" t="s">
        <v>569</v>
      </c>
      <c r="C58" s="10" t="s">
        <v>570</v>
      </c>
      <c r="D58" s="109">
        <v>-5798242</v>
      </c>
      <c r="E58" s="109">
        <v>-480616</v>
      </c>
      <c r="F58" s="135"/>
    </row>
    <row r="59" spans="1:6" s="6" customFormat="1" ht="12.75">
      <c r="A59" s="133">
        <v>51</v>
      </c>
      <c r="B59" s="137" t="s">
        <v>571</v>
      </c>
      <c r="C59" s="11" t="s">
        <v>572</v>
      </c>
      <c r="D59" s="110">
        <f>SUM(D53:D58)</f>
        <v>83232322</v>
      </c>
      <c r="E59" s="110">
        <f>SUM(E53:E58)</f>
        <v>80963455</v>
      </c>
      <c r="F59" s="138"/>
    </row>
    <row r="60" spans="1:6" ht="12.75">
      <c r="A60" s="133">
        <v>52</v>
      </c>
      <c r="B60" s="134" t="s">
        <v>573</v>
      </c>
      <c r="C60" s="10" t="s">
        <v>574</v>
      </c>
      <c r="D60" s="109"/>
      <c r="E60" s="109"/>
      <c r="F60" s="135"/>
    </row>
    <row r="61" spans="1:6" ht="12.75">
      <c r="A61" s="136">
        <v>53</v>
      </c>
      <c r="B61" s="134" t="s">
        <v>575</v>
      </c>
      <c r="C61" s="10" t="s">
        <v>576</v>
      </c>
      <c r="D61" s="109">
        <v>459497</v>
      </c>
      <c r="E61" s="109">
        <v>498609</v>
      </c>
      <c r="F61" s="135"/>
    </row>
    <row r="62" spans="1:6" ht="12.75">
      <c r="A62" s="133">
        <v>54</v>
      </c>
      <c r="B62" s="134" t="s">
        <v>577</v>
      </c>
      <c r="C62" s="10" t="s">
        <v>578</v>
      </c>
      <c r="D62" s="109"/>
      <c r="E62" s="109"/>
      <c r="F62" s="135"/>
    </row>
    <row r="63" spans="1:6" s="6" customFormat="1" ht="12.75">
      <c r="A63" s="133">
        <v>55</v>
      </c>
      <c r="B63" s="137" t="s">
        <v>579</v>
      </c>
      <c r="C63" s="11" t="s">
        <v>580</v>
      </c>
      <c r="D63" s="110">
        <f>SUM(D60:D62)</f>
        <v>459497</v>
      </c>
      <c r="E63" s="110">
        <f>SUM(E60:E62)</f>
        <v>498609</v>
      </c>
      <c r="F63" s="138"/>
    </row>
    <row r="64" spans="1:6" s="6" customFormat="1" ht="12.75">
      <c r="A64" s="136">
        <v>56</v>
      </c>
      <c r="B64" s="137" t="s">
        <v>581</v>
      </c>
      <c r="C64" s="11" t="s">
        <v>582</v>
      </c>
      <c r="D64" s="110"/>
      <c r="E64" s="110"/>
      <c r="F64" s="138"/>
    </row>
    <row r="65" spans="1:6" s="6" customFormat="1" ht="12.75">
      <c r="A65" s="133">
        <v>57</v>
      </c>
      <c r="B65" s="137" t="s">
        <v>583</v>
      </c>
      <c r="C65" s="11" t="s">
        <v>584</v>
      </c>
      <c r="D65" s="110"/>
      <c r="E65" s="110"/>
      <c r="F65" s="138"/>
    </row>
    <row r="66" spans="1:6" ht="12.75">
      <c r="A66" s="133">
        <v>58</v>
      </c>
      <c r="B66" s="134" t="s">
        <v>585</v>
      </c>
      <c r="C66" s="10" t="s">
        <v>586</v>
      </c>
      <c r="D66" s="109"/>
      <c r="E66" s="109"/>
      <c r="F66" s="135"/>
    </row>
    <row r="67" spans="1:6" ht="12.75">
      <c r="A67" s="136">
        <v>59</v>
      </c>
      <c r="B67" s="134" t="s">
        <v>587</v>
      </c>
      <c r="C67" s="10" t="s">
        <v>588</v>
      </c>
      <c r="D67" s="109">
        <v>631136</v>
      </c>
      <c r="E67" s="109">
        <v>564190</v>
      </c>
      <c r="F67" s="135"/>
    </row>
    <row r="68" spans="1:6" ht="12.75">
      <c r="A68" s="133">
        <v>60</v>
      </c>
      <c r="B68" s="134" t="s">
        <v>589</v>
      </c>
      <c r="C68" s="10" t="s">
        <v>590</v>
      </c>
      <c r="D68" s="109">
        <v>5388235</v>
      </c>
      <c r="E68" s="109">
        <v>5388235</v>
      </c>
      <c r="F68" s="135"/>
    </row>
    <row r="69" spans="1:6" s="6" customFormat="1" ht="12.75">
      <c r="A69" s="133">
        <v>61</v>
      </c>
      <c r="B69" s="137" t="s">
        <v>591</v>
      </c>
      <c r="C69" s="11" t="s">
        <v>592</v>
      </c>
      <c r="D69" s="110">
        <f>D66+D67+D68</f>
        <v>6019371</v>
      </c>
      <c r="E69" s="110">
        <f>E66+E67+E68</f>
        <v>5952425</v>
      </c>
      <c r="F69" s="138"/>
    </row>
    <row r="70" spans="1:6" s="6" customFormat="1" ht="12.75">
      <c r="A70" s="136">
        <v>62</v>
      </c>
      <c r="B70" s="137"/>
      <c r="C70" s="11" t="s">
        <v>593</v>
      </c>
      <c r="D70" s="110">
        <f>+D59+D63+D64+D65+D69</f>
        <v>89711190</v>
      </c>
      <c r="E70" s="110">
        <f>+E59+E63+E64+E65+E69</f>
        <v>87414489</v>
      </c>
      <c r="F70" s="138"/>
    </row>
    <row r="71" spans="4:6" ht="12.75">
      <c r="D71" s="135"/>
      <c r="E71" s="135"/>
      <c r="F71" s="135"/>
    </row>
    <row r="90" spans="4:6" ht="12.75">
      <c r="D90" s="135"/>
      <c r="E90" s="135"/>
      <c r="F90" s="135"/>
    </row>
    <row r="91" spans="4:6" ht="12.75">
      <c r="D91" s="135"/>
      <c r="E91" s="135"/>
      <c r="F91" s="135"/>
    </row>
    <row r="92" spans="4:6" ht="12.75">
      <c r="D92" s="135"/>
      <c r="E92" s="135"/>
      <c r="F92" s="135"/>
    </row>
    <row r="93" spans="4:6" ht="12.75">
      <c r="D93" s="135"/>
      <c r="E93" s="135"/>
      <c r="F93" s="135"/>
    </row>
    <row r="94" spans="4:6" ht="12.75">
      <c r="D94" s="135"/>
      <c r="E94" s="135"/>
      <c r="F94" s="135"/>
    </row>
    <row r="95" spans="4:6" ht="12.75">
      <c r="D95" s="135"/>
      <c r="E95" s="135"/>
      <c r="F95" s="135"/>
    </row>
    <row r="96" spans="4:6" ht="12.75">
      <c r="D96" s="135"/>
      <c r="E96" s="135"/>
      <c r="F96" s="135"/>
    </row>
    <row r="97" spans="4:6" ht="12.75">
      <c r="D97" s="135"/>
      <c r="E97" s="135"/>
      <c r="F97" s="135"/>
    </row>
    <row r="98" spans="4:6" ht="12.75">
      <c r="D98" s="135"/>
      <c r="E98" s="135"/>
      <c r="F98" s="135"/>
    </row>
    <row r="99" spans="4:6" ht="12.75">
      <c r="D99" s="135"/>
      <c r="E99" s="135"/>
      <c r="F99" s="135"/>
    </row>
    <row r="100" spans="4:6" ht="12.75">
      <c r="D100" s="135"/>
      <c r="E100" s="135"/>
      <c r="F100" s="135"/>
    </row>
    <row r="101" spans="4:6" ht="12.75">
      <c r="D101" s="135"/>
      <c r="E101" s="135"/>
      <c r="F101" s="135"/>
    </row>
    <row r="102" spans="4:6" ht="12.75">
      <c r="D102" s="135"/>
      <c r="E102" s="135"/>
      <c r="F102" s="135"/>
    </row>
    <row r="103" spans="4:6" ht="12.75">
      <c r="D103" s="135"/>
      <c r="E103" s="135"/>
      <c r="F103" s="135"/>
    </row>
    <row r="104" spans="4:6" ht="12.75">
      <c r="D104" s="135"/>
      <c r="E104" s="135"/>
      <c r="F104" s="135"/>
    </row>
    <row r="105" spans="4:6" ht="12.75">
      <c r="D105" s="135"/>
      <c r="E105" s="135"/>
      <c r="F105" s="135"/>
    </row>
    <row r="106" spans="4:6" ht="12.75">
      <c r="D106" s="135"/>
      <c r="E106" s="135"/>
      <c r="F106" s="135"/>
    </row>
    <row r="107" spans="4:6" ht="12.75">
      <c r="D107" s="135"/>
      <c r="E107" s="135"/>
      <c r="F107" s="135"/>
    </row>
    <row r="108" spans="4:6" ht="12.75">
      <c r="D108" s="135"/>
      <c r="E108" s="135"/>
      <c r="F108" s="135"/>
    </row>
    <row r="109" spans="4:6" ht="12.75">
      <c r="D109" s="135"/>
      <c r="E109" s="135"/>
      <c r="F109" s="135"/>
    </row>
    <row r="110" spans="4:6" ht="12.75">
      <c r="D110" s="135"/>
      <c r="E110" s="135"/>
      <c r="F110" s="135"/>
    </row>
    <row r="111" spans="4:6" ht="12.75">
      <c r="D111" s="135"/>
      <c r="E111" s="135"/>
      <c r="F111" s="135"/>
    </row>
    <row r="112" spans="4:6" ht="12.75">
      <c r="D112" s="135"/>
      <c r="E112" s="135"/>
      <c r="F112" s="135"/>
    </row>
    <row r="113" spans="4:6" ht="12.75">
      <c r="D113" s="135"/>
      <c r="E113" s="135"/>
      <c r="F113" s="135"/>
    </row>
    <row r="114" spans="4:6" ht="12.75">
      <c r="D114" s="135"/>
      <c r="E114" s="135"/>
      <c r="F114" s="135"/>
    </row>
    <row r="115" spans="4:6" ht="12.75">
      <c r="D115" s="135"/>
      <c r="E115" s="135"/>
      <c r="F115" s="135"/>
    </row>
    <row r="116" spans="4:6" ht="12.75">
      <c r="D116" s="135"/>
      <c r="E116" s="135"/>
      <c r="F116" s="135"/>
    </row>
    <row r="117" spans="4:6" ht="12.75">
      <c r="D117" s="135"/>
      <c r="E117" s="135"/>
      <c r="F117" s="135"/>
    </row>
    <row r="118" spans="4:6" ht="12.75">
      <c r="D118" s="135"/>
      <c r="E118" s="135"/>
      <c r="F118" s="135"/>
    </row>
    <row r="119" spans="4:6" ht="12.75">
      <c r="D119" s="135"/>
      <c r="E119" s="135"/>
      <c r="F119" s="135"/>
    </row>
    <row r="120" spans="4:6" ht="12.75">
      <c r="D120" s="135"/>
      <c r="E120" s="135"/>
      <c r="F120" s="135"/>
    </row>
    <row r="121" spans="4:6" ht="12.75">
      <c r="D121" s="135"/>
      <c r="E121" s="135"/>
      <c r="F121" s="135"/>
    </row>
    <row r="122" spans="4:6" ht="12.75">
      <c r="D122" s="135"/>
      <c r="E122" s="135"/>
      <c r="F122" s="135"/>
    </row>
    <row r="123" spans="4:6" ht="12.75">
      <c r="D123" s="135"/>
      <c r="E123" s="135"/>
      <c r="F123" s="135"/>
    </row>
    <row r="124" spans="4:6" ht="12.75">
      <c r="D124" s="135"/>
      <c r="E124" s="135"/>
      <c r="F124" s="135"/>
    </row>
    <row r="125" spans="4:6" ht="12.75">
      <c r="D125" s="135"/>
      <c r="E125" s="135"/>
      <c r="F125" s="135"/>
    </row>
    <row r="126" spans="4:6" ht="12.75">
      <c r="D126" s="135"/>
      <c r="E126" s="135"/>
      <c r="F126" s="135"/>
    </row>
    <row r="127" spans="4:6" ht="12.75">
      <c r="D127" s="135"/>
      <c r="E127" s="135"/>
      <c r="F127" s="135"/>
    </row>
    <row r="128" spans="4:6" ht="12.75">
      <c r="D128" s="135"/>
      <c r="E128" s="135"/>
      <c r="F128" s="135"/>
    </row>
    <row r="129" spans="4:6" ht="12.75">
      <c r="D129" s="135"/>
      <c r="E129" s="135"/>
      <c r="F129" s="135"/>
    </row>
    <row r="130" spans="4:6" ht="12.75">
      <c r="D130" s="135"/>
      <c r="E130" s="135"/>
      <c r="F130" s="135"/>
    </row>
    <row r="131" spans="4:6" ht="12.75">
      <c r="D131" s="135"/>
      <c r="E131" s="135"/>
      <c r="F131" s="135"/>
    </row>
    <row r="132" spans="4:6" ht="12.75">
      <c r="D132" s="135"/>
      <c r="E132" s="135"/>
      <c r="F132" s="135"/>
    </row>
    <row r="133" spans="4:6" ht="12.75">
      <c r="D133" s="135"/>
      <c r="E133" s="135"/>
      <c r="F133" s="135"/>
    </row>
    <row r="134" spans="4:6" ht="12.75">
      <c r="D134" s="135"/>
      <c r="E134" s="135"/>
      <c r="F134" s="135"/>
    </row>
    <row r="135" spans="4:6" ht="12.75">
      <c r="D135" s="135"/>
      <c r="E135" s="135"/>
      <c r="F135" s="135"/>
    </row>
    <row r="136" spans="4:6" ht="12.75">
      <c r="D136" s="135"/>
      <c r="E136" s="135"/>
      <c r="F136" s="135"/>
    </row>
    <row r="137" spans="4:6" ht="12.75">
      <c r="D137" s="135"/>
      <c r="E137" s="135"/>
      <c r="F137" s="135"/>
    </row>
    <row r="138" spans="4:6" ht="12.75">
      <c r="D138" s="135"/>
      <c r="E138" s="135"/>
      <c r="F138" s="135"/>
    </row>
    <row r="139" spans="4:6" ht="12.75">
      <c r="D139" s="135"/>
      <c r="E139" s="135"/>
      <c r="F139" s="135"/>
    </row>
    <row r="140" spans="4:6" ht="12.75">
      <c r="D140" s="135"/>
      <c r="E140" s="135"/>
      <c r="F140" s="135"/>
    </row>
    <row r="141" spans="4:6" ht="12.75">
      <c r="D141" s="135"/>
      <c r="E141" s="135"/>
      <c r="F141" s="135"/>
    </row>
    <row r="142" spans="4:6" ht="12.75">
      <c r="D142" s="135"/>
      <c r="E142" s="135"/>
      <c r="F142" s="135"/>
    </row>
  </sheetData>
  <sheetProtection/>
  <mergeCells count="7">
    <mergeCell ref="A1:E1"/>
    <mergeCell ref="B3:E3"/>
    <mergeCell ref="D4:E4"/>
    <mergeCell ref="A6:A7"/>
    <mergeCell ref="B6:B7"/>
    <mergeCell ref="C6:C7"/>
    <mergeCell ref="D6:E6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2.57421875" style="0" customWidth="1"/>
    <col min="2" max="2" width="30.8515625" style="0" customWidth="1"/>
    <col min="3" max="3" width="11.57421875" style="0" customWidth="1"/>
    <col min="4" max="4" width="13.140625" style="0" customWidth="1"/>
    <col min="5" max="5" width="15.140625" style="0" customWidth="1"/>
  </cols>
  <sheetData>
    <row r="1" spans="1:5" ht="12.75">
      <c r="A1" s="194" t="s">
        <v>679</v>
      </c>
      <c r="B1" s="194"/>
      <c r="C1" s="194"/>
      <c r="D1" s="194"/>
      <c r="E1" s="194"/>
    </row>
    <row r="3" spans="1:5" ht="12.75">
      <c r="A3" s="196" t="s">
        <v>594</v>
      </c>
      <c r="B3" s="196"/>
      <c r="C3" s="196"/>
      <c r="D3" s="196"/>
      <c r="E3" s="196"/>
    </row>
    <row r="4" spans="1:5" ht="12.75">
      <c r="A4" s="127"/>
      <c r="B4" s="127"/>
      <c r="C4" s="127"/>
      <c r="D4" s="127"/>
      <c r="E4" s="140" t="s">
        <v>466</v>
      </c>
    </row>
    <row r="5" spans="1:5" ht="12.75">
      <c r="A5" s="13" t="s">
        <v>467</v>
      </c>
      <c r="B5" s="13" t="s">
        <v>94</v>
      </c>
      <c r="C5" s="13" t="s">
        <v>95</v>
      </c>
      <c r="D5" s="13" t="s">
        <v>96</v>
      </c>
      <c r="E5" s="13" t="s">
        <v>97</v>
      </c>
    </row>
    <row r="6" spans="1:5" ht="30" customHeight="1">
      <c r="A6" s="141">
        <v>1</v>
      </c>
      <c r="B6" s="141" t="s">
        <v>2</v>
      </c>
      <c r="C6" s="141" t="s">
        <v>595</v>
      </c>
      <c r="D6" s="141" t="s">
        <v>596</v>
      </c>
      <c r="E6" s="141" t="s">
        <v>597</v>
      </c>
    </row>
    <row r="7" spans="1:5" ht="12.75">
      <c r="A7" s="141">
        <v>2</v>
      </c>
      <c r="B7" s="141" t="s">
        <v>598</v>
      </c>
      <c r="C7" s="24">
        <v>99000</v>
      </c>
      <c r="D7" s="24"/>
      <c r="E7" s="24"/>
    </row>
    <row r="8" spans="1:5" ht="12.75">
      <c r="A8" s="141">
        <v>3</v>
      </c>
      <c r="B8" s="141" t="s">
        <v>599</v>
      </c>
      <c r="C8" s="24">
        <v>33000</v>
      </c>
      <c r="D8" s="24">
        <v>0</v>
      </c>
      <c r="E8" s="24"/>
    </row>
    <row r="9" spans="1:5" ht="12.75">
      <c r="A9" s="141">
        <v>4</v>
      </c>
      <c r="B9" s="141" t="s">
        <v>600</v>
      </c>
      <c r="C9" s="24">
        <v>12585000</v>
      </c>
      <c r="D9" s="24">
        <v>0</v>
      </c>
      <c r="E9" s="24"/>
    </row>
    <row r="10" spans="1:5" ht="12.75">
      <c r="A10" s="141">
        <v>5</v>
      </c>
      <c r="B10" s="141" t="s">
        <v>601</v>
      </c>
      <c r="C10" s="24">
        <v>0</v>
      </c>
      <c r="D10" s="24">
        <v>0</v>
      </c>
      <c r="E10" s="24"/>
    </row>
    <row r="11" spans="1:5" ht="25.5">
      <c r="A11" s="141">
        <v>6</v>
      </c>
      <c r="B11" s="141" t="s">
        <v>602</v>
      </c>
      <c r="C11" s="24">
        <v>0</v>
      </c>
      <c r="D11" s="24">
        <v>0</v>
      </c>
      <c r="E11" s="24"/>
    </row>
    <row r="12" spans="1:5" ht="12.75">
      <c r="A12" s="141">
        <v>7</v>
      </c>
      <c r="B12" s="105" t="s">
        <v>79</v>
      </c>
      <c r="C12" s="105">
        <f>SUM(C7:C11)</f>
        <v>12717000</v>
      </c>
      <c r="D12" s="105">
        <v>0</v>
      </c>
      <c r="E12" s="105"/>
    </row>
  </sheetData>
  <sheetProtection/>
  <mergeCells count="2">
    <mergeCell ref="A1:E1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20">
      <selection activeCell="B43" sqref="B43"/>
    </sheetView>
  </sheetViews>
  <sheetFormatPr defaultColWidth="9.140625" defaultRowHeight="12.75"/>
  <cols>
    <col min="2" max="2" width="36.28125" style="0" customWidth="1"/>
  </cols>
  <sheetData>
    <row r="1" ht="12.75">
      <c r="B1" s="1" t="s">
        <v>680</v>
      </c>
    </row>
    <row r="2" ht="12.75">
      <c r="B2" t="s">
        <v>439</v>
      </c>
    </row>
    <row r="3" spans="2:5" ht="12.75">
      <c r="B3" s="6" t="s">
        <v>67</v>
      </c>
      <c r="E3" s="1" t="s">
        <v>452</v>
      </c>
    </row>
    <row r="4" spans="1:7" ht="12.75">
      <c r="A4" t="s">
        <v>206</v>
      </c>
      <c r="B4" t="s">
        <v>62</v>
      </c>
      <c r="C4" t="s">
        <v>149</v>
      </c>
      <c r="D4" t="s">
        <v>98</v>
      </c>
      <c r="E4" t="s">
        <v>99</v>
      </c>
      <c r="F4" t="s">
        <v>162</v>
      </c>
      <c r="G4" t="s">
        <v>163</v>
      </c>
    </row>
    <row r="5" spans="1:7" ht="12.75">
      <c r="A5" s="10">
        <v>1</v>
      </c>
      <c r="B5" s="11" t="s">
        <v>88</v>
      </c>
      <c r="C5" s="10"/>
      <c r="D5" s="11" t="s">
        <v>68</v>
      </c>
      <c r="E5" s="10"/>
      <c r="F5" s="10"/>
      <c r="G5" s="10"/>
    </row>
    <row r="6" spans="1:7" ht="12.75">
      <c r="A6" s="10">
        <v>2</v>
      </c>
      <c r="B6" s="10"/>
      <c r="C6" s="10">
        <v>2016</v>
      </c>
      <c r="D6" s="10">
        <v>2017</v>
      </c>
      <c r="E6" s="10">
        <v>2018</v>
      </c>
      <c r="F6" s="10">
        <v>2019</v>
      </c>
      <c r="G6" s="10">
        <v>2020</v>
      </c>
    </row>
    <row r="7" spans="1:7" ht="12.75">
      <c r="A7" s="10">
        <v>3</v>
      </c>
      <c r="B7" s="10" t="s">
        <v>6</v>
      </c>
      <c r="C7" s="10"/>
      <c r="D7" s="10"/>
      <c r="E7" s="10"/>
      <c r="F7" s="10"/>
      <c r="G7" s="10"/>
    </row>
    <row r="8" spans="1:7" ht="25.5">
      <c r="A8" s="10">
        <v>4</v>
      </c>
      <c r="B8" s="24" t="s">
        <v>10</v>
      </c>
      <c r="C8" s="10"/>
      <c r="D8" s="10"/>
      <c r="E8" s="10"/>
      <c r="F8" s="10"/>
      <c r="G8" s="10"/>
    </row>
    <row r="9" spans="1:7" ht="25.5">
      <c r="A9" s="10">
        <v>5</v>
      </c>
      <c r="B9" s="24" t="s">
        <v>11</v>
      </c>
      <c r="C9" s="10"/>
      <c r="D9" s="10"/>
      <c r="E9" s="10"/>
      <c r="F9" s="10"/>
      <c r="G9" s="10"/>
    </row>
    <row r="10" spans="1:7" ht="12.75">
      <c r="A10" s="10">
        <v>6</v>
      </c>
      <c r="B10" s="10" t="s">
        <v>7</v>
      </c>
      <c r="C10" s="10"/>
      <c r="D10" s="10"/>
      <c r="E10" s="10"/>
      <c r="F10" s="10"/>
      <c r="G10" s="10"/>
    </row>
    <row r="11" spans="1:7" ht="12.75">
      <c r="A11" s="10">
        <v>7</v>
      </c>
      <c r="B11" s="10" t="s">
        <v>8</v>
      </c>
      <c r="C11" s="10"/>
      <c r="D11" s="10"/>
      <c r="E11" s="10"/>
      <c r="F11" s="10"/>
      <c r="G11" s="10"/>
    </row>
    <row r="12" spans="1:7" ht="12.75">
      <c r="A12" s="10">
        <v>8</v>
      </c>
      <c r="B12" s="10" t="s">
        <v>9</v>
      </c>
      <c r="C12" s="10"/>
      <c r="D12" s="10"/>
      <c r="E12" s="10"/>
      <c r="F12" s="10"/>
      <c r="G12" s="10"/>
    </row>
    <row r="13" spans="1:7" ht="12.75">
      <c r="A13" s="10">
        <v>9</v>
      </c>
      <c r="B13" s="11" t="s">
        <v>69</v>
      </c>
      <c r="C13" s="11">
        <f>SUM(C10:C12)</f>
        <v>0</v>
      </c>
      <c r="D13" s="11">
        <f>SUM(D10:D12)</f>
        <v>0</v>
      </c>
      <c r="E13" s="11">
        <f>SUM(E10:E12)</f>
        <v>0</v>
      </c>
      <c r="F13" s="11">
        <f>SUM(F10:F12)</f>
        <v>0</v>
      </c>
      <c r="G13" s="11">
        <f>SUM(G10:G12)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3.00390625" style="142" customWidth="1"/>
    <col min="2" max="2" width="112.8515625" style="142" customWidth="1"/>
    <col min="3" max="3" width="15.8515625" style="142" customWidth="1"/>
    <col min="4" max="16384" width="9.140625" style="142" customWidth="1"/>
  </cols>
  <sheetData>
    <row r="1" spans="1:3" ht="12.75">
      <c r="A1" s="203" t="s">
        <v>681</v>
      </c>
      <c r="B1" s="203"/>
      <c r="C1" s="203"/>
    </row>
    <row r="2" ht="12.75">
      <c r="B2" s="143"/>
    </row>
    <row r="3" spans="1:3" ht="12.75">
      <c r="A3" s="204" t="s">
        <v>603</v>
      </c>
      <c r="B3" s="204"/>
      <c r="C3" s="204"/>
    </row>
    <row r="4" spans="1:3" ht="12.75">
      <c r="A4" s="144"/>
      <c r="B4" s="144"/>
      <c r="C4" s="145" t="s">
        <v>466</v>
      </c>
    </row>
    <row r="5" spans="1:6" ht="12.75">
      <c r="A5" s="146" t="s">
        <v>467</v>
      </c>
      <c r="B5" s="146" t="s">
        <v>94</v>
      </c>
      <c r="C5" s="146" t="s">
        <v>95</v>
      </c>
      <c r="D5" s="147"/>
      <c r="E5" s="148"/>
      <c r="F5" s="148"/>
    </row>
    <row r="6" spans="1:6" ht="12.75">
      <c r="A6" s="146">
        <v>1</v>
      </c>
      <c r="B6" s="149" t="s">
        <v>165</v>
      </c>
      <c r="C6" s="150" t="s">
        <v>604</v>
      </c>
      <c r="D6" s="148"/>
      <c r="E6" s="148"/>
      <c r="F6" s="148"/>
    </row>
    <row r="7" spans="1:6" ht="12.75">
      <c r="A7" s="146">
        <v>2</v>
      </c>
      <c r="B7" s="146" t="s">
        <v>137</v>
      </c>
      <c r="C7" s="151">
        <v>1971410</v>
      </c>
      <c r="D7" s="148"/>
      <c r="E7" s="148"/>
      <c r="F7" s="148"/>
    </row>
    <row r="8" spans="1:6" ht="12.75">
      <c r="A8" s="146">
        <v>3</v>
      </c>
      <c r="B8" s="146" t="s">
        <v>136</v>
      </c>
      <c r="C8" s="151">
        <v>0</v>
      </c>
      <c r="D8" s="148"/>
      <c r="E8" s="148"/>
      <c r="F8" s="148"/>
    </row>
    <row r="9" spans="1:6" ht="12.75">
      <c r="A9" s="146">
        <v>4</v>
      </c>
      <c r="B9" s="146" t="s">
        <v>134</v>
      </c>
      <c r="C9" s="151">
        <v>517</v>
      </c>
      <c r="D9" s="148"/>
      <c r="E9" s="148"/>
      <c r="F9" s="148"/>
    </row>
    <row r="10" spans="1:6" ht="12.75">
      <c r="A10" s="146">
        <v>5</v>
      </c>
      <c r="B10" s="146" t="s">
        <v>135</v>
      </c>
      <c r="C10" s="151">
        <v>0</v>
      </c>
      <c r="D10" s="148"/>
      <c r="E10" s="148"/>
      <c r="F10" s="148"/>
    </row>
    <row r="11" spans="1:6" ht="12.75">
      <c r="A11" s="146">
        <v>6</v>
      </c>
      <c r="B11" s="146" t="s">
        <v>138</v>
      </c>
      <c r="C11" s="151">
        <v>0</v>
      </c>
      <c r="D11" s="148"/>
      <c r="E11" s="148"/>
      <c r="F11" s="148"/>
    </row>
    <row r="12" spans="1:6" ht="12.75">
      <c r="A12" s="146">
        <v>7</v>
      </c>
      <c r="B12" s="146" t="s">
        <v>139</v>
      </c>
      <c r="C12" s="151">
        <v>0</v>
      </c>
      <c r="D12" s="148"/>
      <c r="E12" s="148"/>
      <c r="F12" s="148"/>
    </row>
    <row r="13" spans="1:6" ht="12.75">
      <c r="A13" s="146">
        <v>8</v>
      </c>
      <c r="B13" s="146" t="s">
        <v>127</v>
      </c>
      <c r="C13" s="151">
        <v>0</v>
      </c>
      <c r="D13" s="148"/>
      <c r="E13" s="148"/>
      <c r="F13" s="148"/>
    </row>
    <row r="14" spans="1:6" ht="12.75">
      <c r="A14" s="146">
        <v>9</v>
      </c>
      <c r="B14" s="146" t="s">
        <v>140</v>
      </c>
      <c r="C14" s="151">
        <f>SUM(C7:C13)</f>
        <v>1971927</v>
      </c>
      <c r="D14" s="148"/>
      <c r="E14" s="148"/>
      <c r="F14" s="148"/>
    </row>
    <row r="15" spans="1:6" ht="12.75">
      <c r="A15" s="146">
        <v>10</v>
      </c>
      <c r="B15" s="146" t="s">
        <v>141</v>
      </c>
      <c r="C15" s="151">
        <f>C14/2</f>
        <v>985963.5</v>
      </c>
      <c r="D15" s="148"/>
      <c r="E15" s="148"/>
      <c r="F15" s="148"/>
    </row>
    <row r="16" spans="1:6" ht="12.75">
      <c r="A16" s="146"/>
      <c r="B16" s="146"/>
      <c r="C16" s="146"/>
      <c r="D16" s="148"/>
      <c r="E16" s="148"/>
      <c r="F16" s="148"/>
    </row>
    <row r="17" spans="1:6" ht="12.75">
      <c r="A17" s="146">
        <v>11</v>
      </c>
      <c r="B17" s="149" t="s">
        <v>166</v>
      </c>
      <c r="C17" s="146"/>
      <c r="D17" s="148"/>
      <c r="E17" s="148"/>
      <c r="F17" s="148"/>
    </row>
    <row r="18" spans="1:6" ht="12.75">
      <c r="A18" s="146"/>
      <c r="B18" s="146"/>
      <c r="C18" s="146"/>
      <c r="D18" s="148"/>
      <c r="E18" s="148"/>
      <c r="F18" s="148"/>
    </row>
    <row r="19" spans="1:6" ht="12.75">
      <c r="A19" s="146">
        <v>12</v>
      </c>
      <c r="B19" s="152" t="s">
        <v>605</v>
      </c>
      <c r="C19" s="151">
        <v>0</v>
      </c>
      <c r="D19" s="148"/>
      <c r="E19" s="148"/>
      <c r="F19" s="148"/>
    </row>
    <row r="20" spans="1:6" ht="12.75">
      <c r="A20" s="146">
        <v>13</v>
      </c>
      <c r="B20" s="146" t="s">
        <v>128</v>
      </c>
      <c r="C20" s="151">
        <v>0</v>
      </c>
      <c r="D20" s="148"/>
      <c r="E20" s="148"/>
      <c r="F20" s="148"/>
    </row>
    <row r="21" spans="1:6" ht="12.75">
      <c r="A21" s="146">
        <v>14</v>
      </c>
      <c r="B21" s="146" t="s">
        <v>129</v>
      </c>
      <c r="C21" s="151">
        <v>0</v>
      </c>
      <c r="D21" s="148"/>
      <c r="E21" s="148"/>
      <c r="F21" s="148"/>
    </row>
    <row r="22" spans="1:6" ht="12.75">
      <c r="A22" s="146">
        <v>15</v>
      </c>
      <c r="B22" s="146" t="s">
        <v>130</v>
      </c>
      <c r="C22" s="151">
        <v>0</v>
      </c>
      <c r="D22" s="148"/>
      <c r="E22" s="148"/>
      <c r="F22" s="148"/>
    </row>
    <row r="23" spans="1:6" ht="12.75">
      <c r="A23" s="146">
        <v>16</v>
      </c>
      <c r="B23" s="146" t="s">
        <v>131</v>
      </c>
      <c r="C23" s="151">
        <v>0</v>
      </c>
      <c r="D23" s="148"/>
      <c r="E23" s="148"/>
      <c r="F23" s="148"/>
    </row>
    <row r="24" spans="1:6" ht="12.75">
      <c r="A24" s="146">
        <v>17</v>
      </c>
      <c r="B24" s="146" t="s">
        <v>132</v>
      </c>
      <c r="C24" s="151">
        <v>0</v>
      </c>
      <c r="D24" s="148"/>
      <c r="E24" s="148"/>
      <c r="F24" s="148"/>
    </row>
    <row r="25" spans="1:6" ht="12.75">
      <c r="A25" s="146">
        <v>18</v>
      </c>
      <c r="B25" s="146" t="s">
        <v>606</v>
      </c>
      <c r="C25" s="151">
        <v>0</v>
      </c>
      <c r="D25" s="148"/>
      <c r="E25" s="148"/>
      <c r="F25" s="148"/>
    </row>
    <row r="26" spans="1:6" ht="12.75">
      <c r="A26" s="146">
        <v>19</v>
      </c>
      <c r="B26" s="146" t="s">
        <v>69</v>
      </c>
      <c r="C26" s="151">
        <v>0</v>
      </c>
      <c r="D26" s="148"/>
      <c r="E26" s="148"/>
      <c r="F26" s="148"/>
    </row>
    <row r="27" spans="1:6" ht="12.75">
      <c r="A27" s="146">
        <v>20</v>
      </c>
      <c r="B27" s="146" t="s">
        <v>142</v>
      </c>
      <c r="C27" s="151">
        <v>0</v>
      </c>
      <c r="D27" s="148"/>
      <c r="E27" s="148"/>
      <c r="F27" s="148"/>
    </row>
    <row r="28" spans="1:6" ht="12.75">
      <c r="A28" s="146"/>
      <c r="B28" s="146"/>
      <c r="C28" s="151"/>
      <c r="D28" s="148"/>
      <c r="E28" s="148"/>
      <c r="F28" s="148"/>
    </row>
    <row r="29" spans="1:6" ht="12.75">
      <c r="A29" s="146">
        <v>21</v>
      </c>
      <c r="B29" s="146" t="s">
        <v>143</v>
      </c>
      <c r="C29" s="151">
        <v>0</v>
      </c>
      <c r="D29" s="148"/>
      <c r="E29" s="148"/>
      <c r="F29" s="148"/>
    </row>
    <row r="30" spans="1:6" ht="12.75">
      <c r="A30" s="146"/>
      <c r="B30" s="146"/>
      <c r="C30" s="146"/>
      <c r="D30" s="148"/>
      <c r="E30" s="148"/>
      <c r="F30" s="148"/>
    </row>
    <row r="31" spans="1:6" ht="12.75">
      <c r="A31" s="146">
        <v>22</v>
      </c>
      <c r="B31" s="149" t="s">
        <v>607</v>
      </c>
      <c r="C31" s="146"/>
      <c r="D31" s="148"/>
      <c r="E31" s="148"/>
      <c r="F31" s="148"/>
    </row>
    <row r="32" spans="1:6" ht="12.75">
      <c r="A32" s="146">
        <v>23</v>
      </c>
      <c r="B32" s="146" t="s">
        <v>145</v>
      </c>
      <c r="C32" s="153"/>
      <c r="D32" s="148"/>
      <c r="E32" s="148"/>
      <c r="F32" s="148"/>
    </row>
    <row r="33" spans="1:6" ht="12.75">
      <c r="A33" s="146">
        <v>24</v>
      </c>
      <c r="B33" s="146" t="s">
        <v>608</v>
      </c>
      <c r="C33" s="151"/>
      <c r="D33" s="148"/>
      <c r="E33" s="148"/>
      <c r="F33" s="148"/>
    </row>
    <row r="34" spans="1:6" ht="12.75">
      <c r="A34" s="146">
        <v>25</v>
      </c>
      <c r="B34" s="146" t="s">
        <v>609</v>
      </c>
      <c r="C34" s="151"/>
      <c r="D34" s="148"/>
      <c r="E34" s="148"/>
      <c r="F34" s="148"/>
    </row>
    <row r="35" spans="1:6" ht="12.75">
      <c r="A35" s="146">
        <v>26</v>
      </c>
      <c r="B35" s="146" t="s">
        <v>69</v>
      </c>
      <c r="C35" s="151"/>
      <c r="D35" s="148"/>
      <c r="E35" s="148"/>
      <c r="F35" s="148"/>
    </row>
    <row r="36" spans="1:6" ht="12.75">
      <c r="A36" s="154"/>
      <c r="B36" s="154"/>
      <c r="C36" s="154"/>
      <c r="D36" s="148"/>
      <c r="E36" s="148"/>
      <c r="F36" s="148"/>
    </row>
    <row r="37" spans="1:6" ht="12.75">
      <c r="A37" s="154"/>
      <c r="B37" s="154"/>
      <c r="C37" s="154"/>
      <c r="D37" s="148"/>
      <c r="E37" s="148"/>
      <c r="F37" s="148"/>
    </row>
    <row r="38" spans="4:6" ht="12.75">
      <c r="D38" s="148"/>
      <c r="E38" s="148"/>
      <c r="F38" s="148"/>
    </row>
    <row r="39" spans="4:6" ht="12.75">
      <c r="D39" s="148"/>
      <c r="E39" s="148"/>
      <c r="F39" s="148"/>
    </row>
    <row r="40" spans="4:6" ht="12.75">
      <c r="D40" s="148"/>
      <c r="E40" s="148"/>
      <c r="F40" s="148"/>
    </row>
  </sheetData>
  <sheetProtection/>
  <mergeCells count="2">
    <mergeCell ref="A1:C1"/>
    <mergeCell ref="A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6">
      <selection activeCell="B14" sqref="B14"/>
    </sheetView>
  </sheetViews>
  <sheetFormatPr defaultColWidth="9.140625" defaultRowHeight="12.75"/>
  <cols>
    <col min="1" max="1" width="4.8515625" style="0" customWidth="1"/>
    <col min="2" max="2" width="44.28125" style="0" customWidth="1"/>
    <col min="3" max="12" width="10.7109375" style="0" customWidth="1"/>
  </cols>
  <sheetData>
    <row r="1" ht="12.75">
      <c r="B1" s="1" t="s">
        <v>665</v>
      </c>
    </row>
    <row r="3" ht="12.75">
      <c r="B3" t="s">
        <v>439</v>
      </c>
    </row>
    <row r="4" spans="2:11" ht="12.75">
      <c r="B4" s="6" t="s">
        <v>189</v>
      </c>
      <c r="E4" s="14"/>
      <c r="F4" s="14"/>
      <c r="G4" s="14"/>
      <c r="H4" s="14"/>
      <c r="I4" s="14"/>
      <c r="J4" s="14"/>
      <c r="K4" s="14"/>
    </row>
    <row r="5" spans="2:11" ht="12.75">
      <c r="B5" s="6"/>
      <c r="C5" s="1" t="s">
        <v>452</v>
      </c>
      <c r="E5" s="14"/>
      <c r="F5" s="14"/>
      <c r="G5" s="14"/>
      <c r="H5" s="14"/>
      <c r="I5" s="14"/>
      <c r="J5" s="14"/>
      <c r="K5" s="14"/>
    </row>
    <row r="6" spans="1:11" ht="12.75">
      <c r="A6" s="13"/>
      <c r="B6" s="13" t="s">
        <v>92</v>
      </c>
      <c r="C6" s="13" t="s">
        <v>93</v>
      </c>
      <c r="D6" s="13" t="s">
        <v>96</v>
      </c>
      <c r="E6" s="13" t="s">
        <v>97</v>
      </c>
      <c r="F6" s="81" t="s">
        <v>173</v>
      </c>
      <c r="G6" s="81" t="s">
        <v>159</v>
      </c>
      <c r="H6" s="13" t="s">
        <v>153</v>
      </c>
      <c r="I6" s="14"/>
      <c r="J6" s="14"/>
      <c r="K6" s="14"/>
    </row>
    <row r="7" spans="1:11" ht="12.75">
      <c r="A7" s="10"/>
      <c r="B7" s="11" t="s">
        <v>2</v>
      </c>
      <c r="C7" s="10" t="s">
        <v>175</v>
      </c>
      <c r="D7" s="10"/>
      <c r="E7" s="10"/>
      <c r="F7" s="11" t="s">
        <v>174</v>
      </c>
      <c r="G7" s="81" t="s">
        <v>610</v>
      </c>
      <c r="H7" s="81" t="s">
        <v>604</v>
      </c>
      <c r="I7" s="15"/>
      <c r="J7" s="14"/>
      <c r="K7" s="14"/>
    </row>
    <row r="8" spans="1:11" ht="12.75">
      <c r="A8" s="10"/>
      <c r="B8" s="11"/>
      <c r="C8" s="10" t="s">
        <v>168</v>
      </c>
      <c r="D8" s="10" t="s">
        <v>170</v>
      </c>
      <c r="E8" s="10" t="s">
        <v>169</v>
      </c>
      <c r="F8" s="11"/>
      <c r="G8" s="10"/>
      <c r="H8" s="10"/>
      <c r="I8" s="15"/>
      <c r="J8" s="14"/>
      <c r="K8" s="14"/>
    </row>
    <row r="9" spans="1:11" ht="12.75">
      <c r="A9" s="10">
        <v>1</v>
      </c>
      <c r="B9" s="23" t="s">
        <v>172</v>
      </c>
      <c r="C9" s="11"/>
      <c r="D9" s="13"/>
      <c r="E9" s="23"/>
      <c r="F9" s="13"/>
      <c r="G9" s="11"/>
      <c r="H9" s="10"/>
      <c r="I9" s="15"/>
      <c r="J9" s="14"/>
      <c r="K9" s="14"/>
    </row>
    <row r="10" spans="1:11" ht="12.75">
      <c r="A10" s="10">
        <v>2</v>
      </c>
      <c r="B10" s="23" t="s">
        <v>176</v>
      </c>
      <c r="C10" s="11"/>
      <c r="D10" s="13"/>
      <c r="E10" s="23"/>
      <c r="F10" s="13"/>
      <c r="G10" s="11"/>
      <c r="H10" s="10"/>
      <c r="I10" s="15"/>
      <c r="J10" s="14"/>
      <c r="K10" s="14"/>
    </row>
    <row r="11" spans="1:11" ht="12.75">
      <c r="A11" s="10">
        <v>3</v>
      </c>
      <c r="B11" s="10" t="s">
        <v>177</v>
      </c>
      <c r="C11" s="109">
        <v>5054467</v>
      </c>
      <c r="D11" s="114">
        <v>859752</v>
      </c>
      <c r="E11" s="109"/>
      <c r="F11" s="109">
        <f>SUM(C11:E11)</f>
        <v>5914219</v>
      </c>
      <c r="G11" s="176">
        <v>9844614</v>
      </c>
      <c r="H11" s="109">
        <v>9844614</v>
      </c>
      <c r="I11" s="14"/>
      <c r="J11" s="14"/>
      <c r="K11" s="14"/>
    </row>
    <row r="12" spans="1:11" ht="12.75">
      <c r="A12" s="10">
        <v>4</v>
      </c>
      <c r="B12" s="13" t="s">
        <v>178</v>
      </c>
      <c r="C12" s="114">
        <v>1361118</v>
      </c>
      <c r="D12" s="114">
        <v>182782</v>
      </c>
      <c r="E12" s="109"/>
      <c r="F12" s="109">
        <f>SUM(C12:E12)</f>
        <v>1543900</v>
      </c>
      <c r="G12" s="177">
        <v>2211009</v>
      </c>
      <c r="H12" s="109">
        <v>2211009</v>
      </c>
      <c r="I12" s="3"/>
      <c r="J12" s="14"/>
      <c r="K12" s="14"/>
    </row>
    <row r="13" spans="1:11" ht="12.75">
      <c r="A13" s="10">
        <v>5</v>
      </c>
      <c r="B13" s="13" t="s">
        <v>179</v>
      </c>
      <c r="C13" s="114">
        <v>5408921</v>
      </c>
      <c r="D13" s="114"/>
      <c r="E13" s="109"/>
      <c r="F13" s="109">
        <f>SUM(C13:E13)</f>
        <v>5408921</v>
      </c>
      <c r="G13" s="177">
        <v>6784175</v>
      </c>
      <c r="H13" s="109">
        <v>6784175</v>
      </c>
      <c r="I13" s="76"/>
      <c r="J13" s="76"/>
      <c r="K13" s="76"/>
    </row>
    <row r="14" spans="1:11" ht="12.75">
      <c r="A14" s="10">
        <v>6</v>
      </c>
      <c r="B14" s="13" t="s">
        <v>180</v>
      </c>
      <c r="C14" s="114">
        <v>1289749</v>
      </c>
      <c r="D14" s="114">
        <v>0</v>
      </c>
      <c r="E14" s="109">
        <v>0</v>
      </c>
      <c r="F14" s="109">
        <f>SUM(C14:E14)</f>
        <v>1289749</v>
      </c>
      <c r="G14" s="177">
        <v>1617369</v>
      </c>
      <c r="H14" s="177">
        <v>1422640</v>
      </c>
      <c r="I14" s="3"/>
      <c r="J14" s="14"/>
      <c r="K14" s="14"/>
    </row>
    <row r="15" spans="1:11" ht="12.75">
      <c r="A15" s="10">
        <v>7</v>
      </c>
      <c r="B15" s="13" t="s">
        <v>181</v>
      </c>
      <c r="C15" s="114">
        <v>166967</v>
      </c>
      <c r="D15" s="114">
        <v>0</v>
      </c>
      <c r="E15" s="109"/>
      <c r="F15" s="109">
        <f>SUM(C15:E15)</f>
        <v>166967</v>
      </c>
      <c r="G15" s="177">
        <v>223849</v>
      </c>
      <c r="H15" s="177">
        <v>223849</v>
      </c>
      <c r="I15" s="12"/>
      <c r="J15" s="14"/>
      <c r="K15" s="14"/>
    </row>
    <row r="16" spans="1:11" ht="12.75">
      <c r="A16" s="11">
        <v>8</v>
      </c>
      <c r="B16" s="11" t="s">
        <v>171</v>
      </c>
      <c r="C16" s="110">
        <f aca="true" t="shared" si="0" ref="C16:H16">SUM(C11:C15)</f>
        <v>13281222</v>
      </c>
      <c r="D16" s="110">
        <f t="shared" si="0"/>
        <v>1042534</v>
      </c>
      <c r="E16" s="110">
        <f t="shared" si="0"/>
        <v>0</v>
      </c>
      <c r="F16" s="110">
        <f t="shared" si="0"/>
        <v>14323756</v>
      </c>
      <c r="G16" s="110">
        <f t="shared" si="0"/>
        <v>20681016</v>
      </c>
      <c r="H16" s="110">
        <f t="shared" si="0"/>
        <v>20486287</v>
      </c>
      <c r="I16" s="3"/>
      <c r="J16" s="14"/>
      <c r="K16" s="14"/>
    </row>
    <row r="17" spans="1:11" ht="12.75">
      <c r="A17" s="10"/>
      <c r="B17" s="13"/>
      <c r="C17" s="114"/>
      <c r="D17" s="114"/>
      <c r="E17" s="109"/>
      <c r="F17" s="114"/>
      <c r="G17" s="114"/>
      <c r="H17" s="109"/>
      <c r="I17" s="3"/>
      <c r="J17" s="14"/>
      <c r="K17" s="14"/>
    </row>
    <row r="18" spans="1:11" ht="12.75">
      <c r="A18" s="22">
        <v>9</v>
      </c>
      <c r="B18" s="11" t="s">
        <v>182</v>
      </c>
      <c r="C18" s="114"/>
      <c r="D18" s="114"/>
      <c r="E18" s="110"/>
      <c r="F18" s="114"/>
      <c r="G18" s="114"/>
      <c r="H18" s="109"/>
      <c r="I18" s="15"/>
      <c r="J18" s="14"/>
      <c r="K18" s="14"/>
    </row>
    <row r="19" spans="1:11" ht="12.75">
      <c r="A19" s="22">
        <v>10</v>
      </c>
      <c r="B19" s="11" t="s">
        <v>176</v>
      </c>
      <c r="C19" s="114"/>
      <c r="D19" s="114"/>
      <c r="E19" s="110"/>
      <c r="F19" s="114"/>
      <c r="G19" s="114"/>
      <c r="H19" s="109"/>
      <c r="I19" s="15"/>
      <c r="J19" s="14"/>
      <c r="K19" s="14"/>
    </row>
    <row r="20" spans="1:11" ht="12.75">
      <c r="A20" s="10">
        <v>11</v>
      </c>
      <c r="B20" s="13" t="s">
        <v>183</v>
      </c>
      <c r="C20" s="114">
        <v>0</v>
      </c>
      <c r="D20" s="114">
        <v>0</v>
      </c>
      <c r="E20" s="109">
        <v>0</v>
      </c>
      <c r="F20" s="114">
        <v>0</v>
      </c>
      <c r="G20" s="114">
        <v>472276</v>
      </c>
      <c r="H20" s="109">
        <v>450313</v>
      </c>
      <c r="I20" s="3"/>
      <c r="J20" s="14"/>
      <c r="K20" s="14"/>
    </row>
    <row r="21" spans="1:11" ht="12.75">
      <c r="A21" s="10">
        <v>12</v>
      </c>
      <c r="B21" s="13" t="s">
        <v>184</v>
      </c>
      <c r="C21" s="114"/>
      <c r="D21" s="114"/>
      <c r="E21" s="109"/>
      <c r="F21" s="114"/>
      <c r="G21" s="114"/>
      <c r="H21" s="109"/>
      <c r="I21" s="3"/>
      <c r="J21" s="14"/>
      <c r="K21" s="14"/>
    </row>
    <row r="22" spans="1:11" ht="12.75">
      <c r="A22" s="10">
        <v>13</v>
      </c>
      <c r="B22" s="13" t="s">
        <v>185</v>
      </c>
      <c r="C22" s="109"/>
      <c r="D22" s="109"/>
      <c r="E22" s="109"/>
      <c r="F22" s="114"/>
      <c r="G22" s="109"/>
      <c r="H22" s="109"/>
      <c r="I22" s="3"/>
      <c r="J22" s="14"/>
      <c r="K22" s="14"/>
    </row>
    <row r="23" spans="1:11" ht="12.75">
      <c r="A23" s="10">
        <v>14</v>
      </c>
      <c r="B23" s="13" t="s">
        <v>186</v>
      </c>
      <c r="C23" s="109"/>
      <c r="D23" s="109"/>
      <c r="E23" s="109"/>
      <c r="F23" s="114"/>
      <c r="G23" s="109"/>
      <c r="H23" s="109"/>
      <c r="I23" s="3"/>
      <c r="J23" s="14"/>
      <c r="K23" s="14"/>
    </row>
    <row r="24" spans="1:11" ht="12.75">
      <c r="A24" s="10">
        <v>15</v>
      </c>
      <c r="B24" s="13" t="s">
        <v>187</v>
      </c>
      <c r="C24" s="109"/>
      <c r="D24" s="109"/>
      <c r="E24" s="109"/>
      <c r="F24" s="114">
        <f>C24+D24+E24</f>
        <v>0</v>
      </c>
      <c r="G24" s="109"/>
      <c r="H24" s="109"/>
      <c r="I24" s="3"/>
      <c r="J24" s="14"/>
      <c r="K24" s="14"/>
    </row>
    <row r="25" spans="1:11" ht="12.75">
      <c r="A25" s="10">
        <v>16</v>
      </c>
      <c r="B25" s="11" t="s">
        <v>109</v>
      </c>
      <c r="C25" s="110">
        <f aca="true" t="shared" si="1" ref="C25:H25">SUM(C20:C24)</f>
        <v>0</v>
      </c>
      <c r="D25" s="110">
        <f t="shared" si="1"/>
        <v>0</v>
      </c>
      <c r="E25" s="110">
        <f t="shared" si="1"/>
        <v>0</v>
      </c>
      <c r="F25" s="110">
        <f t="shared" si="1"/>
        <v>0</v>
      </c>
      <c r="G25" s="110">
        <f t="shared" si="1"/>
        <v>472276</v>
      </c>
      <c r="H25" s="110">
        <f t="shared" si="1"/>
        <v>450313</v>
      </c>
      <c r="I25" s="3"/>
      <c r="J25" s="14"/>
      <c r="K25" s="14"/>
    </row>
    <row r="26" spans="1:11" ht="12.75">
      <c r="A26" s="11"/>
      <c r="B26" s="10"/>
      <c r="C26" s="109"/>
      <c r="D26" s="109"/>
      <c r="E26" s="110"/>
      <c r="F26" s="109"/>
      <c r="G26" s="109"/>
      <c r="H26" s="109"/>
      <c r="I26" s="14"/>
      <c r="J26" s="14"/>
      <c r="K26" s="14"/>
    </row>
    <row r="27" spans="1:11" ht="12.75">
      <c r="A27" s="21">
        <v>17</v>
      </c>
      <c r="B27" s="11" t="s">
        <v>188</v>
      </c>
      <c r="C27" s="109"/>
      <c r="D27" s="109"/>
      <c r="E27" s="110"/>
      <c r="F27" s="109"/>
      <c r="G27" s="109"/>
      <c r="H27" s="109"/>
      <c r="I27" s="15"/>
      <c r="J27" s="14"/>
      <c r="K27" s="14"/>
    </row>
    <row r="28" spans="1:11" ht="12.75">
      <c r="A28" s="11">
        <v>18</v>
      </c>
      <c r="B28" s="13" t="s">
        <v>110</v>
      </c>
      <c r="C28" s="114">
        <v>3336607</v>
      </c>
      <c r="D28" s="109">
        <v>0</v>
      </c>
      <c r="E28" s="110"/>
      <c r="F28" s="114">
        <f>SUM(C28:E28)</f>
        <v>3336607</v>
      </c>
      <c r="G28" s="114">
        <v>3293549</v>
      </c>
      <c r="H28" s="114">
        <v>0</v>
      </c>
      <c r="I28" s="3"/>
      <c r="J28" s="14"/>
      <c r="K28" s="14"/>
    </row>
    <row r="29" spans="1:11" ht="12.75">
      <c r="A29" s="10">
        <v>19</v>
      </c>
      <c r="B29" s="22" t="s">
        <v>111</v>
      </c>
      <c r="C29" s="109"/>
      <c r="D29" s="109"/>
      <c r="E29" s="110"/>
      <c r="F29" s="114">
        <f>SUM(C29:E29)</f>
        <v>0</v>
      </c>
      <c r="G29" s="109">
        <v>0</v>
      </c>
      <c r="H29" s="109">
        <v>0</v>
      </c>
      <c r="I29" s="16"/>
      <c r="J29" s="14"/>
      <c r="K29" s="14"/>
    </row>
    <row r="30" spans="1:11" ht="12.75">
      <c r="A30" s="11">
        <v>20</v>
      </c>
      <c r="B30" s="22" t="s">
        <v>112</v>
      </c>
      <c r="C30" s="109"/>
      <c r="D30" s="109"/>
      <c r="E30" s="110"/>
      <c r="F30" s="114">
        <f>SUM(C30:E30)</f>
        <v>0</v>
      </c>
      <c r="G30" s="109">
        <v>0</v>
      </c>
      <c r="H30" s="109">
        <v>0</v>
      </c>
      <c r="I30" s="16"/>
      <c r="J30" s="14"/>
      <c r="K30" s="14"/>
    </row>
    <row r="31" spans="1:11" ht="12.75">
      <c r="A31" s="11">
        <v>21</v>
      </c>
      <c r="B31" s="22" t="s">
        <v>113</v>
      </c>
      <c r="C31" s="109"/>
      <c r="D31" s="109"/>
      <c r="E31" s="110"/>
      <c r="F31" s="114">
        <f>SUM(C31:E31)</f>
        <v>0</v>
      </c>
      <c r="G31" s="109">
        <v>0</v>
      </c>
      <c r="H31" s="109">
        <v>0</v>
      </c>
      <c r="I31" s="16"/>
      <c r="J31" s="14"/>
      <c r="K31" s="14"/>
    </row>
    <row r="32" spans="1:11" ht="12.75">
      <c r="A32" s="11">
        <v>22</v>
      </c>
      <c r="B32" s="22" t="s">
        <v>109</v>
      </c>
      <c r="C32" s="109">
        <f aca="true" t="shared" si="2" ref="C32:H32">SUM(C28:C31)</f>
        <v>3336607</v>
      </c>
      <c r="D32" s="109">
        <f t="shared" si="2"/>
        <v>0</v>
      </c>
      <c r="E32" s="109">
        <f t="shared" si="2"/>
        <v>0</v>
      </c>
      <c r="F32" s="109">
        <f t="shared" si="2"/>
        <v>3336607</v>
      </c>
      <c r="G32" s="109">
        <f t="shared" si="2"/>
        <v>3293549</v>
      </c>
      <c r="H32" s="109">
        <f t="shared" si="2"/>
        <v>0</v>
      </c>
      <c r="I32" s="16"/>
      <c r="J32" s="14"/>
      <c r="K32" s="14"/>
    </row>
    <row r="33" spans="1:11" ht="12.75">
      <c r="A33" s="11">
        <v>23</v>
      </c>
      <c r="B33" s="21" t="s">
        <v>114</v>
      </c>
      <c r="C33" s="110"/>
      <c r="D33" s="110"/>
      <c r="E33" s="110"/>
      <c r="F33" s="178"/>
      <c r="G33" s="110"/>
      <c r="H33" s="110"/>
      <c r="I33" s="17"/>
      <c r="J33" s="15"/>
      <c r="K33" s="14"/>
    </row>
    <row r="34" spans="1:11" ht="12.75">
      <c r="A34" s="21">
        <v>24</v>
      </c>
      <c r="B34" s="11" t="s">
        <v>115</v>
      </c>
      <c r="C34" s="109"/>
      <c r="D34" s="110"/>
      <c r="E34" s="110"/>
      <c r="F34" s="176"/>
      <c r="G34" s="109"/>
      <c r="H34" s="109"/>
      <c r="I34" s="17"/>
      <c r="J34" s="14"/>
      <c r="K34" s="14"/>
    </row>
    <row r="35" spans="1:11" ht="12.75">
      <c r="A35" s="11">
        <v>25</v>
      </c>
      <c r="B35" s="81" t="s">
        <v>617</v>
      </c>
      <c r="C35" s="109">
        <v>0</v>
      </c>
      <c r="D35" s="109">
        <v>0</v>
      </c>
      <c r="E35" s="110">
        <v>0</v>
      </c>
      <c r="F35" s="176">
        <v>0</v>
      </c>
      <c r="G35" s="109">
        <v>958106</v>
      </c>
      <c r="H35" s="109">
        <v>459497</v>
      </c>
      <c r="I35" s="16"/>
      <c r="J35" s="14"/>
      <c r="K35" s="14"/>
    </row>
    <row r="36" spans="1:11" ht="12.75">
      <c r="A36" s="10">
        <v>26</v>
      </c>
      <c r="B36" s="11" t="s">
        <v>82</v>
      </c>
      <c r="C36" s="110">
        <f aca="true" t="shared" si="3" ref="C36:H36">C16+C25+C32+C35</f>
        <v>16617829</v>
      </c>
      <c r="D36" s="110">
        <f t="shared" si="3"/>
        <v>1042534</v>
      </c>
      <c r="E36" s="110">
        <f t="shared" si="3"/>
        <v>0</v>
      </c>
      <c r="F36" s="110">
        <f t="shared" si="3"/>
        <v>17660363</v>
      </c>
      <c r="G36" s="110">
        <f t="shared" si="3"/>
        <v>25404947</v>
      </c>
      <c r="H36" s="110">
        <f t="shared" si="3"/>
        <v>21396097</v>
      </c>
      <c r="I36" s="14"/>
      <c r="J36" s="14"/>
      <c r="K36" s="14"/>
    </row>
    <row r="38" spans="1:12" ht="12.75">
      <c r="A38" s="10"/>
      <c r="B38" s="10" t="s">
        <v>92</v>
      </c>
      <c r="C38" s="10" t="s">
        <v>93</v>
      </c>
      <c r="D38" s="10" t="s">
        <v>150</v>
      </c>
      <c r="E38" s="10" t="s">
        <v>99</v>
      </c>
      <c r="F38" s="10" t="s">
        <v>151</v>
      </c>
      <c r="G38" s="10" t="s">
        <v>152</v>
      </c>
      <c r="H38" s="10" t="s">
        <v>153</v>
      </c>
      <c r="I38" s="10" t="s">
        <v>154</v>
      </c>
      <c r="J38" s="10" t="s">
        <v>155</v>
      </c>
      <c r="K38" s="10" t="s">
        <v>156</v>
      </c>
      <c r="L38" s="10" t="s">
        <v>157</v>
      </c>
    </row>
    <row r="39" spans="1:12" ht="12.75">
      <c r="A39" s="10"/>
      <c r="B39" s="41" t="s">
        <v>119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10">
        <v>27</v>
      </c>
      <c r="B40" s="40" t="s">
        <v>73</v>
      </c>
      <c r="C40" s="10" t="s">
        <v>74</v>
      </c>
      <c r="D40" s="10" t="s">
        <v>75</v>
      </c>
      <c r="E40" s="10" t="s">
        <v>76</v>
      </c>
      <c r="F40" s="10" t="s">
        <v>77</v>
      </c>
      <c r="G40" s="10" t="s">
        <v>78</v>
      </c>
      <c r="H40" s="10" t="s">
        <v>116</v>
      </c>
      <c r="I40" s="10" t="s">
        <v>23</v>
      </c>
      <c r="J40" s="10" t="s">
        <v>117</v>
      </c>
      <c r="K40" s="10" t="s">
        <v>71</v>
      </c>
      <c r="L40" s="10" t="s">
        <v>79</v>
      </c>
    </row>
    <row r="41" spans="1:12" ht="12.75">
      <c r="A41" s="10">
        <v>28</v>
      </c>
      <c r="B41" s="41" t="s">
        <v>118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10">
        <v>29</v>
      </c>
      <c r="B42" s="123" t="s">
        <v>418</v>
      </c>
      <c r="C42" s="179"/>
      <c r="D42" s="179"/>
      <c r="E42" s="179">
        <v>0</v>
      </c>
      <c r="F42" s="179"/>
      <c r="G42" s="179"/>
      <c r="H42" s="179"/>
      <c r="I42" s="179"/>
      <c r="J42" s="179"/>
      <c r="K42" s="179"/>
      <c r="L42" s="179">
        <f>SUM(C42:K42)</f>
        <v>0</v>
      </c>
    </row>
    <row r="43" spans="1:12" ht="12.75">
      <c r="A43" s="10">
        <v>30</v>
      </c>
      <c r="B43" s="123" t="s">
        <v>419</v>
      </c>
      <c r="C43" s="179">
        <v>3970019</v>
      </c>
      <c r="D43" s="179">
        <v>1088790</v>
      </c>
      <c r="E43" s="179">
        <v>660634</v>
      </c>
      <c r="F43" s="179"/>
      <c r="G43" s="179">
        <v>131862</v>
      </c>
      <c r="H43" s="179">
        <v>131930</v>
      </c>
      <c r="I43" s="179"/>
      <c r="J43" s="179"/>
      <c r="K43" s="179"/>
      <c r="L43" s="179">
        <f>SUM(C43:K43)</f>
        <v>5983235</v>
      </c>
    </row>
    <row r="44" spans="1:12" ht="12.75">
      <c r="A44" s="10">
        <v>31</v>
      </c>
      <c r="B44" s="123" t="s">
        <v>420</v>
      </c>
      <c r="C44" s="179"/>
      <c r="D44" s="179"/>
      <c r="E44" s="179">
        <v>447805</v>
      </c>
      <c r="F44" s="179"/>
      <c r="G44" s="179"/>
      <c r="H44" s="179"/>
      <c r="I44" s="179"/>
      <c r="J44" s="179"/>
      <c r="K44" s="179"/>
      <c r="L44" s="179">
        <f aca="true" t="shared" si="4" ref="L44:L57">SUM(C44:K44)</f>
        <v>447805</v>
      </c>
    </row>
    <row r="45" spans="1:12" ht="12.75">
      <c r="A45" s="10">
        <v>32</v>
      </c>
      <c r="B45" s="123" t="s">
        <v>421</v>
      </c>
      <c r="C45" s="179">
        <v>111000</v>
      </c>
      <c r="D45" s="179">
        <v>29970</v>
      </c>
      <c r="E45" s="179">
        <v>2907583</v>
      </c>
      <c r="F45" s="179"/>
      <c r="G45" s="179"/>
      <c r="H45" s="179"/>
      <c r="I45" s="179"/>
      <c r="J45" s="179"/>
      <c r="K45" s="179"/>
      <c r="L45" s="179">
        <f t="shared" si="4"/>
        <v>3048553</v>
      </c>
    </row>
    <row r="46" spans="1:12" ht="12.75">
      <c r="A46" s="10">
        <v>33</v>
      </c>
      <c r="B46" s="123" t="s">
        <v>444</v>
      </c>
      <c r="C46" s="179"/>
      <c r="D46" s="179"/>
      <c r="E46" s="179"/>
      <c r="F46" s="179"/>
      <c r="G46" s="179">
        <v>71256</v>
      </c>
      <c r="H46" s="179"/>
      <c r="I46" s="179"/>
      <c r="J46" s="179"/>
      <c r="K46" s="179"/>
      <c r="L46" s="179">
        <f t="shared" si="4"/>
        <v>71256</v>
      </c>
    </row>
    <row r="47" spans="1:12" ht="12.75">
      <c r="A47" s="10">
        <v>34</v>
      </c>
      <c r="B47" s="123" t="s">
        <v>422</v>
      </c>
      <c r="C47" s="179"/>
      <c r="D47" s="179"/>
      <c r="E47" s="179"/>
      <c r="F47" s="179"/>
      <c r="G47" s="179"/>
      <c r="H47" s="179"/>
      <c r="I47" s="179"/>
      <c r="J47" s="179"/>
      <c r="K47" s="179"/>
      <c r="L47" s="179">
        <f t="shared" si="4"/>
        <v>0</v>
      </c>
    </row>
    <row r="48" spans="1:12" ht="12.75">
      <c r="A48" s="10">
        <v>35</v>
      </c>
      <c r="B48" s="123" t="s">
        <v>423</v>
      </c>
      <c r="C48" s="179"/>
      <c r="D48" s="179"/>
      <c r="E48" s="179"/>
      <c r="F48" s="179"/>
      <c r="G48" s="179"/>
      <c r="H48" s="179"/>
      <c r="I48" s="179"/>
      <c r="J48" s="179"/>
      <c r="K48" s="179"/>
      <c r="L48" s="179">
        <f t="shared" si="4"/>
        <v>0</v>
      </c>
    </row>
    <row r="49" spans="1:12" ht="12.75">
      <c r="A49" s="10">
        <v>36</v>
      </c>
      <c r="B49" s="42" t="s">
        <v>455</v>
      </c>
      <c r="C49" s="179"/>
      <c r="D49" s="179"/>
      <c r="E49" s="179"/>
      <c r="F49" s="179">
        <v>1341440</v>
      </c>
      <c r="G49" s="179"/>
      <c r="H49" s="179"/>
      <c r="I49" s="179"/>
      <c r="J49" s="179"/>
      <c r="K49" s="179"/>
      <c r="L49" s="179">
        <f t="shared" si="4"/>
        <v>1341440</v>
      </c>
    </row>
    <row r="50" spans="1:12" ht="12.75">
      <c r="A50" s="10">
        <v>37</v>
      </c>
      <c r="B50" s="123" t="s">
        <v>424</v>
      </c>
      <c r="C50" s="179"/>
      <c r="D50" s="179"/>
      <c r="E50" s="179"/>
      <c r="F50" s="179"/>
      <c r="G50" s="179"/>
      <c r="H50" s="179"/>
      <c r="I50" s="179"/>
      <c r="J50" s="179"/>
      <c r="K50" s="179"/>
      <c r="L50" s="179">
        <f t="shared" si="4"/>
        <v>0</v>
      </c>
    </row>
    <row r="51" spans="1:12" ht="12.75">
      <c r="A51" s="10">
        <v>38</v>
      </c>
      <c r="B51" s="123" t="s">
        <v>425</v>
      </c>
      <c r="C51" s="179"/>
      <c r="D51" s="179"/>
      <c r="E51" s="179"/>
      <c r="F51" s="179"/>
      <c r="G51" s="179">
        <v>20731</v>
      </c>
      <c r="H51" s="179"/>
      <c r="I51" s="179"/>
      <c r="J51" s="179"/>
      <c r="K51" s="179"/>
      <c r="L51" s="179">
        <f>SUM(C51:K51)</f>
        <v>20731</v>
      </c>
    </row>
    <row r="52" spans="1:12" ht="12.75">
      <c r="A52" s="10">
        <v>39</v>
      </c>
      <c r="B52" s="42" t="s">
        <v>619</v>
      </c>
      <c r="C52" s="179"/>
      <c r="D52" s="179"/>
      <c r="E52" s="179"/>
      <c r="F52" s="179">
        <v>81200</v>
      </c>
      <c r="G52" s="179"/>
      <c r="H52" s="179"/>
      <c r="I52" s="179"/>
      <c r="J52" s="179"/>
      <c r="K52" s="179"/>
      <c r="L52" s="179">
        <f>SUM(C52:K52)</f>
        <v>81200</v>
      </c>
    </row>
    <row r="53" spans="1:12" ht="12.75">
      <c r="A53" s="10">
        <v>40</v>
      </c>
      <c r="B53" s="123" t="s">
        <v>426</v>
      </c>
      <c r="C53" s="179">
        <v>1968284</v>
      </c>
      <c r="D53" s="179">
        <v>531436</v>
      </c>
      <c r="E53" s="179">
        <v>946308</v>
      </c>
      <c r="F53" s="179"/>
      <c r="G53" s="179"/>
      <c r="H53" s="179">
        <v>18950</v>
      </c>
      <c r="I53" s="179"/>
      <c r="J53" s="179"/>
      <c r="K53" s="179"/>
      <c r="L53" s="179">
        <f t="shared" si="4"/>
        <v>3464978</v>
      </c>
    </row>
    <row r="54" spans="1:12" ht="12.75">
      <c r="A54" s="10">
        <v>41</v>
      </c>
      <c r="B54" s="123" t="s">
        <v>427</v>
      </c>
      <c r="C54" s="109">
        <v>3795311</v>
      </c>
      <c r="D54" s="179">
        <v>560813</v>
      </c>
      <c r="E54" s="179">
        <v>391052</v>
      </c>
      <c r="F54" s="179"/>
      <c r="G54" s="179"/>
      <c r="H54" s="179">
        <v>299433</v>
      </c>
      <c r="I54" s="179"/>
      <c r="J54" s="179"/>
      <c r="K54" s="179"/>
      <c r="L54" s="179">
        <f t="shared" si="4"/>
        <v>5046609</v>
      </c>
    </row>
    <row r="55" spans="1:12" ht="12.75">
      <c r="A55" s="10">
        <v>42</v>
      </c>
      <c r="B55" s="123" t="s">
        <v>428</v>
      </c>
      <c r="C55" s="179"/>
      <c r="D55" s="179"/>
      <c r="E55" s="179"/>
      <c r="F55" s="179"/>
      <c r="G55" s="179"/>
      <c r="H55" s="179"/>
      <c r="I55" s="179"/>
      <c r="J55" s="179"/>
      <c r="K55" s="179"/>
      <c r="L55" s="179">
        <f t="shared" si="4"/>
        <v>0</v>
      </c>
    </row>
    <row r="56" spans="1:12" ht="12.75">
      <c r="A56" s="10">
        <v>43</v>
      </c>
      <c r="B56" s="123" t="s">
        <v>429</v>
      </c>
      <c r="C56" s="179"/>
      <c r="D56" s="179"/>
      <c r="E56" s="179">
        <v>1219976</v>
      </c>
      <c r="F56" s="179"/>
      <c r="G56" s="179"/>
      <c r="H56" s="179"/>
      <c r="I56" s="179"/>
      <c r="J56" s="179"/>
      <c r="K56" s="179"/>
      <c r="L56" s="179">
        <f t="shared" si="4"/>
        <v>1219976</v>
      </c>
    </row>
    <row r="57" spans="1:12" ht="12.75">
      <c r="A57" s="10">
        <v>44</v>
      </c>
      <c r="B57" s="123" t="s">
        <v>430</v>
      </c>
      <c r="C57" s="179"/>
      <c r="D57" s="179"/>
      <c r="E57" s="179"/>
      <c r="F57" s="179"/>
      <c r="G57" s="179"/>
      <c r="H57" s="179"/>
      <c r="I57" s="179"/>
      <c r="J57" s="179"/>
      <c r="K57" s="179"/>
      <c r="L57" s="179">
        <f t="shared" si="4"/>
        <v>0</v>
      </c>
    </row>
    <row r="58" spans="1:12" ht="12.75">
      <c r="A58" s="10">
        <v>45</v>
      </c>
      <c r="B58" s="123" t="s">
        <v>431</v>
      </c>
      <c r="C58" s="179"/>
      <c r="D58" s="179"/>
      <c r="E58" s="179">
        <v>152676</v>
      </c>
      <c r="F58" s="179"/>
      <c r="G58" s="179"/>
      <c r="H58" s="179"/>
      <c r="I58" s="179"/>
      <c r="J58" s="179"/>
      <c r="K58" s="179"/>
      <c r="L58" s="179">
        <f>SUM(C58:K58)</f>
        <v>152676</v>
      </c>
    </row>
    <row r="59" spans="1:12" ht="12.75">
      <c r="A59" s="10">
        <v>46</v>
      </c>
      <c r="B59" s="42" t="s">
        <v>618</v>
      </c>
      <c r="C59" s="179"/>
      <c r="D59" s="179"/>
      <c r="E59" s="179">
        <v>58141</v>
      </c>
      <c r="F59" s="179"/>
      <c r="G59" s="179"/>
      <c r="H59" s="179"/>
      <c r="I59" s="179"/>
      <c r="J59" s="179"/>
      <c r="K59" s="179"/>
      <c r="L59" s="179">
        <f>SUM(C59:K59)</f>
        <v>58141</v>
      </c>
    </row>
    <row r="60" spans="1:12" ht="12.75">
      <c r="A60" s="10">
        <v>47</v>
      </c>
      <c r="B60" s="42" t="s">
        <v>617</v>
      </c>
      <c r="C60" s="179"/>
      <c r="D60" s="179"/>
      <c r="E60" s="179"/>
      <c r="F60" s="179"/>
      <c r="G60" s="179"/>
      <c r="H60" s="179"/>
      <c r="I60" s="179"/>
      <c r="J60" s="179">
        <v>459497</v>
      </c>
      <c r="K60" s="179"/>
      <c r="L60" s="179">
        <f>SUM(C60:K60)</f>
        <v>459497</v>
      </c>
    </row>
    <row r="61" spans="1:12" ht="12.75">
      <c r="A61" s="10">
        <v>48</v>
      </c>
      <c r="B61" s="123" t="s">
        <v>432</v>
      </c>
      <c r="C61" s="180">
        <f>SUM(C42:C60)</f>
        <v>9844614</v>
      </c>
      <c r="D61" s="180">
        <f aca="true" t="shared" si="5" ref="D61:K61">SUM(D42:D60)</f>
        <v>2211009</v>
      </c>
      <c r="E61" s="180">
        <f t="shared" si="5"/>
        <v>6784175</v>
      </c>
      <c r="F61" s="180">
        <f t="shared" si="5"/>
        <v>1422640</v>
      </c>
      <c r="G61" s="180">
        <f t="shared" si="5"/>
        <v>223849</v>
      </c>
      <c r="H61" s="180">
        <f t="shared" si="5"/>
        <v>450313</v>
      </c>
      <c r="I61" s="180">
        <f t="shared" si="5"/>
        <v>0</v>
      </c>
      <c r="J61" s="180">
        <f t="shared" si="5"/>
        <v>459497</v>
      </c>
      <c r="K61" s="180">
        <f t="shared" si="5"/>
        <v>0</v>
      </c>
      <c r="L61" s="180">
        <f>SUM(L42:L60)</f>
        <v>21396097</v>
      </c>
    </row>
    <row r="62" spans="2:10" ht="12.75">
      <c r="B62" s="15"/>
      <c r="C62" s="15"/>
      <c r="D62" s="15"/>
      <c r="E62" s="15"/>
      <c r="F62" s="15"/>
      <c r="G62" s="15"/>
      <c r="H62" s="15"/>
      <c r="I62" s="15"/>
      <c r="J62" s="15"/>
    </row>
    <row r="63" spans="2:10" ht="12.75">
      <c r="B63" s="14"/>
      <c r="C63" s="14"/>
      <c r="D63" s="14"/>
      <c r="E63" s="14"/>
      <c r="F63" s="14"/>
      <c r="G63" s="14"/>
      <c r="H63" s="14"/>
      <c r="I63" s="14"/>
      <c r="J63" s="14"/>
    </row>
    <row r="64" spans="2:10" ht="12.75">
      <c r="B64" s="15"/>
      <c r="C64" s="15"/>
      <c r="D64" s="15"/>
      <c r="E64" s="15"/>
      <c r="F64" s="15"/>
      <c r="G64" s="15"/>
      <c r="H64" s="15"/>
      <c r="I64" s="15"/>
      <c r="J64" s="15"/>
    </row>
    <row r="65" spans="2:10" ht="12.75">
      <c r="B65" s="14"/>
      <c r="C65" s="14"/>
      <c r="D65" s="14"/>
      <c r="E65" s="14"/>
      <c r="F65" s="14"/>
      <c r="G65" s="14"/>
      <c r="H65" s="14"/>
      <c r="I65" s="14"/>
      <c r="J65" s="14"/>
    </row>
    <row r="66" spans="2:10" ht="12.75">
      <c r="B66" s="14"/>
      <c r="C66" s="14"/>
      <c r="D66" s="14"/>
      <c r="E66" s="14"/>
      <c r="F66" s="14"/>
      <c r="G66" s="14"/>
      <c r="H66" s="14"/>
      <c r="I66" s="14"/>
      <c r="J66" s="1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C43">
      <selection activeCell="I6" sqref="I6"/>
    </sheetView>
  </sheetViews>
  <sheetFormatPr defaultColWidth="9.140625" defaultRowHeight="12.75"/>
  <cols>
    <col min="1" max="1" width="5.00390625" style="10" customWidth="1"/>
    <col min="2" max="2" width="46.7109375" style="0" customWidth="1"/>
    <col min="3" max="5" width="15.00390625" style="0" customWidth="1"/>
    <col min="6" max="6" width="52.421875" style="0" customWidth="1"/>
    <col min="7" max="9" width="15.00390625" style="0" customWidth="1"/>
  </cols>
  <sheetData>
    <row r="1" spans="1:2" ht="12.75">
      <c r="A1" s="14"/>
      <c r="B1" s="1" t="s">
        <v>666</v>
      </c>
    </row>
    <row r="2" ht="12.75">
      <c r="A2" s="14"/>
    </row>
    <row r="3" spans="1:2" ht="12.75">
      <c r="A3" s="14"/>
      <c r="B3" t="s">
        <v>440</v>
      </c>
    </row>
    <row r="4" spans="1:2" ht="15.75">
      <c r="A4" s="14"/>
      <c r="B4" s="7" t="s">
        <v>202</v>
      </c>
    </row>
    <row r="5" spans="1:11" ht="12.75">
      <c r="A5" s="14"/>
      <c r="C5" s="1" t="s">
        <v>465</v>
      </c>
      <c r="D5" s="1"/>
      <c r="E5" s="1"/>
      <c r="G5" s="1" t="s">
        <v>452</v>
      </c>
      <c r="J5" s="1"/>
      <c r="K5" s="1"/>
    </row>
    <row r="6" spans="1:11" ht="12.75">
      <c r="A6" s="75"/>
      <c r="B6" s="10" t="s">
        <v>92</v>
      </c>
      <c r="C6" s="10" t="s">
        <v>93</v>
      </c>
      <c r="D6" s="10" t="s">
        <v>150</v>
      </c>
      <c r="E6" s="10" t="s">
        <v>662</v>
      </c>
      <c r="F6" s="10" t="s">
        <v>151</v>
      </c>
      <c r="G6" s="10" t="s">
        <v>163</v>
      </c>
      <c r="H6" s="10" t="s">
        <v>663</v>
      </c>
      <c r="I6" s="10" t="s">
        <v>667</v>
      </c>
      <c r="J6" s="1"/>
      <c r="K6" s="1"/>
    </row>
    <row r="7" spans="2:9" ht="18">
      <c r="B7" s="192" t="s">
        <v>26</v>
      </c>
      <c r="C7" s="193"/>
      <c r="D7" s="181"/>
      <c r="E7" s="181"/>
      <c r="F7" s="192" t="s">
        <v>27</v>
      </c>
      <c r="G7" s="193"/>
      <c r="H7" s="10"/>
      <c r="I7" s="10"/>
    </row>
    <row r="8" spans="2:9" ht="12.75">
      <c r="B8" s="85" t="s">
        <v>2</v>
      </c>
      <c r="C8" s="26" t="s">
        <v>620</v>
      </c>
      <c r="D8" s="26" t="s">
        <v>610</v>
      </c>
      <c r="E8" s="26" t="s">
        <v>604</v>
      </c>
      <c r="F8" s="25" t="s">
        <v>2</v>
      </c>
      <c r="G8" s="26" t="s">
        <v>620</v>
      </c>
      <c r="H8" s="26" t="s">
        <v>610</v>
      </c>
      <c r="I8" s="26" t="s">
        <v>604</v>
      </c>
    </row>
    <row r="9" spans="1:9" ht="18">
      <c r="A9" s="10">
        <v>1</v>
      </c>
      <c r="B9" s="86" t="s">
        <v>53</v>
      </c>
      <c r="C9" s="28"/>
      <c r="D9" s="28"/>
      <c r="E9" s="28"/>
      <c r="F9" s="27" t="s">
        <v>28</v>
      </c>
      <c r="G9" s="28"/>
      <c r="H9" s="10"/>
      <c r="I9" s="10"/>
    </row>
    <row r="10" spans="1:9" ht="16.5">
      <c r="A10" s="10">
        <v>2</v>
      </c>
      <c r="B10" s="87" t="s">
        <v>29</v>
      </c>
      <c r="C10" s="30"/>
      <c r="D10" s="30"/>
      <c r="E10" s="30"/>
      <c r="F10" s="29" t="s">
        <v>30</v>
      </c>
      <c r="G10" s="30"/>
      <c r="H10" s="10"/>
      <c r="I10" s="10"/>
    </row>
    <row r="11" spans="1:9" ht="15.75">
      <c r="A11" s="10">
        <v>3</v>
      </c>
      <c r="B11" s="88" t="s">
        <v>18</v>
      </c>
      <c r="C11" s="32"/>
      <c r="D11" s="32"/>
      <c r="E11" s="32"/>
      <c r="F11" s="31" t="s">
        <v>18</v>
      </c>
      <c r="G11" s="32"/>
      <c r="H11" s="10"/>
      <c r="I11" s="10"/>
    </row>
    <row r="12" spans="1:9" ht="12.75">
      <c r="A12" s="10">
        <v>4</v>
      </c>
      <c r="B12" s="89" t="s">
        <v>193</v>
      </c>
      <c r="C12" s="34">
        <v>11520472</v>
      </c>
      <c r="D12" s="34">
        <v>12061119</v>
      </c>
      <c r="E12" s="34">
        <v>12061119</v>
      </c>
      <c r="F12" s="33" t="s">
        <v>21</v>
      </c>
      <c r="G12" s="34">
        <v>5914219</v>
      </c>
      <c r="H12" s="109">
        <v>9844614</v>
      </c>
      <c r="I12" s="109">
        <v>9844614</v>
      </c>
    </row>
    <row r="13" spans="1:9" ht="12.75">
      <c r="A13" s="10">
        <v>5</v>
      </c>
      <c r="B13" s="90" t="s">
        <v>100</v>
      </c>
      <c r="C13" s="34">
        <v>591000</v>
      </c>
      <c r="D13" s="34">
        <v>4535595</v>
      </c>
      <c r="E13" s="34">
        <v>4535595</v>
      </c>
      <c r="F13" s="33" t="s">
        <v>102</v>
      </c>
      <c r="G13" s="34">
        <v>1543900</v>
      </c>
      <c r="H13" s="109">
        <v>2211009</v>
      </c>
      <c r="I13" s="109">
        <v>2211009</v>
      </c>
    </row>
    <row r="14" spans="1:9" ht="12.75">
      <c r="A14" s="10">
        <v>6</v>
      </c>
      <c r="B14" s="90" t="s">
        <v>441</v>
      </c>
      <c r="C14" s="34">
        <v>2105000</v>
      </c>
      <c r="D14" s="34">
        <v>2139217</v>
      </c>
      <c r="E14" s="34">
        <v>1971927</v>
      </c>
      <c r="F14" s="33" t="s">
        <v>70</v>
      </c>
      <c r="G14" s="34">
        <v>5406094</v>
      </c>
      <c r="H14" s="109">
        <v>6784175</v>
      </c>
      <c r="I14" s="109">
        <v>6784175</v>
      </c>
    </row>
    <row r="15" spans="1:9" ht="12.75">
      <c r="A15" s="10">
        <v>7</v>
      </c>
      <c r="B15" s="89" t="s">
        <v>101</v>
      </c>
      <c r="C15" s="34">
        <v>1303749</v>
      </c>
      <c r="D15" s="34">
        <v>1521935</v>
      </c>
      <c r="E15" s="34">
        <v>1585152</v>
      </c>
      <c r="F15" s="33" t="s">
        <v>31</v>
      </c>
      <c r="G15" s="34">
        <v>1322809</v>
      </c>
      <c r="H15" s="109">
        <v>1617369</v>
      </c>
      <c r="I15" s="109">
        <v>1422640</v>
      </c>
    </row>
    <row r="16" spans="1:9" ht="12.75">
      <c r="A16" s="10">
        <v>8</v>
      </c>
      <c r="B16" s="89" t="s">
        <v>203</v>
      </c>
      <c r="C16" s="34"/>
      <c r="D16" s="34">
        <v>187155</v>
      </c>
      <c r="E16" s="34">
        <v>187155</v>
      </c>
      <c r="F16" s="33" t="s">
        <v>103</v>
      </c>
      <c r="G16" s="34">
        <v>136734</v>
      </c>
      <c r="H16" s="109">
        <v>223849</v>
      </c>
      <c r="I16" s="109">
        <v>223849</v>
      </c>
    </row>
    <row r="17" spans="1:9" ht="14.25">
      <c r="A17" s="10">
        <v>9</v>
      </c>
      <c r="B17" s="124" t="s">
        <v>5</v>
      </c>
      <c r="C17" s="125">
        <f>SUM(C12:C16)</f>
        <v>15520221</v>
      </c>
      <c r="D17" s="125">
        <f>SUM(D12:D16)</f>
        <v>20445021</v>
      </c>
      <c r="E17" s="125">
        <f>SUM(E12:E16)</f>
        <v>20340948</v>
      </c>
      <c r="F17" s="33" t="s">
        <v>60</v>
      </c>
      <c r="G17" s="34">
        <f>SUM(G12:G16)</f>
        <v>14323756</v>
      </c>
      <c r="H17" s="34">
        <f>SUM(H12:H16)</f>
        <v>20681016</v>
      </c>
      <c r="I17" s="34">
        <f>SUM(I12:I16)</f>
        <v>20486287</v>
      </c>
    </row>
    <row r="18" spans="2:9" ht="12.75">
      <c r="B18" s="89"/>
      <c r="C18" s="34"/>
      <c r="D18" s="34"/>
      <c r="E18" s="34"/>
      <c r="F18" s="33"/>
      <c r="G18" s="34"/>
      <c r="H18" s="109"/>
      <c r="I18" s="109"/>
    </row>
    <row r="19" spans="1:9" ht="15.75">
      <c r="A19" s="10">
        <v>11</v>
      </c>
      <c r="B19" s="88" t="s">
        <v>19</v>
      </c>
      <c r="C19" s="32"/>
      <c r="D19" s="32"/>
      <c r="E19" s="32"/>
      <c r="F19" s="31" t="s">
        <v>54</v>
      </c>
      <c r="G19" s="32"/>
      <c r="H19" s="109"/>
      <c r="I19" s="109"/>
    </row>
    <row r="20" spans="1:9" ht="12.75">
      <c r="A20" s="10">
        <v>12</v>
      </c>
      <c r="B20" s="89" t="s">
        <v>64</v>
      </c>
      <c r="C20" s="34">
        <v>0</v>
      </c>
      <c r="D20" s="34">
        <v>299433</v>
      </c>
      <c r="E20" s="34">
        <v>299433</v>
      </c>
      <c r="F20" s="33" t="s">
        <v>106</v>
      </c>
      <c r="G20" s="34"/>
      <c r="H20" s="109">
        <v>472276</v>
      </c>
      <c r="I20" s="109">
        <v>450313</v>
      </c>
    </row>
    <row r="21" spans="1:9" ht="12.75">
      <c r="A21" s="10">
        <v>13</v>
      </c>
      <c r="B21" s="89" t="s">
        <v>104</v>
      </c>
      <c r="C21" s="34"/>
      <c r="D21" s="34"/>
      <c r="E21" s="34"/>
      <c r="F21" s="33" t="s">
        <v>32</v>
      </c>
      <c r="G21" s="34"/>
      <c r="H21" s="109"/>
      <c r="I21" s="109"/>
    </row>
    <row r="22" spans="1:9" ht="12.75">
      <c r="A22" s="10">
        <v>14</v>
      </c>
      <c r="B22" s="89" t="s">
        <v>105</v>
      </c>
      <c r="C22" s="34"/>
      <c r="D22" s="34"/>
      <c r="E22" s="34"/>
      <c r="F22" s="33" t="s">
        <v>107</v>
      </c>
      <c r="G22" s="34"/>
      <c r="H22" s="109"/>
      <c r="I22" s="109"/>
    </row>
    <row r="23" spans="1:9" ht="12.75">
      <c r="A23" s="10">
        <v>15</v>
      </c>
      <c r="B23" s="40" t="s">
        <v>204</v>
      </c>
      <c r="C23" s="10"/>
      <c r="D23" s="10"/>
      <c r="E23" s="10"/>
      <c r="F23" s="33" t="s">
        <v>24</v>
      </c>
      <c r="G23" s="34"/>
      <c r="H23" s="109"/>
      <c r="I23" s="109"/>
    </row>
    <row r="24" spans="1:9" ht="12.75">
      <c r="A24" s="10">
        <v>16</v>
      </c>
      <c r="B24" s="40"/>
      <c r="C24" s="10"/>
      <c r="D24" s="10"/>
      <c r="E24" s="10"/>
      <c r="F24" s="33" t="s">
        <v>25</v>
      </c>
      <c r="G24" s="34"/>
      <c r="H24" s="109"/>
      <c r="I24" s="109"/>
    </row>
    <row r="25" spans="1:9" ht="14.25">
      <c r="A25" s="10">
        <v>17</v>
      </c>
      <c r="B25" s="91"/>
      <c r="C25" s="34"/>
      <c r="D25" s="34"/>
      <c r="E25" s="34"/>
      <c r="F25" s="33" t="s">
        <v>108</v>
      </c>
      <c r="G25" s="34">
        <v>0</v>
      </c>
      <c r="H25" s="109"/>
      <c r="I25" s="109"/>
    </row>
    <row r="26" spans="1:9" ht="14.25">
      <c r="A26" s="10">
        <v>18</v>
      </c>
      <c r="B26" s="91" t="s">
        <v>120</v>
      </c>
      <c r="C26" s="34">
        <f>SUM(C20:C25)</f>
        <v>0</v>
      </c>
      <c r="D26" s="34">
        <f>SUM(D20:D25)</f>
        <v>299433</v>
      </c>
      <c r="E26" s="34">
        <f>SUM(E20:E25)</f>
        <v>299433</v>
      </c>
      <c r="F26" s="33" t="s">
        <v>120</v>
      </c>
      <c r="G26" s="34">
        <f>SUM(G20:G25)</f>
        <v>0</v>
      </c>
      <c r="H26" s="34">
        <f>SUM(H20:H25)</f>
        <v>472276</v>
      </c>
      <c r="I26" s="34">
        <f>SUM(I20:I25)</f>
        <v>450313</v>
      </c>
    </row>
    <row r="27" spans="1:9" ht="16.5">
      <c r="A27" s="10">
        <v>19</v>
      </c>
      <c r="B27" s="92"/>
      <c r="C27" s="34"/>
      <c r="D27" s="34"/>
      <c r="E27" s="34"/>
      <c r="F27" s="29" t="s">
        <v>89</v>
      </c>
      <c r="G27" s="30"/>
      <c r="H27" s="109"/>
      <c r="I27" s="109"/>
    </row>
    <row r="28" spans="1:9" ht="15.75">
      <c r="A28" s="10">
        <v>20</v>
      </c>
      <c r="B28" s="88"/>
      <c r="C28" s="34"/>
      <c r="D28" s="34"/>
      <c r="E28" s="34"/>
      <c r="F28" s="31" t="s">
        <v>33</v>
      </c>
      <c r="G28" s="32"/>
      <c r="H28" s="109"/>
      <c r="I28" s="109"/>
    </row>
    <row r="29" spans="1:9" ht="15.75">
      <c r="A29" s="10">
        <v>21</v>
      </c>
      <c r="B29" s="88"/>
      <c r="C29" s="34"/>
      <c r="D29" s="34"/>
      <c r="E29" s="34"/>
      <c r="F29" s="44" t="s">
        <v>17</v>
      </c>
      <c r="G29" s="34">
        <v>3336607</v>
      </c>
      <c r="H29" s="109">
        <v>3293549</v>
      </c>
      <c r="I29" s="109">
        <v>0</v>
      </c>
    </row>
    <row r="30" spans="1:9" ht="14.25">
      <c r="A30" s="10">
        <v>22</v>
      </c>
      <c r="B30" s="91"/>
      <c r="C30" s="34"/>
      <c r="D30" s="34"/>
      <c r="E30" s="34"/>
      <c r="F30" s="33" t="s">
        <v>34</v>
      </c>
      <c r="G30" s="34" t="s">
        <v>453</v>
      </c>
      <c r="H30" s="109"/>
      <c r="I30" s="109"/>
    </row>
    <row r="31" spans="1:9" ht="14.25">
      <c r="A31" s="10">
        <v>23</v>
      </c>
      <c r="B31" s="91"/>
      <c r="C31" s="34"/>
      <c r="D31" s="34"/>
      <c r="E31" s="34"/>
      <c r="F31" s="33" t="s">
        <v>109</v>
      </c>
      <c r="G31" s="34">
        <f>SUM(G29:G30)</f>
        <v>3336607</v>
      </c>
      <c r="H31" s="34">
        <f>SUM(H29:H30)</f>
        <v>3293549</v>
      </c>
      <c r="I31" s="34">
        <f>SUM(I29:I30)</f>
        <v>0</v>
      </c>
    </row>
    <row r="32" spans="1:9" ht="15.75">
      <c r="A32" s="10">
        <v>24</v>
      </c>
      <c r="B32" s="88"/>
      <c r="C32" s="34"/>
      <c r="D32" s="34"/>
      <c r="E32" s="34"/>
      <c r="F32" s="31" t="s">
        <v>35</v>
      </c>
      <c r="G32" s="32"/>
      <c r="H32" s="109"/>
      <c r="I32" s="109"/>
    </row>
    <row r="33" spans="1:9" ht="14.25">
      <c r="A33" s="10">
        <v>25</v>
      </c>
      <c r="B33" s="91"/>
      <c r="C33" s="34"/>
      <c r="D33" s="34"/>
      <c r="E33" s="34"/>
      <c r="F33" s="33" t="s">
        <v>36</v>
      </c>
      <c r="G33" s="34">
        <v>0</v>
      </c>
      <c r="H33" s="109"/>
      <c r="I33" s="109"/>
    </row>
    <row r="34" spans="1:9" ht="18">
      <c r="A34" s="10">
        <v>26</v>
      </c>
      <c r="B34" s="86"/>
      <c r="C34" s="34"/>
      <c r="D34" s="34"/>
      <c r="E34" s="34"/>
      <c r="F34" s="27" t="s">
        <v>37</v>
      </c>
      <c r="G34" s="28"/>
      <c r="H34" s="109"/>
      <c r="I34" s="109"/>
    </row>
    <row r="35" spans="1:9" ht="14.25">
      <c r="A35" s="10">
        <v>27</v>
      </c>
      <c r="B35" s="91"/>
      <c r="C35" s="34"/>
      <c r="D35" s="34"/>
      <c r="E35" s="34"/>
      <c r="F35" s="33" t="s">
        <v>38</v>
      </c>
      <c r="G35" s="34">
        <v>0</v>
      </c>
      <c r="H35" s="109"/>
      <c r="I35" s="109"/>
    </row>
    <row r="36" spans="1:9" ht="14.25">
      <c r="A36" s="10">
        <v>28</v>
      </c>
      <c r="B36" s="91"/>
      <c r="C36" s="34"/>
      <c r="D36" s="34"/>
      <c r="E36" s="34"/>
      <c r="F36" s="33" t="s">
        <v>39</v>
      </c>
      <c r="G36" s="34">
        <v>0</v>
      </c>
      <c r="H36" s="109"/>
      <c r="I36" s="109"/>
    </row>
    <row r="37" spans="1:9" ht="14.25">
      <c r="A37" s="10">
        <v>29</v>
      </c>
      <c r="B37" s="91"/>
      <c r="C37" s="34"/>
      <c r="D37" s="34"/>
      <c r="E37" s="34"/>
      <c r="F37" s="33" t="s">
        <v>109</v>
      </c>
      <c r="G37" s="34"/>
      <c r="H37" s="109"/>
      <c r="I37" s="109"/>
    </row>
    <row r="38" spans="1:9" ht="14.25">
      <c r="A38" s="10">
        <v>30</v>
      </c>
      <c r="B38" s="91"/>
      <c r="C38" s="34"/>
      <c r="D38" s="34"/>
      <c r="E38" s="34"/>
      <c r="F38" s="33"/>
      <c r="G38" s="34"/>
      <c r="H38" s="109"/>
      <c r="I38" s="109"/>
    </row>
    <row r="39" spans="1:9" ht="18">
      <c r="A39" s="10">
        <v>31</v>
      </c>
      <c r="B39" s="86"/>
      <c r="C39" s="34"/>
      <c r="D39" s="34"/>
      <c r="E39" s="34"/>
      <c r="F39" s="27" t="s">
        <v>40</v>
      </c>
      <c r="G39" s="28"/>
      <c r="H39" s="109"/>
      <c r="I39" s="109"/>
    </row>
    <row r="40" spans="1:9" ht="14.25">
      <c r="A40" s="10">
        <v>32</v>
      </c>
      <c r="B40" s="91"/>
      <c r="C40" s="34"/>
      <c r="D40" s="34"/>
      <c r="E40" s="34"/>
      <c r="F40" s="33" t="s">
        <v>41</v>
      </c>
      <c r="G40" s="34">
        <v>0</v>
      </c>
      <c r="H40" s="109"/>
      <c r="I40" s="109"/>
    </row>
    <row r="41" spans="2:9" ht="14.25">
      <c r="B41" s="91"/>
      <c r="C41" s="34"/>
      <c r="D41" s="34"/>
      <c r="E41" s="34"/>
      <c r="F41" s="33" t="s">
        <v>42</v>
      </c>
      <c r="G41" s="34"/>
      <c r="H41" s="109"/>
      <c r="I41" s="109"/>
    </row>
    <row r="42" spans="1:9" ht="14.25">
      <c r="A42" s="10">
        <v>33</v>
      </c>
      <c r="B42" s="91" t="s">
        <v>621</v>
      </c>
      <c r="C42" s="34">
        <v>0</v>
      </c>
      <c r="D42" s="34">
        <v>498609</v>
      </c>
      <c r="E42" s="34">
        <v>498609</v>
      </c>
      <c r="F42" s="182" t="s">
        <v>617</v>
      </c>
      <c r="G42" s="34">
        <v>0</v>
      </c>
      <c r="H42" s="109">
        <v>958106</v>
      </c>
      <c r="I42" s="109">
        <v>459497</v>
      </c>
    </row>
    <row r="43" spans="1:9" ht="68.25" customHeight="1">
      <c r="A43" s="10">
        <v>34</v>
      </c>
      <c r="B43" s="93" t="s">
        <v>55</v>
      </c>
      <c r="C43" s="28">
        <f>C17+C26</f>
        <v>15520221</v>
      </c>
      <c r="D43" s="28">
        <f>D17+D26</f>
        <v>20744454</v>
      </c>
      <c r="E43" s="28">
        <f>E17+E26</f>
        <v>20640381</v>
      </c>
      <c r="F43" s="27" t="s">
        <v>43</v>
      </c>
      <c r="G43" s="28">
        <f>G17+G26+G31+G42</f>
        <v>17660363</v>
      </c>
      <c r="H43" s="28">
        <f>H17+H26+H31+H42</f>
        <v>25404947</v>
      </c>
      <c r="I43" s="28">
        <f>I17+I26+I31+I42</f>
        <v>21396097</v>
      </c>
    </row>
    <row r="44" spans="1:9" ht="18">
      <c r="A44" s="10">
        <v>35</v>
      </c>
      <c r="B44" s="94"/>
      <c r="C44" s="34"/>
      <c r="D44" s="34"/>
      <c r="E44" s="34"/>
      <c r="F44" s="27" t="s">
        <v>44</v>
      </c>
      <c r="G44" s="28"/>
      <c r="H44" s="109"/>
      <c r="I44" s="109"/>
    </row>
    <row r="45" spans="1:9" ht="14.25">
      <c r="A45" s="10">
        <v>36</v>
      </c>
      <c r="B45" s="91"/>
      <c r="C45" s="34"/>
      <c r="D45" s="34"/>
      <c r="E45" s="34"/>
      <c r="F45" s="33" t="s">
        <v>38</v>
      </c>
      <c r="G45" s="34">
        <v>0</v>
      </c>
      <c r="H45" s="109"/>
      <c r="I45" s="109"/>
    </row>
    <row r="46" spans="1:9" ht="14.25">
      <c r="A46" s="10">
        <v>37</v>
      </c>
      <c r="B46" s="91"/>
      <c r="C46" s="34"/>
      <c r="D46" s="34"/>
      <c r="E46" s="34"/>
      <c r="F46" s="33" t="s">
        <v>39</v>
      </c>
      <c r="G46" s="34">
        <v>0</v>
      </c>
      <c r="H46" s="109"/>
      <c r="I46" s="109"/>
    </row>
    <row r="47" spans="1:9" ht="18">
      <c r="A47" s="10">
        <v>38</v>
      </c>
      <c r="B47" s="86" t="s">
        <v>45</v>
      </c>
      <c r="C47" s="28"/>
      <c r="D47" s="28"/>
      <c r="E47" s="28"/>
      <c r="F47" s="27" t="s">
        <v>200</v>
      </c>
      <c r="G47" s="35"/>
      <c r="H47" s="109"/>
      <c r="I47" s="109"/>
    </row>
    <row r="48" spans="1:9" ht="18">
      <c r="A48" s="10">
        <v>39</v>
      </c>
      <c r="B48" s="88" t="s">
        <v>46</v>
      </c>
      <c r="C48" s="32"/>
      <c r="D48" s="32"/>
      <c r="E48" s="32"/>
      <c r="F48" s="36"/>
      <c r="G48" s="35"/>
      <c r="H48" s="109"/>
      <c r="I48" s="109"/>
    </row>
    <row r="49" spans="1:9" ht="18">
      <c r="A49" s="10">
        <v>40</v>
      </c>
      <c r="B49" s="91" t="s">
        <v>56</v>
      </c>
      <c r="C49" s="34">
        <v>2140142</v>
      </c>
      <c r="D49" s="34">
        <v>3989041</v>
      </c>
      <c r="E49" s="34">
        <v>3989041</v>
      </c>
      <c r="F49" s="33"/>
      <c r="G49" s="35"/>
      <c r="H49" s="109"/>
      <c r="I49" s="109"/>
    </row>
    <row r="50" spans="1:9" ht="18">
      <c r="A50" s="10">
        <v>41</v>
      </c>
      <c r="B50" s="91" t="s">
        <v>57</v>
      </c>
      <c r="C50" s="34">
        <v>0</v>
      </c>
      <c r="D50" s="34">
        <v>172843</v>
      </c>
      <c r="E50" s="34">
        <v>172843</v>
      </c>
      <c r="F50" s="33"/>
      <c r="G50" s="35"/>
      <c r="H50" s="109"/>
      <c r="I50" s="109"/>
    </row>
    <row r="51" spans="1:9" ht="18">
      <c r="A51" s="10">
        <v>42</v>
      </c>
      <c r="B51" s="88" t="s">
        <v>47</v>
      </c>
      <c r="C51" s="32"/>
      <c r="D51" s="32"/>
      <c r="E51" s="32"/>
      <c r="F51" s="36"/>
      <c r="G51" s="35"/>
      <c r="H51" s="109"/>
      <c r="I51" s="109"/>
    </row>
    <row r="52" spans="1:9" ht="18">
      <c r="A52" s="10">
        <v>43</v>
      </c>
      <c r="B52" s="91" t="s">
        <v>58</v>
      </c>
      <c r="C52" s="34"/>
      <c r="D52" s="34"/>
      <c r="E52" s="34"/>
      <c r="F52" s="33"/>
      <c r="G52" s="35"/>
      <c r="H52" s="109"/>
      <c r="I52" s="109"/>
    </row>
    <row r="53" spans="1:9" ht="18">
      <c r="A53" s="10">
        <v>44</v>
      </c>
      <c r="B53" s="91" t="s">
        <v>48</v>
      </c>
      <c r="C53" s="34"/>
      <c r="D53" s="34"/>
      <c r="E53" s="34"/>
      <c r="F53" s="33"/>
      <c r="G53" s="35"/>
      <c r="H53" s="109"/>
      <c r="I53" s="109"/>
    </row>
    <row r="54" spans="1:9" ht="18">
      <c r="A54" s="10">
        <v>45</v>
      </c>
      <c r="B54" s="86" t="s">
        <v>20</v>
      </c>
      <c r="C54" s="28">
        <f>+C50+C43+C49+C42</f>
        <v>17660363</v>
      </c>
      <c r="D54" s="28">
        <f>+D50+D43+D49+D42</f>
        <v>25404947</v>
      </c>
      <c r="E54" s="28">
        <f>+E50+E43+E49+E42</f>
        <v>25300874</v>
      </c>
      <c r="F54" s="27" t="s">
        <v>49</v>
      </c>
      <c r="G54" s="28">
        <f>SUM(G55:G56)</f>
        <v>17660363</v>
      </c>
      <c r="H54" s="28">
        <f>SUM(H55:H56)</f>
        <v>25404947</v>
      </c>
      <c r="I54" s="28">
        <f>SUM(I55:I56)</f>
        <v>21396097</v>
      </c>
    </row>
    <row r="55" spans="1:9" ht="14.25">
      <c r="A55" s="10">
        <v>46</v>
      </c>
      <c r="B55" s="91" t="s">
        <v>50</v>
      </c>
      <c r="C55" s="34">
        <f>C17+C42+C49</f>
        <v>17660363</v>
      </c>
      <c r="D55" s="34">
        <f>D17+D42+D49</f>
        <v>24932671</v>
      </c>
      <c r="E55" s="34">
        <f>E17+E42+E49</f>
        <v>24828598</v>
      </c>
      <c r="F55" s="33" t="s">
        <v>51</v>
      </c>
      <c r="G55" s="34">
        <f>G17+G29+G42</f>
        <v>17660363</v>
      </c>
      <c r="H55" s="34">
        <f>H17+H29+H42</f>
        <v>24932671</v>
      </c>
      <c r="I55" s="34">
        <f>I17+I29+I42</f>
        <v>20945784</v>
      </c>
    </row>
    <row r="56" spans="1:9" ht="14.25">
      <c r="A56" s="38">
        <v>47</v>
      </c>
      <c r="B56" s="91" t="s">
        <v>52</v>
      </c>
      <c r="C56" s="34">
        <f>C26+C50+C53</f>
        <v>0</v>
      </c>
      <c r="D56" s="34">
        <f>D26+D50+D53</f>
        <v>472276</v>
      </c>
      <c r="E56" s="34">
        <f>E26+E50+E53</f>
        <v>472276</v>
      </c>
      <c r="F56" s="33" t="s">
        <v>59</v>
      </c>
      <c r="G56" s="34">
        <f>G26</f>
        <v>0</v>
      </c>
      <c r="H56" s="34">
        <f>H26</f>
        <v>472276</v>
      </c>
      <c r="I56" s="34">
        <f>I26</f>
        <v>450313</v>
      </c>
    </row>
    <row r="57" ht="12.75">
      <c r="A57" s="14"/>
    </row>
    <row r="58" ht="12.75">
      <c r="A58" s="14"/>
    </row>
    <row r="59" ht="12.75">
      <c r="A59" s="14"/>
    </row>
    <row r="60" ht="12.75">
      <c r="A60" s="75"/>
    </row>
  </sheetData>
  <sheetProtection/>
  <mergeCells count="2">
    <mergeCell ref="B7:C7"/>
    <mergeCell ref="F7:G7"/>
  </mergeCells>
  <printOptions/>
  <pageMargins left="0.75" right="0.75" top="1" bottom="1" header="0.5" footer="0.5"/>
  <pageSetup horizontalDpi="600" verticalDpi="600" orientation="landscape" paperSize="9" scale="78" r:id="rId1"/>
  <rowBreaks count="1" manualBreakCount="1">
    <brk id="37" max="8" man="1"/>
  </rowBreaks>
  <colBreaks count="1" manualBreakCount="1">
    <brk id="5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28125" style="0" customWidth="1"/>
    <col min="2" max="2" width="39.57421875" style="0" customWidth="1"/>
    <col min="3" max="8" width="10.7109375" style="0" customWidth="1"/>
  </cols>
  <sheetData>
    <row r="1" ht="12.75">
      <c r="B1" s="1" t="s">
        <v>668</v>
      </c>
    </row>
    <row r="2" spans="2:4" ht="12.75">
      <c r="B2" t="s">
        <v>439</v>
      </c>
      <c r="D2" s="1" t="s">
        <v>456</v>
      </c>
    </row>
    <row r="3" ht="12.75">
      <c r="A3" s="6" t="s">
        <v>208</v>
      </c>
    </row>
    <row r="4" spans="1:8" ht="12.75">
      <c r="A4" s="13" t="s">
        <v>467</v>
      </c>
      <c r="B4" s="13" t="s">
        <v>94</v>
      </c>
      <c r="C4" s="13" t="s">
        <v>95</v>
      </c>
      <c r="D4" s="10" t="s">
        <v>96</v>
      </c>
      <c r="E4" s="10" t="s">
        <v>97</v>
      </c>
      <c r="F4" s="10" t="s">
        <v>173</v>
      </c>
      <c r="G4" s="10" t="s">
        <v>152</v>
      </c>
      <c r="H4" s="13" t="s">
        <v>153</v>
      </c>
    </row>
    <row r="5" spans="1:8" ht="12.75">
      <c r="A5" s="13">
        <v>1</v>
      </c>
      <c r="B5" s="11" t="s">
        <v>622</v>
      </c>
      <c r="C5" s="183" t="s">
        <v>168</v>
      </c>
      <c r="D5" s="184" t="s">
        <v>170</v>
      </c>
      <c r="E5" s="184" t="s">
        <v>169</v>
      </c>
      <c r="F5" s="184" t="s">
        <v>79</v>
      </c>
      <c r="G5" s="184" t="s">
        <v>610</v>
      </c>
      <c r="H5" s="184" t="s">
        <v>604</v>
      </c>
    </row>
    <row r="6" spans="1:8" ht="12.75">
      <c r="A6" s="10">
        <v>2</v>
      </c>
      <c r="B6" s="10"/>
      <c r="C6" s="10"/>
      <c r="D6" s="10"/>
      <c r="E6" s="10"/>
      <c r="F6" s="10"/>
      <c r="G6" s="10"/>
      <c r="H6" s="1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8515625" style="0" customWidth="1"/>
    <col min="2" max="2" width="29.421875" style="0" customWidth="1"/>
    <col min="3" max="8" width="10.7109375" style="0" customWidth="1"/>
  </cols>
  <sheetData>
    <row r="1" ht="12.75">
      <c r="B1" s="1" t="s">
        <v>669</v>
      </c>
    </row>
    <row r="2" ht="12.75">
      <c r="C2" t="s">
        <v>439</v>
      </c>
    </row>
    <row r="3" spans="1:5" ht="12.75">
      <c r="A3" s="6" t="s">
        <v>121</v>
      </c>
      <c r="B3" s="2"/>
      <c r="E3" t="s">
        <v>456</v>
      </c>
    </row>
    <row r="4" spans="2:8" ht="12.75">
      <c r="B4" t="s">
        <v>62</v>
      </c>
      <c r="C4" t="s">
        <v>93</v>
      </c>
      <c r="D4" t="s">
        <v>98</v>
      </c>
      <c r="E4" t="s">
        <v>97</v>
      </c>
      <c r="F4" t="s">
        <v>173</v>
      </c>
      <c r="G4" s="1" t="s">
        <v>152</v>
      </c>
      <c r="H4" s="1" t="s">
        <v>153</v>
      </c>
    </row>
    <row r="5" spans="1:8" ht="12.75">
      <c r="A5" s="11" t="s">
        <v>161</v>
      </c>
      <c r="B5" s="11" t="s">
        <v>22</v>
      </c>
      <c r="C5" s="11" t="s">
        <v>215</v>
      </c>
      <c r="D5" s="11" t="s">
        <v>214</v>
      </c>
      <c r="E5" s="21" t="s">
        <v>629</v>
      </c>
      <c r="F5" s="21" t="s">
        <v>79</v>
      </c>
      <c r="G5" s="21" t="s">
        <v>610</v>
      </c>
      <c r="H5" s="21" t="s">
        <v>604</v>
      </c>
    </row>
    <row r="6" spans="1:8" ht="12.75">
      <c r="A6" s="10">
        <v>1</v>
      </c>
      <c r="B6" s="13" t="s">
        <v>624</v>
      </c>
      <c r="C6" s="109"/>
      <c r="D6" s="109">
        <v>0</v>
      </c>
      <c r="E6" s="109"/>
      <c r="F6" s="109">
        <f>SUM(C6:E6)</f>
        <v>0</v>
      </c>
      <c r="G6" s="109">
        <v>88961</v>
      </c>
      <c r="H6" s="109">
        <v>88961</v>
      </c>
    </row>
    <row r="7" spans="1:8" ht="12.75">
      <c r="A7" s="38">
        <v>2</v>
      </c>
      <c r="B7" s="10" t="s">
        <v>623</v>
      </c>
      <c r="C7" s="109"/>
      <c r="D7" s="109">
        <v>0</v>
      </c>
      <c r="E7" s="109"/>
      <c r="F7" s="109">
        <f>SUM(C7:E7)</f>
        <v>0</v>
      </c>
      <c r="G7" s="109">
        <v>24019</v>
      </c>
      <c r="H7" s="109">
        <v>24019</v>
      </c>
    </row>
    <row r="8" spans="1:8" ht="12.75">
      <c r="A8" s="38">
        <v>3</v>
      </c>
      <c r="B8" s="13" t="s">
        <v>625</v>
      </c>
      <c r="C8" s="109"/>
      <c r="D8" s="109"/>
      <c r="E8" s="109"/>
      <c r="F8" s="109"/>
      <c r="G8" s="109">
        <v>157472</v>
      </c>
      <c r="H8" s="109">
        <v>157472</v>
      </c>
    </row>
    <row r="9" spans="1:8" ht="12.75">
      <c r="A9" s="38">
        <v>4</v>
      </c>
      <c r="B9" s="13" t="s">
        <v>623</v>
      </c>
      <c r="C9" s="109"/>
      <c r="D9" s="109"/>
      <c r="E9" s="109"/>
      <c r="F9" s="109"/>
      <c r="G9" s="109">
        <v>42518</v>
      </c>
      <c r="H9" s="109">
        <v>42518</v>
      </c>
    </row>
    <row r="10" spans="1:8" ht="12.75">
      <c r="A10" s="38">
        <v>5</v>
      </c>
      <c r="B10" s="13" t="s">
        <v>626</v>
      </c>
      <c r="C10" s="109"/>
      <c r="D10" s="109"/>
      <c r="E10" s="109"/>
      <c r="F10" s="109"/>
      <c r="G10" s="109">
        <v>55039</v>
      </c>
      <c r="H10" s="109">
        <v>55039</v>
      </c>
    </row>
    <row r="11" spans="1:8" ht="12.75">
      <c r="A11" s="38">
        <v>6</v>
      </c>
      <c r="B11" s="13" t="s">
        <v>627</v>
      </c>
      <c r="C11" s="109"/>
      <c r="D11" s="109"/>
      <c r="E11" s="109"/>
      <c r="F11" s="109"/>
      <c r="G11" s="109">
        <v>14861</v>
      </c>
      <c r="H11" s="109">
        <v>14861</v>
      </c>
    </row>
    <row r="12" spans="1:8" ht="12.75">
      <c r="A12" s="38">
        <v>7</v>
      </c>
      <c r="B12" s="13" t="s">
        <v>628</v>
      </c>
      <c r="C12" s="109"/>
      <c r="D12" s="109"/>
      <c r="E12" s="109"/>
      <c r="F12" s="109"/>
      <c r="G12" s="109">
        <v>70398</v>
      </c>
      <c r="H12" s="109">
        <v>53105</v>
      </c>
    </row>
    <row r="13" spans="1:8" ht="12.75">
      <c r="A13" s="38">
        <v>8</v>
      </c>
      <c r="B13" s="13" t="s">
        <v>627</v>
      </c>
      <c r="C13" s="109"/>
      <c r="D13" s="109"/>
      <c r="E13" s="109"/>
      <c r="F13" s="109"/>
      <c r="G13" s="109">
        <v>19008</v>
      </c>
      <c r="H13" s="109">
        <v>14338</v>
      </c>
    </row>
    <row r="14" spans="1:8" ht="12.75">
      <c r="A14" s="10">
        <v>9</v>
      </c>
      <c r="B14" s="11" t="s">
        <v>81</v>
      </c>
      <c r="C14" s="110">
        <f aca="true" t="shared" si="0" ref="C14:H14">SUM(C6:C13)</f>
        <v>0</v>
      </c>
      <c r="D14" s="110">
        <f t="shared" si="0"/>
        <v>0</v>
      </c>
      <c r="E14" s="110">
        <f t="shared" si="0"/>
        <v>0</v>
      </c>
      <c r="F14" s="110">
        <f t="shared" si="0"/>
        <v>0</v>
      </c>
      <c r="G14" s="110">
        <f t="shared" si="0"/>
        <v>472276</v>
      </c>
      <c r="H14" s="110">
        <f t="shared" si="0"/>
        <v>450313</v>
      </c>
    </row>
    <row r="15" spans="1:4" ht="12.75">
      <c r="A15" s="14"/>
      <c r="B15" s="14"/>
      <c r="C15" s="14"/>
      <c r="D15" s="14"/>
    </row>
    <row r="16" spans="1:4" ht="12.75">
      <c r="A16" s="14"/>
      <c r="B16" s="15"/>
      <c r="C16" s="15"/>
      <c r="D16" s="14"/>
    </row>
    <row r="17" spans="1:4" ht="12.75">
      <c r="A17" s="14"/>
      <c r="B17" s="14"/>
      <c r="C17" s="14"/>
      <c r="D17" s="14"/>
    </row>
    <row r="18" spans="1:4" ht="12.75">
      <c r="A18" s="14"/>
      <c r="B18" s="15"/>
      <c r="C18" s="14"/>
      <c r="D18" s="14"/>
    </row>
    <row r="19" spans="1:4" ht="12.75">
      <c r="A19" s="14"/>
      <c r="B19" s="14"/>
      <c r="C19" s="14"/>
      <c r="D19" s="14"/>
    </row>
    <row r="20" spans="1:4" ht="12.75">
      <c r="A20" s="14"/>
      <c r="B20" s="14"/>
      <c r="C20" s="14"/>
      <c r="D20" s="14"/>
    </row>
    <row r="21" spans="1:4" ht="12.75">
      <c r="A21" s="14"/>
      <c r="B21" s="14"/>
      <c r="C21" s="15"/>
      <c r="D21" s="14"/>
    </row>
    <row r="22" spans="1:4" ht="12.75">
      <c r="A22" s="14"/>
      <c r="B22" s="14"/>
      <c r="C22" s="14"/>
      <c r="D22" s="14"/>
    </row>
    <row r="23" spans="1:4" ht="12.75">
      <c r="A23" s="14"/>
      <c r="B23" s="15"/>
      <c r="C23" s="15"/>
      <c r="D23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4.7109375" style="0" customWidth="1"/>
    <col min="2" max="2" width="30.00390625" style="0" customWidth="1"/>
  </cols>
  <sheetData>
    <row r="1" ht="12.75">
      <c r="B1" s="1" t="s">
        <v>670</v>
      </c>
    </row>
    <row r="2" ht="12.75">
      <c r="B2" t="s">
        <v>439</v>
      </c>
    </row>
    <row r="3" ht="12.75">
      <c r="B3" s="6" t="s">
        <v>684</v>
      </c>
    </row>
    <row r="4" spans="1:3" ht="12.75">
      <c r="A4" t="s">
        <v>206</v>
      </c>
      <c r="B4" s="6" t="s">
        <v>62</v>
      </c>
      <c r="C4" t="s">
        <v>149</v>
      </c>
    </row>
    <row r="5" spans="1:4" ht="12.75">
      <c r="A5" s="10">
        <v>1</v>
      </c>
      <c r="B5" s="11" t="s">
        <v>2</v>
      </c>
      <c r="C5" s="11" t="s">
        <v>65</v>
      </c>
      <c r="D5" s="6"/>
    </row>
    <row r="6" spans="1:3" ht="12.75">
      <c r="A6" s="10"/>
      <c r="B6" s="10"/>
      <c r="C6" s="10"/>
    </row>
    <row r="7" spans="1:3" ht="12.75">
      <c r="A7" s="10"/>
      <c r="B7" s="10"/>
      <c r="C7" s="10"/>
    </row>
    <row r="8" spans="1:3" ht="12.75">
      <c r="A8" s="10">
        <v>2</v>
      </c>
      <c r="B8" s="11" t="s">
        <v>83</v>
      </c>
      <c r="C8" s="10"/>
    </row>
    <row r="9" spans="1:3" ht="12.75">
      <c r="A9" s="10">
        <v>3</v>
      </c>
      <c r="B9" s="10" t="s">
        <v>84</v>
      </c>
      <c r="C9" s="10">
        <v>1</v>
      </c>
    </row>
    <row r="10" spans="1:3" ht="12.75">
      <c r="A10" s="10">
        <v>4</v>
      </c>
      <c r="B10" s="10" t="s">
        <v>201</v>
      </c>
      <c r="C10" s="10">
        <v>1</v>
      </c>
    </row>
    <row r="11" spans="1:3" ht="12.75">
      <c r="A11" s="10">
        <v>5</v>
      </c>
      <c r="B11" s="10" t="s">
        <v>86</v>
      </c>
      <c r="C11" s="10">
        <v>0</v>
      </c>
    </row>
    <row r="12" spans="1:3" ht="12.75">
      <c r="A12" s="10">
        <v>6</v>
      </c>
      <c r="B12" s="11" t="s">
        <v>60</v>
      </c>
      <c r="C12" s="11">
        <f>SUM(C9:C11)</f>
        <v>2</v>
      </c>
    </row>
    <row r="13" spans="1:3" ht="12.75">
      <c r="A13" s="10"/>
      <c r="B13" s="10"/>
      <c r="C13" s="10"/>
    </row>
    <row r="14" spans="1:3" ht="12.75">
      <c r="A14" s="10">
        <v>7</v>
      </c>
      <c r="B14" s="11" t="s">
        <v>85</v>
      </c>
      <c r="C14" s="11">
        <v>2</v>
      </c>
    </row>
    <row r="16" spans="2:9" ht="12.75">
      <c r="B16" s="6"/>
      <c r="C16" s="6"/>
      <c r="D16" s="6"/>
      <c r="E16" s="6"/>
      <c r="F16" s="6"/>
      <c r="G16" s="6"/>
      <c r="H16" s="6"/>
      <c r="I16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.00390625" style="0" customWidth="1"/>
    <col min="2" max="2" width="44.7109375" style="0" bestFit="1" customWidth="1"/>
  </cols>
  <sheetData>
    <row r="1" ht="12.75">
      <c r="B1" s="1" t="s">
        <v>671</v>
      </c>
    </row>
    <row r="2" ht="12.75">
      <c r="C2" t="s">
        <v>439</v>
      </c>
    </row>
    <row r="3" ht="12.75">
      <c r="B3" s="6" t="s">
        <v>683</v>
      </c>
    </row>
    <row r="4" spans="1:5" ht="12.75">
      <c r="A4" t="s">
        <v>207</v>
      </c>
      <c r="B4" t="s">
        <v>62</v>
      </c>
      <c r="C4" t="s">
        <v>149</v>
      </c>
      <c r="D4" t="s">
        <v>98</v>
      </c>
      <c r="E4" t="s">
        <v>99</v>
      </c>
    </row>
    <row r="5" spans="1:5" ht="12.75">
      <c r="A5" s="10">
        <v>1</v>
      </c>
      <c r="B5" s="11" t="s">
        <v>194</v>
      </c>
      <c r="C5" s="11" t="s">
        <v>65</v>
      </c>
      <c r="D5" s="11" t="s">
        <v>126</v>
      </c>
      <c r="E5" s="11" t="s">
        <v>195</v>
      </c>
    </row>
    <row r="6" spans="1:5" ht="12.75">
      <c r="A6" s="10">
        <v>2</v>
      </c>
      <c r="B6" s="11" t="s">
        <v>190</v>
      </c>
      <c r="C6" s="11"/>
      <c r="D6" s="11"/>
      <c r="E6" s="11" t="s">
        <v>196</v>
      </c>
    </row>
    <row r="7" spans="1:5" ht="12.75">
      <c r="A7" s="10">
        <v>3</v>
      </c>
      <c r="B7" s="10" t="s">
        <v>438</v>
      </c>
      <c r="C7" s="10">
        <v>2</v>
      </c>
      <c r="D7" s="10">
        <v>2</v>
      </c>
      <c r="E7" s="126">
        <f>C7*D7/12</f>
        <v>0.3333333333333333</v>
      </c>
    </row>
    <row r="8" spans="1:5" ht="12.75">
      <c r="A8" s="10">
        <v>4</v>
      </c>
      <c r="B8" s="13" t="s">
        <v>660</v>
      </c>
      <c r="C8" s="10">
        <v>1</v>
      </c>
      <c r="D8" s="10">
        <v>7.5</v>
      </c>
      <c r="E8" s="126">
        <f>C8*D8/12</f>
        <v>0.625</v>
      </c>
    </row>
    <row r="9" spans="1:5" ht="12.75">
      <c r="A9" s="10">
        <v>5</v>
      </c>
      <c r="B9" s="13" t="s">
        <v>660</v>
      </c>
      <c r="C9" s="10">
        <v>1</v>
      </c>
      <c r="D9" s="10">
        <v>6</v>
      </c>
      <c r="E9" s="126">
        <f>C9*D9/12</f>
        <v>0.5</v>
      </c>
    </row>
    <row r="10" spans="1:5" ht="12.75">
      <c r="A10" s="10">
        <v>6</v>
      </c>
      <c r="B10" s="13" t="s">
        <v>660</v>
      </c>
      <c r="C10" s="10">
        <v>4</v>
      </c>
      <c r="D10" s="10">
        <v>8</v>
      </c>
      <c r="E10" s="126">
        <f>C10*D10/12</f>
        <v>2.6666666666666665</v>
      </c>
    </row>
    <row r="11" spans="1:5" ht="12.75">
      <c r="A11" s="191">
        <v>7</v>
      </c>
      <c r="B11" s="13" t="s">
        <v>660</v>
      </c>
      <c r="C11" s="10">
        <v>1</v>
      </c>
      <c r="D11" s="10">
        <v>1</v>
      </c>
      <c r="E11" s="126">
        <f>C11*D11/12</f>
        <v>0.08333333333333333</v>
      </c>
    </row>
    <row r="12" spans="1:5" ht="12.75">
      <c r="A12" s="191">
        <v>8</v>
      </c>
      <c r="B12" s="21" t="s">
        <v>60</v>
      </c>
      <c r="C12" s="10">
        <f>C7+C8+C9+C10+C11</f>
        <v>9</v>
      </c>
      <c r="D12" s="10">
        <f>D7+D8+D9+D10+D11</f>
        <v>24.5</v>
      </c>
      <c r="E12" s="126">
        <f>E7+E8+E9+E10+E11</f>
        <v>4.208333333333333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C18" sqref="C18"/>
    </sheetView>
  </sheetViews>
  <sheetFormatPr defaultColWidth="9.140625" defaultRowHeight="12.75"/>
  <cols>
    <col min="2" max="2" width="22.140625" style="0" customWidth="1"/>
    <col min="3" max="3" width="23.140625" style="0" customWidth="1"/>
    <col min="5" max="5" width="12.00390625" style="0" customWidth="1"/>
    <col min="7" max="7" width="12.57421875" style="0" customWidth="1"/>
    <col min="8" max="8" width="39.00390625" style="0" customWidth="1"/>
  </cols>
  <sheetData>
    <row r="1" ht="12.75">
      <c r="C1" s="1" t="s">
        <v>672</v>
      </c>
    </row>
    <row r="3" spans="2:7" ht="12.75">
      <c r="B3" s="6" t="s">
        <v>66</v>
      </c>
      <c r="G3" t="s">
        <v>439</v>
      </c>
    </row>
    <row r="5" spans="2:8" ht="12.75">
      <c r="B5" t="s">
        <v>62</v>
      </c>
      <c r="C5" t="s">
        <v>149</v>
      </c>
      <c r="D5" t="s">
        <v>98</v>
      </c>
      <c r="E5" t="s">
        <v>99</v>
      </c>
      <c r="F5" t="s">
        <v>158</v>
      </c>
      <c r="G5" t="s">
        <v>159</v>
      </c>
      <c r="H5" t="s">
        <v>160</v>
      </c>
    </row>
    <row r="6" spans="1:8" ht="12.75">
      <c r="A6" s="10" t="s">
        <v>61</v>
      </c>
      <c r="B6" s="10" t="s">
        <v>0</v>
      </c>
      <c r="C6" s="10" t="s">
        <v>191</v>
      </c>
      <c r="D6" s="10" t="s">
        <v>87</v>
      </c>
      <c r="E6" s="10" t="s">
        <v>192</v>
      </c>
      <c r="F6" s="10"/>
      <c r="G6" s="10"/>
      <c r="H6" s="10" t="s">
        <v>1</v>
      </c>
    </row>
    <row r="7" spans="1:8" ht="12.75">
      <c r="A7" s="10"/>
      <c r="B7" s="10"/>
      <c r="C7" s="10"/>
      <c r="D7" s="10"/>
      <c r="E7" s="10" t="s">
        <v>122</v>
      </c>
      <c r="F7" s="10" t="s">
        <v>123</v>
      </c>
      <c r="G7" s="10" t="s">
        <v>124</v>
      </c>
      <c r="H7" s="10"/>
    </row>
    <row r="8" spans="1:8" ht="12.75">
      <c r="A8" s="10">
        <v>1</v>
      </c>
      <c r="B8" s="11" t="s">
        <v>3</v>
      </c>
      <c r="C8" s="10"/>
      <c r="D8" s="10"/>
      <c r="E8" s="10"/>
      <c r="F8" s="10"/>
      <c r="G8" s="10"/>
      <c r="H8" s="10"/>
    </row>
    <row r="9" spans="1:8" ht="12.75">
      <c r="A9" s="10">
        <v>2</v>
      </c>
      <c r="B9" s="10"/>
      <c r="C9" s="10"/>
      <c r="D9" s="10">
        <v>0</v>
      </c>
      <c r="E9" s="10"/>
      <c r="F9" s="10">
        <v>0</v>
      </c>
      <c r="G9" s="10"/>
      <c r="H9" s="10">
        <v>0</v>
      </c>
    </row>
    <row r="10" spans="1:8" ht="12.75">
      <c r="A10" s="10"/>
      <c r="B10" s="10"/>
      <c r="C10" s="10"/>
      <c r="D10" s="10">
        <v>0</v>
      </c>
      <c r="E10" s="10">
        <v>0</v>
      </c>
      <c r="F10" s="10"/>
      <c r="G10" s="10">
        <v>0</v>
      </c>
      <c r="H10" s="10">
        <v>0</v>
      </c>
    </row>
    <row r="11" spans="1:8" ht="12.75">
      <c r="A11" s="10">
        <v>3</v>
      </c>
      <c r="B11" s="10" t="s">
        <v>69</v>
      </c>
      <c r="C11" s="10">
        <f>SUM(C9:C10)</f>
        <v>0</v>
      </c>
      <c r="D11" s="11">
        <v>0</v>
      </c>
      <c r="E11" s="10">
        <f>SUM(E8:E10)</f>
        <v>0</v>
      </c>
      <c r="F11" s="10"/>
      <c r="G11" s="10"/>
      <c r="H11" s="10">
        <v>0</v>
      </c>
    </row>
    <row r="12" spans="1:8" ht="12.75">
      <c r="A12" s="10"/>
      <c r="B12" s="10"/>
      <c r="C12" s="10"/>
      <c r="D12" s="10"/>
      <c r="E12" s="10"/>
      <c r="F12" s="10"/>
      <c r="G12" s="10"/>
      <c r="H12" s="10"/>
    </row>
    <row r="13" spans="1:8" ht="12.75">
      <c r="A13" s="10">
        <v>4</v>
      </c>
      <c r="B13" s="11" t="s">
        <v>4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</row>
    <row r="14" spans="1:8" ht="12.75">
      <c r="A14" s="10">
        <v>5</v>
      </c>
      <c r="B14" s="10"/>
      <c r="C14" s="10"/>
      <c r="D14" s="10">
        <v>0</v>
      </c>
      <c r="E14" s="10"/>
      <c r="F14" s="10"/>
      <c r="G14" s="10"/>
      <c r="H14" s="10"/>
    </row>
    <row r="15" spans="1:8" ht="12.75">
      <c r="A15" s="10">
        <v>6</v>
      </c>
      <c r="B15" s="10" t="s">
        <v>69</v>
      </c>
      <c r="C15" s="10">
        <v>0</v>
      </c>
      <c r="D15" s="11">
        <f>D14</f>
        <v>0</v>
      </c>
      <c r="E15" s="10">
        <v>0</v>
      </c>
      <c r="F15" s="10">
        <f>SUM(F14:F14)</f>
        <v>0</v>
      </c>
      <c r="G15" s="10">
        <v>0</v>
      </c>
      <c r="H15" s="10"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6" sqref="E6"/>
    </sheetView>
  </sheetViews>
  <sheetFormatPr defaultColWidth="9.140625" defaultRowHeight="12.75"/>
  <cols>
    <col min="2" max="2" width="58.140625" style="0" bestFit="1" customWidth="1"/>
    <col min="3" max="5" width="12.140625" style="0" customWidth="1"/>
  </cols>
  <sheetData>
    <row r="1" ht="12.75">
      <c r="B1" s="1" t="s">
        <v>673</v>
      </c>
    </row>
    <row r="3" spans="2:3" ht="12.75">
      <c r="B3" t="s">
        <v>439</v>
      </c>
      <c r="C3" s="1" t="s">
        <v>452</v>
      </c>
    </row>
    <row r="5" spans="1:5" ht="12.75">
      <c r="A5" s="10"/>
      <c r="B5" s="11" t="s">
        <v>205</v>
      </c>
      <c r="C5" s="10"/>
      <c r="D5" s="10"/>
      <c r="E5" s="10"/>
    </row>
    <row r="6" spans="1:5" ht="12.75">
      <c r="A6" s="10" t="s">
        <v>92</v>
      </c>
      <c r="B6" s="10" t="s">
        <v>433</v>
      </c>
      <c r="C6" s="10" t="s">
        <v>149</v>
      </c>
      <c r="D6" s="22" t="s">
        <v>150</v>
      </c>
      <c r="E6" s="10" t="s">
        <v>662</v>
      </c>
    </row>
    <row r="7" spans="1:5" ht="12.75">
      <c r="A7" s="10" t="s">
        <v>434</v>
      </c>
      <c r="B7" s="10" t="s">
        <v>2</v>
      </c>
      <c r="C7" s="13" t="s">
        <v>620</v>
      </c>
      <c r="D7" s="81" t="s">
        <v>610</v>
      </c>
      <c r="E7" s="81" t="s">
        <v>604</v>
      </c>
    </row>
    <row r="8" spans="1:5" ht="12.75">
      <c r="A8" s="10">
        <v>1</v>
      </c>
      <c r="B8" s="10" t="s">
        <v>435</v>
      </c>
      <c r="C8" s="109">
        <v>0</v>
      </c>
      <c r="D8" s="109"/>
      <c r="E8" s="109"/>
    </row>
    <row r="9" spans="1:5" ht="12.75">
      <c r="A9" s="10">
        <v>2</v>
      </c>
      <c r="B9" s="13" t="s">
        <v>436</v>
      </c>
      <c r="C9" s="109">
        <v>0</v>
      </c>
      <c r="D9" s="109"/>
      <c r="E9" s="109"/>
    </row>
    <row r="10" spans="1:5" ht="12.75">
      <c r="A10" s="10">
        <v>3</v>
      </c>
      <c r="B10" s="13" t="s">
        <v>450</v>
      </c>
      <c r="C10" s="109">
        <v>1082809</v>
      </c>
      <c r="D10" s="109">
        <v>1082809</v>
      </c>
      <c r="E10" s="109">
        <v>735000</v>
      </c>
    </row>
    <row r="11" spans="1:5" ht="12.75">
      <c r="A11" s="10">
        <v>4</v>
      </c>
      <c r="B11" s="13" t="s">
        <v>451</v>
      </c>
      <c r="C11" s="109">
        <v>240000</v>
      </c>
      <c r="D11" s="109">
        <v>240000</v>
      </c>
      <c r="E11" s="109">
        <v>197500</v>
      </c>
    </row>
    <row r="12" spans="1:5" ht="12.75">
      <c r="A12" s="10">
        <v>5</v>
      </c>
      <c r="B12" s="13" t="s">
        <v>631</v>
      </c>
      <c r="C12" s="109"/>
      <c r="D12" s="109">
        <v>213360</v>
      </c>
      <c r="E12" s="109">
        <v>408940</v>
      </c>
    </row>
    <row r="13" spans="1:5" ht="12.75">
      <c r="A13" s="22">
        <v>6</v>
      </c>
      <c r="B13" s="22" t="s">
        <v>437</v>
      </c>
      <c r="C13" s="109">
        <v>0</v>
      </c>
      <c r="D13" s="109"/>
      <c r="E13" s="109"/>
    </row>
    <row r="14" spans="1:5" ht="12.75">
      <c r="A14" s="10">
        <v>7</v>
      </c>
      <c r="B14" s="13" t="s">
        <v>630</v>
      </c>
      <c r="C14" s="109"/>
      <c r="D14" s="109">
        <v>81200</v>
      </c>
      <c r="E14" s="109">
        <v>81200</v>
      </c>
    </row>
    <row r="15" spans="1:5" ht="12.75">
      <c r="A15" s="10">
        <v>8</v>
      </c>
      <c r="B15" s="10" t="s">
        <v>120</v>
      </c>
      <c r="C15" s="110">
        <f>SUM(C8:C14)</f>
        <v>1322809</v>
      </c>
      <c r="D15" s="110">
        <f>SUM(D8:D14)</f>
        <v>1617369</v>
      </c>
      <c r="E15" s="110">
        <f>SUM(E8:E14)</f>
        <v>1422640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Szilvi</cp:lastModifiedBy>
  <cp:lastPrinted>2017-05-23T08:18:28Z</cp:lastPrinted>
  <dcterms:created xsi:type="dcterms:W3CDTF">2006-01-17T11:47:21Z</dcterms:created>
  <dcterms:modified xsi:type="dcterms:W3CDTF">2017-05-30T06:47:39Z</dcterms:modified>
  <cp:category/>
  <cp:version/>
  <cp:contentType/>
  <cp:contentStatus/>
</cp:coreProperties>
</file>