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395" tabRatio="602" firstSheet="19" activeTab="22"/>
  </bookViews>
  <sheets>
    <sheet name="1. Mérleg" sheetId="1" r:id="rId1"/>
    <sheet name="2. Működ. bev.mindössz. " sheetId="2" r:id="rId2"/>
    <sheet name="2.1.-2.4." sheetId="3" r:id="rId3"/>
    <sheet name="2.5.-2.7. " sheetId="4" r:id="rId4"/>
    <sheet name="3. Felhalm.bev.mindössz." sheetId="5" r:id="rId5"/>
    <sheet name="3.1.-3.6. " sheetId="6" r:id="rId6"/>
    <sheet name="4. Önkorm. műk. bev." sheetId="7" r:id="rId7"/>
    <sheet name="5. Önk.felh.bev." sheetId="8" r:id="rId8"/>
    <sheet name="6. PH. műk. bev." sheetId="9" r:id="rId9"/>
    <sheet name="7. PH. felhalm. bev." sheetId="10" r:id="rId10"/>
    <sheet name="8. Kvtár műk. bev. " sheetId="11" r:id="rId11"/>
    <sheet name="8.1. Eszi műk. bev. " sheetId="12" r:id="rId12"/>
    <sheet name="8.2. Ovi műk. bev." sheetId="13" r:id="rId13"/>
    <sheet name="9. Kiad. mindössz." sheetId="14" r:id="rId14"/>
    <sheet name="9.1.-9.6. mell." sheetId="15" r:id="rId15"/>
    <sheet name="10. Kiad. mindössz. köt.-önként" sheetId="16" r:id="rId16"/>
    <sheet name="11. PH. kiad. össz. " sheetId="17" r:id="rId17"/>
    <sheet name="12. KÖNYVTÁR kiad. össz." sheetId="18" r:id="rId18"/>
    <sheet name="12.1.ESZI kiad. össz. " sheetId="19" r:id="rId19"/>
    <sheet name="12.2.ÓVODA kiad. össz. " sheetId="20" r:id="rId20"/>
    <sheet name="13.-15. mell." sheetId="21" r:id="rId21"/>
    <sheet name="16. melléklet" sheetId="22" r:id="rId22"/>
    <sheet name="17-18. mell." sheetId="23" r:id="rId23"/>
  </sheets>
  <definedNames/>
  <calcPr fullCalcOnLoad="1"/>
</workbook>
</file>

<file path=xl/sharedStrings.xml><?xml version="1.0" encoding="utf-8"?>
<sst xmlns="http://schemas.openxmlformats.org/spreadsheetml/2006/main" count="1195" uniqueCount="313">
  <si>
    <t xml:space="preserve">        Ezer Ft-ban</t>
  </si>
  <si>
    <t>Ezer Ft-ban</t>
  </si>
  <si>
    <t xml:space="preserve">  BEVÉTELEK JOGCÍMEI</t>
  </si>
  <si>
    <t>Önkormányzat</t>
  </si>
  <si>
    <t xml:space="preserve"> </t>
  </si>
  <si>
    <t xml:space="preserve">                Ezer Ft-ban </t>
  </si>
  <si>
    <t xml:space="preserve">Önkormányzat </t>
  </si>
  <si>
    <t>Összesen</t>
  </si>
  <si>
    <t xml:space="preserve">       Ezer Ft-ban</t>
  </si>
  <si>
    <t>Beruházási feladat</t>
  </si>
  <si>
    <t xml:space="preserve">            Ezer Ft-ban</t>
  </si>
  <si>
    <t>Költségvetési szerv</t>
  </si>
  <si>
    <t xml:space="preserve">KIADÁSOK JOGCÍMEI </t>
  </si>
  <si>
    <t xml:space="preserve">Összesen </t>
  </si>
  <si>
    <t>Céltartalék  összesen</t>
  </si>
  <si>
    <t>Megnevezés</t>
  </si>
  <si>
    <t xml:space="preserve">Mindösszesen </t>
  </si>
  <si>
    <t>KÖLTSÉGVETÉS MÉRLEGE</t>
  </si>
  <si>
    <t xml:space="preserve">Megnevezés </t>
  </si>
  <si>
    <t xml:space="preserve">Kv.-i szervek összesen </t>
  </si>
  <si>
    <t>Mindösszesen</t>
  </si>
  <si>
    <t xml:space="preserve">4 órás </t>
  </si>
  <si>
    <t xml:space="preserve">6 órás </t>
  </si>
  <si>
    <t xml:space="preserve">8 órás </t>
  </si>
  <si>
    <t>Előirányzat</t>
  </si>
  <si>
    <t xml:space="preserve">Bevétel </t>
  </si>
  <si>
    <t>Kiadás</t>
  </si>
  <si>
    <t xml:space="preserve">C. MŰKÖDÉSI KIADÁSOK MINDÖSSZESEN (A+B) </t>
  </si>
  <si>
    <t xml:space="preserve">F. FELHALMOZÁSI KIADÁSOK MINDÖSSZESEN (D+E) </t>
  </si>
  <si>
    <t xml:space="preserve">Kötelező feladatok </t>
  </si>
  <si>
    <t>C. MŰKÖDÉSI BEVÉTELEK MINDÖSSZESEN (A+B)</t>
  </si>
  <si>
    <t xml:space="preserve">Önként vállalt feladatok </t>
  </si>
  <si>
    <t xml:space="preserve">MINDÖSSZESEN </t>
  </si>
  <si>
    <t xml:space="preserve">ÖNKORMÁNYZAT </t>
  </si>
  <si>
    <t xml:space="preserve">Költségvetési szervek </t>
  </si>
  <si>
    <t>G. KIADÁS MINDÖSSZESEN (C+F)</t>
  </si>
  <si>
    <t>Kötelező feladatok</t>
  </si>
  <si>
    <t>Kv.-i szervek</t>
  </si>
  <si>
    <t>Felújítási feladat</t>
  </si>
  <si>
    <t xml:space="preserve">Céltartalék célonkénti részletezése </t>
  </si>
  <si>
    <t xml:space="preserve">B1. Működési célú támogatások államháztartáson belülről </t>
  </si>
  <si>
    <t xml:space="preserve">B3. Közhatalmi bevételek </t>
  </si>
  <si>
    <t xml:space="preserve">B4. Működési bevételek </t>
  </si>
  <si>
    <t>B6. Működési célú átvett pénzeszközök</t>
  </si>
  <si>
    <t>B812. Belföldi értékpapírok bevételei</t>
  </si>
  <si>
    <t>A. MŰKÖDÉSI KÖLTSÉGVETÉSI BEVÉTELEK ÖSSZESEN (B1+B3+B4+B6)</t>
  </si>
  <si>
    <t>K1. Személyi juttatás</t>
  </si>
  <si>
    <t xml:space="preserve">K2. Munkaadót terhelő járulékok és szoc. hozzájár. adó </t>
  </si>
  <si>
    <t xml:space="preserve">K3. Dologi kiadások 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</si>
  <si>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</si>
  <si>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</si>
  <si>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</si>
  <si>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</si>
  <si>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KIADÁSOK ÖSSZESEN (K1. …+K5.)</t>
  </si>
  <si>
    <t xml:space="preserve">K911. Hitel-, kölcsöntörlesztés államháztartáson kívülre </t>
  </si>
  <si>
    <t>K912. Belföldi értékpapírok kiadásai</t>
  </si>
  <si>
    <t xml:space="preserve">K913. Államháztartáson belüli megelőlegezések folyóstása </t>
  </si>
  <si>
    <t>K914. Államháztartáson belüli megelőlegezések visszafizetése</t>
  </si>
  <si>
    <t xml:space="preserve">K915. Központi, irányítószervi támogatás folyósítása </t>
  </si>
  <si>
    <t xml:space="preserve">K916. Péneszközök betétként elhelyezése </t>
  </si>
  <si>
    <t xml:space="preserve">K917. Pénzügyi lízing kiadásai </t>
  </si>
  <si>
    <t xml:space="preserve">B. Finanszírozási kiadások összesen (K911. …+K917.) </t>
  </si>
  <si>
    <t xml:space="preserve">K6. Beruházások </t>
  </si>
  <si>
    <t xml:space="preserve">K7. Felújítások </t>
  </si>
  <si>
    <t xml:space="preserve">K8. Egyéb felhalmozási célú kiadások </t>
  </si>
  <si>
    <t>D. FELHALMOZÁSI KÖLTSÉGVETÉSI KIADÁSOK ÖSSZESEN (K6. …+K8.)</t>
  </si>
  <si>
    <t xml:space="preserve">E. Finanszírozási kiadások összesen (K911. …+K917.) </t>
  </si>
  <si>
    <t xml:space="preserve">B. FINANSZÍROZÁSI BEVÉTELEK (B8.) ÖSSZESEN </t>
  </si>
  <si>
    <t>B. FINASZÍROZÁSI KIADÁSOK (K9.) ÖSSZESEN</t>
  </si>
  <si>
    <t xml:space="preserve">K2. Munkaadót terhelő járulékok és szociális hozzájárulási adó </t>
  </si>
  <si>
    <t xml:space="preserve">E. FINANSZÍROZÁSI BEVÉTELEK (B8.) ÖSSZESEN </t>
  </si>
  <si>
    <t>F. FELHALMOZÁSI BEVÉTELEK MINDÖSSZESEN (D+E)</t>
  </si>
  <si>
    <t>B111. Helyi önkormányzatok működésének általános támogatása</t>
  </si>
  <si>
    <t xml:space="preserve">B112. Települési önk. egyes köznevelési támogatás </t>
  </si>
  <si>
    <t>B113. Települési önk. szociális, gyermekjóléti és gyermekétkeztetési feladatainak támogatása</t>
  </si>
  <si>
    <t xml:space="preserve">B114. Települési önk. kulturális feladatainak támogatása </t>
  </si>
  <si>
    <t xml:space="preserve">B115. Működési célú központosított előirányzatok </t>
  </si>
  <si>
    <t>B116. Helyi önkormányzatok kiegészítő támogatásai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</si>
  <si>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</si>
  <si>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</si>
  <si>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</si>
  <si>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</si>
  <si>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 xml:space="preserve">B34. Vagyoni típusu adók </t>
  </si>
  <si>
    <t xml:space="preserve">Ebből: </t>
  </si>
  <si>
    <t xml:space="preserve">a) építményadó </t>
  </si>
  <si>
    <t xml:space="preserve">b) épület után fizetett idegenforgalmi adó </t>
  </si>
  <si>
    <t xml:space="preserve">c) magánszemélyek kommunális adója </t>
  </si>
  <si>
    <t>d) telekadó</t>
  </si>
  <si>
    <t xml:space="preserve">B354. Gépjárműadó </t>
  </si>
  <si>
    <t xml:space="preserve">B355. Egyéb áruhasználati és szolgáltatási adók </t>
  </si>
  <si>
    <t>b) talajterhelési díj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</si>
  <si>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</si>
  <si>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</si>
  <si>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</si>
  <si>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</si>
  <si>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>B406. Kiszámlázott általános forgalmi adó</t>
  </si>
  <si>
    <t xml:space="preserve">B407. Általános forgalmi adó visszatérülése </t>
  </si>
  <si>
    <t xml:space="preserve">B408. Kamatbevételek </t>
  </si>
  <si>
    <t xml:space="preserve">B409. Egyéb pénzügyi műveletek bevételei </t>
  </si>
  <si>
    <t xml:space="preserve">B410. Egyéb működési bevételek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</si>
  <si>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</si>
  <si>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</si>
  <si>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B62. Működési célú visszatérítendő támogatások, kölcsönök visszatérülése államháztartáson kívülről </t>
  </si>
  <si>
    <t xml:space="preserve">B63. Egyéb működési céló átvett pénzeszközök </t>
  </si>
  <si>
    <t xml:space="preserve">B6. Működési célú átvett péneszközök összesen 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</si>
  <si>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</si>
  <si>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</si>
  <si>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</si>
  <si>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</si>
  <si>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</si>
  <si>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</si>
  <si>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B2. Felhalmozási célú támogatások államháztartáson belülről </t>
  </si>
  <si>
    <t xml:space="preserve">B5. Felhalmozási bevételek </t>
  </si>
  <si>
    <t xml:space="preserve">B7. Felhalmozási célú átvett pénzeszközök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</si>
  <si>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</si>
  <si>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</si>
  <si>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</si>
  <si>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</si>
  <si>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</si>
  <si>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</si>
  <si>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</si>
  <si>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>B72. Felhalmozási célú visszatérítendő támogatások, kölcsönök visszatérülése államháztartáson kívülről</t>
  </si>
  <si>
    <t xml:space="preserve">B73. Egyéb felhalmozási célú átvett pénzeszközök </t>
  </si>
  <si>
    <t xml:space="preserve">B811. Hitel-, és kölcsönfelvétel államháztartáson kívülről </t>
  </si>
  <si>
    <t>B813. Maradvány igénybevétele</t>
  </si>
  <si>
    <t>B814. Államháztartáson belüli megelőlegezések</t>
  </si>
  <si>
    <t xml:space="preserve">B815. Államháztartáson belüli megelőlegezések törlesztése </t>
  </si>
  <si>
    <t xml:space="preserve">MŰKÖDÉSI KÖLTSÉGVETÉSI BEVÉTELEK ÖSSZESEN (B1.+B3.+B4.+B.5.) </t>
  </si>
  <si>
    <t xml:space="preserve">MŰKÖDÉSI BEVÉTELEK MINDÖSSZESEN </t>
  </si>
  <si>
    <t xml:space="preserve">B1. Működési célú támogatások államázt.-on belülről összesen </t>
  </si>
  <si>
    <t>D. FELHALMOZÁSI KÖLTSÉGVETÉSI BEVÉTELEK ÖSSZESEN (B2.+B5.+B7.)</t>
  </si>
  <si>
    <t>E. FINANSZÍROZÁSI KIADÁSOK (K9.) ÖSSZESEN</t>
  </si>
  <si>
    <t>FELHALMOZÁSI KÖLTSÉGVETÉSI BEVÉTELEK ÖSSZESEN (B2.+B5.+B7.)</t>
  </si>
  <si>
    <t>FELHALMOZÁSI BEVÉTELEK MINDÖSSZESEN</t>
  </si>
  <si>
    <t>1. melléklet</t>
  </si>
  <si>
    <t xml:space="preserve">                  3. melléklet</t>
  </si>
  <si>
    <t>2. melléklet</t>
  </si>
  <si>
    <t>4. melléklet</t>
  </si>
  <si>
    <t xml:space="preserve">                  5. melléklet</t>
  </si>
  <si>
    <t>6. melléklet</t>
  </si>
  <si>
    <t>Költségvetési szerv megnevezése:</t>
  </si>
  <si>
    <t xml:space="preserve">Állami (államigazg.) feladatok </t>
  </si>
  <si>
    <t xml:space="preserve">                  7. melléklet</t>
  </si>
  <si>
    <t>c) a korábbi évek megszűnt adónemei áthúzódó befiz.-ből befolyt bevétel</t>
  </si>
  <si>
    <t xml:space="preserve">2.1. melléklet </t>
  </si>
  <si>
    <t xml:space="preserve">B14. Működ. célú visszatérítendő támogatások, kölcsönök visszatérülése államáhztartáson belülről  </t>
  </si>
  <si>
    <t xml:space="preserve">MEGNEVEZÉS </t>
  </si>
  <si>
    <t xml:space="preserve">      2.3. melléklet</t>
  </si>
  <si>
    <t xml:space="preserve">      2.2. melléklet</t>
  </si>
  <si>
    <t xml:space="preserve">      2.4. melléklet</t>
  </si>
  <si>
    <t>MEGNEVEZÉS</t>
  </si>
  <si>
    <t xml:space="preserve">2.5. melléklet </t>
  </si>
  <si>
    <t xml:space="preserve">      2.6. melléklet</t>
  </si>
  <si>
    <t xml:space="preserve">B62. Működ. célú visszatérítendő támogatások, kölcsönök visszatérülése államháztartáson kívülről  </t>
  </si>
  <si>
    <t xml:space="preserve">B15. Működ. célú visszatérítendő támogatások, kölcsönök igénybevétele államháztartáson belülről  </t>
  </si>
  <si>
    <t xml:space="preserve">B63. Egyéb működési célú átvett pénzeszközök </t>
  </si>
  <si>
    <t xml:space="preserve">      2.7. melléklet</t>
  </si>
  <si>
    <t xml:space="preserve">3.1. melléklet </t>
  </si>
  <si>
    <t xml:space="preserve">      3.2. melléklet</t>
  </si>
  <si>
    <t xml:space="preserve">B23. Felhalmozási célú visszatérítendő támogatások, kölcsönök visszatérülése államáhztartáson belülről  </t>
  </si>
  <si>
    <t xml:space="preserve">B24. Felhalmozási célú visszatérítendő támogatások, kölcsönök igénybevétele államháztartáson belülről  </t>
  </si>
  <si>
    <t xml:space="preserve">      3.3. melléklet</t>
  </si>
  <si>
    <t xml:space="preserve">      3.4. melléklet</t>
  </si>
  <si>
    <t xml:space="preserve">B72. Felhalmozási célú visszatérítendő támogatások, kölcsönök visszatérülése államháztartáson kívülről  </t>
  </si>
  <si>
    <t xml:space="preserve">      3.5. melléklet</t>
  </si>
  <si>
    <t xml:space="preserve">      3.6. melléklet</t>
  </si>
  <si>
    <t>8. melléklet</t>
  </si>
  <si>
    <t>8.1. melléklet</t>
  </si>
  <si>
    <t>8.2. melléklet</t>
  </si>
  <si>
    <t>K3. Dologi kiadások</t>
  </si>
  <si>
    <t xml:space="preserve">K5. Egyéb működési kiadások összesen </t>
  </si>
  <si>
    <t xml:space="preserve">K4. Ellátottak pénzbeli juttatásai </t>
  </si>
  <si>
    <t xml:space="preserve">Ebből: Általános tartalék </t>
  </si>
  <si>
    <r>
      <t xml:space="preserve">      </t>
    </r>
    <r>
      <rPr>
        <i/>
        <sz val="8"/>
        <rFont val="Arial CE"/>
        <family val="0"/>
      </rPr>
      <t xml:space="preserve">     Céltartalék</t>
    </r>
  </si>
  <si>
    <t>A. Működési költségvetési kiadásai össz. (K1. …+K5.)</t>
  </si>
  <si>
    <t xml:space="preserve">K8. Egyéb felhalmozási kiadások </t>
  </si>
  <si>
    <t>D. Felhalmozási költségvetési kiadásai össz. (K. …+K8.)</t>
  </si>
  <si>
    <t>xx</t>
  </si>
  <si>
    <t xml:space="preserve">  10. melléklet</t>
  </si>
  <si>
    <t xml:space="preserve">  9. melléklet</t>
  </si>
  <si>
    <t xml:space="preserve">A 2014. évi MŰKÖDÉSI ÉS FELHALMOZÁSI KÖLTSÉGVETÉS KIADÁSI ELŐIRÁNYZATAI </t>
  </si>
  <si>
    <t xml:space="preserve">  11. melléklet</t>
  </si>
  <si>
    <t xml:space="preserve">  12.1. melléklet</t>
  </si>
  <si>
    <t>9.1. melléklet</t>
  </si>
  <si>
    <t xml:space="preserve">K4. Elátottak pénzbeli juttatásai </t>
  </si>
  <si>
    <t>9.2. melléklet</t>
  </si>
  <si>
    <t xml:space="preserve">K504. Működési célú visszatérítendő támogatások, kölcsönök nyújtása államháztartáson belülre </t>
  </si>
  <si>
    <t xml:space="preserve">K505. Működési célú visszatérítendő támogatások, kölcsönök törlesztése államháztartáson belülre </t>
  </si>
  <si>
    <t>9.3. melléklet</t>
  </si>
  <si>
    <t>9.4. melléklet</t>
  </si>
  <si>
    <t xml:space="preserve">K506. Egyéb működési célú támogatások államháztartáson belülre </t>
  </si>
  <si>
    <t>9.5. melléklet</t>
  </si>
  <si>
    <t>K508. Működési célú visszatérítendő támogatások, kölcsönök nyújtása államháztartáson kívülre</t>
  </si>
  <si>
    <t>K511. Egyéb működési célú támogatások államháztartáson kívülre</t>
  </si>
  <si>
    <t>9.6. melléklet</t>
  </si>
  <si>
    <t xml:space="preserve">K6. Beruházási kiadások </t>
  </si>
  <si>
    <t>13. melléklet</t>
  </si>
  <si>
    <t xml:space="preserve">feladatonkénti részletezése </t>
  </si>
  <si>
    <t xml:space="preserve">célonkénti részletezése </t>
  </si>
  <si>
    <t>Felújítások összesen</t>
  </si>
  <si>
    <t xml:space="preserve">Beruházások összesen </t>
  </si>
  <si>
    <t xml:space="preserve">K8. Egyéb felhalmozási kiadások  </t>
  </si>
  <si>
    <t>Egyéb felhalmozási kiadások összesen</t>
  </si>
  <si>
    <t>15. melléklet</t>
  </si>
  <si>
    <t>14. melléklet</t>
  </si>
  <si>
    <t>16. melléklet</t>
  </si>
  <si>
    <t xml:space="preserve">17. melléklet </t>
  </si>
  <si>
    <t xml:space="preserve">    18. melléklet </t>
  </si>
  <si>
    <t xml:space="preserve">B3 KÖZHATALMI BEVÉTELEK RÉSZLETEZÉSE </t>
  </si>
  <si>
    <t>B351. Értékesítési és forgalmi adók</t>
  </si>
  <si>
    <t>a) iparűzési adó</t>
  </si>
  <si>
    <t>a) tartózkodás után fizetett idegenforgalmi adó</t>
  </si>
  <si>
    <t xml:space="preserve">B311. Magánszemélyek jövedelemadói </t>
  </si>
  <si>
    <t>Ebből:</t>
  </si>
  <si>
    <t>a) termőföld bérbeadásából származó szem .jöv .adó</t>
  </si>
  <si>
    <t xml:space="preserve">MŰKÖDÉSI KÖLTSÉGVETÉSI BEVÉTELEK ÖSSZESEN (B1.+B3.+B4.+B.6.) </t>
  </si>
  <si>
    <t>a) eljárási illeték</t>
  </si>
  <si>
    <t xml:space="preserve">b) igazgatási szolgáltatási díj </t>
  </si>
  <si>
    <t>c) ebrendészeti hozzájárulás</t>
  </si>
  <si>
    <t>d) környezetvédelmi bírság</t>
  </si>
  <si>
    <t>e) természetvédelmi bírság</t>
  </si>
  <si>
    <t>f) építésügyi bírság</t>
  </si>
  <si>
    <t>g) szabálysértési pénz- és helyszínbírság önormányzatot megillető rész</t>
  </si>
  <si>
    <t xml:space="preserve">Ebből: B813. Maradvány igénybevétele </t>
  </si>
  <si>
    <t xml:space="preserve">B816. Központi, irányíító szervi támogatás </t>
  </si>
  <si>
    <t>B817. Betétek megszüntetése</t>
  </si>
  <si>
    <t>B8. Finanszírozási bevételek összesen (B811. … +B817.)</t>
  </si>
  <si>
    <t>I. BEVÉTELEK MINDÖSSZESEN (C+F)</t>
  </si>
  <si>
    <t>I. KIADÁSOK MINDÖSSZESEN (C+F)</t>
  </si>
  <si>
    <t>G. KÖLTSÉGVETÉSI BEVÉTELEK ÖSSZESEN (A+D)</t>
  </si>
  <si>
    <t>H. FINANSZÍROZÁSI BEVÉTELEK ÖSSZESEN (B+E)</t>
  </si>
  <si>
    <t>G. KÖLTSÉGVETÉSI KIADÁSOK ÖSSZESEN (A+D)</t>
  </si>
  <si>
    <t>H. FINANSZÍROZÁSI KIADÁSOK ÖSSZESEN (B+E)</t>
  </si>
  <si>
    <t>B404. Tulajdonosi bevételek</t>
  </si>
  <si>
    <t>B405. Ellátási díjak</t>
  </si>
  <si>
    <t xml:space="preserve">B404. Tulajdonosi bevételek </t>
  </si>
  <si>
    <t>Polgármesteri Hivatal</t>
  </si>
  <si>
    <t>Köznevelési int.kieg.támogatása</t>
  </si>
  <si>
    <t>Lakott külterülettel kapcsolatos feladatok támogatása</t>
  </si>
  <si>
    <t>OEP támogatás</t>
  </si>
  <si>
    <t>Központi költsv. szervtől</t>
  </si>
  <si>
    <t>Önkormányzatoktól</t>
  </si>
  <si>
    <t xml:space="preserve">Polgármesteri Hivatal </t>
  </si>
  <si>
    <t xml:space="preserve">B36. Egyéb közhatalmi bevételek </t>
  </si>
  <si>
    <t>Tahy Olga Városi Könyvtár</t>
  </si>
  <si>
    <t>Egyesített Szociális Intézmény</t>
  </si>
  <si>
    <t>Mezőkeresztesi Harmatcsepp Óvoda</t>
  </si>
  <si>
    <t>Önkormányzati segély</t>
  </si>
  <si>
    <t>Ügyeleti hozzájárulás</t>
  </si>
  <si>
    <t>Szociállis feladatokhoz hozzájárulás</t>
  </si>
  <si>
    <t>Különféle szervezetek támogatása</t>
  </si>
  <si>
    <t>Polg.Hiv.</t>
  </si>
  <si>
    <t>Vásártér</t>
  </si>
  <si>
    <t>Óvoda</t>
  </si>
  <si>
    <t>Könyvtár</t>
  </si>
  <si>
    <t xml:space="preserve"> - Nappali Szoc.ellátás</t>
  </si>
  <si>
    <t xml:space="preserve"> - Szociális étkeztetés (2 órás)</t>
  </si>
  <si>
    <t xml:space="preserve"> - Konyha</t>
  </si>
  <si>
    <t xml:space="preserve"> - Jogalkotás</t>
  </si>
  <si>
    <t xml:space="preserve"> - Védőnői szolgálat</t>
  </si>
  <si>
    <t xml:space="preserve"> - Háziorvosi szolgálat</t>
  </si>
  <si>
    <t xml:space="preserve"> - Város-és községgazdálkodás</t>
  </si>
  <si>
    <t xml:space="preserve"> - Művelődési ház</t>
  </si>
  <si>
    <t xml:space="preserve">  12.melléklet</t>
  </si>
  <si>
    <t xml:space="preserve">  12.2 melléklet</t>
  </si>
  <si>
    <t>eredeti ei</t>
  </si>
  <si>
    <t>módosított ei</t>
  </si>
  <si>
    <t>teljesített</t>
  </si>
  <si>
    <t>teljesítés %-a</t>
  </si>
  <si>
    <t>teljesítés</t>
  </si>
  <si>
    <t>Költségvetési szervek</t>
  </si>
  <si>
    <t xml:space="preserve">     A 2014. évi MŰKÖDÉSI BEVÉTELEK </t>
  </si>
  <si>
    <t>eredeti</t>
  </si>
  <si>
    <t>módosított</t>
  </si>
  <si>
    <t>Adósságkonsz.részt nem vett települések tám.</t>
  </si>
  <si>
    <t>Könyvtári érdekeltség növelő támogatás</t>
  </si>
  <si>
    <t>Tornacsarnok beruh.támogatás</t>
  </si>
  <si>
    <t>Teljeítés %-a</t>
  </si>
  <si>
    <t>Vásártér támogatás (résztámogatás)</t>
  </si>
  <si>
    <t>Kötelező feladatok (ÖNK)</t>
  </si>
  <si>
    <t>teljsítés</t>
  </si>
  <si>
    <t>Önként vállalt feladatok  (Önk)</t>
  </si>
  <si>
    <t>Teljesítés %-a</t>
  </si>
  <si>
    <t>Felhasználás</t>
  </si>
  <si>
    <t>BM által adott fejl.tám.(Eszi,utak, Könyvtár)</t>
  </si>
  <si>
    <t xml:space="preserve"> - eszközök</t>
  </si>
  <si>
    <t>Közfoglalkoztatás eszközök</t>
  </si>
  <si>
    <t>TÁMOP eü pályázat eszközei</t>
  </si>
  <si>
    <t>Tornacsarnok eszközök</t>
  </si>
  <si>
    <t>Tornacsarnok építés + felvonó</t>
  </si>
  <si>
    <t>Iskola projektor</t>
  </si>
  <si>
    <t>Ingatlanok vásárlása</t>
  </si>
  <si>
    <t xml:space="preserve">Eszközbeszerzések </t>
  </si>
  <si>
    <t>BM fejl.tám. építési beruházások</t>
  </si>
  <si>
    <t>Általános iksola tető</t>
  </si>
  <si>
    <t xml:space="preserve">Költségvetési szervek  létszáma </t>
  </si>
  <si>
    <t xml:space="preserve">Közfoglalkoztatottak  létszáma </t>
  </si>
  <si>
    <t xml:space="preserve">létszám (fő) </t>
  </si>
  <si>
    <t>2013. dec.havi kompenzáció</t>
  </si>
  <si>
    <t>B115. Működési célú központosított előirányzatok teljesítése</t>
  </si>
  <si>
    <t>Összes teljesítés</t>
  </si>
  <si>
    <t>A 2014. évi FELHALMOZÁSI KÖLTSÉGVETÉS BEVÉTELI  FELADATONKÉNT</t>
  </si>
  <si>
    <t xml:space="preserve">     A 2014. évi MŰKÖDÉSI KÖLTSÉGVETÉS BEVÉTELI  FELADATONKÉNT</t>
  </si>
  <si>
    <t xml:space="preserve">     A 2014. évi FELHALMOZÁSI BEVÉTELEK </t>
  </si>
  <si>
    <t>A 2014. évi MŰKÖDÉSI KÖLTSÉGVETÉS BEVÉTELE FELADATONKÉNT</t>
  </si>
  <si>
    <t>A 2014. évi FELHALMOZÁSI KÖLTSÉGVETÉS BEVÉTELE FELADATONKÉNT</t>
  </si>
  <si>
    <t>A 2014. évi MŰKÖDÉSI KÖLTSÉGVETÉS BEVÉTELE  FELADATONKÉNT</t>
  </si>
  <si>
    <t xml:space="preserve">A 2014. évi MŰKÖDÉSI ÉS FELHALMOZÁSI KÖLTSÉGVETÉS KIADÁSAI   </t>
  </si>
  <si>
    <t>ÖNKORMÁNYZAT ÉS INTÉZMÉNYEI ÖSSZESEN</t>
  </si>
  <si>
    <t xml:space="preserve">A 2014. évi MŰKÖDÉSI ÉS FELHALMOZÁSI KÖLTSÉGVETÉS KIADÁSAI </t>
  </si>
  <si>
    <t>A 2014. évi MŰKÖDÉSI ÉS FELHALMOZÁSI KÖLTSÉGVETÉSI KIADÁSOK</t>
  </si>
  <si>
    <t xml:space="preserve">xx </t>
  </si>
  <si>
    <t>Önkormányzat és Intézmények</t>
  </si>
</sst>
</file>

<file path=xl/styles.xml><?xml version="1.0" encoding="utf-8"?>
<styleSheet xmlns="http://schemas.openxmlformats.org/spreadsheetml/2006/main">
  <numFmts count="5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\ &quot;Ft&quot;"/>
    <numFmt numFmtId="166" formatCode="_-* #,##0.000\ &quot;Ft&quot;_-;\-* #,##0.000\ &quot;Ft&quot;_-;_-* &quot;-&quot;??\ &quot;Ft&quot;_-;_-@_-"/>
    <numFmt numFmtId="167" formatCode="_-* #,##0.0000\ &quot;Ft&quot;_-;\-* #,##0.0000\ &quot;Ft&quot;_-;_-* &quot;-&quot;??\ &quot;Ft&quot;_-;_-@_-"/>
    <numFmt numFmtId="168" formatCode="_-* #,##0.00000\ &quot;Ft&quot;_-;\-* #,##0.00000\ &quot;Ft&quot;_-;_-* &quot;-&quot;??\ &quot;Ft&quot;_-;_-@_-"/>
    <numFmt numFmtId="169" formatCode="_-* #,##0.000000\ &quot;Ft&quot;_-;\-* #,##0.000000\ &quot;Ft&quot;_-;_-* &quot;-&quot;??\ &quot;Ft&quot;_-;_-@_-"/>
    <numFmt numFmtId="170" formatCode="_-* #,##0.0000000\ &quot;Ft&quot;_-;\-* #,##0.0000000\ &quot;Ft&quot;_-;_-* &quot;-&quot;??\ &quot;Ft&quot;_-;_-@_-"/>
    <numFmt numFmtId="171" formatCode="_-* #,##0.00000000\ &quot;Ft&quot;_-;\-* #,##0.00000000\ &quot;Ft&quot;_-;_-* &quot;-&quot;??\ &quot;Ft&quot;_-;_-@_-"/>
    <numFmt numFmtId="172" formatCode="_-* #,##0.0\ &quot;Ft&quot;_-;\-* #,##0.0\ &quot;Ft&quot;_-;_-* &quot;-&quot;??\ &quot;Ft&quot;_-;_-@_-"/>
    <numFmt numFmtId="173" formatCode="_-* #,##0\ &quot;Ft&quot;_-;\-* #,##0\ &quot;Ft&quot;_-;_-* &quot;-&quot;??\ &quot;Ft&quot;_-;_-@_-"/>
    <numFmt numFmtId="174" formatCode="#,##0.000"/>
    <numFmt numFmtId="175" formatCode="#,##0.0"/>
    <numFmt numFmtId="176" formatCode="_-* #,##0.0\ &quot;Ft&quot;_-;\-* #,##0.0\ &quot;Ft&quot;_-;_-* &quot;-&quot;\ &quot;Ft&quot;_-;_-@_-"/>
    <numFmt numFmtId="177" formatCode="_-* #,##0.00\ &quot;Ft&quot;_-;\-* #,##0.00\ &quot;Ft&quot;_-;_-* &quot;-&quot;\ &quot;Ft&quot;_-;_-@_-"/>
    <numFmt numFmtId="178" formatCode="_-* #,##0.000\ &quot;Ft&quot;_-;\-* #,##0.000\ &quot;Ft&quot;_-;_-* &quot;-&quot;\ &quot;Ft&quot;_-;_-@_-"/>
    <numFmt numFmtId="179" formatCode="_-* #,##0.0000\ &quot;Ft&quot;_-;\-* #,##0.0000\ &quot;Ft&quot;_-;_-* &quot;-&quot;\ &quot;Ft&quot;_-;_-@_-"/>
    <numFmt numFmtId="180" formatCode="_-* #,##0.00000\ &quot;Ft&quot;_-;\-* #,##0.00000\ &quot;Ft&quot;_-;_-* &quot;-&quot;\ &quot;Ft&quot;_-;_-@_-"/>
    <numFmt numFmtId="181" formatCode="_-* #,##0.000000\ &quot;Ft&quot;_-;\-* #,##0.000000\ &quot;Ft&quot;_-;_-* &quot;-&quot;\ &quot;Ft&quot;_-;_-@_-"/>
    <numFmt numFmtId="182" formatCode="_-* #,##0.0000000\ &quot;Ft&quot;_-;\-* #,##0.0000000\ &quot;Ft&quot;_-;_-* &quot;-&quot;\ &quot;Ft&quot;_-;_-@_-"/>
    <numFmt numFmtId="183" formatCode="#,##0;[Red]#,##0"/>
    <numFmt numFmtId="184" formatCode="0.E+00"/>
    <numFmt numFmtId="185" formatCode="0.0.E+00"/>
    <numFmt numFmtId="186" formatCode="0.00.E+00"/>
    <numFmt numFmtId="187" formatCode="0.000.E+00"/>
    <numFmt numFmtId="188" formatCode="0.0"/>
    <numFmt numFmtId="189" formatCode="#&quot; +&quot;"/>
    <numFmt numFmtId="190" formatCode="#&quot; e Ft &quot;"/>
    <numFmt numFmtId="191" formatCode="#&quot; Ft/hó &quot;"/>
    <numFmt numFmtId="192" formatCode="&quot; + &quot;#"/>
    <numFmt numFmtId="193" formatCode="#&quot; Ft/év&quot;"/>
    <numFmt numFmtId="194" formatCode="#&quot; Ft/év &quot;"/>
    <numFmt numFmtId="195" formatCode="0;[Red]0"/>
    <numFmt numFmtId="196" formatCode="#,##0.00\ &quot;Ft&quot;"/>
    <numFmt numFmtId="197" formatCode="#,##0.0\ &quot;Ft&quot;"/>
    <numFmt numFmtId="198" formatCode="&quot;H-&quot;0000"/>
    <numFmt numFmtId="199" formatCode="#,##0_ ;\-#,##0\ "/>
    <numFmt numFmtId="200" formatCode="&quot;Igen&quot;;&quot;Igen&quot;;&quot;Nem&quot;"/>
    <numFmt numFmtId="201" formatCode="&quot;Igaz&quot;;&quot;Igaz&quot;;&quot;Hamis&quot;"/>
    <numFmt numFmtId="202" formatCode="&quot;Be&quot;;&quot;Be&quot;;&quot;Ki&quot;"/>
    <numFmt numFmtId="203" formatCode="#,##0.0_ ;\-#,##0.0\ "/>
    <numFmt numFmtId="204" formatCode="#,##0.00_ ;\-#,##0.00\ "/>
    <numFmt numFmtId="205" formatCode="#,##0.000_ ;\-#,##0.000\ "/>
    <numFmt numFmtId="206" formatCode="#,##0.0000_ ;\-#,##0.0000\ "/>
    <numFmt numFmtId="207" formatCode="#,##0.00000_ ;\-#,##0.00000\ "/>
    <numFmt numFmtId="208" formatCode="[$-40E]yyyy\.\ mmmm\ d\."/>
    <numFmt numFmtId="209" formatCode="_-* #,##0\ _F_t_-;\-* #,##0\ _F_t_-;_-* &quot;-&quot;??\ _F_t_-;_-@_-"/>
    <numFmt numFmtId="210" formatCode="0.0%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sz val="11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7"/>
      <name val="Arial CE"/>
      <family val="0"/>
    </font>
    <font>
      <b/>
      <sz val="6"/>
      <name val="Arial CE"/>
      <family val="0"/>
    </font>
    <font>
      <b/>
      <sz val="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0" fillId="0" borderId="12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8" fillId="33" borderId="1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16" fontId="5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16" fontId="5" fillId="0" borderId="0" xfId="0" applyNumberFormat="1" applyFont="1" applyBorder="1" applyAlignment="1">
      <alignment horizontal="right"/>
    </xf>
    <xf numFmtId="16" fontId="8" fillId="0" borderId="10" xfId="0" applyNumberFormat="1" applyFont="1" applyBorder="1" applyAlignment="1">
      <alignment wrapText="1"/>
    </xf>
    <xf numFmtId="16" fontId="5" fillId="0" borderId="11" xfId="0" applyNumberFormat="1" applyFont="1" applyBorder="1" applyAlignment="1">
      <alignment horizontal="left" wrapText="1"/>
    </xf>
    <xf numFmtId="0" fontId="5" fillId="0" borderId="11" xfId="0" applyFont="1" applyBorder="1" applyAlignment="1">
      <alignment/>
    </xf>
    <xf numFmtId="16" fontId="5" fillId="0" borderId="11" xfId="0" applyNumberFormat="1" applyFont="1" applyBorder="1" applyAlignment="1">
      <alignment horizontal="left" vertical="center" wrapText="1"/>
    </xf>
    <xf numFmtId="16" fontId="5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16" fontId="5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16" fontId="9" fillId="0" borderId="10" xfId="0" applyNumberFormat="1" applyFont="1" applyBorder="1" applyAlignment="1">
      <alignment/>
    </xf>
    <xf numFmtId="16" fontId="5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1" fontId="9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 vertical="center" wrapText="1"/>
    </xf>
    <xf numFmtId="1" fontId="0" fillId="0" borderId="10" xfId="0" applyNumberFormat="1" applyBorder="1" applyAlignment="1">
      <alignment/>
    </xf>
    <xf numFmtId="1" fontId="9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right" wrapText="1"/>
    </xf>
    <xf numFmtId="1" fontId="5" fillId="0" borderId="10" xfId="0" applyNumberFormat="1" applyFont="1" applyBorder="1" applyAlignment="1">
      <alignment wrapText="1"/>
    </xf>
    <xf numFmtId="1" fontId="8" fillId="33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9" fontId="5" fillId="0" borderId="10" xfId="62" applyFont="1" applyBorder="1" applyAlignment="1">
      <alignment horizontal="right"/>
    </xf>
    <xf numFmtId="9" fontId="5" fillId="0" borderId="10" xfId="62" applyFont="1" applyBorder="1" applyAlignment="1">
      <alignment/>
    </xf>
    <xf numFmtId="9" fontId="8" fillId="0" borderId="10" xfId="62" applyFont="1" applyBorder="1" applyAlignment="1">
      <alignment/>
    </xf>
    <xf numFmtId="9" fontId="5" fillId="0" borderId="10" xfId="62" applyFont="1" applyBorder="1" applyAlignment="1">
      <alignment wrapText="1"/>
    </xf>
    <xf numFmtId="9" fontId="8" fillId="0" borderId="10" xfId="62" applyFont="1" applyBorder="1" applyAlignment="1">
      <alignment/>
    </xf>
    <xf numFmtId="9" fontId="10" fillId="0" borderId="10" xfId="62" applyFont="1" applyBorder="1" applyAlignment="1">
      <alignment/>
    </xf>
    <xf numFmtId="9" fontId="8" fillId="33" borderId="10" xfId="62" applyFont="1" applyFill="1" applyBorder="1" applyAlignment="1">
      <alignment/>
    </xf>
    <xf numFmtId="9" fontId="8" fillId="0" borderId="10" xfId="62" applyFont="1" applyBorder="1" applyAlignment="1">
      <alignment wrapText="1"/>
    </xf>
    <xf numFmtId="9" fontId="5" fillId="33" borderId="10" xfId="62" applyFont="1" applyFill="1" applyBorder="1" applyAlignment="1">
      <alignment/>
    </xf>
    <xf numFmtId="9" fontId="0" fillId="0" borderId="10" xfId="62" applyFont="1" applyBorder="1" applyAlignment="1">
      <alignment/>
    </xf>
    <xf numFmtId="0" fontId="8" fillId="0" borderId="13" xfId="0" applyFont="1" applyBorder="1" applyAlignment="1">
      <alignment vertical="center" wrapText="1"/>
    </xf>
    <xf numFmtId="3" fontId="0" fillId="33" borderId="10" xfId="0" applyNumberFormat="1" applyFill="1" applyBorder="1" applyAlignment="1">
      <alignment/>
    </xf>
    <xf numFmtId="9" fontId="0" fillId="33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9" fontId="0" fillId="0" borderId="10" xfId="0" applyNumberFormat="1" applyBorder="1" applyAlignment="1">
      <alignment/>
    </xf>
    <xf numFmtId="0" fontId="5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9" fontId="5" fillId="0" borderId="22" xfId="62" applyFont="1" applyBorder="1" applyAlignment="1">
      <alignment/>
    </xf>
    <xf numFmtId="0" fontId="5" fillId="0" borderId="22" xfId="0" applyFont="1" applyBorder="1" applyAlignment="1">
      <alignment/>
    </xf>
    <xf numFmtId="9" fontId="8" fillId="0" borderId="23" xfId="62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8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" fillId="0" borderId="23" xfId="0" applyFont="1" applyBorder="1" applyAlignment="1">
      <alignment/>
    </xf>
    <xf numFmtId="0" fontId="8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5" fillId="0" borderId="2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9" fontId="0" fillId="0" borderId="23" xfId="62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25" xfId="0" applyBorder="1" applyAlignment="1">
      <alignment/>
    </xf>
    <xf numFmtId="9" fontId="1" fillId="0" borderId="10" xfId="62" applyFont="1" applyBorder="1" applyAlignment="1">
      <alignment/>
    </xf>
    <xf numFmtId="0" fontId="8" fillId="0" borderId="17" xfId="0" applyFont="1" applyBorder="1" applyAlignment="1">
      <alignment horizontal="center" vertical="center" wrapText="1"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27" xfId="0" applyBorder="1" applyAlignment="1">
      <alignment/>
    </xf>
    <xf numFmtId="9" fontId="1" fillId="0" borderId="23" xfId="62" applyFont="1" applyBorder="1" applyAlignment="1">
      <alignment/>
    </xf>
    <xf numFmtId="0" fontId="0" fillId="0" borderId="28" xfId="0" applyBorder="1" applyAlignment="1">
      <alignment/>
    </xf>
    <xf numFmtId="9" fontId="0" fillId="0" borderId="24" xfId="62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5" fillId="33" borderId="25" xfId="0" applyFont="1" applyFill="1" applyBorder="1" applyAlignment="1">
      <alignment/>
    </xf>
    <xf numFmtId="0" fontId="1" fillId="0" borderId="27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5" fillId="33" borderId="29" xfId="0" applyFont="1" applyFill="1" applyBorder="1" applyAlignment="1">
      <alignment/>
    </xf>
    <xf numFmtId="44" fontId="8" fillId="0" borderId="10" xfId="57" applyFont="1" applyBorder="1" applyAlignment="1">
      <alignment horizontal="center" vertical="center" wrapText="1"/>
    </xf>
    <xf numFmtId="44" fontId="1" fillId="0" borderId="10" xfId="57" applyFont="1" applyBorder="1" applyAlignment="1">
      <alignment horizontal="center"/>
    </xf>
    <xf numFmtId="9" fontId="5" fillId="0" borderId="10" xfId="62" applyFont="1" applyBorder="1" applyAlignment="1">
      <alignment/>
    </xf>
    <xf numFmtId="0" fontId="5" fillId="0" borderId="11" xfId="0" applyFont="1" applyBorder="1" applyAlignment="1">
      <alignment horizontal="right" vertical="center" wrapText="1"/>
    </xf>
    <xf numFmtId="9" fontId="0" fillId="0" borderId="22" xfId="62" applyFont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9" fontId="1" fillId="0" borderId="22" xfId="62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49" fontId="8" fillId="0" borderId="25" xfId="0" applyNumberFormat="1" applyFont="1" applyBorder="1" applyAlignment="1">
      <alignment horizontal="left" vertical="center"/>
    </xf>
    <xf numFmtId="49" fontId="8" fillId="0" borderId="30" xfId="0" applyNumberFormat="1" applyFont="1" applyBorder="1" applyAlignment="1">
      <alignment horizontal="left" vertical="center"/>
    </xf>
    <xf numFmtId="49" fontId="8" fillId="0" borderId="29" xfId="0" applyNumberFormat="1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0" fontId="5" fillId="33" borderId="15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31" xfId="0" applyFont="1" applyBorder="1" applyAlignment="1">
      <alignment horizontal="right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5" fillId="0" borderId="49" xfId="0" applyFont="1" applyBorder="1" applyAlignment="1">
      <alignment horizontal="right"/>
    </xf>
    <xf numFmtId="0" fontId="15" fillId="0" borderId="4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3:K37"/>
  <sheetViews>
    <sheetView zoomScalePageLayoutView="0" workbookViewId="0" topLeftCell="A1">
      <selection activeCell="K26" sqref="K26"/>
    </sheetView>
  </sheetViews>
  <sheetFormatPr defaultColWidth="9.00390625" defaultRowHeight="12.75"/>
  <cols>
    <col min="3" max="3" width="38.00390625" style="0" customWidth="1"/>
    <col min="4" max="6" width="12.00390625" style="0" customWidth="1"/>
    <col min="7" max="7" width="6.625" style="0" customWidth="1"/>
    <col min="8" max="8" width="47.25390625" style="0" customWidth="1"/>
    <col min="9" max="11" width="11.75390625" style="0" customWidth="1"/>
  </cols>
  <sheetData>
    <row r="3" spans="8:11" ht="12" customHeight="1">
      <c r="H3" s="4"/>
      <c r="K3" s="5" t="s">
        <v>134</v>
      </c>
    </row>
    <row r="4" spans="1:11" ht="12.75">
      <c r="A4" s="216" t="s">
        <v>17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1" ht="12.75">
      <c r="A5" s="216">
        <v>2014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</row>
    <row r="6" spans="1:11" ht="12" customHeight="1">
      <c r="A6" s="215"/>
      <c r="B6" s="215"/>
      <c r="C6" s="215"/>
      <c r="D6" s="40"/>
      <c r="E6" s="40"/>
      <c r="F6" s="40"/>
      <c r="G6" s="215"/>
      <c r="H6" s="215"/>
      <c r="K6" s="38" t="s">
        <v>0</v>
      </c>
    </row>
    <row r="7" spans="1:11" ht="14.25" customHeight="1">
      <c r="A7" s="202" t="s">
        <v>25</v>
      </c>
      <c r="B7" s="218"/>
      <c r="C7" s="218"/>
      <c r="D7" s="218"/>
      <c r="E7" s="218"/>
      <c r="F7" s="203"/>
      <c r="G7" s="202" t="s">
        <v>26</v>
      </c>
      <c r="H7" s="218"/>
      <c r="I7" s="218"/>
      <c r="J7" s="218"/>
      <c r="K7" s="203"/>
    </row>
    <row r="8" spans="1:11" ht="12.75">
      <c r="A8" s="217" t="s">
        <v>18</v>
      </c>
      <c r="B8" s="217"/>
      <c r="C8" s="217"/>
      <c r="D8" s="11" t="s">
        <v>265</v>
      </c>
      <c r="E8" s="11" t="s">
        <v>266</v>
      </c>
      <c r="F8" s="11" t="s">
        <v>269</v>
      </c>
      <c r="G8" s="217" t="s">
        <v>18</v>
      </c>
      <c r="H8" s="217"/>
      <c r="I8" s="11" t="s">
        <v>24</v>
      </c>
      <c r="J8" s="11" t="s">
        <v>266</v>
      </c>
      <c r="K8" s="11" t="s">
        <v>269</v>
      </c>
    </row>
    <row r="9" spans="1:11" ht="12" customHeight="1">
      <c r="A9" s="205" t="s">
        <v>40</v>
      </c>
      <c r="B9" s="205"/>
      <c r="C9" s="205"/>
      <c r="D9" s="21">
        <f>116313+65467+117421+4607+2168+24286</f>
        <v>330262</v>
      </c>
      <c r="E9" s="21">
        <f>353579+93582</f>
        <v>447161</v>
      </c>
      <c r="F9" s="21">
        <f>354069+93582</f>
        <v>447651</v>
      </c>
      <c r="G9" s="205" t="s">
        <v>46</v>
      </c>
      <c r="H9" s="205"/>
      <c r="I9" s="21">
        <v>181591</v>
      </c>
      <c r="J9" s="21">
        <v>233695</v>
      </c>
      <c r="K9" s="21">
        <v>225298</v>
      </c>
    </row>
    <row r="10" spans="1:11" ht="12" customHeight="1">
      <c r="A10" s="195" t="s">
        <v>41</v>
      </c>
      <c r="B10" s="196"/>
      <c r="C10" s="197"/>
      <c r="D10" s="21">
        <f>80+36514+5000+6400</f>
        <v>47994</v>
      </c>
      <c r="E10" s="21">
        <v>79141</v>
      </c>
      <c r="F10" s="21">
        <v>79396</v>
      </c>
      <c r="G10" s="198" t="s">
        <v>69</v>
      </c>
      <c r="H10" s="198"/>
      <c r="I10" s="21">
        <v>48635</v>
      </c>
      <c r="J10" s="21">
        <v>57902</v>
      </c>
      <c r="K10" s="21">
        <v>56191</v>
      </c>
    </row>
    <row r="11" spans="1:11" ht="12" customHeight="1">
      <c r="A11" s="193" t="s">
        <v>42</v>
      </c>
      <c r="B11" s="210"/>
      <c r="C11" s="194"/>
      <c r="D11" s="21">
        <f>479+274+1000+11603+14000+7475+192+5994+2500+1243</f>
        <v>44760</v>
      </c>
      <c r="E11" s="21">
        <v>44760</v>
      </c>
      <c r="F11" s="21">
        <v>47291</v>
      </c>
      <c r="G11" s="205" t="s">
        <v>48</v>
      </c>
      <c r="H11" s="205"/>
      <c r="I11" s="21">
        <v>150739</v>
      </c>
      <c r="J11" s="21">
        <v>282643</v>
      </c>
      <c r="K11" s="21">
        <v>259872</v>
      </c>
    </row>
    <row r="12" spans="1:11" ht="12" customHeight="1">
      <c r="A12" s="193" t="s">
        <v>43</v>
      </c>
      <c r="B12" s="210"/>
      <c r="C12" s="194"/>
      <c r="D12" s="21">
        <v>0</v>
      </c>
      <c r="E12" s="21">
        <v>0</v>
      </c>
      <c r="F12" s="21">
        <v>0</v>
      </c>
      <c r="G12" s="205" t="s">
        <v>49</v>
      </c>
      <c r="H12" s="205"/>
      <c r="I12" s="21">
        <v>79860</v>
      </c>
      <c r="J12" s="21">
        <v>71598</v>
      </c>
      <c r="K12" s="21">
        <v>68401</v>
      </c>
    </row>
    <row r="13" spans="1:11" ht="12" customHeight="1">
      <c r="A13" s="205"/>
      <c r="B13" s="205"/>
      <c r="C13" s="205"/>
      <c r="D13" s="21"/>
      <c r="E13" s="21"/>
      <c r="F13" s="21"/>
      <c r="G13" s="205" t="s">
        <v>50</v>
      </c>
      <c r="H13" s="205"/>
      <c r="I13" s="21">
        <v>10700</v>
      </c>
      <c r="J13" s="21">
        <v>102100</v>
      </c>
      <c r="K13" s="21">
        <v>67962</v>
      </c>
    </row>
    <row r="14" spans="1:11" ht="12" customHeight="1">
      <c r="A14" s="213"/>
      <c r="B14" s="213"/>
      <c r="C14" s="213"/>
      <c r="D14" s="21"/>
      <c r="E14" s="74"/>
      <c r="F14" s="74"/>
      <c r="G14" s="211" t="s">
        <v>51</v>
      </c>
      <c r="H14" s="212"/>
      <c r="I14" s="21">
        <v>0</v>
      </c>
      <c r="J14" s="21"/>
      <c r="K14" s="21"/>
    </row>
    <row r="15" spans="1:11" ht="12" customHeight="1">
      <c r="A15" s="214"/>
      <c r="B15" s="214"/>
      <c r="C15" s="214"/>
      <c r="D15" s="21"/>
      <c r="E15" s="74"/>
      <c r="F15" s="74"/>
      <c r="G15" s="193" t="s">
        <v>52</v>
      </c>
      <c r="H15" s="194"/>
      <c r="I15" s="21">
        <v>0</v>
      </c>
      <c r="J15" s="21"/>
      <c r="K15" s="21"/>
    </row>
    <row r="16" spans="1:11" ht="12" customHeight="1">
      <c r="A16" s="193"/>
      <c r="B16" s="210"/>
      <c r="C16" s="194"/>
      <c r="D16" s="21"/>
      <c r="E16" s="74"/>
      <c r="F16" s="74"/>
      <c r="G16" s="208"/>
      <c r="H16" s="209"/>
      <c r="I16" s="21"/>
      <c r="J16" s="21"/>
      <c r="K16" s="21"/>
    </row>
    <row r="17" spans="1:11" ht="12" customHeight="1">
      <c r="A17" s="213" t="s">
        <v>45</v>
      </c>
      <c r="B17" s="213"/>
      <c r="C17" s="213"/>
      <c r="D17" s="21">
        <f>D9+D10+D11+D12</f>
        <v>423016</v>
      </c>
      <c r="E17" s="21">
        <f>E9+E10+E11+E12</f>
        <v>571062</v>
      </c>
      <c r="F17" s="21">
        <f>F9+F10+F11+F12</f>
        <v>574338</v>
      </c>
      <c r="G17" s="199" t="s">
        <v>53</v>
      </c>
      <c r="H17" s="201"/>
      <c r="I17" s="21">
        <f>I9+I10+I11+I12+I13</f>
        <v>471525</v>
      </c>
      <c r="J17" s="21">
        <f>J9+J10+J11+J12+J13</f>
        <v>747938</v>
      </c>
      <c r="K17" s="21">
        <f>K9+K10+K11+K12+K13</f>
        <v>677724</v>
      </c>
    </row>
    <row r="18" spans="1:11" ht="12" customHeight="1">
      <c r="A18" s="193"/>
      <c r="B18" s="210"/>
      <c r="C18" s="194"/>
      <c r="D18" s="21"/>
      <c r="E18" s="74"/>
      <c r="F18" s="74"/>
      <c r="G18" s="193"/>
      <c r="H18" s="194"/>
      <c r="I18" s="21"/>
      <c r="J18" s="9"/>
      <c r="K18" s="9"/>
    </row>
    <row r="19" spans="1:11" ht="12" customHeight="1">
      <c r="A19" s="199" t="s">
        <v>67</v>
      </c>
      <c r="B19" s="200"/>
      <c r="C19" s="201"/>
      <c r="D19" s="21">
        <f>229976+50731-2222</f>
        <v>278485</v>
      </c>
      <c r="E19" s="74">
        <v>384695</v>
      </c>
      <c r="F19" s="74">
        <f>515066</f>
        <v>515066</v>
      </c>
      <c r="G19" s="199" t="s">
        <v>68</v>
      </c>
      <c r="H19" s="201"/>
      <c r="I19" s="21">
        <v>229976</v>
      </c>
      <c r="J19" s="21">
        <v>220151</v>
      </c>
      <c r="K19" s="21">
        <v>395472</v>
      </c>
    </row>
    <row r="20" spans="1:11" ht="12" customHeight="1">
      <c r="A20" s="214"/>
      <c r="B20" s="214"/>
      <c r="C20" s="214"/>
      <c r="D20" s="21"/>
      <c r="E20" s="74"/>
      <c r="F20" s="74"/>
      <c r="G20" s="202"/>
      <c r="H20" s="203"/>
      <c r="I20" s="21"/>
      <c r="J20" s="9"/>
      <c r="K20" s="9"/>
    </row>
    <row r="21" spans="1:11" ht="12" customHeight="1">
      <c r="A21" s="204" t="s">
        <v>30</v>
      </c>
      <c r="B21" s="204"/>
      <c r="C21" s="204"/>
      <c r="D21" s="21">
        <f>D19+D17</f>
        <v>701501</v>
      </c>
      <c r="E21" s="21">
        <f>E19+E17</f>
        <v>955757</v>
      </c>
      <c r="F21" s="21">
        <f>F19+F17</f>
        <v>1089404</v>
      </c>
      <c r="G21" s="199" t="s">
        <v>27</v>
      </c>
      <c r="H21" s="201"/>
      <c r="I21" s="21">
        <f>I19+I17</f>
        <v>701501</v>
      </c>
      <c r="J21" s="21">
        <f>J19+J17</f>
        <v>968089</v>
      </c>
      <c r="K21" s="21">
        <f>K19+K17</f>
        <v>1073196</v>
      </c>
    </row>
    <row r="22" spans="1:11" ht="12" customHeight="1">
      <c r="A22" s="198"/>
      <c r="B22" s="198"/>
      <c r="C22" s="198"/>
      <c r="D22" s="21"/>
      <c r="E22" s="74"/>
      <c r="F22" s="74"/>
      <c r="G22" s="193"/>
      <c r="H22" s="194"/>
      <c r="I22" s="21"/>
      <c r="J22" s="9"/>
      <c r="K22" s="9"/>
    </row>
    <row r="23" spans="1:11" ht="12" customHeight="1">
      <c r="A23" s="195" t="s">
        <v>111</v>
      </c>
      <c r="B23" s="196"/>
      <c r="C23" s="197"/>
      <c r="D23" s="21">
        <v>0</v>
      </c>
      <c r="E23" s="74">
        <v>471109</v>
      </c>
      <c r="F23" s="74">
        <v>471109</v>
      </c>
      <c r="G23" s="193" t="s">
        <v>62</v>
      </c>
      <c r="H23" s="194"/>
      <c r="I23" s="21">
        <v>8266</v>
      </c>
      <c r="J23" s="21">
        <v>302201</v>
      </c>
      <c r="K23" s="21">
        <v>292757</v>
      </c>
    </row>
    <row r="24" spans="1:11" ht="12" customHeight="1">
      <c r="A24" s="195" t="s">
        <v>112</v>
      </c>
      <c r="B24" s="196"/>
      <c r="C24" s="197"/>
      <c r="D24" s="21">
        <v>6000</v>
      </c>
      <c r="E24" s="74">
        <v>6000</v>
      </c>
      <c r="F24" s="74">
        <v>357</v>
      </c>
      <c r="G24" s="193" t="s">
        <v>63</v>
      </c>
      <c r="H24" s="194"/>
      <c r="I24" s="21"/>
      <c r="J24" s="21">
        <v>162576</v>
      </c>
      <c r="K24" s="21">
        <v>127575</v>
      </c>
    </row>
    <row r="25" spans="1:11" ht="12" customHeight="1">
      <c r="A25" s="205" t="s">
        <v>113</v>
      </c>
      <c r="B25" s="205"/>
      <c r="C25" s="205"/>
      <c r="D25" s="21"/>
      <c r="E25" s="74"/>
      <c r="F25" s="74"/>
      <c r="G25" s="193" t="s">
        <v>64</v>
      </c>
      <c r="H25" s="194"/>
      <c r="I25" s="21"/>
      <c r="J25" s="9"/>
      <c r="K25" s="9"/>
    </row>
    <row r="26" spans="1:11" ht="12" customHeight="1">
      <c r="A26" s="213" t="s">
        <v>130</v>
      </c>
      <c r="B26" s="213"/>
      <c r="C26" s="213"/>
      <c r="D26" s="21">
        <f>D25+D24+D23</f>
        <v>6000</v>
      </c>
      <c r="E26" s="21">
        <f>E25+E24+E23</f>
        <v>477109</v>
      </c>
      <c r="F26" s="21">
        <f>F25+F24+F23</f>
        <v>471466</v>
      </c>
      <c r="G26" s="199" t="s">
        <v>65</v>
      </c>
      <c r="H26" s="201"/>
      <c r="I26" s="21">
        <f>I23+I24+I25</f>
        <v>8266</v>
      </c>
      <c r="J26" s="21">
        <f>J23+J24+J25</f>
        <v>464777</v>
      </c>
      <c r="K26" s="21">
        <f>K23+K24+K25</f>
        <v>420332</v>
      </c>
    </row>
    <row r="27" spans="1:11" ht="12" customHeight="1">
      <c r="A27" s="205"/>
      <c r="B27" s="205"/>
      <c r="C27" s="205"/>
      <c r="D27" s="21"/>
      <c r="E27" s="74"/>
      <c r="F27" s="74"/>
      <c r="G27" s="193"/>
      <c r="H27" s="194"/>
      <c r="I27" s="21"/>
      <c r="J27" s="9"/>
      <c r="K27" s="9"/>
    </row>
    <row r="28" spans="1:11" ht="12" customHeight="1">
      <c r="A28" s="199" t="s">
        <v>70</v>
      </c>
      <c r="B28" s="200"/>
      <c r="C28" s="201"/>
      <c r="D28" s="89">
        <v>2266</v>
      </c>
      <c r="E28" s="188">
        <v>0</v>
      </c>
      <c r="F28" s="188">
        <v>0</v>
      </c>
      <c r="G28" s="199" t="s">
        <v>131</v>
      </c>
      <c r="H28" s="201"/>
      <c r="I28" s="21">
        <v>0</v>
      </c>
      <c r="J28" s="9"/>
      <c r="K28" s="9"/>
    </row>
    <row r="29" spans="1:11" ht="12" customHeight="1">
      <c r="A29" s="219" t="s">
        <v>223</v>
      </c>
      <c r="B29" s="205"/>
      <c r="C29" s="205"/>
      <c r="D29" s="89">
        <v>2266</v>
      </c>
      <c r="E29" s="188">
        <v>0</v>
      </c>
      <c r="F29" s="188"/>
      <c r="G29" s="202"/>
      <c r="H29" s="203"/>
      <c r="I29" s="21"/>
      <c r="J29" s="9"/>
      <c r="K29" s="9"/>
    </row>
    <row r="30" spans="1:11" ht="12" customHeight="1">
      <c r="A30" s="205"/>
      <c r="B30" s="205"/>
      <c r="C30" s="205"/>
      <c r="D30" s="21"/>
      <c r="E30" s="74"/>
      <c r="F30" s="74"/>
      <c r="G30" s="193"/>
      <c r="H30" s="194"/>
      <c r="I30" s="21"/>
      <c r="J30" s="9"/>
      <c r="K30" s="9"/>
    </row>
    <row r="31" spans="1:11" ht="12" customHeight="1">
      <c r="A31" s="204" t="s">
        <v>71</v>
      </c>
      <c r="B31" s="204"/>
      <c r="C31" s="204"/>
      <c r="D31" s="21">
        <f>D28+D26</f>
        <v>8266</v>
      </c>
      <c r="E31" s="21">
        <f>E28+E26</f>
        <v>477109</v>
      </c>
      <c r="F31" s="21">
        <f>F28+F26</f>
        <v>471466</v>
      </c>
      <c r="G31" s="199" t="s">
        <v>28</v>
      </c>
      <c r="H31" s="201"/>
      <c r="I31" s="21">
        <f>I26</f>
        <v>8266</v>
      </c>
      <c r="J31" s="21">
        <f>J26</f>
        <v>464777</v>
      </c>
      <c r="K31" s="21">
        <f>K26</f>
        <v>420332</v>
      </c>
    </row>
    <row r="32" spans="1:11" ht="12" customHeight="1">
      <c r="A32" s="220"/>
      <c r="B32" s="221"/>
      <c r="C32" s="222"/>
      <c r="D32" s="21"/>
      <c r="E32" s="74"/>
      <c r="F32" s="74"/>
      <c r="G32" s="202"/>
      <c r="H32" s="203"/>
      <c r="I32" s="21"/>
      <c r="J32" s="9"/>
      <c r="K32" s="9"/>
    </row>
    <row r="33" spans="1:11" ht="12" customHeight="1">
      <c r="A33" s="223" t="s">
        <v>229</v>
      </c>
      <c r="B33" s="224"/>
      <c r="C33" s="225"/>
      <c r="D33" s="21">
        <f>D17+D26</f>
        <v>429016</v>
      </c>
      <c r="E33" s="21">
        <f>E17+E26</f>
        <v>1048171</v>
      </c>
      <c r="F33" s="21">
        <f>F17+F26</f>
        <v>1045804</v>
      </c>
      <c r="G33" s="199" t="s">
        <v>231</v>
      </c>
      <c r="H33" s="201"/>
      <c r="I33" s="21">
        <f>I17+I26</f>
        <v>479791</v>
      </c>
      <c r="J33" s="21">
        <f>J17+J26</f>
        <v>1212715</v>
      </c>
      <c r="K33" s="21">
        <f>K17+K26</f>
        <v>1098056</v>
      </c>
    </row>
    <row r="34" spans="1:11" ht="12" customHeight="1">
      <c r="A34" s="220"/>
      <c r="B34" s="221"/>
      <c r="C34" s="222"/>
      <c r="D34" s="21"/>
      <c r="E34" s="74"/>
      <c r="F34" s="74"/>
      <c r="G34" s="202"/>
      <c r="H34" s="203"/>
      <c r="I34" s="21"/>
      <c r="J34" s="9"/>
      <c r="K34" s="9"/>
    </row>
    <row r="35" spans="1:11" ht="12" customHeight="1">
      <c r="A35" s="223" t="s">
        <v>230</v>
      </c>
      <c r="B35" s="224"/>
      <c r="C35" s="225"/>
      <c r="D35" s="21">
        <f>D19+D28</f>
        <v>280751</v>
      </c>
      <c r="E35" s="21">
        <f>E19+E28</f>
        <v>384695</v>
      </c>
      <c r="F35" s="21">
        <f>F19+F28</f>
        <v>515066</v>
      </c>
      <c r="G35" s="199" t="s">
        <v>232</v>
      </c>
      <c r="H35" s="201"/>
      <c r="I35" s="21">
        <f>I19+I28</f>
        <v>229976</v>
      </c>
      <c r="J35" s="21">
        <f>J19+J28</f>
        <v>220151</v>
      </c>
      <c r="K35" s="21">
        <f>K19+K28</f>
        <v>395472</v>
      </c>
    </row>
    <row r="36" spans="1:11" ht="12" customHeight="1">
      <c r="A36" s="207"/>
      <c r="B36" s="207"/>
      <c r="C36" s="207"/>
      <c r="D36" s="21"/>
      <c r="E36" s="74"/>
      <c r="F36" s="74"/>
      <c r="G36" s="208"/>
      <c r="H36" s="209"/>
      <c r="I36" s="21"/>
      <c r="J36" s="9"/>
      <c r="K36" s="9"/>
    </row>
    <row r="37" spans="1:11" ht="12.75" customHeight="1">
      <c r="A37" s="206" t="s">
        <v>227</v>
      </c>
      <c r="B37" s="206"/>
      <c r="C37" s="206"/>
      <c r="D37" s="21">
        <f>D21+D31</f>
        <v>709767</v>
      </c>
      <c r="E37" s="21">
        <f>E21+E31</f>
        <v>1432866</v>
      </c>
      <c r="F37" s="21">
        <f>F21+F31</f>
        <v>1560870</v>
      </c>
      <c r="G37" s="206" t="s">
        <v>228</v>
      </c>
      <c r="H37" s="206"/>
      <c r="I37" s="21">
        <f>I21+I31</f>
        <v>709767</v>
      </c>
      <c r="J37" s="21">
        <f>J21+J31</f>
        <v>1432866</v>
      </c>
      <c r="K37" s="21">
        <f>K21+K31</f>
        <v>1493528</v>
      </c>
    </row>
  </sheetData>
  <sheetProtection/>
  <mergeCells count="66">
    <mergeCell ref="A35:C35"/>
    <mergeCell ref="G29:H29"/>
    <mergeCell ref="G32:H32"/>
    <mergeCell ref="G33:H33"/>
    <mergeCell ref="G34:H34"/>
    <mergeCell ref="G35:H35"/>
    <mergeCell ref="A34:C34"/>
    <mergeCell ref="G27:H27"/>
    <mergeCell ref="A25:C25"/>
    <mergeCell ref="A27:C27"/>
    <mergeCell ref="A26:C26"/>
    <mergeCell ref="A32:C32"/>
    <mergeCell ref="A33:C33"/>
    <mergeCell ref="G13:H13"/>
    <mergeCell ref="A31:C31"/>
    <mergeCell ref="A28:C28"/>
    <mergeCell ref="A30:C30"/>
    <mergeCell ref="G28:H28"/>
    <mergeCell ref="G30:H30"/>
    <mergeCell ref="G31:H31"/>
    <mergeCell ref="A29:C29"/>
    <mergeCell ref="G25:H25"/>
    <mergeCell ref="G26:H26"/>
    <mergeCell ref="A6:C6"/>
    <mergeCell ref="G6:H6"/>
    <mergeCell ref="A4:K4"/>
    <mergeCell ref="A5:K5"/>
    <mergeCell ref="A8:C8"/>
    <mergeCell ref="G8:H8"/>
    <mergeCell ref="A7:F7"/>
    <mergeCell ref="G7:K7"/>
    <mergeCell ref="A15:C15"/>
    <mergeCell ref="A20:C20"/>
    <mergeCell ref="A16:C16"/>
    <mergeCell ref="G18:H18"/>
    <mergeCell ref="A17:C17"/>
    <mergeCell ref="A18:C18"/>
    <mergeCell ref="A14:C14"/>
    <mergeCell ref="G19:H19"/>
    <mergeCell ref="G21:H21"/>
    <mergeCell ref="G10:H10"/>
    <mergeCell ref="A12:C12"/>
    <mergeCell ref="G11:H11"/>
    <mergeCell ref="A13:C13"/>
    <mergeCell ref="G15:H15"/>
    <mergeCell ref="G16:H16"/>
    <mergeCell ref="G12:H12"/>
    <mergeCell ref="G9:H9"/>
    <mergeCell ref="A10:C10"/>
    <mergeCell ref="A9:C9"/>
    <mergeCell ref="A37:C37"/>
    <mergeCell ref="G37:H37"/>
    <mergeCell ref="A36:C36"/>
    <mergeCell ref="G36:H36"/>
    <mergeCell ref="A11:C11"/>
    <mergeCell ref="G17:H17"/>
    <mergeCell ref="G14:H14"/>
    <mergeCell ref="G24:H24"/>
    <mergeCell ref="A24:C24"/>
    <mergeCell ref="A22:C22"/>
    <mergeCell ref="A19:C19"/>
    <mergeCell ref="A23:C23"/>
    <mergeCell ref="G20:H20"/>
    <mergeCell ref="A21:C21"/>
    <mergeCell ref="G22:H22"/>
    <mergeCell ref="G23:H23"/>
  </mergeCells>
  <printOptions/>
  <pageMargins left="0.1968503937007874" right="0.11811023622047245" top="0.2755905511811024" bottom="0.2755905511811024" header="0.4330708661417323" footer="0.2755905511811024"/>
  <pageSetup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2"/>
  </sheetPr>
  <dimension ref="A1:O4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2" width="9.25390625" style="0" customWidth="1"/>
    <col min="4" max="4" width="16.75390625" style="0" customWidth="1"/>
    <col min="5" max="5" width="13.125" style="0" customWidth="1"/>
    <col min="6" max="6" width="12.25390625" style="0" customWidth="1"/>
    <col min="7" max="7" width="11.875" style="0" customWidth="1"/>
    <col min="8" max="8" width="13.75390625" style="0" customWidth="1"/>
  </cols>
  <sheetData>
    <row r="1" spans="1:8" ht="12.75">
      <c r="A1" s="289" t="s">
        <v>142</v>
      </c>
      <c r="B1" s="289"/>
      <c r="C1" s="289"/>
      <c r="D1" s="289"/>
      <c r="E1" s="289"/>
      <c r="F1" s="289"/>
      <c r="G1" s="289"/>
      <c r="H1" s="289"/>
    </row>
    <row r="3" spans="1:8" ht="12.75">
      <c r="A3" s="268" t="s">
        <v>305</v>
      </c>
      <c r="B3" s="268"/>
      <c r="C3" s="268"/>
      <c r="D3" s="268"/>
      <c r="E3" s="268"/>
      <c r="F3" s="268"/>
      <c r="G3" s="268"/>
      <c r="H3" s="268"/>
    </row>
    <row r="4" spans="1:8" ht="12.75">
      <c r="A4" s="38"/>
      <c r="B4" s="38"/>
      <c r="C4" s="38"/>
      <c r="D4" s="38"/>
      <c r="E4" s="38"/>
      <c r="F4" s="38"/>
      <c r="G4" s="38"/>
      <c r="H4" s="38"/>
    </row>
    <row r="6" spans="1:8" ht="12.75">
      <c r="A6" s="340" t="s">
        <v>140</v>
      </c>
      <c r="B6" s="340"/>
      <c r="C6" s="340"/>
      <c r="D6" s="340"/>
      <c r="E6" s="214" t="s">
        <v>236</v>
      </c>
      <c r="F6" s="214"/>
      <c r="G6" s="214"/>
      <c r="H6" s="214"/>
    </row>
    <row r="7" spans="1:8" ht="12.75">
      <c r="A7" s="64"/>
      <c r="B7" s="64"/>
      <c r="C7" s="64"/>
      <c r="D7" s="64"/>
      <c r="E7" s="61"/>
      <c r="F7" s="61"/>
      <c r="G7" s="61"/>
      <c r="H7" s="61"/>
    </row>
    <row r="8" spans="1:15" ht="12.75">
      <c r="A8" s="54"/>
      <c r="B8" s="54"/>
      <c r="C8" s="54"/>
      <c r="D8" s="54"/>
      <c r="E8" s="54"/>
      <c r="F8" s="54"/>
      <c r="G8" s="54"/>
      <c r="H8" s="45" t="s">
        <v>1</v>
      </c>
      <c r="I8" s="40"/>
      <c r="J8" s="40"/>
      <c r="K8" s="40"/>
      <c r="L8" s="40"/>
      <c r="M8" s="40"/>
      <c r="N8" s="40"/>
      <c r="O8" s="40"/>
    </row>
    <row r="9" spans="1:8" ht="12.75" customHeight="1">
      <c r="A9" s="217" t="s">
        <v>2</v>
      </c>
      <c r="B9" s="217"/>
      <c r="C9" s="217"/>
      <c r="D9" s="217"/>
      <c r="E9" s="283" t="s">
        <v>29</v>
      </c>
      <c r="F9" s="275" t="s">
        <v>31</v>
      </c>
      <c r="G9" s="275" t="s">
        <v>141</v>
      </c>
      <c r="H9" s="217" t="s">
        <v>13</v>
      </c>
    </row>
    <row r="10" spans="1:8" ht="21" customHeight="1">
      <c r="A10" s="217"/>
      <c r="B10" s="217"/>
      <c r="C10" s="217"/>
      <c r="D10" s="217"/>
      <c r="E10" s="284"/>
      <c r="F10" s="275"/>
      <c r="G10" s="275"/>
      <c r="H10" s="217"/>
    </row>
    <row r="11" spans="1:8" ht="23.25" customHeight="1">
      <c r="A11" s="295" t="s">
        <v>106</v>
      </c>
      <c r="B11" s="295"/>
      <c r="C11" s="295"/>
      <c r="D11" s="295"/>
      <c r="E11" s="37"/>
      <c r="F11" s="21"/>
      <c r="G11" s="21"/>
      <c r="H11" s="21"/>
    </row>
    <row r="12" spans="1:8" ht="23.25" customHeight="1">
      <c r="A12" s="296" t="s">
        <v>107</v>
      </c>
      <c r="B12" s="296"/>
      <c r="C12" s="296"/>
      <c r="D12" s="296"/>
      <c r="E12" s="37"/>
      <c r="F12" s="21"/>
      <c r="G12" s="21"/>
      <c r="H12" s="21"/>
    </row>
    <row r="13" spans="1:8" ht="23.25" customHeight="1">
      <c r="A13" s="296" t="s">
        <v>108</v>
      </c>
      <c r="B13" s="296"/>
      <c r="C13" s="296"/>
      <c r="D13" s="296"/>
      <c r="E13" s="37"/>
      <c r="F13" s="21"/>
      <c r="G13" s="21"/>
      <c r="H13" s="21"/>
    </row>
    <row r="14" spans="1:8" ht="23.25" customHeight="1">
      <c r="A14" s="299" t="s">
        <v>109</v>
      </c>
      <c r="B14" s="300"/>
      <c r="C14" s="300"/>
      <c r="D14" s="301"/>
      <c r="E14" s="37"/>
      <c r="F14" s="21"/>
      <c r="G14" s="21"/>
      <c r="H14" s="21"/>
    </row>
    <row r="15" spans="1:8" ht="23.25" customHeight="1">
      <c r="A15" s="302" t="s">
        <v>110</v>
      </c>
      <c r="B15" s="302"/>
      <c r="C15" s="302"/>
      <c r="D15" s="302"/>
      <c r="E15" s="37">
        <v>0</v>
      </c>
      <c r="F15" s="21">
        <v>0</v>
      </c>
      <c r="G15" s="21">
        <v>0</v>
      </c>
      <c r="H15" s="21">
        <v>0</v>
      </c>
    </row>
    <row r="16" spans="1:8" ht="12.75" customHeight="1">
      <c r="A16" s="303"/>
      <c r="B16" s="303"/>
      <c r="C16" s="303"/>
      <c r="D16" s="303"/>
      <c r="E16" s="37"/>
      <c r="F16" s="21"/>
      <c r="G16" s="21"/>
      <c r="H16" s="21"/>
    </row>
    <row r="17" spans="1:8" ht="12.75" customHeight="1">
      <c r="A17" s="296" t="s">
        <v>114</v>
      </c>
      <c r="B17" s="296"/>
      <c r="C17" s="296"/>
      <c r="D17" s="296"/>
      <c r="E17" s="37"/>
      <c r="F17" s="21"/>
      <c r="G17" s="21"/>
      <c r="H17" s="21"/>
    </row>
    <row r="18" spans="1:8" ht="12.75" customHeight="1">
      <c r="A18" s="296" t="s">
        <v>115</v>
      </c>
      <c r="B18" s="296"/>
      <c r="C18" s="296"/>
      <c r="D18" s="296"/>
      <c r="E18" s="37"/>
      <c r="F18" s="21"/>
      <c r="G18" s="21"/>
      <c r="H18" s="21"/>
    </row>
    <row r="19" spans="1:8" ht="12.75">
      <c r="A19" s="205" t="s">
        <v>116</v>
      </c>
      <c r="B19" s="205"/>
      <c r="C19" s="205"/>
      <c r="D19" s="205"/>
      <c r="E19" s="21"/>
      <c r="F19" s="21"/>
      <c r="G19" s="21"/>
      <c r="H19" s="21"/>
    </row>
    <row r="20" spans="1:8" ht="12.75">
      <c r="A20" s="297"/>
      <c r="B20" s="297"/>
      <c r="C20" s="297"/>
      <c r="D20" s="297"/>
      <c r="E20" s="25"/>
      <c r="F20" s="21"/>
      <c r="G20" s="21"/>
      <c r="H20" s="21"/>
    </row>
    <row r="21" spans="1:8" ht="12.75">
      <c r="A21" s="298" t="s">
        <v>119</v>
      </c>
      <c r="B21" s="298"/>
      <c r="C21" s="298"/>
      <c r="D21" s="298"/>
      <c r="E21" s="25">
        <v>0</v>
      </c>
      <c r="F21" s="21">
        <v>0</v>
      </c>
      <c r="G21" s="21">
        <v>0</v>
      </c>
      <c r="H21" s="21">
        <v>0</v>
      </c>
    </row>
    <row r="22" spans="1:8" ht="12.75">
      <c r="A22" s="297"/>
      <c r="B22" s="297"/>
      <c r="C22" s="297"/>
      <c r="D22" s="297"/>
      <c r="E22" s="25"/>
      <c r="F22" s="21"/>
      <c r="G22" s="21"/>
      <c r="H22" s="21"/>
    </row>
    <row r="23" spans="1:8" ht="23.25" customHeight="1">
      <c r="A23" s="295" t="s">
        <v>120</v>
      </c>
      <c r="B23" s="295"/>
      <c r="C23" s="295"/>
      <c r="D23" s="295"/>
      <c r="E23" s="36"/>
      <c r="F23" s="22"/>
      <c r="G23" s="22"/>
      <c r="H23" s="22"/>
    </row>
    <row r="24" spans="1:8" ht="23.25" customHeight="1">
      <c r="A24" s="296" t="s">
        <v>121</v>
      </c>
      <c r="B24" s="296"/>
      <c r="C24" s="296"/>
      <c r="D24" s="296"/>
      <c r="E24" s="9"/>
      <c r="F24" s="9"/>
      <c r="G24" s="9"/>
      <c r="H24" s="9"/>
    </row>
    <row r="25" spans="1:8" ht="12.75">
      <c r="A25" s="241" t="s">
        <v>122</v>
      </c>
      <c r="B25" s="241"/>
      <c r="C25" s="241"/>
      <c r="D25" s="241"/>
      <c r="E25" s="9"/>
      <c r="F25" s="9"/>
      <c r="G25" s="9"/>
      <c r="H25" s="9"/>
    </row>
    <row r="26" spans="1:8" ht="12.75">
      <c r="A26" s="205"/>
      <c r="B26" s="205"/>
      <c r="C26" s="205"/>
      <c r="D26" s="205"/>
      <c r="E26" s="9"/>
      <c r="F26" s="9"/>
      <c r="G26" s="9"/>
      <c r="H26" s="9"/>
    </row>
    <row r="27" spans="1:8" ht="12.75">
      <c r="A27" s="294" t="s">
        <v>113</v>
      </c>
      <c r="B27" s="294"/>
      <c r="C27" s="294"/>
      <c r="D27" s="294"/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205"/>
      <c r="B28" s="205"/>
      <c r="C28" s="205"/>
      <c r="D28" s="205"/>
      <c r="E28" s="9"/>
      <c r="F28" s="9"/>
      <c r="G28" s="9"/>
      <c r="H28" s="9"/>
    </row>
    <row r="29" spans="1:8" ht="23.25" customHeight="1">
      <c r="A29" s="223" t="s">
        <v>132</v>
      </c>
      <c r="B29" s="224"/>
      <c r="C29" s="224"/>
      <c r="D29" s="225"/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205"/>
      <c r="B30" s="205"/>
      <c r="C30" s="205"/>
      <c r="D30" s="205"/>
      <c r="E30" s="9"/>
      <c r="F30" s="9"/>
      <c r="G30" s="9"/>
      <c r="H30" s="9"/>
    </row>
    <row r="31" spans="1:8" ht="12.75">
      <c r="A31" s="193" t="s">
        <v>123</v>
      </c>
      <c r="B31" s="210"/>
      <c r="C31" s="210"/>
      <c r="D31" s="194"/>
      <c r="E31" s="9"/>
      <c r="F31" s="9"/>
      <c r="G31" s="9"/>
      <c r="H31" s="9"/>
    </row>
    <row r="32" spans="1:8" ht="12.75">
      <c r="A32" s="193" t="s">
        <v>44</v>
      </c>
      <c r="B32" s="210"/>
      <c r="C32" s="210"/>
      <c r="D32" s="194"/>
      <c r="E32" s="9"/>
      <c r="F32" s="9"/>
      <c r="G32" s="9"/>
      <c r="H32" s="9"/>
    </row>
    <row r="33" spans="1:8" ht="12.75">
      <c r="A33" s="193" t="s">
        <v>124</v>
      </c>
      <c r="B33" s="210"/>
      <c r="C33" s="210"/>
      <c r="D33" s="194"/>
      <c r="E33" s="9"/>
      <c r="F33" s="9"/>
      <c r="G33" s="9"/>
      <c r="H33" s="9"/>
    </row>
    <row r="34" spans="1:8" ht="12.75">
      <c r="A34" s="193" t="s">
        <v>125</v>
      </c>
      <c r="B34" s="210"/>
      <c r="C34" s="210"/>
      <c r="D34" s="194"/>
      <c r="E34" s="9"/>
      <c r="F34" s="9"/>
      <c r="G34" s="9"/>
      <c r="H34" s="9"/>
    </row>
    <row r="35" spans="1:8" ht="12.75">
      <c r="A35" s="193" t="s">
        <v>126</v>
      </c>
      <c r="B35" s="210"/>
      <c r="C35" s="210"/>
      <c r="D35" s="194"/>
      <c r="E35" s="9"/>
      <c r="F35" s="9"/>
      <c r="G35" s="9"/>
      <c r="H35" s="9"/>
    </row>
    <row r="36" spans="1:8" ht="12.75">
      <c r="A36" s="193" t="s">
        <v>224</v>
      </c>
      <c r="B36" s="210"/>
      <c r="C36" s="210"/>
      <c r="D36" s="194"/>
      <c r="E36" s="9"/>
      <c r="F36" s="9"/>
      <c r="G36" s="9"/>
      <c r="H36" s="9"/>
    </row>
    <row r="37" spans="1:8" ht="12.75">
      <c r="A37" s="193" t="s">
        <v>225</v>
      </c>
      <c r="B37" s="210"/>
      <c r="C37" s="210"/>
      <c r="D37" s="194"/>
      <c r="E37" s="9"/>
      <c r="F37" s="9"/>
      <c r="G37" s="9"/>
      <c r="H37" s="9"/>
    </row>
    <row r="38" spans="1:8" ht="12.75">
      <c r="A38" s="199" t="s">
        <v>226</v>
      </c>
      <c r="B38" s="200"/>
      <c r="C38" s="200"/>
      <c r="D38" s="201"/>
      <c r="E38" s="9">
        <v>0</v>
      </c>
      <c r="F38" s="9">
        <v>0</v>
      </c>
      <c r="G38" s="9">
        <v>0</v>
      </c>
      <c r="H38" s="9">
        <v>0</v>
      </c>
    </row>
    <row r="39" spans="1:8" ht="12.75">
      <c r="A39" s="238"/>
      <c r="B39" s="238"/>
      <c r="C39" s="238"/>
      <c r="D39" s="238"/>
      <c r="E39" s="9"/>
      <c r="F39" s="9"/>
      <c r="G39" s="9"/>
      <c r="H39" s="9"/>
    </row>
    <row r="40" spans="1:8" ht="12.75">
      <c r="A40" s="213" t="s">
        <v>133</v>
      </c>
      <c r="B40" s="213"/>
      <c r="C40" s="213"/>
      <c r="D40" s="213"/>
      <c r="E40" s="9">
        <v>0</v>
      </c>
      <c r="F40" s="9">
        <v>0</v>
      </c>
      <c r="G40" s="9">
        <v>0</v>
      </c>
      <c r="H40" s="9">
        <v>0</v>
      </c>
    </row>
    <row r="41" spans="1:4" ht="12.75">
      <c r="A41" s="304"/>
      <c r="B41" s="304"/>
      <c r="C41" s="304"/>
      <c r="D41" s="304"/>
    </row>
    <row r="42" spans="1:4" ht="12.75">
      <c r="A42" s="304"/>
      <c r="B42" s="304"/>
      <c r="C42" s="304"/>
      <c r="D42" s="304"/>
    </row>
  </sheetData>
  <sheetProtection/>
  <mergeCells count="41">
    <mergeCell ref="A24:D24"/>
    <mergeCell ref="A27:D27"/>
    <mergeCell ref="A26:D26"/>
    <mergeCell ref="A25:D25"/>
    <mergeCell ref="A41:D41"/>
    <mergeCell ref="A42:D42"/>
    <mergeCell ref="A37:D37"/>
    <mergeCell ref="A38:D38"/>
    <mergeCell ref="A31:D31"/>
    <mergeCell ref="A32:D32"/>
    <mergeCell ref="A40:D40"/>
    <mergeCell ref="A22:D22"/>
    <mergeCell ref="A30:D30"/>
    <mergeCell ref="A39:D39"/>
    <mergeCell ref="A23:D23"/>
    <mergeCell ref="A29:D29"/>
    <mergeCell ref="A33:D33"/>
    <mergeCell ref="A34:D34"/>
    <mergeCell ref="A35:D35"/>
    <mergeCell ref="A36:D36"/>
    <mergeCell ref="A28:D28"/>
    <mergeCell ref="A15:D15"/>
    <mergeCell ref="A17:D17"/>
    <mergeCell ref="A21:D21"/>
    <mergeCell ref="A16:D16"/>
    <mergeCell ref="A19:D19"/>
    <mergeCell ref="A18:D18"/>
    <mergeCell ref="A20:D20"/>
    <mergeCell ref="A1:H1"/>
    <mergeCell ref="A9:D10"/>
    <mergeCell ref="E9:E10"/>
    <mergeCell ref="F9:F10"/>
    <mergeCell ref="G9:G10"/>
    <mergeCell ref="H9:H10"/>
    <mergeCell ref="A3:H3"/>
    <mergeCell ref="A14:D14"/>
    <mergeCell ref="A6:D6"/>
    <mergeCell ref="E6:H6"/>
    <mergeCell ref="A11:D11"/>
    <mergeCell ref="A12:D12"/>
    <mergeCell ref="A13:D13"/>
  </mergeCells>
  <printOptions/>
  <pageMargins left="0.54" right="0.34" top="0.88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2"/>
  </sheetPr>
  <dimension ref="A2:L47"/>
  <sheetViews>
    <sheetView zoomScale="135" zoomScaleNormal="135" zoomScalePageLayoutView="0" workbookViewId="0" topLeftCell="A1">
      <selection activeCell="I11" sqref="I11"/>
    </sheetView>
  </sheetViews>
  <sheetFormatPr defaultColWidth="9.00390625" defaultRowHeight="12.75"/>
  <cols>
    <col min="4" max="4" width="25.125" style="0" customWidth="1"/>
    <col min="5" max="17" width="11.375" style="0" customWidth="1"/>
  </cols>
  <sheetData>
    <row r="2" ht="12.75">
      <c r="L2" s="38" t="s">
        <v>166</v>
      </c>
    </row>
    <row r="3" spans="1:11" ht="12.75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2" ht="12.75">
      <c r="A4" s="340" t="s">
        <v>140</v>
      </c>
      <c r="B4" s="340"/>
      <c r="C4" s="340"/>
      <c r="D4" s="340"/>
      <c r="E4" s="214" t="s">
        <v>244</v>
      </c>
      <c r="F4" s="214"/>
      <c r="G4" s="214"/>
      <c r="H4" s="214"/>
      <c r="I4" s="214"/>
      <c r="J4" s="214"/>
      <c r="K4" s="214"/>
      <c r="L4" s="214"/>
    </row>
    <row r="5" spans="1:11" ht="12.75">
      <c r="A5" s="63"/>
      <c r="B5" s="63"/>
      <c r="C5" s="63"/>
      <c r="D5" s="63"/>
      <c r="E5" s="45"/>
      <c r="F5" s="45"/>
      <c r="G5" s="45"/>
      <c r="H5" s="45"/>
      <c r="I5" s="45"/>
      <c r="J5" s="45"/>
      <c r="K5" s="45"/>
    </row>
    <row r="6" spans="1:11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2.75">
      <c r="A7" s="268" t="s">
        <v>306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</row>
    <row r="8" spans="1:11" ht="12.75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</row>
    <row r="9" spans="1:12" ht="13.5" thickBot="1">
      <c r="A9" s="347" t="s">
        <v>1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</row>
    <row r="10" spans="1:12" ht="12.75" customHeight="1">
      <c r="A10" s="254" t="s">
        <v>2</v>
      </c>
      <c r="B10" s="255"/>
      <c r="C10" s="255"/>
      <c r="D10" s="256"/>
      <c r="E10" s="262" t="s">
        <v>29</v>
      </c>
      <c r="F10" s="263"/>
      <c r="G10" s="264"/>
      <c r="H10" s="262" t="s">
        <v>31</v>
      </c>
      <c r="I10" s="263"/>
      <c r="J10" s="264"/>
      <c r="K10" s="310" t="s">
        <v>13</v>
      </c>
      <c r="L10" s="313" t="s">
        <v>282</v>
      </c>
    </row>
    <row r="11" spans="1:12" ht="24.75" customHeight="1" thickBot="1">
      <c r="A11" s="257"/>
      <c r="B11" s="258"/>
      <c r="C11" s="258"/>
      <c r="D11" s="259"/>
      <c r="E11" s="171" t="s">
        <v>265</v>
      </c>
      <c r="F11" s="161" t="s">
        <v>266</v>
      </c>
      <c r="G11" s="145" t="s">
        <v>269</v>
      </c>
      <c r="H11" s="171" t="s">
        <v>265</v>
      </c>
      <c r="I11" s="161" t="s">
        <v>266</v>
      </c>
      <c r="J11" s="145" t="s">
        <v>269</v>
      </c>
      <c r="K11" s="346"/>
      <c r="L11" s="314"/>
    </row>
    <row r="12" spans="1:12" ht="23.25" customHeight="1">
      <c r="A12" s="246" t="s">
        <v>78</v>
      </c>
      <c r="B12" s="196"/>
      <c r="C12" s="196"/>
      <c r="D12" s="247"/>
      <c r="E12" s="133"/>
      <c r="F12" s="117"/>
      <c r="G12" s="134"/>
      <c r="H12" s="133"/>
      <c r="I12" s="117"/>
      <c r="J12" s="134"/>
      <c r="K12" s="172"/>
      <c r="L12" s="138"/>
    </row>
    <row r="13" spans="1:12" ht="23.25" customHeight="1">
      <c r="A13" s="246" t="s">
        <v>79</v>
      </c>
      <c r="B13" s="196"/>
      <c r="C13" s="196"/>
      <c r="D13" s="247"/>
      <c r="E13" s="122"/>
      <c r="F13" s="21"/>
      <c r="G13" s="123"/>
      <c r="H13" s="122"/>
      <c r="I13" s="21"/>
      <c r="J13" s="123"/>
      <c r="K13" s="173"/>
      <c r="L13" s="138"/>
    </row>
    <row r="14" spans="1:12" ht="23.25" customHeight="1">
      <c r="A14" s="246" t="s">
        <v>80</v>
      </c>
      <c r="B14" s="196"/>
      <c r="C14" s="196"/>
      <c r="D14" s="247"/>
      <c r="E14" s="122"/>
      <c r="F14" s="21"/>
      <c r="G14" s="123"/>
      <c r="H14" s="122"/>
      <c r="I14" s="21"/>
      <c r="J14" s="123"/>
      <c r="K14" s="173"/>
      <c r="L14" s="138"/>
    </row>
    <row r="15" spans="1:12" ht="12.75" customHeight="1">
      <c r="A15" s="246" t="s">
        <v>81</v>
      </c>
      <c r="B15" s="196"/>
      <c r="C15" s="196"/>
      <c r="D15" s="247"/>
      <c r="E15" s="122"/>
      <c r="F15" s="21"/>
      <c r="G15" s="123"/>
      <c r="H15" s="122"/>
      <c r="I15" s="21"/>
      <c r="J15" s="123"/>
      <c r="K15" s="173"/>
      <c r="L15" s="138"/>
    </row>
    <row r="16" spans="1:12" ht="12.75" customHeight="1">
      <c r="A16" s="248" t="s">
        <v>129</v>
      </c>
      <c r="B16" s="224"/>
      <c r="C16" s="224"/>
      <c r="D16" s="249"/>
      <c r="E16" s="122">
        <v>0</v>
      </c>
      <c r="F16" s="21">
        <v>0</v>
      </c>
      <c r="G16" s="123">
        <v>0</v>
      </c>
      <c r="H16" s="122">
        <v>0</v>
      </c>
      <c r="I16" s="21">
        <v>0</v>
      </c>
      <c r="J16" s="123">
        <v>0</v>
      </c>
      <c r="K16" s="173">
        <v>0</v>
      </c>
      <c r="L16" s="138"/>
    </row>
    <row r="17" spans="1:12" ht="12.75">
      <c r="A17" s="230"/>
      <c r="B17" s="205"/>
      <c r="C17" s="205"/>
      <c r="D17" s="231"/>
      <c r="E17" s="122"/>
      <c r="F17" s="21"/>
      <c r="G17" s="123"/>
      <c r="H17" s="122"/>
      <c r="I17" s="21"/>
      <c r="J17" s="123"/>
      <c r="K17" s="173"/>
      <c r="L17" s="138"/>
    </row>
    <row r="18" spans="1:12" ht="12.75">
      <c r="A18" s="228"/>
      <c r="B18" s="213"/>
      <c r="C18" s="213"/>
      <c r="D18" s="229"/>
      <c r="E18" s="124"/>
      <c r="F18" s="22"/>
      <c r="G18" s="125"/>
      <c r="H18" s="122"/>
      <c r="I18" s="21"/>
      <c r="J18" s="123"/>
      <c r="K18" s="173"/>
      <c r="L18" s="138"/>
    </row>
    <row r="19" spans="1:12" ht="12.75">
      <c r="A19" s="240" t="s">
        <v>92</v>
      </c>
      <c r="B19" s="241"/>
      <c r="C19" s="241"/>
      <c r="D19" s="242"/>
      <c r="E19" s="122"/>
      <c r="F19" s="21"/>
      <c r="G19" s="123"/>
      <c r="H19" s="122"/>
      <c r="I19" s="21"/>
      <c r="J19" s="123"/>
      <c r="K19" s="173"/>
      <c r="L19" s="138"/>
    </row>
    <row r="20" spans="1:12" ht="12.75">
      <c r="A20" s="235" t="s">
        <v>93</v>
      </c>
      <c r="B20" s="198"/>
      <c r="C20" s="198"/>
      <c r="D20" s="236"/>
      <c r="E20" s="122">
        <v>360</v>
      </c>
      <c r="F20" s="21">
        <v>360</v>
      </c>
      <c r="G20" s="123">
        <v>109</v>
      </c>
      <c r="H20" s="122"/>
      <c r="I20" s="21"/>
      <c r="J20" s="123"/>
      <c r="K20" s="173">
        <f>G20+J20</f>
        <v>109</v>
      </c>
      <c r="L20" s="163">
        <f>G20/F20</f>
        <v>0.30277777777777776</v>
      </c>
    </row>
    <row r="21" spans="1:12" ht="12.75">
      <c r="A21" s="230" t="s">
        <v>94</v>
      </c>
      <c r="B21" s="205"/>
      <c r="C21" s="205"/>
      <c r="D21" s="231"/>
      <c r="E21" s="124"/>
      <c r="F21" s="22"/>
      <c r="G21" s="125"/>
      <c r="H21" s="122"/>
      <c r="I21" s="21"/>
      <c r="J21" s="123"/>
      <c r="K21" s="173">
        <f aca="true" t="shared" si="0" ref="K21:K29">G21+J21</f>
        <v>0</v>
      </c>
      <c r="L21" s="138"/>
    </row>
    <row r="22" spans="1:12" ht="12.75">
      <c r="A22" s="240" t="s">
        <v>235</v>
      </c>
      <c r="B22" s="241"/>
      <c r="C22" s="241"/>
      <c r="D22" s="242"/>
      <c r="E22" s="122"/>
      <c r="F22" s="21"/>
      <c r="G22" s="123"/>
      <c r="H22" s="122"/>
      <c r="I22" s="21"/>
      <c r="J22" s="123"/>
      <c r="K22" s="173">
        <f t="shared" si="0"/>
        <v>0</v>
      </c>
      <c r="L22" s="138"/>
    </row>
    <row r="23" spans="1:12" ht="12.75">
      <c r="A23" s="240" t="s">
        <v>234</v>
      </c>
      <c r="B23" s="241"/>
      <c r="C23" s="241"/>
      <c r="D23" s="242"/>
      <c r="E23" s="122"/>
      <c r="F23" s="21"/>
      <c r="G23" s="123"/>
      <c r="H23" s="122"/>
      <c r="I23" s="21"/>
      <c r="J23" s="123"/>
      <c r="K23" s="173">
        <f t="shared" si="0"/>
        <v>0</v>
      </c>
      <c r="L23" s="138"/>
    </row>
    <row r="24" spans="1:12" ht="12.75">
      <c r="A24" s="230" t="s">
        <v>95</v>
      </c>
      <c r="B24" s="205"/>
      <c r="C24" s="205"/>
      <c r="D24" s="231"/>
      <c r="E24" s="122">
        <v>95</v>
      </c>
      <c r="F24" s="21">
        <v>95</v>
      </c>
      <c r="G24" s="123">
        <v>29</v>
      </c>
      <c r="H24" s="122"/>
      <c r="I24" s="21"/>
      <c r="J24" s="123"/>
      <c r="K24" s="173">
        <f t="shared" si="0"/>
        <v>29</v>
      </c>
      <c r="L24" s="163">
        <f>G24/F24</f>
        <v>0.30526315789473685</v>
      </c>
    </row>
    <row r="25" spans="1:12" ht="12.75">
      <c r="A25" s="226" t="s">
        <v>96</v>
      </c>
      <c r="B25" s="210"/>
      <c r="C25" s="210"/>
      <c r="D25" s="227"/>
      <c r="E25" s="122"/>
      <c r="F25" s="21"/>
      <c r="G25" s="123"/>
      <c r="H25" s="122"/>
      <c r="I25" s="21"/>
      <c r="J25" s="123"/>
      <c r="K25" s="173">
        <f t="shared" si="0"/>
        <v>0</v>
      </c>
      <c r="L25" s="138"/>
    </row>
    <row r="26" spans="1:12" ht="12.75">
      <c r="A26" s="230" t="s">
        <v>97</v>
      </c>
      <c r="B26" s="205"/>
      <c r="C26" s="205"/>
      <c r="D26" s="231"/>
      <c r="E26" s="122"/>
      <c r="F26" s="21"/>
      <c r="G26" s="123">
        <v>1</v>
      </c>
      <c r="H26" s="122"/>
      <c r="I26" s="21"/>
      <c r="J26" s="123"/>
      <c r="K26" s="173">
        <f t="shared" si="0"/>
        <v>1</v>
      </c>
      <c r="L26" s="163">
        <v>0</v>
      </c>
    </row>
    <row r="27" spans="1:12" ht="12.75">
      <c r="A27" s="230" t="s">
        <v>98</v>
      </c>
      <c r="B27" s="213"/>
      <c r="C27" s="213"/>
      <c r="D27" s="229"/>
      <c r="E27" s="124"/>
      <c r="F27" s="22"/>
      <c r="G27" s="125"/>
      <c r="H27" s="122"/>
      <c r="I27" s="21"/>
      <c r="J27" s="123"/>
      <c r="K27" s="173">
        <f t="shared" si="0"/>
        <v>0</v>
      </c>
      <c r="L27" s="138"/>
    </row>
    <row r="28" spans="1:12" ht="12.75">
      <c r="A28" s="226" t="s">
        <v>99</v>
      </c>
      <c r="B28" s="210"/>
      <c r="C28" s="210"/>
      <c r="D28" s="227"/>
      <c r="E28" s="124"/>
      <c r="F28" s="22"/>
      <c r="G28" s="125"/>
      <c r="H28" s="122"/>
      <c r="I28" s="21"/>
      <c r="J28" s="123"/>
      <c r="K28" s="173">
        <f t="shared" si="0"/>
        <v>0</v>
      </c>
      <c r="L28" s="138"/>
    </row>
    <row r="29" spans="1:12" ht="12.75">
      <c r="A29" s="228" t="s">
        <v>100</v>
      </c>
      <c r="B29" s="213"/>
      <c r="C29" s="213"/>
      <c r="D29" s="229"/>
      <c r="E29" s="150">
        <f>SUM(E19:E28)</f>
        <v>455</v>
      </c>
      <c r="F29" s="22">
        <f>SUM(F19:F28)</f>
        <v>455</v>
      </c>
      <c r="G29" s="118">
        <f>SUM(G19:G28)</f>
        <v>139</v>
      </c>
      <c r="H29" s="124">
        <f>SUM(H19:H28)</f>
        <v>0</v>
      </c>
      <c r="I29" s="22">
        <v>0</v>
      </c>
      <c r="J29" s="125">
        <v>0</v>
      </c>
      <c r="K29" s="150">
        <f t="shared" si="0"/>
        <v>139</v>
      </c>
      <c r="L29" s="175">
        <f>G29/F29</f>
        <v>0.3054945054945055</v>
      </c>
    </row>
    <row r="30" spans="1:12" ht="12.75">
      <c r="A30" s="237"/>
      <c r="B30" s="238"/>
      <c r="C30" s="238"/>
      <c r="D30" s="239"/>
      <c r="E30" s="126"/>
      <c r="F30" s="9"/>
      <c r="G30" s="127"/>
      <c r="H30" s="126"/>
      <c r="I30" s="9"/>
      <c r="J30" s="127"/>
      <c r="K30" s="169"/>
      <c r="L30" s="138"/>
    </row>
    <row r="31" spans="1:12" ht="23.25" customHeight="1">
      <c r="A31" s="235" t="s">
        <v>101</v>
      </c>
      <c r="B31" s="198"/>
      <c r="C31" s="198"/>
      <c r="D31" s="236"/>
      <c r="E31" s="126"/>
      <c r="F31" s="9"/>
      <c r="G31" s="127"/>
      <c r="H31" s="126"/>
      <c r="I31" s="9"/>
      <c r="J31" s="127"/>
      <c r="K31" s="169"/>
      <c r="L31" s="138"/>
    </row>
    <row r="32" spans="1:12" ht="23.25" customHeight="1">
      <c r="A32" s="235" t="s">
        <v>102</v>
      </c>
      <c r="B32" s="198"/>
      <c r="C32" s="198"/>
      <c r="D32" s="236"/>
      <c r="E32" s="126"/>
      <c r="F32" s="9"/>
      <c r="G32" s="127"/>
      <c r="H32" s="126"/>
      <c r="I32" s="9"/>
      <c r="J32" s="127"/>
      <c r="K32" s="169"/>
      <c r="L32" s="138"/>
    </row>
    <row r="33" spans="1:12" ht="12.75">
      <c r="A33" s="230" t="s">
        <v>103</v>
      </c>
      <c r="B33" s="205"/>
      <c r="C33" s="205"/>
      <c r="D33" s="231"/>
      <c r="E33" s="126"/>
      <c r="F33" s="9"/>
      <c r="G33" s="127"/>
      <c r="H33" s="126"/>
      <c r="I33" s="9"/>
      <c r="J33" s="127"/>
      <c r="K33" s="169"/>
      <c r="L33" s="138"/>
    </row>
    <row r="34" spans="1:12" ht="12.75">
      <c r="A34" s="228" t="s">
        <v>104</v>
      </c>
      <c r="B34" s="213"/>
      <c r="C34" s="213"/>
      <c r="D34" s="229"/>
      <c r="E34" s="126">
        <v>0</v>
      </c>
      <c r="F34" s="9"/>
      <c r="G34" s="127"/>
      <c r="H34" s="126">
        <v>0</v>
      </c>
      <c r="I34" s="9"/>
      <c r="J34" s="127"/>
      <c r="K34" s="169">
        <v>0</v>
      </c>
      <c r="L34" s="138"/>
    </row>
    <row r="35" spans="1:12" ht="12.75">
      <c r="A35" s="230"/>
      <c r="B35" s="205"/>
      <c r="C35" s="205"/>
      <c r="D35" s="231"/>
      <c r="E35" s="126"/>
      <c r="F35" s="9"/>
      <c r="G35" s="127"/>
      <c r="H35" s="126"/>
      <c r="I35" s="9"/>
      <c r="J35" s="127"/>
      <c r="K35" s="169"/>
      <c r="L35" s="138"/>
    </row>
    <row r="36" spans="1:12" ht="12.75">
      <c r="A36" s="228" t="s">
        <v>127</v>
      </c>
      <c r="B36" s="213"/>
      <c r="C36" s="213"/>
      <c r="D36" s="229"/>
      <c r="E36" s="128">
        <f>E34+E29+E16</f>
        <v>455</v>
      </c>
      <c r="F36" s="128">
        <f>F34+F29+F16</f>
        <v>455</v>
      </c>
      <c r="G36" s="128">
        <f>G34+G29+G16</f>
        <v>139</v>
      </c>
      <c r="H36" s="128">
        <f>H34+H29+H16</f>
        <v>0</v>
      </c>
      <c r="I36" s="10">
        <v>0</v>
      </c>
      <c r="J36" s="129">
        <v>0</v>
      </c>
      <c r="K36" s="151">
        <f>K34+K29+K16</f>
        <v>139</v>
      </c>
      <c r="L36" s="163">
        <f>G36/F36</f>
        <v>0.3054945054945055</v>
      </c>
    </row>
    <row r="37" spans="1:12" ht="12.75">
      <c r="A37" s="230"/>
      <c r="B37" s="205"/>
      <c r="C37" s="205"/>
      <c r="D37" s="231"/>
      <c r="E37" s="126"/>
      <c r="F37" s="9"/>
      <c r="G37" s="127"/>
      <c r="H37" s="126"/>
      <c r="I37" s="9"/>
      <c r="J37" s="127"/>
      <c r="K37" s="169"/>
      <c r="L37" s="138"/>
    </row>
    <row r="38" spans="1:12" ht="12.75">
      <c r="A38" s="226" t="s">
        <v>123</v>
      </c>
      <c r="B38" s="210"/>
      <c r="C38" s="210"/>
      <c r="D38" s="227"/>
      <c r="E38" s="126"/>
      <c r="F38" s="9"/>
      <c r="G38" s="127"/>
      <c r="H38" s="126"/>
      <c r="I38" s="9"/>
      <c r="J38" s="127"/>
      <c r="K38" s="169"/>
      <c r="L38" s="138"/>
    </row>
    <row r="39" spans="1:12" ht="12.75">
      <c r="A39" s="226" t="s">
        <v>44</v>
      </c>
      <c r="B39" s="210"/>
      <c r="C39" s="210"/>
      <c r="D39" s="227"/>
      <c r="E39" s="126"/>
      <c r="F39" s="9"/>
      <c r="G39" s="127"/>
      <c r="H39" s="126"/>
      <c r="I39" s="9"/>
      <c r="J39" s="127"/>
      <c r="K39" s="169"/>
      <c r="L39" s="138"/>
    </row>
    <row r="40" spans="1:12" ht="12.75">
      <c r="A40" s="226" t="s">
        <v>124</v>
      </c>
      <c r="B40" s="210"/>
      <c r="C40" s="210"/>
      <c r="D40" s="227"/>
      <c r="E40" s="126">
        <v>428</v>
      </c>
      <c r="F40" s="9">
        <v>428</v>
      </c>
      <c r="G40" s="127">
        <v>428</v>
      </c>
      <c r="H40" s="126"/>
      <c r="I40" s="9"/>
      <c r="J40" s="127"/>
      <c r="K40" s="169">
        <v>428</v>
      </c>
      <c r="L40" s="163">
        <v>1</v>
      </c>
    </row>
    <row r="41" spans="1:12" ht="12.75">
      <c r="A41" s="226" t="s">
        <v>125</v>
      </c>
      <c r="B41" s="210"/>
      <c r="C41" s="210"/>
      <c r="D41" s="227"/>
      <c r="E41" s="126"/>
      <c r="F41" s="9"/>
      <c r="G41" s="127"/>
      <c r="H41" s="126"/>
      <c r="I41" s="9"/>
      <c r="J41" s="127"/>
      <c r="K41" s="169"/>
      <c r="L41" s="138"/>
    </row>
    <row r="42" spans="1:12" ht="12.75">
      <c r="A42" s="226" t="s">
        <v>126</v>
      </c>
      <c r="B42" s="210"/>
      <c r="C42" s="210"/>
      <c r="D42" s="227"/>
      <c r="E42" s="126"/>
      <c r="F42" s="9"/>
      <c r="G42" s="127"/>
      <c r="H42" s="126"/>
      <c r="I42" s="9"/>
      <c r="J42" s="127"/>
      <c r="K42" s="169"/>
      <c r="L42" s="138"/>
    </row>
    <row r="43" spans="1:12" ht="12.75">
      <c r="A43" s="226" t="s">
        <v>224</v>
      </c>
      <c r="B43" s="210"/>
      <c r="C43" s="210"/>
      <c r="D43" s="227"/>
      <c r="E43" s="126">
        <v>12286</v>
      </c>
      <c r="F43" s="9">
        <v>13008</v>
      </c>
      <c r="G43" s="127">
        <v>13008</v>
      </c>
      <c r="H43" s="126"/>
      <c r="I43" s="9"/>
      <c r="J43" s="127"/>
      <c r="K43" s="169">
        <v>13008</v>
      </c>
      <c r="L43" s="163">
        <f>G43/F43</f>
        <v>1</v>
      </c>
    </row>
    <row r="44" spans="1:12" ht="12.75">
      <c r="A44" s="226" t="s">
        <v>225</v>
      </c>
      <c r="B44" s="210"/>
      <c r="C44" s="210"/>
      <c r="D44" s="227"/>
      <c r="E44" s="126"/>
      <c r="F44" s="9"/>
      <c r="G44" s="127"/>
      <c r="H44" s="126"/>
      <c r="I44" s="9"/>
      <c r="J44" s="127"/>
      <c r="K44" s="169"/>
      <c r="L44" s="138"/>
    </row>
    <row r="45" spans="1:12" ht="12.75">
      <c r="A45" s="336" t="s">
        <v>226</v>
      </c>
      <c r="B45" s="200"/>
      <c r="C45" s="200"/>
      <c r="D45" s="337"/>
      <c r="E45" s="151">
        <f>SUM(E38:E44)</f>
        <v>12714</v>
      </c>
      <c r="F45" s="10">
        <f>SUM(F38:F44)</f>
        <v>13436</v>
      </c>
      <c r="G45" s="119">
        <f>SUM(G38:G44)</f>
        <v>13436</v>
      </c>
      <c r="H45" s="128">
        <f>SUM(H38:H44)</f>
        <v>0</v>
      </c>
      <c r="I45" s="10">
        <v>0</v>
      </c>
      <c r="J45" s="129">
        <v>0</v>
      </c>
      <c r="K45" s="151">
        <v>13436</v>
      </c>
      <c r="L45" s="175">
        <f>G45/F45</f>
        <v>1</v>
      </c>
    </row>
    <row r="46" spans="1:12" ht="12.75">
      <c r="A46" s="230"/>
      <c r="B46" s="205"/>
      <c r="C46" s="205"/>
      <c r="D46" s="231"/>
      <c r="E46" s="126"/>
      <c r="F46" s="9"/>
      <c r="G46" s="127"/>
      <c r="H46" s="126"/>
      <c r="I46" s="9"/>
      <c r="J46" s="127"/>
      <c r="K46" s="169"/>
      <c r="L46" s="138"/>
    </row>
    <row r="47" spans="1:12" ht="13.5" thickBot="1">
      <c r="A47" s="232" t="s">
        <v>128</v>
      </c>
      <c r="B47" s="233"/>
      <c r="C47" s="233"/>
      <c r="D47" s="234"/>
      <c r="E47" s="174">
        <f>E45+E36</f>
        <v>13169</v>
      </c>
      <c r="F47" s="131">
        <f>F45+F36</f>
        <v>13891</v>
      </c>
      <c r="G47" s="176">
        <f>G45+G36</f>
        <v>13575</v>
      </c>
      <c r="H47" s="130">
        <f>H45+H36</f>
        <v>0</v>
      </c>
      <c r="I47" s="131">
        <v>0</v>
      </c>
      <c r="J47" s="132">
        <v>0</v>
      </c>
      <c r="K47" s="174">
        <f>K45+K36</f>
        <v>13575</v>
      </c>
      <c r="L47" s="177">
        <f>G47/F47</f>
        <v>0.9772514577784177</v>
      </c>
    </row>
  </sheetData>
  <sheetProtection/>
  <mergeCells count="47">
    <mergeCell ref="L10:L11"/>
    <mergeCell ref="E10:G10"/>
    <mergeCell ref="H10:J10"/>
    <mergeCell ref="E4:L4"/>
    <mergeCell ref="A9:L9"/>
    <mergeCell ref="A4:D4"/>
    <mergeCell ref="A32:D32"/>
    <mergeCell ref="A33:D33"/>
    <mergeCell ref="A42:D42"/>
    <mergeCell ref="A43:D43"/>
    <mergeCell ref="A34:D34"/>
    <mergeCell ref="A35:D35"/>
    <mergeCell ref="A28:D28"/>
    <mergeCell ref="A44:D44"/>
    <mergeCell ref="A36:D36"/>
    <mergeCell ref="A37:D37"/>
    <mergeCell ref="A40:D40"/>
    <mergeCell ref="A41:D41"/>
    <mergeCell ref="A38:D38"/>
    <mergeCell ref="A39:D39"/>
    <mergeCell ref="A30:D30"/>
    <mergeCell ref="A31:D31"/>
    <mergeCell ref="A25:D25"/>
    <mergeCell ref="A26:D26"/>
    <mergeCell ref="A27:D27"/>
    <mergeCell ref="A20:D20"/>
    <mergeCell ref="A22:D22"/>
    <mergeCell ref="A24:D24"/>
    <mergeCell ref="A21:D21"/>
    <mergeCell ref="A23:D23"/>
    <mergeCell ref="A3:K3"/>
    <mergeCell ref="A14:D14"/>
    <mergeCell ref="A7:K7"/>
    <mergeCell ref="A8:K8"/>
    <mergeCell ref="A10:D11"/>
    <mergeCell ref="A12:D12"/>
    <mergeCell ref="A13:D13"/>
    <mergeCell ref="A45:D45"/>
    <mergeCell ref="A46:D46"/>
    <mergeCell ref="A47:D47"/>
    <mergeCell ref="K10:K11"/>
    <mergeCell ref="A15:D15"/>
    <mergeCell ref="A16:D16"/>
    <mergeCell ref="A29:D29"/>
    <mergeCell ref="A18:D18"/>
    <mergeCell ref="A19:D19"/>
    <mergeCell ref="A17:D17"/>
  </mergeCells>
  <printOptions horizontalCentered="1"/>
  <pageMargins left="0.29" right="0.21" top="0.22" bottom="0.21" header="0.17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2"/>
  </sheetPr>
  <dimension ref="A1:L46"/>
  <sheetViews>
    <sheetView zoomScale="135" zoomScaleNormal="135" zoomScalePageLayoutView="0" workbookViewId="0" topLeftCell="A1">
      <selection activeCell="A7" sqref="A7:K7"/>
    </sheetView>
  </sheetViews>
  <sheetFormatPr defaultColWidth="9.00390625" defaultRowHeight="12.75"/>
  <cols>
    <col min="4" max="4" width="25.125" style="0" customWidth="1"/>
    <col min="5" max="5" width="14.375" style="0" customWidth="1"/>
    <col min="6" max="6" width="13.25390625" style="0" customWidth="1"/>
    <col min="7" max="7" width="14.25390625" style="0" customWidth="1"/>
  </cols>
  <sheetData>
    <row r="1" ht="12.75">
      <c r="L1" s="38" t="s">
        <v>167</v>
      </c>
    </row>
    <row r="2" spans="1:11" ht="12.75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2" ht="12.75">
      <c r="A3" s="340" t="s">
        <v>140</v>
      </c>
      <c r="B3" s="340"/>
      <c r="C3" s="340"/>
      <c r="D3" s="340"/>
      <c r="E3" s="214" t="s">
        <v>245</v>
      </c>
      <c r="F3" s="214"/>
      <c r="G3" s="214"/>
      <c r="H3" s="214"/>
      <c r="I3" s="214"/>
      <c r="J3" s="214"/>
      <c r="K3" s="214"/>
      <c r="L3" s="214"/>
    </row>
    <row r="4" spans="1:11" ht="12.75">
      <c r="A4" s="63"/>
      <c r="B4" s="63"/>
      <c r="C4" s="63"/>
      <c r="D4" s="63"/>
      <c r="E4" s="45"/>
      <c r="F4" s="45"/>
      <c r="G4" s="45"/>
      <c r="H4" s="45"/>
      <c r="I4" s="45"/>
      <c r="J4" s="45"/>
      <c r="K4" s="45"/>
    </row>
    <row r="5" spans="1:11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2.75">
      <c r="A6" s="268" t="s">
        <v>304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</row>
    <row r="7" spans="1:11" ht="12.75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</row>
    <row r="8" spans="1:12" ht="13.5" thickBot="1">
      <c r="A8" s="347" t="s">
        <v>1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</row>
    <row r="9" spans="1:12" ht="12.75">
      <c r="A9" s="254" t="s">
        <v>2</v>
      </c>
      <c r="B9" s="255"/>
      <c r="C9" s="255"/>
      <c r="D9" s="256"/>
      <c r="E9" s="262" t="s">
        <v>29</v>
      </c>
      <c r="F9" s="263"/>
      <c r="G9" s="264"/>
      <c r="H9" s="262" t="s">
        <v>31</v>
      </c>
      <c r="I9" s="263"/>
      <c r="J9" s="264"/>
      <c r="K9" s="310" t="s">
        <v>13</v>
      </c>
      <c r="L9" s="348" t="s">
        <v>282</v>
      </c>
    </row>
    <row r="10" spans="1:12" ht="12.75" customHeight="1" thickBot="1">
      <c r="A10" s="257"/>
      <c r="B10" s="258"/>
      <c r="C10" s="258"/>
      <c r="D10" s="259"/>
      <c r="E10" s="171" t="s">
        <v>265</v>
      </c>
      <c r="F10" s="161" t="s">
        <v>266</v>
      </c>
      <c r="G10" s="145" t="s">
        <v>269</v>
      </c>
      <c r="H10" s="171" t="s">
        <v>265</v>
      </c>
      <c r="I10" s="161" t="s">
        <v>266</v>
      </c>
      <c r="J10" s="145" t="s">
        <v>269</v>
      </c>
      <c r="K10" s="346"/>
      <c r="L10" s="349"/>
    </row>
    <row r="11" spans="1:12" ht="24.75" customHeight="1">
      <c r="A11" s="246" t="s">
        <v>78</v>
      </c>
      <c r="B11" s="196"/>
      <c r="C11" s="196"/>
      <c r="D11" s="247"/>
      <c r="E11" s="133"/>
      <c r="F11" s="117"/>
      <c r="G11" s="134"/>
      <c r="H11" s="133"/>
      <c r="I11" s="117"/>
      <c r="J11" s="134"/>
      <c r="K11" s="172"/>
      <c r="L11" s="138"/>
    </row>
    <row r="12" spans="1:12" ht="23.25" customHeight="1">
      <c r="A12" s="246" t="s">
        <v>79</v>
      </c>
      <c r="B12" s="196"/>
      <c r="C12" s="196"/>
      <c r="D12" s="247"/>
      <c r="E12" s="122"/>
      <c r="F12" s="21"/>
      <c r="G12" s="123"/>
      <c r="H12" s="122"/>
      <c r="I12" s="21"/>
      <c r="J12" s="123"/>
      <c r="K12" s="173"/>
      <c r="L12" s="138"/>
    </row>
    <row r="13" spans="1:12" ht="23.25" customHeight="1">
      <c r="A13" s="246" t="s">
        <v>80</v>
      </c>
      <c r="B13" s="196"/>
      <c r="C13" s="196"/>
      <c r="D13" s="247"/>
      <c r="E13" s="122"/>
      <c r="F13" s="21"/>
      <c r="G13" s="123"/>
      <c r="H13" s="122"/>
      <c r="I13" s="21"/>
      <c r="J13" s="123"/>
      <c r="K13" s="173"/>
      <c r="L13" s="138"/>
    </row>
    <row r="14" spans="1:12" ht="23.25" customHeight="1">
      <c r="A14" s="246" t="s">
        <v>81</v>
      </c>
      <c r="B14" s="196"/>
      <c r="C14" s="196"/>
      <c r="D14" s="247"/>
      <c r="E14" s="122"/>
      <c r="F14" s="21"/>
      <c r="G14" s="123"/>
      <c r="H14" s="122"/>
      <c r="I14" s="21"/>
      <c r="J14" s="123"/>
      <c r="K14" s="173"/>
      <c r="L14" s="138"/>
    </row>
    <row r="15" spans="1:12" ht="12.75" customHeight="1">
      <c r="A15" s="248" t="s">
        <v>129</v>
      </c>
      <c r="B15" s="224"/>
      <c r="C15" s="224"/>
      <c r="D15" s="249"/>
      <c r="E15" s="122">
        <v>0</v>
      </c>
      <c r="F15" s="21">
        <v>0</v>
      </c>
      <c r="G15" s="123">
        <v>0</v>
      </c>
      <c r="H15" s="122">
        <v>0</v>
      </c>
      <c r="I15" s="21">
        <v>0</v>
      </c>
      <c r="J15" s="123">
        <v>0</v>
      </c>
      <c r="K15" s="173">
        <v>0</v>
      </c>
      <c r="L15" s="138"/>
    </row>
    <row r="16" spans="1:12" ht="12.75" customHeight="1">
      <c r="A16" s="230"/>
      <c r="B16" s="205"/>
      <c r="C16" s="205"/>
      <c r="D16" s="231"/>
      <c r="E16" s="122"/>
      <c r="F16" s="21"/>
      <c r="G16" s="123"/>
      <c r="H16" s="122"/>
      <c r="I16" s="21"/>
      <c r="J16" s="123"/>
      <c r="K16" s="173"/>
      <c r="L16" s="138"/>
    </row>
    <row r="17" spans="1:12" ht="12.75">
      <c r="A17" s="228"/>
      <c r="B17" s="213"/>
      <c r="C17" s="213"/>
      <c r="D17" s="229"/>
      <c r="E17" s="124"/>
      <c r="F17" s="22"/>
      <c r="G17" s="125"/>
      <c r="H17" s="122"/>
      <c r="I17" s="21"/>
      <c r="J17" s="123"/>
      <c r="K17" s="173"/>
      <c r="L17" s="138"/>
    </row>
    <row r="18" spans="1:12" ht="12.75">
      <c r="A18" s="240" t="s">
        <v>92</v>
      </c>
      <c r="B18" s="241"/>
      <c r="C18" s="241"/>
      <c r="D18" s="242"/>
      <c r="E18" s="122"/>
      <c r="F18" s="21"/>
      <c r="G18" s="123"/>
      <c r="H18" s="122"/>
      <c r="I18" s="21"/>
      <c r="J18" s="123"/>
      <c r="K18" s="173"/>
      <c r="L18" s="138"/>
    </row>
    <row r="19" spans="1:12" ht="12.75">
      <c r="A19" s="235" t="s">
        <v>93</v>
      </c>
      <c r="B19" s="198"/>
      <c r="C19" s="198"/>
      <c r="D19" s="236"/>
      <c r="E19" s="122"/>
      <c r="F19" s="21"/>
      <c r="G19" s="123"/>
      <c r="H19" s="122"/>
      <c r="I19" s="21"/>
      <c r="J19" s="123"/>
      <c r="K19" s="173"/>
      <c r="L19" s="163"/>
    </row>
    <row r="20" spans="1:12" ht="12.75" customHeight="1">
      <c r="A20" s="230" t="s">
        <v>94</v>
      </c>
      <c r="B20" s="205"/>
      <c r="C20" s="205"/>
      <c r="D20" s="231"/>
      <c r="E20" s="124"/>
      <c r="F20" s="22"/>
      <c r="G20" s="125"/>
      <c r="H20" s="122"/>
      <c r="I20" s="21"/>
      <c r="J20" s="123"/>
      <c r="K20" s="173"/>
      <c r="L20" s="138"/>
    </row>
    <row r="21" spans="1:12" ht="12.75">
      <c r="A21" s="240" t="s">
        <v>235</v>
      </c>
      <c r="B21" s="241"/>
      <c r="C21" s="241"/>
      <c r="D21" s="242"/>
      <c r="E21" s="122"/>
      <c r="F21" s="21"/>
      <c r="G21" s="123"/>
      <c r="H21" s="122"/>
      <c r="I21" s="21"/>
      <c r="J21" s="123"/>
      <c r="K21" s="173"/>
      <c r="L21" s="138"/>
    </row>
    <row r="22" spans="1:12" ht="12.75">
      <c r="A22" s="240" t="s">
        <v>234</v>
      </c>
      <c r="B22" s="241"/>
      <c r="C22" s="241"/>
      <c r="D22" s="242"/>
      <c r="E22" s="122"/>
      <c r="F22" s="21"/>
      <c r="G22" s="123"/>
      <c r="H22" s="122"/>
      <c r="I22" s="21"/>
      <c r="J22" s="123"/>
      <c r="K22" s="173"/>
      <c r="L22" s="138"/>
    </row>
    <row r="23" spans="1:12" ht="12.75">
      <c r="A23" s="230" t="s">
        <v>95</v>
      </c>
      <c r="B23" s="205"/>
      <c r="C23" s="205"/>
      <c r="D23" s="231"/>
      <c r="E23" s="122"/>
      <c r="F23" s="21"/>
      <c r="G23" s="123"/>
      <c r="H23" s="122"/>
      <c r="I23" s="21"/>
      <c r="J23" s="123"/>
      <c r="K23" s="173"/>
      <c r="L23" s="163"/>
    </row>
    <row r="24" spans="1:12" ht="12.75">
      <c r="A24" s="226" t="s">
        <v>96</v>
      </c>
      <c r="B24" s="210"/>
      <c r="C24" s="210"/>
      <c r="D24" s="227"/>
      <c r="E24" s="122"/>
      <c r="F24" s="21"/>
      <c r="G24" s="123"/>
      <c r="H24" s="122"/>
      <c r="I24" s="21"/>
      <c r="J24" s="123"/>
      <c r="K24" s="173"/>
      <c r="L24" s="138"/>
    </row>
    <row r="25" spans="1:12" ht="12.75">
      <c r="A25" s="230" t="s">
        <v>97</v>
      </c>
      <c r="B25" s="205"/>
      <c r="C25" s="205"/>
      <c r="D25" s="231"/>
      <c r="E25" s="122"/>
      <c r="F25" s="21"/>
      <c r="G25" s="123">
        <v>2</v>
      </c>
      <c r="H25" s="122"/>
      <c r="I25" s="21"/>
      <c r="J25" s="123"/>
      <c r="K25" s="173">
        <f>G25+J25</f>
        <v>2</v>
      </c>
      <c r="L25" s="163"/>
    </row>
    <row r="26" spans="1:12" ht="12.75">
      <c r="A26" s="230" t="s">
        <v>98</v>
      </c>
      <c r="B26" s="213"/>
      <c r="C26" s="213"/>
      <c r="D26" s="229"/>
      <c r="E26" s="124"/>
      <c r="F26" s="22"/>
      <c r="G26" s="125"/>
      <c r="H26" s="122"/>
      <c r="I26" s="21"/>
      <c r="J26" s="123"/>
      <c r="K26" s="173"/>
      <c r="L26" s="138"/>
    </row>
    <row r="27" spans="1:12" ht="12.75">
      <c r="A27" s="226" t="s">
        <v>99</v>
      </c>
      <c r="B27" s="210"/>
      <c r="C27" s="210"/>
      <c r="D27" s="227"/>
      <c r="E27" s="124"/>
      <c r="F27" s="22"/>
      <c r="G27" s="125"/>
      <c r="H27" s="122"/>
      <c r="I27" s="21"/>
      <c r="J27" s="123"/>
      <c r="K27" s="173"/>
      <c r="L27" s="138"/>
    </row>
    <row r="28" spans="1:12" ht="12.75">
      <c r="A28" s="228" t="s">
        <v>100</v>
      </c>
      <c r="B28" s="213"/>
      <c r="C28" s="213"/>
      <c r="D28" s="229"/>
      <c r="E28" s="150">
        <f>SUM(E18:E27)</f>
        <v>0</v>
      </c>
      <c r="F28" s="22">
        <f>SUM(F18:F27)</f>
        <v>0</v>
      </c>
      <c r="G28" s="118">
        <f>SUM(G18:G27)</f>
        <v>2</v>
      </c>
      <c r="H28" s="124">
        <f>SUM(H18:H27)</f>
        <v>0</v>
      </c>
      <c r="I28" s="22">
        <v>0</v>
      </c>
      <c r="J28" s="125">
        <v>0</v>
      </c>
      <c r="K28" s="150">
        <f>G28+J28</f>
        <v>2</v>
      </c>
      <c r="L28" s="175"/>
    </row>
    <row r="29" spans="1:12" ht="12.75">
      <c r="A29" s="237"/>
      <c r="B29" s="238"/>
      <c r="C29" s="238"/>
      <c r="D29" s="239"/>
      <c r="E29" s="126"/>
      <c r="F29" s="9"/>
      <c r="G29" s="127"/>
      <c r="H29" s="126"/>
      <c r="I29" s="9"/>
      <c r="J29" s="127"/>
      <c r="K29" s="169"/>
      <c r="L29" s="138"/>
    </row>
    <row r="30" spans="1:12" ht="24" customHeight="1">
      <c r="A30" s="235" t="s">
        <v>101</v>
      </c>
      <c r="B30" s="198"/>
      <c r="C30" s="198"/>
      <c r="D30" s="236"/>
      <c r="E30" s="126"/>
      <c r="F30" s="9"/>
      <c r="G30" s="127"/>
      <c r="H30" s="126"/>
      <c r="I30" s="9"/>
      <c r="J30" s="127"/>
      <c r="K30" s="169"/>
      <c r="L30" s="138"/>
    </row>
    <row r="31" spans="1:12" ht="23.25" customHeight="1">
      <c r="A31" s="235" t="s">
        <v>102</v>
      </c>
      <c r="B31" s="198"/>
      <c r="C31" s="198"/>
      <c r="D31" s="236"/>
      <c r="E31" s="126"/>
      <c r="F31" s="9"/>
      <c r="G31" s="127"/>
      <c r="H31" s="126"/>
      <c r="I31" s="9"/>
      <c r="J31" s="127"/>
      <c r="K31" s="169"/>
      <c r="L31" s="138"/>
    </row>
    <row r="32" spans="1:12" ht="23.25" customHeight="1">
      <c r="A32" s="230" t="s">
        <v>103</v>
      </c>
      <c r="B32" s="205"/>
      <c r="C32" s="205"/>
      <c r="D32" s="231"/>
      <c r="E32" s="126"/>
      <c r="F32" s="9"/>
      <c r="G32" s="127"/>
      <c r="H32" s="126"/>
      <c r="I32" s="9"/>
      <c r="J32" s="127"/>
      <c r="K32" s="169"/>
      <c r="L32" s="138"/>
    </row>
    <row r="33" spans="1:12" ht="12.75">
      <c r="A33" s="228" t="s">
        <v>104</v>
      </c>
      <c r="B33" s="213"/>
      <c r="C33" s="213"/>
      <c r="D33" s="229"/>
      <c r="E33" s="126">
        <v>0</v>
      </c>
      <c r="F33" s="9">
        <v>0</v>
      </c>
      <c r="G33" s="127">
        <v>0</v>
      </c>
      <c r="H33" s="126">
        <v>0</v>
      </c>
      <c r="I33" s="9">
        <v>0</v>
      </c>
      <c r="J33" s="127">
        <v>0</v>
      </c>
      <c r="K33" s="169">
        <v>0</v>
      </c>
      <c r="L33" s="163">
        <v>0</v>
      </c>
    </row>
    <row r="34" spans="1:12" ht="12.75">
      <c r="A34" s="230"/>
      <c r="B34" s="205"/>
      <c r="C34" s="205"/>
      <c r="D34" s="231"/>
      <c r="E34" s="126"/>
      <c r="F34" s="9"/>
      <c r="G34" s="127"/>
      <c r="H34" s="126"/>
      <c r="I34" s="9"/>
      <c r="J34" s="127"/>
      <c r="K34" s="169"/>
      <c r="L34" s="138"/>
    </row>
    <row r="35" spans="1:12" ht="12.75">
      <c r="A35" s="228" t="s">
        <v>127</v>
      </c>
      <c r="B35" s="213"/>
      <c r="C35" s="213"/>
      <c r="D35" s="229"/>
      <c r="E35" s="128">
        <f>E33+E28+E15</f>
        <v>0</v>
      </c>
      <c r="F35" s="128">
        <f>F33+F28+F15</f>
        <v>0</v>
      </c>
      <c r="G35" s="128">
        <f>G33+G28+G15</f>
        <v>2</v>
      </c>
      <c r="H35" s="128">
        <f>H33+H28+H15</f>
        <v>0</v>
      </c>
      <c r="I35" s="10">
        <v>0</v>
      </c>
      <c r="J35" s="129">
        <v>0</v>
      </c>
      <c r="K35" s="151">
        <f>K33+K28+K15</f>
        <v>2</v>
      </c>
      <c r="L35" s="163">
        <v>0</v>
      </c>
    </row>
    <row r="36" spans="1:12" ht="12.75">
      <c r="A36" s="230"/>
      <c r="B36" s="205"/>
      <c r="C36" s="205"/>
      <c r="D36" s="231"/>
      <c r="E36" s="126"/>
      <c r="F36" s="9"/>
      <c r="G36" s="127"/>
      <c r="H36" s="126"/>
      <c r="I36" s="9"/>
      <c r="J36" s="127"/>
      <c r="K36" s="169"/>
      <c r="L36" s="138"/>
    </row>
    <row r="37" spans="1:12" ht="12.75">
      <c r="A37" s="226" t="s">
        <v>123</v>
      </c>
      <c r="B37" s="210"/>
      <c r="C37" s="210"/>
      <c r="D37" s="227"/>
      <c r="E37" s="126"/>
      <c r="F37" s="9"/>
      <c r="G37" s="127"/>
      <c r="H37" s="126"/>
      <c r="I37" s="9"/>
      <c r="J37" s="127"/>
      <c r="K37" s="169"/>
      <c r="L37" s="138"/>
    </row>
    <row r="38" spans="1:12" ht="12.75">
      <c r="A38" s="226" t="s">
        <v>44</v>
      </c>
      <c r="B38" s="210"/>
      <c r="C38" s="210"/>
      <c r="D38" s="227"/>
      <c r="E38" s="126"/>
      <c r="F38" s="9"/>
      <c r="G38" s="127"/>
      <c r="H38" s="126"/>
      <c r="I38" s="9"/>
      <c r="J38" s="127"/>
      <c r="K38" s="169"/>
      <c r="L38" s="138"/>
    </row>
    <row r="39" spans="1:12" ht="12.75">
      <c r="A39" s="226" t="s">
        <v>124</v>
      </c>
      <c r="B39" s="210"/>
      <c r="C39" s="210"/>
      <c r="D39" s="227"/>
      <c r="E39" s="126">
        <v>1061</v>
      </c>
      <c r="F39" s="9">
        <v>1061</v>
      </c>
      <c r="G39" s="127">
        <v>1061</v>
      </c>
      <c r="H39" s="126"/>
      <c r="I39" s="9"/>
      <c r="J39" s="127"/>
      <c r="K39" s="169">
        <v>1061</v>
      </c>
      <c r="L39" s="163">
        <v>1</v>
      </c>
    </row>
    <row r="40" spans="1:12" ht="12.75">
      <c r="A40" s="226" t="s">
        <v>125</v>
      </c>
      <c r="B40" s="210"/>
      <c r="C40" s="210"/>
      <c r="D40" s="227"/>
      <c r="E40" s="126"/>
      <c r="F40" s="9"/>
      <c r="G40" s="127"/>
      <c r="H40" s="126"/>
      <c r="I40" s="9"/>
      <c r="J40" s="127"/>
      <c r="K40" s="169"/>
      <c r="L40" s="138"/>
    </row>
    <row r="41" spans="1:12" ht="12.75">
      <c r="A41" s="226" t="s">
        <v>126</v>
      </c>
      <c r="B41" s="210"/>
      <c r="C41" s="210"/>
      <c r="D41" s="227"/>
      <c r="E41" s="126"/>
      <c r="F41" s="9"/>
      <c r="G41" s="127"/>
      <c r="H41" s="126"/>
      <c r="I41" s="9"/>
      <c r="J41" s="127"/>
      <c r="K41" s="169"/>
      <c r="L41" s="138"/>
    </row>
    <row r="42" spans="1:12" ht="12.75">
      <c r="A42" s="226" t="s">
        <v>224</v>
      </c>
      <c r="B42" s="210"/>
      <c r="C42" s="210"/>
      <c r="D42" s="227"/>
      <c r="E42" s="126">
        <v>11247</v>
      </c>
      <c r="F42" s="9">
        <v>10292</v>
      </c>
      <c r="G42" s="127">
        <v>8997</v>
      </c>
      <c r="H42" s="126"/>
      <c r="I42" s="9"/>
      <c r="J42" s="127"/>
      <c r="K42" s="169">
        <v>8997</v>
      </c>
      <c r="L42" s="163">
        <f>G42/F42</f>
        <v>0.8741741158181111</v>
      </c>
    </row>
    <row r="43" spans="1:12" ht="12.75">
      <c r="A43" s="226" t="s">
        <v>225</v>
      </c>
      <c r="B43" s="210"/>
      <c r="C43" s="210"/>
      <c r="D43" s="227"/>
      <c r="E43" s="126"/>
      <c r="F43" s="9"/>
      <c r="G43" s="127"/>
      <c r="H43" s="126"/>
      <c r="I43" s="9"/>
      <c r="J43" s="127"/>
      <c r="K43" s="169"/>
      <c r="L43" s="138"/>
    </row>
    <row r="44" spans="1:12" ht="12.75">
      <c r="A44" s="336" t="s">
        <v>226</v>
      </c>
      <c r="B44" s="200"/>
      <c r="C44" s="200"/>
      <c r="D44" s="337"/>
      <c r="E44" s="151">
        <f>SUM(E37:E43)</f>
        <v>12308</v>
      </c>
      <c r="F44" s="10">
        <f>SUM(F37:F43)</f>
        <v>11353</v>
      </c>
      <c r="G44" s="119">
        <f>SUM(G37:G43)</f>
        <v>10058</v>
      </c>
      <c r="H44" s="128">
        <f>SUM(H37:H43)</f>
        <v>0</v>
      </c>
      <c r="I44" s="10">
        <v>0</v>
      </c>
      <c r="J44" s="129">
        <v>0</v>
      </c>
      <c r="K44" s="151">
        <v>10058</v>
      </c>
      <c r="L44" s="175">
        <f>G44/F44</f>
        <v>0.8859332335065622</v>
      </c>
    </row>
    <row r="45" spans="1:12" ht="12.75">
      <c r="A45" s="230"/>
      <c r="B45" s="205"/>
      <c r="C45" s="205"/>
      <c r="D45" s="231"/>
      <c r="E45" s="126"/>
      <c r="F45" s="9"/>
      <c r="G45" s="127"/>
      <c r="H45" s="126"/>
      <c r="I45" s="9"/>
      <c r="J45" s="127"/>
      <c r="K45" s="169"/>
      <c r="L45" s="138"/>
    </row>
    <row r="46" spans="1:12" ht="13.5" thickBot="1">
      <c r="A46" s="232" t="s">
        <v>128</v>
      </c>
      <c r="B46" s="233"/>
      <c r="C46" s="233"/>
      <c r="D46" s="234"/>
      <c r="E46" s="174">
        <f>E44+E35</f>
        <v>12308</v>
      </c>
      <c r="F46" s="131">
        <f>F44+F35</f>
        <v>11353</v>
      </c>
      <c r="G46" s="176">
        <f>G44+G35</f>
        <v>10060</v>
      </c>
      <c r="H46" s="130">
        <f>H44+H35</f>
        <v>0</v>
      </c>
      <c r="I46" s="131">
        <v>0</v>
      </c>
      <c r="J46" s="132">
        <v>0</v>
      </c>
      <c r="K46" s="174">
        <f>K44+K35</f>
        <v>10060</v>
      </c>
      <c r="L46" s="177">
        <f>G46/F46</f>
        <v>0.8861093983968995</v>
      </c>
    </row>
  </sheetData>
  <sheetProtection/>
  <mergeCells count="47">
    <mergeCell ref="K9:K10"/>
    <mergeCell ref="L9:L10"/>
    <mergeCell ref="A2:K2"/>
    <mergeCell ref="A3:D3"/>
    <mergeCell ref="E3:L3"/>
    <mergeCell ref="A6:K6"/>
    <mergeCell ref="A11:D11"/>
    <mergeCell ref="A7:K7"/>
    <mergeCell ref="A8:L8"/>
    <mergeCell ref="A9:D10"/>
    <mergeCell ref="E9:G9"/>
    <mergeCell ref="H9:J9"/>
    <mergeCell ref="A45:D45"/>
    <mergeCell ref="A46:D46"/>
    <mergeCell ref="A15:D15"/>
    <mergeCell ref="A16:D16"/>
    <mergeCell ref="A29:D29"/>
    <mergeCell ref="A18:D18"/>
    <mergeCell ref="A19:D19"/>
    <mergeCell ref="A17:D17"/>
    <mergeCell ref="A26:D26"/>
    <mergeCell ref="A27:D27"/>
    <mergeCell ref="A14:D14"/>
    <mergeCell ref="A12:D12"/>
    <mergeCell ref="A13:D13"/>
    <mergeCell ref="A25:D25"/>
    <mergeCell ref="A20:D20"/>
    <mergeCell ref="A22:D22"/>
    <mergeCell ref="A24:D24"/>
    <mergeCell ref="A21:D21"/>
    <mergeCell ref="A23:D23"/>
    <mergeCell ref="A28:D28"/>
    <mergeCell ref="A44:D44"/>
    <mergeCell ref="A36:D36"/>
    <mergeCell ref="A37:D37"/>
    <mergeCell ref="A40:D40"/>
    <mergeCell ref="A41:D41"/>
    <mergeCell ref="A38:D38"/>
    <mergeCell ref="A39:D39"/>
    <mergeCell ref="A42:D42"/>
    <mergeCell ref="A43:D43"/>
    <mergeCell ref="A34:D34"/>
    <mergeCell ref="A35:D35"/>
    <mergeCell ref="A30:D30"/>
    <mergeCell ref="A31:D31"/>
    <mergeCell ref="A32:D32"/>
    <mergeCell ref="A33:D33"/>
  </mergeCells>
  <printOptions horizontalCentered="1"/>
  <pageMargins left="0.29" right="0.21" top="0.22" bottom="0.21" header="0.17" footer="0.16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2"/>
  </sheetPr>
  <dimension ref="A2:L47"/>
  <sheetViews>
    <sheetView zoomScale="135" zoomScaleNormal="135" zoomScalePageLayoutView="0" workbookViewId="0" topLeftCell="A1">
      <selection activeCell="A8" sqref="A8:K8"/>
    </sheetView>
  </sheetViews>
  <sheetFormatPr defaultColWidth="9.00390625" defaultRowHeight="12.75"/>
  <cols>
    <col min="4" max="4" width="25.125" style="0" customWidth="1"/>
    <col min="5" max="5" width="14.375" style="0" customWidth="1"/>
    <col min="6" max="6" width="13.25390625" style="0" customWidth="1"/>
    <col min="7" max="7" width="14.25390625" style="0" customWidth="1"/>
  </cols>
  <sheetData>
    <row r="2" ht="12.75">
      <c r="L2" s="38" t="s">
        <v>168</v>
      </c>
    </row>
    <row r="3" spans="1:11" ht="12.75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2" ht="12.75">
      <c r="A4" s="340" t="s">
        <v>140</v>
      </c>
      <c r="B4" s="340"/>
      <c r="C4" s="340"/>
      <c r="D4" s="340"/>
      <c r="E4" s="214" t="s">
        <v>246</v>
      </c>
      <c r="F4" s="214"/>
      <c r="G4" s="214"/>
      <c r="H4" s="214"/>
      <c r="I4" s="214"/>
      <c r="J4" s="214"/>
      <c r="K4" s="214"/>
      <c r="L4" s="214"/>
    </row>
    <row r="5" spans="1:11" ht="12.75">
      <c r="A5" s="63"/>
      <c r="B5" s="63"/>
      <c r="C5" s="63"/>
      <c r="D5" s="63"/>
      <c r="E5" s="45"/>
      <c r="F5" s="45"/>
      <c r="G5" s="45"/>
      <c r="H5" s="45"/>
      <c r="I5" s="45"/>
      <c r="J5" s="45"/>
      <c r="K5" s="45"/>
    </row>
    <row r="6" spans="1:11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2.75">
      <c r="A7" s="268" t="s">
        <v>304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</row>
    <row r="8" spans="1:11" ht="12.75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</row>
    <row r="9" spans="1:12" ht="13.5" thickBot="1">
      <c r="A9" s="347" t="s">
        <v>1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</row>
    <row r="10" spans="1:12" ht="12.75" customHeight="1">
      <c r="A10" s="254" t="s">
        <v>2</v>
      </c>
      <c r="B10" s="255"/>
      <c r="C10" s="255"/>
      <c r="D10" s="256"/>
      <c r="E10" s="262" t="s">
        <v>29</v>
      </c>
      <c r="F10" s="263"/>
      <c r="G10" s="264"/>
      <c r="H10" s="262" t="s">
        <v>31</v>
      </c>
      <c r="I10" s="263"/>
      <c r="J10" s="264"/>
      <c r="K10" s="310" t="s">
        <v>13</v>
      </c>
      <c r="L10" s="313" t="s">
        <v>282</v>
      </c>
    </row>
    <row r="11" spans="1:12" ht="24.75" customHeight="1" thickBot="1">
      <c r="A11" s="257"/>
      <c r="B11" s="258"/>
      <c r="C11" s="258"/>
      <c r="D11" s="259"/>
      <c r="E11" s="171" t="s">
        <v>265</v>
      </c>
      <c r="F11" s="161" t="s">
        <v>266</v>
      </c>
      <c r="G11" s="145" t="s">
        <v>269</v>
      </c>
      <c r="H11" s="171" t="s">
        <v>265</v>
      </c>
      <c r="I11" s="161" t="s">
        <v>266</v>
      </c>
      <c r="J11" s="145" t="s">
        <v>269</v>
      </c>
      <c r="K11" s="346"/>
      <c r="L11" s="314"/>
    </row>
    <row r="12" spans="1:12" ht="23.25" customHeight="1">
      <c r="A12" s="246" t="s">
        <v>78</v>
      </c>
      <c r="B12" s="196"/>
      <c r="C12" s="196"/>
      <c r="D12" s="247"/>
      <c r="E12" s="133"/>
      <c r="F12" s="117"/>
      <c r="G12" s="134"/>
      <c r="H12" s="133"/>
      <c r="I12" s="117"/>
      <c r="J12" s="134"/>
      <c r="K12" s="172"/>
      <c r="L12" s="138"/>
    </row>
    <row r="13" spans="1:12" ht="23.25" customHeight="1">
      <c r="A13" s="246" t="s">
        <v>79</v>
      </c>
      <c r="B13" s="196"/>
      <c r="C13" s="196"/>
      <c r="D13" s="247"/>
      <c r="E13" s="122"/>
      <c r="F13" s="21"/>
      <c r="G13" s="123"/>
      <c r="H13" s="122"/>
      <c r="I13" s="21"/>
      <c r="J13" s="123"/>
      <c r="K13" s="173"/>
      <c r="L13" s="138"/>
    </row>
    <row r="14" spans="1:12" ht="23.25" customHeight="1">
      <c r="A14" s="246" t="s">
        <v>80</v>
      </c>
      <c r="B14" s="196"/>
      <c r="C14" s="196"/>
      <c r="D14" s="247"/>
      <c r="E14" s="122"/>
      <c r="F14" s="21"/>
      <c r="G14" s="123"/>
      <c r="H14" s="122"/>
      <c r="I14" s="21"/>
      <c r="J14" s="123"/>
      <c r="K14" s="173"/>
      <c r="L14" s="138"/>
    </row>
    <row r="15" spans="1:12" ht="12.75" customHeight="1">
      <c r="A15" s="246" t="s">
        <v>81</v>
      </c>
      <c r="B15" s="196"/>
      <c r="C15" s="196"/>
      <c r="D15" s="247"/>
      <c r="E15" s="122"/>
      <c r="F15" s="21"/>
      <c r="G15" s="123"/>
      <c r="H15" s="122"/>
      <c r="I15" s="21"/>
      <c r="J15" s="123"/>
      <c r="K15" s="173"/>
      <c r="L15" s="138"/>
    </row>
    <row r="16" spans="1:12" ht="12.75" customHeight="1">
      <c r="A16" s="248" t="s">
        <v>129</v>
      </c>
      <c r="B16" s="224"/>
      <c r="C16" s="224"/>
      <c r="D16" s="249"/>
      <c r="E16" s="122">
        <v>0</v>
      </c>
      <c r="F16" s="21">
        <v>0</v>
      </c>
      <c r="G16" s="123">
        <v>0</v>
      </c>
      <c r="H16" s="122">
        <v>0</v>
      </c>
      <c r="I16" s="21">
        <v>0</v>
      </c>
      <c r="J16" s="123">
        <v>0</v>
      </c>
      <c r="K16" s="173">
        <v>0</v>
      </c>
      <c r="L16" s="138"/>
    </row>
    <row r="17" spans="1:12" ht="12.75">
      <c r="A17" s="230"/>
      <c r="B17" s="205"/>
      <c r="C17" s="205"/>
      <c r="D17" s="231"/>
      <c r="E17" s="122"/>
      <c r="F17" s="21"/>
      <c r="G17" s="123"/>
      <c r="H17" s="122"/>
      <c r="I17" s="21"/>
      <c r="J17" s="123"/>
      <c r="K17" s="173"/>
      <c r="L17" s="138"/>
    </row>
    <row r="18" spans="1:12" ht="12.75">
      <c r="A18" s="228"/>
      <c r="B18" s="213"/>
      <c r="C18" s="213"/>
      <c r="D18" s="229"/>
      <c r="E18" s="124"/>
      <c r="F18" s="22"/>
      <c r="G18" s="125"/>
      <c r="H18" s="122"/>
      <c r="I18" s="21"/>
      <c r="J18" s="123"/>
      <c r="K18" s="173"/>
      <c r="L18" s="138"/>
    </row>
    <row r="19" spans="1:12" ht="12.75">
      <c r="A19" s="240" t="s">
        <v>92</v>
      </c>
      <c r="B19" s="241"/>
      <c r="C19" s="241"/>
      <c r="D19" s="242"/>
      <c r="E19" s="122"/>
      <c r="F19" s="21"/>
      <c r="G19" s="123"/>
      <c r="H19" s="122"/>
      <c r="I19" s="21"/>
      <c r="J19" s="123"/>
      <c r="K19" s="173"/>
      <c r="L19" s="138"/>
    </row>
    <row r="20" spans="1:12" ht="12.75" customHeight="1">
      <c r="A20" s="235" t="s">
        <v>93</v>
      </c>
      <c r="B20" s="198"/>
      <c r="C20" s="198"/>
      <c r="D20" s="236"/>
      <c r="E20" s="122"/>
      <c r="F20" s="21"/>
      <c r="G20" s="123"/>
      <c r="H20" s="122"/>
      <c r="I20" s="21"/>
      <c r="J20" s="123"/>
      <c r="K20" s="173">
        <f>G20+J20</f>
        <v>0</v>
      </c>
      <c r="L20" s="163"/>
    </row>
    <row r="21" spans="1:12" ht="12.75">
      <c r="A21" s="230" t="s">
        <v>94</v>
      </c>
      <c r="B21" s="205"/>
      <c r="C21" s="205"/>
      <c r="D21" s="231"/>
      <c r="E21" s="124"/>
      <c r="F21" s="22"/>
      <c r="G21" s="125"/>
      <c r="H21" s="122"/>
      <c r="I21" s="21"/>
      <c r="J21" s="123"/>
      <c r="K21" s="173">
        <f aca="true" t="shared" si="0" ref="K21:K29">G21+J21</f>
        <v>0</v>
      </c>
      <c r="L21" s="138"/>
    </row>
    <row r="22" spans="1:12" ht="12.75">
      <c r="A22" s="240" t="s">
        <v>235</v>
      </c>
      <c r="B22" s="241"/>
      <c r="C22" s="241"/>
      <c r="D22" s="242"/>
      <c r="E22" s="122"/>
      <c r="F22" s="21"/>
      <c r="G22" s="123"/>
      <c r="H22" s="122"/>
      <c r="I22" s="21"/>
      <c r="J22" s="123"/>
      <c r="K22" s="173">
        <f t="shared" si="0"/>
        <v>0</v>
      </c>
      <c r="L22" s="138"/>
    </row>
    <row r="23" spans="1:12" ht="12.75">
      <c r="A23" s="240" t="s">
        <v>234</v>
      </c>
      <c r="B23" s="241"/>
      <c r="C23" s="241"/>
      <c r="D23" s="242"/>
      <c r="E23" s="122"/>
      <c r="F23" s="21"/>
      <c r="G23" s="123"/>
      <c r="H23" s="122"/>
      <c r="I23" s="21"/>
      <c r="J23" s="123"/>
      <c r="K23" s="173">
        <f t="shared" si="0"/>
        <v>0</v>
      </c>
      <c r="L23" s="138"/>
    </row>
    <row r="24" spans="1:12" ht="12.75">
      <c r="A24" s="230" t="s">
        <v>95</v>
      </c>
      <c r="B24" s="205"/>
      <c r="C24" s="205"/>
      <c r="D24" s="231"/>
      <c r="E24" s="122"/>
      <c r="F24" s="21"/>
      <c r="G24" s="123"/>
      <c r="H24" s="122"/>
      <c r="I24" s="21"/>
      <c r="J24" s="123"/>
      <c r="K24" s="173">
        <f t="shared" si="0"/>
        <v>0</v>
      </c>
      <c r="L24" s="163"/>
    </row>
    <row r="25" spans="1:12" ht="12.75">
      <c r="A25" s="226" t="s">
        <v>96</v>
      </c>
      <c r="B25" s="210"/>
      <c r="C25" s="210"/>
      <c r="D25" s="227"/>
      <c r="E25" s="122"/>
      <c r="F25" s="21"/>
      <c r="G25" s="123"/>
      <c r="H25" s="122"/>
      <c r="I25" s="21"/>
      <c r="J25" s="123"/>
      <c r="K25" s="173">
        <f t="shared" si="0"/>
        <v>0</v>
      </c>
      <c r="L25" s="138"/>
    </row>
    <row r="26" spans="1:12" ht="12.75">
      <c r="A26" s="230" t="s">
        <v>97</v>
      </c>
      <c r="B26" s="205"/>
      <c r="C26" s="205"/>
      <c r="D26" s="231"/>
      <c r="E26" s="122"/>
      <c r="F26" s="21"/>
      <c r="G26" s="123">
        <v>1</v>
      </c>
      <c r="H26" s="122"/>
      <c r="I26" s="21"/>
      <c r="J26" s="123"/>
      <c r="K26" s="173">
        <f t="shared" si="0"/>
        <v>1</v>
      </c>
      <c r="L26" s="163">
        <v>0</v>
      </c>
    </row>
    <row r="27" spans="1:12" ht="12.75">
      <c r="A27" s="230" t="s">
        <v>98</v>
      </c>
      <c r="B27" s="213"/>
      <c r="C27" s="213"/>
      <c r="D27" s="229"/>
      <c r="E27" s="124"/>
      <c r="F27" s="22"/>
      <c r="G27" s="125"/>
      <c r="H27" s="122"/>
      <c r="I27" s="21"/>
      <c r="J27" s="123"/>
      <c r="K27" s="173">
        <f t="shared" si="0"/>
        <v>0</v>
      </c>
      <c r="L27" s="138"/>
    </row>
    <row r="28" spans="1:12" ht="12.75">
      <c r="A28" s="226" t="s">
        <v>99</v>
      </c>
      <c r="B28" s="210"/>
      <c r="C28" s="210"/>
      <c r="D28" s="227"/>
      <c r="E28" s="124"/>
      <c r="F28" s="22"/>
      <c r="G28" s="125"/>
      <c r="H28" s="122"/>
      <c r="I28" s="21"/>
      <c r="J28" s="123"/>
      <c r="K28" s="173">
        <f t="shared" si="0"/>
        <v>0</v>
      </c>
      <c r="L28" s="138"/>
    </row>
    <row r="29" spans="1:12" ht="12.75">
      <c r="A29" s="228" t="s">
        <v>100</v>
      </c>
      <c r="B29" s="213"/>
      <c r="C29" s="213"/>
      <c r="D29" s="229"/>
      <c r="E29" s="150">
        <f>SUM(E19:E28)</f>
        <v>0</v>
      </c>
      <c r="F29" s="22">
        <f>SUM(F19:F28)</f>
        <v>0</v>
      </c>
      <c r="G29" s="118">
        <f>SUM(G19:G28)</f>
        <v>1</v>
      </c>
      <c r="H29" s="124">
        <f>SUM(H19:H28)</f>
        <v>0</v>
      </c>
      <c r="I29" s="22">
        <v>0</v>
      </c>
      <c r="J29" s="125">
        <v>0</v>
      </c>
      <c r="K29" s="150">
        <f t="shared" si="0"/>
        <v>1</v>
      </c>
      <c r="L29" s="175">
        <v>0</v>
      </c>
    </row>
    <row r="30" spans="1:12" ht="12.75">
      <c r="A30" s="237"/>
      <c r="B30" s="238"/>
      <c r="C30" s="238"/>
      <c r="D30" s="239"/>
      <c r="E30" s="126"/>
      <c r="F30" s="9"/>
      <c r="G30" s="127"/>
      <c r="H30" s="126"/>
      <c r="I30" s="9"/>
      <c r="J30" s="127"/>
      <c r="K30" s="169"/>
      <c r="L30" s="138"/>
    </row>
    <row r="31" spans="1:12" ht="23.25" customHeight="1">
      <c r="A31" s="235" t="s">
        <v>101</v>
      </c>
      <c r="B31" s="198"/>
      <c r="C31" s="198"/>
      <c r="D31" s="236"/>
      <c r="E31" s="126"/>
      <c r="F31" s="9"/>
      <c r="G31" s="127"/>
      <c r="H31" s="126"/>
      <c r="I31" s="9"/>
      <c r="J31" s="127"/>
      <c r="K31" s="169"/>
      <c r="L31" s="138"/>
    </row>
    <row r="32" spans="1:12" ht="23.25" customHeight="1">
      <c r="A32" s="235" t="s">
        <v>102</v>
      </c>
      <c r="B32" s="198"/>
      <c r="C32" s="198"/>
      <c r="D32" s="236"/>
      <c r="E32" s="126"/>
      <c r="F32" s="9"/>
      <c r="G32" s="127"/>
      <c r="H32" s="126"/>
      <c r="I32" s="9"/>
      <c r="J32" s="127"/>
      <c r="K32" s="169"/>
      <c r="L32" s="138"/>
    </row>
    <row r="33" spans="1:12" ht="12.75">
      <c r="A33" s="230" t="s">
        <v>103</v>
      </c>
      <c r="B33" s="205"/>
      <c r="C33" s="205"/>
      <c r="D33" s="231"/>
      <c r="E33" s="126"/>
      <c r="F33" s="9"/>
      <c r="G33" s="127"/>
      <c r="H33" s="126"/>
      <c r="I33" s="9"/>
      <c r="J33" s="127"/>
      <c r="K33" s="169"/>
      <c r="L33" s="138"/>
    </row>
    <row r="34" spans="1:12" ht="12.75">
      <c r="A34" s="228" t="s">
        <v>104</v>
      </c>
      <c r="B34" s="213"/>
      <c r="C34" s="213"/>
      <c r="D34" s="229"/>
      <c r="E34" s="126">
        <v>0</v>
      </c>
      <c r="F34" s="9"/>
      <c r="G34" s="127"/>
      <c r="H34" s="126">
        <v>0</v>
      </c>
      <c r="I34" s="9"/>
      <c r="J34" s="127"/>
      <c r="K34" s="169">
        <v>0</v>
      </c>
      <c r="L34" s="138"/>
    </row>
    <row r="35" spans="1:12" ht="12.75">
      <c r="A35" s="230"/>
      <c r="B35" s="205"/>
      <c r="C35" s="205"/>
      <c r="D35" s="231"/>
      <c r="E35" s="126"/>
      <c r="F35" s="9"/>
      <c r="G35" s="127"/>
      <c r="H35" s="126"/>
      <c r="I35" s="9"/>
      <c r="J35" s="127"/>
      <c r="K35" s="169"/>
      <c r="L35" s="138"/>
    </row>
    <row r="36" spans="1:12" ht="12.75">
      <c r="A36" s="228" t="s">
        <v>127</v>
      </c>
      <c r="B36" s="213"/>
      <c r="C36" s="213"/>
      <c r="D36" s="229"/>
      <c r="E36" s="128">
        <f>E34+E29+E16</f>
        <v>0</v>
      </c>
      <c r="F36" s="128">
        <f>F34+F29+F16</f>
        <v>0</v>
      </c>
      <c r="G36" s="128">
        <f>G34+G29+G16</f>
        <v>1</v>
      </c>
      <c r="H36" s="128">
        <f>H34+H29+H16</f>
        <v>0</v>
      </c>
      <c r="I36" s="10">
        <v>0</v>
      </c>
      <c r="J36" s="129">
        <v>0</v>
      </c>
      <c r="K36" s="151">
        <f>K34+K29+K16</f>
        <v>1</v>
      </c>
      <c r="L36" s="163">
        <v>0</v>
      </c>
    </row>
    <row r="37" spans="1:12" ht="12.75">
      <c r="A37" s="230"/>
      <c r="B37" s="205"/>
      <c r="C37" s="205"/>
      <c r="D37" s="231"/>
      <c r="E37" s="126"/>
      <c r="F37" s="9"/>
      <c r="G37" s="127"/>
      <c r="H37" s="126"/>
      <c r="I37" s="9"/>
      <c r="J37" s="127"/>
      <c r="K37" s="169"/>
      <c r="L37" s="138"/>
    </row>
    <row r="38" spans="1:12" ht="12.75">
      <c r="A38" s="226" t="s">
        <v>123</v>
      </c>
      <c r="B38" s="210"/>
      <c r="C38" s="210"/>
      <c r="D38" s="227"/>
      <c r="E38" s="126"/>
      <c r="F38" s="9"/>
      <c r="G38" s="127"/>
      <c r="H38" s="126"/>
      <c r="I38" s="9"/>
      <c r="J38" s="127"/>
      <c r="K38" s="169"/>
      <c r="L38" s="138"/>
    </row>
    <row r="39" spans="1:12" ht="12.75">
      <c r="A39" s="226" t="s">
        <v>44</v>
      </c>
      <c r="B39" s="210"/>
      <c r="C39" s="210"/>
      <c r="D39" s="227"/>
      <c r="E39" s="126"/>
      <c r="F39" s="9"/>
      <c r="G39" s="127"/>
      <c r="H39" s="126"/>
      <c r="I39" s="9"/>
      <c r="J39" s="127"/>
      <c r="K39" s="169"/>
      <c r="L39" s="138"/>
    </row>
    <row r="40" spans="1:12" ht="12.75">
      <c r="A40" s="226" t="s">
        <v>124</v>
      </c>
      <c r="B40" s="210"/>
      <c r="C40" s="210"/>
      <c r="D40" s="227"/>
      <c r="E40" s="126">
        <v>3283</v>
      </c>
      <c r="F40" s="9">
        <v>3283</v>
      </c>
      <c r="G40" s="127">
        <v>3283</v>
      </c>
      <c r="H40" s="126"/>
      <c r="I40" s="9"/>
      <c r="J40" s="127"/>
      <c r="K40" s="169">
        <v>3283</v>
      </c>
      <c r="L40" s="163">
        <v>1</v>
      </c>
    </row>
    <row r="41" spans="1:12" ht="12.75">
      <c r="A41" s="226" t="s">
        <v>125</v>
      </c>
      <c r="B41" s="210"/>
      <c r="C41" s="210"/>
      <c r="D41" s="227"/>
      <c r="E41" s="126"/>
      <c r="F41" s="9"/>
      <c r="G41" s="127"/>
      <c r="H41" s="126"/>
      <c r="I41" s="9"/>
      <c r="J41" s="127"/>
      <c r="K41" s="169"/>
      <c r="L41" s="138"/>
    </row>
    <row r="42" spans="1:12" ht="12.75">
      <c r="A42" s="226" t="s">
        <v>126</v>
      </c>
      <c r="B42" s="210"/>
      <c r="C42" s="210"/>
      <c r="D42" s="227"/>
      <c r="E42" s="126"/>
      <c r="F42" s="9"/>
      <c r="G42" s="127"/>
      <c r="H42" s="126"/>
      <c r="I42" s="9"/>
      <c r="J42" s="127"/>
      <c r="K42" s="169"/>
      <c r="L42" s="138"/>
    </row>
    <row r="43" spans="1:12" ht="12.75">
      <c r="A43" s="226" t="s">
        <v>224</v>
      </c>
      <c r="B43" s="210"/>
      <c r="C43" s="210"/>
      <c r="D43" s="227"/>
      <c r="E43" s="126">
        <v>73735</v>
      </c>
      <c r="F43" s="9">
        <v>76703</v>
      </c>
      <c r="G43" s="127">
        <v>75407</v>
      </c>
      <c r="H43" s="126"/>
      <c r="I43" s="9"/>
      <c r="J43" s="127"/>
      <c r="K43" s="169">
        <v>75407</v>
      </c>
      <c r="L43" s="163">
        <f>G43/F43</f>
        <v>0.9831036595700299</v>
      </c>
    </row>
    <row r="44" spans="1:12" ht="12.75">
      <c r="A44" s="226" t="s">
        <v>225</v>
      </c>
      <c r="B44" s="210"/>
      <c r="C44" s="210"/>
      <c r="D44" s="227"/>
      <c r="E44" s="126"/>
      <c r="F44" s="9"/>
      <c r="G44" s="127"/>
      <c r="H44" s="126"/>
      <c r="I44" s="9"/>
      <c r="J44" s="127"/>
      <c r="K44" s="169"/>
      <c r="L44" s="138"/>
    </row>
    <row r="45" spans="1:12" ht="12.75">
      <c r="A45" s="336" t="s">
        <v>226</v>
      </c>
      <c r="B45" s="200"/>
      <c r="C45" s="200"/>
      <c r="D45" s="337"/>
      <c r="E45" s="151">
        <f>SUM(E38:E44)</f>
        <v>77018</v>
      </c>
      <c r="F45" s="10">
        <f>SUM(F38:F44)</f>
        <v>79986</v>
      </c>
      <c r="G45" s="119">
        <f>SUM(G38:G44)</f>
        <v>78690</v>
      </c>
      <c r="H45" s="128">
        <f>SUM(H38:H44)</f>
        <v>0</v>
      </c>
      <c r="I45" s="10">
        <v>0</v>
      </c>
      <c r="J45" s="129">
        <v>0</v>
      </c>
      <c r="K45" s="151">
        <f>SUM(K38:K44)</f>
        <v>78690</v>
      </c>
      <c r="L45" s="175">
        <f>G45/F45</f>
        <v>0.9837971645037882</v>
      </c>
    </row>
    <row r="46" spans="1:12" ht="12.75">
      <c r="A46" s="230"/>
      <c r="B46" s="205"/>
      <c r="C46" s="205"/>
      <c r="D46" s="231"/>
      <c r="E46" s="126"/>
      <c r="F46" s="9"/>
      <c r="G46" s="127"/>
      <c r="H46" s="126"/>
      <c r="I46" s="9"/>
      <c r="J46" s="127"/>
      <c r="K46" s="169"/>
      <c r="L46" s="138"/>
    </row>
    <row r="47" spans="1:12" ht="13.5" thickBot="1">
      <c r="A47" s="232" t="s">
        <v>128</v>
      </c>
      <c r="B47" s="233"/>
      <c r="C47" s="233"/>
      <c r="D47" s="234"/>
      <c r="E47" s="174">
        <f>E45+E36</f>
        <v>77018</v>
      </c>
      <c r="F47" s="131">
        <f>F45+F36</f>
        <v>79986</v>
      </c>
      <c r="G47" s="176">
        <f>G45+G36</f>
        <v>78691</v>
      </c>
      <c r="H47" s="130">
        <f>H45+H36</f>
        <v>0</v>
      </c>
      <c r="I47" s="131">
        <v>0</v>
      </c>
      <c r="J47" s="132">
        <v>0</v>
      </c>
      <c r="K47" s="174">
        <f>K45+K36</f>
        <v>78691</v>
      </c>
      <c r="L47" s="177">
        <f>G47/F47</f>
        <v>0.983809666691671</v>
      </c>
    </row>
  </sheetData>
  <sheetProtection/>
  <mergeCells count="47">
    <mergeCell ref="E10:G10"/>
    <mergeCell ref="H10:J10"/>
    <mergeCell ref="K10:K11"/>
    <mergeCell ref="L10:L11"/>
    <mergeCell ref="A3:K3"/>
    <mergeCell ref="E4:L4"/>
    <mergeCell ref="A7:K7"/>
    <mergeCell ref="A8:K8"/>
    <mergeCell ref="A4:D4"/>
    <mergeCell ref="A9:L9"/>
    <mergeCell ref="A31:D31"/>
    <mergeCell ref="A32:D32"/>
    <mergeCell ref="A33:D33"/>
    <mergeCell ref="A42:D42"/>
    <mergeCell ref="A43:D43"/>
    <mergeCell ref="A34:D34"/>
    <mergeCell ref="A35:D35"/>
    <mergeCell ref="A23:D23"/>
    <mergeCell ref="A28:D28"/>
    <mergeCell ref="A44:D44"/>
    <mergeCell ref="A36:D36"/>
    <mergeCell ref="A37:D37"/>
    <mergeCell ref="A40:D40"/>
    <mergeCell ref="A41:D41"/>
    <mergeCell ref="A38:D38"/>
    <mergeCell ref="A39:D39"/>
    <mergeCell ref="A30:D30"/>
    <mergeCell ref="A14:D14"/>
    <mergeCell ref="A10:D11"/>
    <mergeCell ref="A12:D12"/>
    <mergeCell ref="A13:D13"/>
    <mergeCell ref="A25:D25"/>
    <mergeCell ref="A26:D26"/>
    <mergeCell ref="A20:D20"/>
    <mergeCell ref="A22:D22"/>
    <mergeCell ref="A24:D24"/>
    <mergeCell ref="A21:D21"/>
    <mergeCell ref="A45:D45"/>
    <mergeCell ref="A46:D46"/>
    <mergeCell ref="A47:D47"/>
    <mergeCell ref="A15:D15"/>
    <mergeCell ref="A16:D16"/>
    <mergeCell ref="A29:D29"/>
    <mergeCell ref="A18:D18"/>
    <mergeCell ref="A19:D19"/>
    <mergeCell ref="A17:D17"/>
    <mergeCell ref="A27:D27"/>
  </mergeCells>
  <printOptions horizontalCentered="1"/>
  <pageMargins left="0.29" right="0.21" top="0.22" bottom="0.21" header="0.17" footer="0.1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2"/>
  </sheetPr>
  <dimension ref="A3:O167"/>
  <sheetViews>
    <sheetView zoomScale="130" zoomScaleNormal="130" zoomScalePageLayoutView="0" workbookViewId="0" topLeftCell="A139">
      <selection activeCell="B144" sqref="B144:D144"/>
    </sheetView>
  </sheetViews>
  <sheetFormatPr defaultColWidth="9.00390625" defaultRowHeight="12.75"/>
  <cols>
    <col min="1" max="1" width="45.75390625" style="0" customWidth="1"/>
    <col min="2" max="3" width="12.75390625" style="0" customWidth="1"/>
    <col min="4" max="4" width="12.125" style="0" customWidth="1"/>
    <col min="5" max="5" width="13.625" style="0" customWidth="1"/>
    <col min="6" max="6" width="10.125" style="0" customWidth="1"/>
    <col min="7" max="7" width="9.875" style="0" customWidth="1"/>
    <col min="8" max="8" width="11.375" style="0" customWidth="1"/>
    <col min="9" max="9" width="10.125" style="0" customWidth="1"/>
    <col min="10" max="11" width="10.00390625" style="0" customWidth="1"/>
    <col min="12" max="12" width="9.375" style="0" customWidth="1"/>
    <col min="13" max="13" width="10.125" style="0" customWidth="1"/>
    <col min="14" max="14" width="11.375" style="0" customWidth="1"/>
    <col min="15" max="15" width="12.75390625" style="0" customWidth="1"/>
  </cols>
  <sheetData>
    <row r="3" spans="1:5" ht="12.75" customHeight="1">
      <c r="A3" s="350" t="s">
        <v>179</v>
      </c>
      <c r="B3" s="350"/>
      <c r="C3" s="350"/>
      <c r="D3" s="350"/>
      <c r="E3" s="350"/>
    </row>
    <row r="4" spans="1:7" ht="18" customHeight="1">
      <c r="A4" s="268" t="s">
        <v>310</v>
      </c>
      <c r="B4" s="268"/>
      <c r="C4" s="268"/>
      <c r="D4" s="268"/>
      <c r="E4" s="268"/>
      <c r="F4" s="3"/>
      <c r="G4" s="1"/>
    </row>
    <row r="5" spans="1:7" ht="14.25" customHeight="1">
      <c r="A5" s="268" t="s">
        <v>32</v>
      </c>
      <c r="B5" s="268"/>
      <c r="C5" s="268"/>
      <c r="D5" s="268"/>
      <c r="E5" s="268"/>
      <c r="F5" s="3"/>
      <c r="G5" s="1"/>
    </row>
    <row r="6" spans="1:7" ht="15" customHeight="1">
      <c r="A6" s="267" t="s">
        <v>1</v>
      </c>
      <c r="B6" s="267"/>
      <c r="C6" s="267"/>
      <c r="D6" s="267"/>
      <c r="E6" s="267"/>
      <c r="F6" s="3"/>
      <c r="G6" s="7"/>
    </row>
    <row r="7" spans="1:5" ht="15" customHeight="1">
      <c r="A7" s="217" t="s">
        <v>12</v>
      </c>
      <c r="B7" s="217" t="s">
        <v>3</v>
      </c>
      <c r="C7" s="217"/>
      <c r="D7" s="217"/>
      <c r="E7" s="217" t="s">
        <v>268</v>
      </c>
    </row>
    <row r="8" spans="1:5" ht="10.5" customHeight="1">
      <c r="A8" s="217"/>
      <c r="B8" s="11" t="s">
        <v>265</v>
      </c>
      <c r="C8" s="11" t="s">
        <v>266</v>
      </c>
      <c r="D8" s="11" t="s">
        <v>267</v>
      </c>
      <c r="E8" s="217"/>
    </row>
    <row r="9" spans="1:15" ht="13.5" customHeight="1">
      <c r="A9" s="65" t="s">
        <v>46</v>
      </c>
      <c r="B9" s="62">
        <v>67341</v>
      </c>
      <c r="C9" s="62">
        <v>113942</v>
      </c>
      <c r="D9" s="62">
        <v>111085</v>
      </c>
      <c r="E9" s="102">
        <f>D9/C9</f>
        <v>0.9749258394621825</v>
      </c>
      <c r="F9" s="2"/>
      <c r="G9" s="2"/>
      <c r="I9" s="2"/>
      <c r="J9" s="2"/>
      <c r="K9" s="2"/>
      <c r="L9" s="2"/>
      <c r="M9" s="2"/>
      <c r="O9" s="2"/>
    </row>
    <row r="10" spans="1:15" ht="13.5" customHeight="1">
      <c r="A10" s="66" t="s">
        <v>47</v>
      </c>
      <c r="B10" s="62">
        <v>17074</v>
      </c>
      <c r="C10" s="62">
        <v>24833</v>
      </c>
      <c r="D10" s="62">
        <v>24619</v>
      </c>
      <c r="E10" s="102">
        <f>D10/C10</f>
        <v>0.9913824346635526</v>
      </c>
      <c r="F10" s="2"/>
      <c r="G10" s="2"/>
      <c r="I10" s="2"/>
      <c r="J10" s="2"/>
      <c r="K10" s="2"/>
      <c r="L10" s="2"/>
      <c r="M10" s="2"/>
      <c r="O10" s="2"/>
    </row>
    <row r="11" spans="1:15" ht="13.5" customHeight="1">
      <c r="A11" s="65" t="s">
        <v>169</v>
      </c>
      <c r="B11" s="62">
        <v>117079</v>
      </c>
      <c r="C11" s="62">
        <v>248350</v>
      </c>
      <c r="D11" s="62">
        <v>237562</v>
      </c>
      <c r="E11" s="102">
        <f>D11/C11</f>
        <v>0.9565613046104289</v>
      </c>
      <c r="F11" s="2"/>
      <c r="G11" s="2"/>
      <c r="I11" s="2"/>
      <c r="J11" s="2"/>
      <c r="K11" s="2"/>
      <c r="L11" s="2"/>
      <c r="M11" s="2"/>
      <c r="O11" s="2"/>
    </row>
    <row r="12" spans="1:15" ht="13.5" customHeight="1">
      <c r="A12" s="73" t="s">
        <v>171</v>
      </c>
      <c r="B12" s="62">
        <v>7860</v>
      </c>
      <c r="C12" s="62">
        <v>9644</v>
      </c>
      <c r="D12" s="62">
        <v>8228</v>
      </c>
      <c r="E12" s="102">
        <f>D12/C12</f>
        <v>0.8531729572791373</v>
      </c>
      <c r="F12" s="2"/>
      <c r="G12" s="2"/>
      <c r="I12" s="2"/>
      <c r="J12" s="2"/>
      <c r="K12" s="2"/>
      <c r="L12" s="2"/>
      <c r="M12" s="2"/>
      <c r="O12" s="2"/>
    </row>
    <row r="13" spans="1:15" ht="13.5" customHeight="1">
      <c r="A13" s="65" t="s">
        <v>170</v>
      </c>
      <c r="B13" s="21">
        <v>10700</v>
      </c>
      <c r="C13" s="62">
        <v>102100</v>
      </c>
      <c r="D13" s="62">
        <v>67962</v>
      </c>
      <c r="E13" s="102">
        <f>D13/C13</f>
        <v>0.66564152791381</v>
      </c>
      <c r="F13" s="2"/>
      <c r="G13" s="2"/>
      <c r="I13" s="2"/>
      <c r="J13" s="2"/>
      <c r="K13" s="2"/>
      <c r="L13" s="2"/>
      <c r="M13" s="2"/>
      <c r="O13" s="2"/>
    </row>
    <row r="14" spans="1:15" ht="13.5" customHeight="1">
      <c r="A14" s="67" t="s">
        <v>172</v>
      </c>
      <c r="B14" s="21">
        <v>0</v>
      </c>
      <c r="C14" s="62"/>
      <c r="D14" s="62"/>
      <c r="E14" s="62">
        <f>SUM(B14:D14)</f>
        <v>0</v>
      </c>
      <c r="F14" s="2"/>
      <c r="G14" s="2"/>
      <c r="I14" s="2"/>
      <c r="J14" s="2"/>
      <c r="K14" s="2"/>
      <c r="L14" s="2"/>
      <c r="M14" s="2"/>
      <c r="O14" s="2"/>
    </row>
    <row r="15" spans="1:15" ht="13.5" customHeight="1">
      <c r="A15" s="74" t="s">
        <v>173</v>
      </c>
      <c r="B15" s="20">
        <v>0</v>
      </c>
      <c r="C15" s="97"/>
      <c r="D15" s="62"/>
      <c r="E15" s="62">
        <f>SUM(B15:D15)</f>
        <v>0</v>
      </c>
      <c r="F15" s="2"/>
      <c r="G15" s="2"/>
      <c r="I15" s="2"/>
      <c r="J15" s="2"/>
      <c r="K15" s="2"/>
      <c r="L15" s="2"/>
      <c r="M15" s="2"/>
      <c r="O15" s="2"/>
    </row>
    <row r="16" spans="1:15" ht="13.5" customHeight="1">
      <c r="A16" s="75"/>
      <c r="B16" s="24"/>
      <c r="C16" s="76"/>
      <c r="D16" s="62"/>
      <c r="E16" s="62">
        <f>SUM(B16:D16)</f>
        <v>0</v>
      </c>
      <c r="F16" s="2"/>
      <c r="G16" s="2"/>
      <c r="I16" s="2"/>
      <c r="J16" s="2"/>
      <c r="K16" s="2"/>
      <c r="L16" s="2"/>
      <c r="M16" s="2"/>
      <c r="O16" s="2"/>
    </row>
    <row r="17" spans="1:15" ht="13.5" customHeight="1">
      <c r="A17" s="59" t="s">
        <v>174</v>
      </c>
      <c r="B17" s="96">
        <f>SUM(B9:B16)</f>
        <v>220054</v>
      </c>
      <c r="C17" s="96">
        <f>SUM(C9:C16)</f>
        <v>498869</v>
      </c>
      <c r="D17" s="96">
        <f>SUM(D9:D16)</f>
        <v>449456</v>
      </c>
      <c r="E17" s="109">
        <f>D17/C17</f>
        <v>0.9009499487841498</v>
      </c>
      <c r="F17" s="2"/>
      <c r="G17" s="2"/>
      <c r="I17" s="2"/>
      <c r="J17" s="2"/>
      <c r="K17" s="2"/>
      <c r="L17" s="2"/>
      <c r="M17" s="2"/>
      <c r="O17" s="2"/>
    </row>
    <row r="18" spans="1:15" ht="13.5" customHeight="1">
      <c r="A18" s="59"/>
      <c r="B18" s="72"/>
      <c r="C18" s="72"/>
      <c r="D18" s="22"/>
      <c r="E18" s="22"/>
      <c r="F18" s="2"/>
      <c r="G18" s="2"/>
      <c r="I18" s="2"/>
      <c r="J18" s="2"/>
      <c r="K18" s="2"/>
      <c r="L18" s="2"/>
      <c r="M18" s="2"/>
      <c r="O18" s="2"/>
    </row>
    <row r="19" spans="1:15" ht="13.5" customHeight="1">
      <c r="A19" s="56" t="s">
        <v>54</v>
      </c>
      <c r="B19" s="25"/>
      <c r="C19" s="72"/>
      <c r="D19" s="22"/>
      <c r="E19" s="22"/>
      <c r="F19" s="2"/>
      <c r="G19" s="2"/>
      <c r="I19" s="2"/>
      <c r="J19" s="2"/>
      <c r="K19" s="2"/>
      <c r="L19" s="2"/>
      <c r="M19" s="2"/>
      <c r="O19" s="2"/>
    </row>
    <row r="20" spans="1:15" ht="13.5" customHeight="1">
      <c r="A20" s="56" t="s">
        <v>55</v>
      </c>
      <c r="B20" s="25"/>
      <c r="C20" s="72"/>
      <c r="D20" s="22"/>
      <c r="E20" s="22"/>
      <c r="F20" s="2"/>
      <c r="G20" s="2"/>
      <c r="I20" s="2"/>
      <c r="J20" s="2"/>
      <c r="K20" s="2"/>
      <c r="L20" s="2"/>
      <c r="M20" s="2"/>
      <c r="O20" s="2"/>
    </row>
    <row r="21" spans="1:15" ht="13.5" customHeight="1">
      <c r="A21" s="57" t="s">
        <v>56</v>
      </c>
      <c r="B21" s="31"/>
      <c r="C21" s="72"/>
      <c r="D21" s="22"/>
      <c r="E21" s="22"/>
      <c r="F21" s="2"/>
      <c r="G21" s="2"/>
      <c r="I21" s="2"/>
      <c r="J21" s="2"/>
      <c r="K21" s="2"/>
      <c r="L21" s="2"/>
      <c r="M21" s="2"/>
      <c r="O21" s="2"/>
    </row>
    <row r="22" spans="1:15" ht="13.5" customHeight="1">
      <c r="A22" s="56" t="s">
        <v>57</v>
      </c>
      <c r="B22" s="25"/>
      <c r="C22" s="72"/>
      <c r="D22" s="22"/>
      <c r="E22" s="22"/>
      <c r="F22" s="2"/>
      <c r="G22" s="2"/>
      <c r="I22" s="2"/>
      <c r="J22" s="2"/>
      <c r="K22" s="2"/>
      <c r="L22" s="2"/>
      <c r="M22" s="2"/>
      <c r="O22" s="2"/>
    </row>
    <row r="23" spans="1:15" ht="13.5" customHeight="1">
      <c r="A23" s="56" t="s">
        <v>58</v>
      </c>
      <c r="B23" s="25">
        <v>229976</v>
      </c>
      <c r="C23" s="25">
        <v>220151</v>
      </c>
      <c r="D23" s="62">
        <v>215472</v>
      </c>
      <c r="E23" s="103">
        <f>D23/C23</f>
        <v>0.978746405875967</v>
      </c>
      <c r="F23" s="2"/>
      <c r="G23" s="2"/>
      <c r="I23" s="2"/>
      <c r="J23" s="2"/>
      <c r="K23" s="2"/>
      <c r="L23" s="2"/>
      <c r="M23" s="2"/>
      <c r="O23" s="2"/>
    </row>
    <row r="24" spans="1:15" ht="13.5" customHeight="1">
      <c r="A24" s="56" t="s">
        <v>59</v>
      </c>
      <c r="B24" s="25"/>
      <c r="C24" s="25">
        <v>0</v>
      </c>
      <c r="D24" s="22">
        <v>180000</v>
      </c>
      <c r="E24" s="106">
        <v>0</v>
      </c>
      <c r="F24" s="2"/>
      <c r="G24" s="2"/>
      <c r="I24" s="2"/>
      <c r="J24" s="2"/>
      <c r="K24" s="2"/>
      <c r="L24" s="2"/>
      <c r="M24" s="2"/>
      <c r="O24" s="2"/>
    </row>
    <row r="25" spans="1:15" ht="13.5" customHeight="1">
      <c r="A25" s="56" t="s">
        <v>60</v>
      </c>
      <c r="B25" s="25"/>
      <c r="C25" s="72"/>
      <c r="D25" s="22"/>
      <c r="E25" s="22"/>
      <c r="F25" s="2"/>
      <c r="G25" s="2"/>
      <c r="I25" s="2"/>
      <c r="J25" s="2"/>
      <c r="K25" s="2"/>
      <c r="L25" s="2"/>
      <c r="M25" s="2"/>
      <c r="O25" s="2"/>
    </row>
    <row r="26" spans="1:15" ht="13.5" customHeight="1">
      <c r="A26" s="58" t="s">
        <v>61</v>
      </c>
      <c r="B26" s="34">
        <f>SUM(B19:B25)</f>
        <v>229976</v>
      </c>
      <c r="C26" s="34">
        <f>SUM(C19:C25)</f>
        <v>220151</v>
      </c>
      <c r="D26" s="34">
        <f>SUM(D19:D25)</f>
        <v>395472</v>
      </c>
      <c r="E26" s="104">
        <f>D26/C26</f>
        <v>1.796367038986877</v>
      </c>
      <c r="F26" s="2"/>
      <c r="G26" s="2"/>
      <c r="I26" s="2"/>
      <c r="J26" s="2"/>
      <c r="K26" s="2"/>
      <c r="L26" s="2"/>
      <c r="M26" s="2"/>
      <c r="O26" s="2"/>
    </row>
    <row r="27" spans="1:15" ht="13.5" customHeight="1">
      <c r="A27" s="59"/>
      <c r="B27" s="24"/>
      <c r="C27" s="24"/>
      <c r="D27" s="21"/>
      <c r="E27" s="21"/>
      <c r="F27" s="2"/>
      <c r="G27" s="2"/>
      <c r="I27" s="2"/>
      <c r="J27" s="2"/>
      <c r="K27" s="2"/>
      <c r="L27" s="2"/>
      <c r="M27" s="2"/>
      <c r="O27" s="2"/>
    </row>
    <row r="28" spans="1:15" ht="13.5" customHeight="1">
      <c r="A28" s="58" t="s">
        <v>27</v>
      </c>
      <c r="B28" s="98">
        <f>B26+B17</f>
        <v>450030</v>
      </c>
      <c r="C28" s="98">
        <f>C26+C17</f>
        <v>719020</v>
      </c>
      <c r="D28" s="98">
        <f>D26+D17</f>
        <v>844928</v>
      </c>
      <c r="E28" s="105">
        <f>D28/C28</f>
        <v>1.175110567160858</v>
      </c>
      <c r="F28" s="2"/>
      <c r="G28" s="2"/>
      <c r="I28" s="2"/>
      <c r="J28" s="2"/>
      <c r="K28" s="2"/>
      <c r="L28" s="2"/>
      <c r="M28" s="2"/>
      <c r="O28" s="2"/>
    </row>
    <row r="29" spans="1:15" ht="13.5" customHeight="1">
      <c r="A29" s="59"/>
      <c r="B29" s="24"/>
      <c r="C29" s="24"/>
      <c r="D29" s="21"/>
      <c r="E29" s="21"/>
      <c r="F29" s="2"/>
      <c r="G29" s="2"/>
      <c r="I29" s="2"/>
      <c r="J29" s="2"/>
      <c r="K29" s="2"/>
      <c r="L29" s="2"/>
      <c r="M29" s="2"/>
      <c r="O29" s="2"/>
    </row>
    <row r="30" spans="1:15" ht="13.5" customHeight="1">
      <c r="A30" s="56" t="s">
        <v>62</v>
      </c>
      <c r="B30" s="25">
        <v>7098</v>
      </c>
      <c r="C30" s="25">
        <v>300948</v>
      </c>
      <c r="D30" s="25">
        <v>291606</v>
      </c>
      <c r="E30" s="103">
        <f>D30/C30</f>
        <v>0.9689580924279277</v>
      </c>
      <c r="F30" s="2"/>
      <c r="G30" s="2"/>
      <c r="I30" s="2"/>
      <c r="J30" s="2"/>
      <c r="K30" s="2"/>
      <c r="L30" s="2"/>
      <c r="M30" s="2"/>
      <c r="O30" s="2"/>
    </row>
    <row r="31" spans="1:15" ht="13.5" customHeight="1">
      <c r="A31" s="56" t="s">
        <v>63</v>
      </c>
      <c r="B31" s="25"/>
      <c r="C31" s="25">
        <v>162576</v>
      </c>
      <c r="D31" s="25">
        <v>127575</v>
      </c>
      <c r="E31" s="103">
        <f>D31/C31</f>
        <v>0.7847099202834367</v>
      </c>
      <c r="F31" s="2"/>
      <c r="G31" s="2"/>
      <c r="I31" s="2"/>
      <c r="J31" s="2"/>
      <c r="K31" s="2"/>
      <c r="L31" s="2"/>
      <c r="M31" s="2"/>
      <c r="O31" s="2"/>
    </row>
    <row r="32" spans="1:15" ht="13.5" customHeight="1">
      <c r="A32" s="57" t="s">
        <v>175</v>
      </c>
      <c r="B32" s="31"/>
      <c r="C32" s="60"/>
      <c r="D32" s="23"/>
      <c r="E32" s="21"/>
      <c r="F32" s="2"/>
      <c r="G32" s="2"/>
      <c r="I32" s="2"/>
      <c r="J32" s="2"/>
      <c r="K32" s="2"/>
      <c r="L32" s="2"/>
      <c r="M32" s="2"/>
      <c r="O32" s="2"/>
    </row>
    <row r="33" spans="1:15" ht="13.5" customHeight="1">
      <c r="A33" s="59" t="s">
        <v>176</v>
      </c>
      <c r="B33" s="34">
        <f>SUM(B30:B32)</f>
        <v>7098</v>
      </c>
      <c r="C33" s="34">
        <f>SUM(C30:C32)</f>
        <v>463524</v>
      </c>
      <c r="D33" s="34">
        <f>SUM(D30:D32)</f>
        <v>419181</v>
      </c>
      <c r="E33" s="104">
        <f>D33/C33</f>
        <v>0.904335050612266</v>
      </c>
      <c r="F33" s="2"/>
      <c r="G33" s="2"/>
      <c r="I33" s="2"/>
      <c r="J33" s="2"/>
      <c r="K33" s="2"/>
      <c r="L33" s="2"/>
      <c r="M33" s="2"/>
      <c r="O33" s="2"/>
    </row>
    <row r="34" spans="1:15" ht="13.5" customHeight="1">
      <c r="A34" s="59"/>
      <c r="B34" s="34"/>
      <c r="C34" s="22"/>
      <c r="D34" s="21"/>
      <c r="E34" s="21"/>
      <c r="F34" s="2"/>
      <c r="G34" s="2"/>
      <c r="I34" s="2"/>
      <c r="J34" s="2"/>
      <c r="K34" s="2"/>
      <c r="L34" s="2"/>
      <c r="M34" s="2"/>
      <c r="O34" s="2"/>
    </row>
    <row r="35" spans="1:15" ht="13.5" customHeight="1">
      <c r="A35" s="56" t="s">
        <v>54</v>
      </c>
      <c r="B35" s="34"/>
      <c r="C35" s="22"/>
      <c r="D35" s="21"/>
      <c r="E35" s="21"/>
      <c r="F35" s="2"/>
      <c r="G35" s="2"/>
      <c r="I35" s="2"/>
      <c r="J35" s="2"/>
      <c r="K35" s="2"/>
      <c r="L35" s="2"/>
      <c r="M35" s="2"/>
      <c r="O35" s="2"/>
    </row>
    <row r="36" spans="1:15" ht="13.5" customHeight="1">
      <c r="A36" s="56" t="s">
        <v>55</v>
      </c>
      <c r="B36" s="34"/>
      <c r="C36" s="22"/>
      <c r="D36" s="21"/>
      <c r="E36" s="21"/>
      <c r="F36" s="2"/>
      <c r="G36" s="2"/>
      <c r="I36" s="2"/>
      <c r="J36" s="2"/>
      <c r="K36" s="2"/>
      <c r="L36" s="2"/>
      <c r="M36" s="2"/>
      <c r="O36" s="2"/>
    </row>
    <row r="37" spans="1:15" ht="13.5" customHeight="1">
      <c r="A37" s="57" t="s">
        <v>56</v>
      </c>
      <c r="B37" s="34"/>
      <c r="C37" s="22"/>
      <c r="D37" s="21"/>
      <c r="E37" s="21"/>
      <c r="F37" s="2"/>
      <c r="G37" s="2"/>
      <c r="I37" s="2"/>
      <c r="J37" s="2"/>
      <c r="K37" s="2"/>
      <c r="L37" s="2"/>
      <c r="M37" s="2"/>
      <c r="O37" s="2"/>
    </row>
    <row r="38" spans="1:15" ht="13.5" customHeight="1">
      <c r="A38" s="56" t="s">
        <v>57</v>
      </c>
      <c r="B38" s="34"/>
      <c r="C38" s="22"/>
      <c r="D38" s="21"/>
      <c r="E38" s="21"/>
      <c r="F38" s="2"/>
      <c r="G38" s="2"/>
      <c r="I38" s="2"/>
      <c r="J38" s="2"/>
      <c r="K38" s="2"/>
      <c r="L38" s="2"/>
      <c r="M38" s="2"/>
      <c r="O38" s="2"/>
    </row>
    <row r="39" spans="1:15" ht="13.5" customHeight="1">
      <c r="A39" s="56" t="s">
        <v>58</v>
      </c>
      <c r="B39" s="34"/>
      <c r="C39" s="76" t="s">
        <v>177</v>
      </c>
      <c r="D39" s="62" t="s">
        <v>177</v>
      </c>
      <c r="E39" s="21"/>
      <c r="F39" s="2"/>
      <c r="G39" s="2"/>
      <c r="I39" s="2"/>
      <c r="J39" s="2"/>
      <c r="K39" s="2"/>
      <c r="L39" s="2"/>
      <c r="M39" s="2"/>
      <c r="O39" s="2"/>
    </row>
    <row r="40" spans="1:15" ht="13.5" customHeight="1">
      <c r="A40" s="56" t="s">
        <v>59</v>
      </c>
      <c r="B40" s="34"/>
      <c r="C40" s="22"/>
      <c r="D40" s="21"/>
      <c r="E40" s="21"/>
      <c r="F40" s="2"/>
      <c r="G40" s="2"/>
      <c r="I40" s="2"/>
      <c r="J40" s="2"/>
      <c r="K40" s="2"/>
      <c r="L40" s="2"/>
      <c r="M40" s="2"/>
      <c r="O40" s="2"/>
    </row>
    <row r="41" spans="1:15" ht="13.5" customHeight="1">
      <c r="A41" s="56" t="s">
        <v>60</v>
      </c>
      <c r="B41" s="34"/>
      <c r="C41" s="22"/>
      <c r="D41" s="21"/>
      <c r="E41" s="21"/>
      <c r="F41" s="2"/>
      <c r="G41" s="2"/>
      <c r="I41" s="2"/>
      <c r="J41" s="2"/>
      <c r="K41" s="2"/>
      <c r="L41" s="2"/>
      <c r="M41" s="2"/>
      <c r="O41" s="2"/>
    </row>
    <row r="42" spans="1:15" ht="13.5" customHeight="1">
      <c r="A42" s="58" t="s">
        <v>66</v>
      </c>
      <c r="B42" s="34">
        <v>0</v>
      </c>
      <c r="C42" s="21">
        <v>0</v>
      </c>
      <c r="D42" s="21">
        <v>0</v>
      </c>
      <c r="E42" s="21">
        <v>0</v>
      </c>
      <c r="F42" s="2"/>
      <c r="G42" s="2"/>
      <c r="I42" s="2"/>
      <c r="J42" s="2"/>
      <c r="K42" s="2"/>
      <c r="L42" s="2"/>
      <c r="M42" s="2"/>
      <c r="O42" s="2"/>
    </row>
    <row r="43" spans="1:15" ht="13.5" customHeight="1">
      <c r="A43" s="18"/>
      <c r="B43" s="36"/>
      <c r="C43" s="21"/>
      <c r="D43" s="21"/>
      <c r="E43" s="21"/>
      <c r="F43" s="2"/>
      <c r="G43" s="2"/>
      <c r="I43" s="2"/>
      <c r="J43" s="2"/>
      <c r="K43" s="2"/>
      <c r="L43" s="2"/>
      <c r="M43" s="2"/>
      <c r="O43" s="2"/>
    </row>
    <row r="44" spans="1:9" ht="13.5" customHeight="1">
      <c r="A44" s="58" t="s">
        <v>28</v>
      </c>
      <c r="B44" s="29">
        <f>B42+B33</f>
        <v>7098</v>
      </c>
      <c r="C44" s="29">
        <f>C42+C33</f>
        <v>463524</v>
      </c>
      <c r="D44" s="29">
        <f>D42+D33</f>
        <v>419181</v>
      </c>
      <c r="E44" s="107">
        <f>E42+E33</f>
        <v>0.904335050612266</v>
      </c>
      <c r="F44" s="2"/>
      <c r="G44" s="2"/>
      <c r="I44" s="2"/>
    </row>
    <row r="45" spans="1:9" ht="13.5" customHeight="1">
      <c r="A45" s="28"/>
      <c r="B45" s="26"/>
      <c r="C45" s="26"/>
      <c r="D45" s="21"/>
      <c r="E45" s="21"/>
      <c r="F45" s="2"/>
      <c r="G45" s="2"/>
      <c r="I45" s="2"/>
    </row>
    <row r="46" spans="1:5" ht="15" customHeight="1">
      <c r="A46" s="27" t="s">
        <v>35</v>
      </c>
      <c r="B46" s="99">
        <f>B28+B44</f>
        <v>457128</v>
      </c>
      <c r="C46" s="99">
        <f>C28+C44</f>
        <v>1182544</v>
      </c>
      <c r="D46" s="99">
        <f>D28+D44</f>
        <v>1264109</v>
      </c>
      <c r="E46" s="108">
        <f>E28+E44</f>
        <v>2.079445617773124</v>
      </c>
    </row>
    <row r="62" spans="1:5" ht="12.75">
      <c r="A62" s="268" t="s">
        <v>310</v>
      </c>
      <c r="B62" s="268"/>
      <c r="C62" s="268"/>
      <c r="D62" s="268"/>
      <c r="E62" s="268"/>
    </row>
    <row r="63" spans="1:5" ht="12.75">
      <c r="A63" s="268" t="s">
        <v>32</v>
      </c>
      <c r="B63" s="268"/>
      <c r="C63" s="268"/>
      <c r="D63" s="268"/>
      <c r="E63" s="268"/>
    </row>
    <row r="64" spans="1:5" ht="12.75">
      <c r="A64" s="267" t="s">
        <v>1</v>
      </c>
      <c r="B64" s="267"/>
      <c r="C64" s="267"/>
      <c r="D64" s="267"/>
      <c r="E64" s="267"/>
    </row>
    <row r="65" spans="1:5" ht="12.75">
      <c r="A65" s="217" t="s">
        <v>12</v>
      </c>
      <c r="B65" s="217" t="s">
        <v>236</v>
      </c>
      <c r="C65" s="217"/>
      <c r="D65" s="217"/>
      <c r="E65" s="217" t="s">
        <v>268</v>
      </c>
    </row>
    <row r="66" spans="1:5" ht="12.75">
      <c r="A66" s="217"/>
      <c r="B66" s="55" t="s">
        <v>265</v>
      </c>
      <c r="C66" s="79" t="s">
        <v>266</v>
      </c>
      <c r="D66" s="79" t="s">
        <v>269</v>
      </c>
      <c r="E66" s="217"/>
    </row>
    <row r="67" spans="1:5" ht="12.75">
      <c r="A67" s="65" t="s">
        <v>46</v>
      </c>
      <c r="B67" s="62">
        <v>44014</v>
      </c>
      <c r="C67" s="62">
        <v>47619</v>
      </c>
      <c r="D67" s="62">
        <v>44422</v>
      </c>
      <c r="E67" s="102">
        <f>D67/C67</f>
        <v>0.9328629328629329</v>
      </c>
    </row>
    <row r="68" spans="1:5" ht="12.75">
      <c r="A68" s="66" t="s">
        <v>47</v>
      </c>
      <c r="B68" s="62">
        <v>12343</v>
      </c>
      <c r="C68" s="62">
        <v>13352</v>
      </c>
      <c r="D68" s="62">
        <v>12237</v>
      </c>
      <c r="E68" s="102">
        <f>D68/C68</f>
        <v>0.9164919113241462</v>
      </c>
    </row>
    <row r="69" spans="1:5" ht="12.75">
      <c r="A69" s="65" t="s">
        <v>169</v>
      </c>
      <c r="B69" s="62">
        <v>20771</v>
      </c>
      <c r="C69" s="62">
        <v>21151</v>
      </c>
      <c r="D69" s="62">
        <v>13462</v>
      </c>
      <c r="E69" s="102">
        <f>D69/C69</f>
        <v>0.6364710888374072</v>
      </c>
    </row>
    <row r="70" spans="1:5" ht="12.75">
      <c r="A70" s="73" t="s">
        <v>171</v>
      </c>
      <c r="B70" s="62">
        <v>72000</v>
      </c>
      <c r="C70" s="62">
        <v>61954</v>
      </c>
      <c r="D70" s="62">
        <v>60173</v>
      </c>
      <c r="E70" s="102">
        <f>D70/C70</f>
        <v>0.9712528650288924</v>
      </c>
    </row>
    <row r="71" spans="1:5" ht="12.75">
      <c r="A71" s="65" t="s">
        <v>170</v>
      </c>
      <c r="B71" s="21">
        <v>0</v>
      </c>
      <c r="C71" s="62">
        <v>0</v>
      </c>
      <c r="D71" s="62">
        <v>0</v>
      </c>
      <c r="E71" s="62">
        <v>0</v>
      </c>
    </row>
    <row r="72" spans="1:5" ht="12.75">
      <c r="A72" s="67" t="s">
        <v>172</v>
      </c>
      <c r="B72" s="21">
        <v>0</v>
      </c>
      <c r="C72" s="62"/>
      <c r="D72" s="62"/>
      <c r="E72" s="62">
        <f>SUM(B72:D72)</f>
        <v>0</v>
      </c>
    </row>
    <row r="73" spans="1:5" ht="12.75">
      <c r="A73" s="74" t="s">
        <v>173</v>
      </c>
      <c r="B73" s="20">
        <v>0</v>
      </c>
      <c r="C73" s="97"/>
      <c r="D73" s="62"/>
      <c r="E73" s="62">
        <f>SUM(B73:D73)</f>
        <v>0</v>
      </c>
    </row>
    <row r="74" spans="1:5" ht="12.75">
      <c r="A74" s="75"/>
      <c r="B74" s="24"/>
      <c r="C74" s="76"/>
      <c r="D74" s="62"/>
      <c r="E74" s="62">
        <f>SUM(B74:D74)</f>
        <v>0</v>
      </c>
    </row>
    <row r="75" spans="1:5" ht="12.75">
      <c r="A75" s="59" t="s">
        <v>174</v>
      </c>
      <c r="B75" s="96">
        <f>SUM(B67:B74)</f>
        <v>149128</v>
      </c>
      <c r="C75" s="96">
        <f>SUM(C67:C74)</f>
        <v>144076</v>
      </c>
      <c r="D75" s="96">
        <f>SUM(D67:D74)</f>
        <v>130294</v>
      </c>
      <c r="E75" s="109">
        <f>D75/C75</f>
        <v>0.9043421527527138</v>
      </c>
    </row>
    <row r="76" spans="1:5" ht="12.75">
      <c r="A76" s="59"/>
      <c r="B76" s="72"/>
      <c r="C76" s="72"/>
      <c r="D76" s="22"/>
      <c r="E76" s="22"/>
    </row>
    <row r="77" spans="1:5" ht="12.75">
      <c r="A77" s="56" t="s">
        <v>54</v>
      </c>
      <c r="B77" s="25"/>
      <c r="C77" s="72"/>
      <c r="D77" s="22"/>
      <c r="E77" s="22"/>
    </row>
    <row r="78" spans="1:5" ht="12.75">
      <c r="A78" s="56" t="s">
        <v>55</v>
      </c>
      <c r="B78" s="25"/>
      <c r="C78" s="72"/>
      <c r="D78" s="22"/>
      <c r="E78" s="22"/>
    </row>
    <row r="79" spans="1:5" ht="12.75">
      <c r="A79" s="57" t="s">
        <v>56</v>
      </c>
      <c r="B79" s="31"/>
      <c r="C79" s="72"/>
      <c r="D79" s="22"/>
      <c r="E79" s="22"/>
    </row>
    <row r="80" spans="1:5" ht="12.75">
      <c r="A80" s="56" t="s">
        <v>57</v>
      </c>
      <c r="B80" s="25"/>
      <c r="C80" s="72"/>
      <c r="D80" s="22"/>
      <c r="E80" s="22"/>
    </row>
    <row r="81" spans="1:5" ht="12.75">
      <c r="A81" s="56" t="s">
        <v>58</v>
      </c>
      <c r="B81" s="25">
        <v>0</v>
      </c>
      <c r="C81" s="25">
        <v>0</v>
      </c>
      <c r="D81" s="62">
        <v>0</v>
      </c>
      <c r="E81" s="21">
        <f>B81</f>
        <v>0</v>
      </c>
    </row>
    <row r="82" spans="1:5" ht="12.75">
      <c r="A82" s="56" t="s">
        <v>59</v>
      </c>
      <c r="B82" s="25"/>
      <c r="C82" s="72"/>
      <c r="D82" s="22"/>
      <c r="E82" s="22"/>
    </row>
    <row r="83" spans="1:5" ht="12.75">
      <c r="A83" s="56" t="s">
        <v>60</v>
      </c>
      <c r="B83" s="25"/>
      <c r="C83" s="72"/>
      <c r="D83" s="22"/>
      <c r="E83" s="22"/>
    </row>
    <row r="84" spans="1:5" ht="12.75">
      <c r="A84" s="58" t="s">
        <v>61</v>
      </c>
      <c r="B84" s="34">
        <f>SUM(B77:B83)</f>
        <v>0</v>
      </c>
      <c r="C84" s="34">
        <f>SUM(C77:C83)</f>
        <v>0</v>
      </c>
      <c r="D84" s="34">
        <f>SUM(D77:D83)</f>
        <v>0</v>
      </c>
      <c r="E84" s="34">
        <f>SUM(E77:E83)</f>
        <v>0</v>
      </c>
    </row>
    <row r="85" spans="1:5" ht="12.75">
      <c r="A85" s="59"/>
      <c r="B85" s="24"/>
      <c r="C85" s="24"/>
      <c r="D85" s="21"/>
      <c r="E85" s="21"/>
    </row>
    <row r="86" spans="1:5" ht="12.75">
      <c r="A86" s="58" t="s">
        <v>27</v>
      </c>
      <c r="B86" s="98">
        <f>B84+B75</f>
        <v>149128</v>
      </c>
      <c r="C86" s="98">
        <f>C84+C75</f>
        <v>144076</v>
      </c>
      <c r="D86" s="98">
        <f>D84+D75</f>
        <v>130294</v>
      </c>
      <c r="E86" s="105">
        <f>E84+E75</f>
        <v>0.9043421527527138</v>
      </c>
    </row>
    <row r="87" spans="1:5" ht="12.75">
      <c r="A87" s="59"/>
      <c r="B87" s="24"/>
      <c r="C87" s="24"/>
      <c r="D87" s="21"/>
      <c r="E87" s="21"/>
    </row>
    <row r="88" spans="1:5" ht="12.75">
      <c r="A88" s="56" t="s">
        <v>62</v>
      </c>
      <c r="B88" s="25">
        <v>1016</v>
      </c>
      <c r="C88" s="25">
        <v>1016</v>
      </c>
      <c r="D88" s="21">
        <v>927</v>
      </c>
      <c r="E88" s="103">
        <f>D88/C88</f>
        <v>0.9124015748031497</v>
      </c>
    </row>
    <row r="89" spans="1:5" ht="12.75">
      <c r="A89" s="56" t="s">
        <v>63</v>
      </c>
      <c r="B89" s="25"/>
      <c r="C89" s="60"/>
      <c r="D89" s="23"/>
      <c r="E89" s="21"/>
    </row>
    <row r="90" spans="1:5" ht="12.75">
      <c r="A90" s="57" t="s">
        <v>175</v>
      </c>
      <c r="B90" s="31"/>
      <c r="C90" s="60"/>
      <c r="D90" s="23"/>
      <c r="E90" s="21"/>
    </row>
    <row r="91" spans="1:5" ht="12.75">
      <c r="A91" s="59" t="s">
        <v>176</v>
      </c>
      <c r="B91" s="34">
        <f>SUM(B88:B90)</f>
        <v>1016</v>
      </c>
      <c r="C91" s="34">
        <f>SUM(C88:C90)</f>
        <v>1016</v>
      </c>
      <c r="D91" s="34">
        <f>SUM(D88:D90)</f>
        <v>927</v>
      </c>
      <c r="E91" s="104">
        <f>SUM(E88:E90)</f>
        <v>0.9124015748031497</v>
      </c>
    </row>
    <row r="92" spans="1:5" ht="12.75">
      <c r="A92" s="59"/>
      <c r="B92" s="34"/>
      <c r="C92" s="22"/>
      <c r="D92" s="21"/>
      <c r="E92" s="21"/>
    </row>
    <row r="93" spans="1:5" ht="12.75">
      <c r="A93" s="56" t="s">
        <v>54</v>
      </c>
      <c r="B93" s="34"/>
      <c r="C93" s="22"/>
      <c r="D93" s="21"/>
      <c r="E93" s="21"/>
    </row>
    <row r="94" spans="1:5" ht="12.75">
      <c r="A94" s="56" t="s">
        <v>55</v>
      </c>
      <c r="B94" s="34"/>
      <c r="C94" s="22"/>
      <c r="D94" s="21"/>
      <c r="E94" s="21"/>
    </row>
    <row r="95" spans="1:5" ht="12.75">
      <c r="A95" s="57" t="s">
        <v>56</v>
      </c>
      <c r="B95" s="34"/>
      <c r="C95" s="22"/>
      <c r="D95" s="21"/>
      <c r="E95" s="21"/>
    </row>
    <row r="96" spans="1:5" ht="12.75">
      <c r="A96" s="56" t="s">
        <v>57</v>
      </c>
      <c r="B96" s="34"/>
      <c r="C96" s="22"/>
      <c r="D96" s="21"/>
      <c r="E96" s="21"/>
    </row>
    <row r="97" spans="1:5" ht="12.75">
      <c r="A97" s="56" t="s">
        <v>58</v>
      </c>
      <c r="B97" s="34"/>
      <c r="C97" s="76" t="s">
        <v>177</v>
      </c>
      <c r="D97" s="62" t="s">
        <v>177</v>
      </c>
      <c r="E97" s="21"/>
    </row>
    <row r="98" spans="1:5" ht="12.75">
      <c r="A98" s="56" t="s">
        <v>59</v>
      </c>
      <c r="B98" s="34"/>
      <c r="C98" s="22"/>
      <c r="D98" s="21"/>
      <c r="E98" s="21"/>
    </row>
    <row r="99" spans="1:5" ht="12.75">
      <c r="A99" s="56" t="s">
        <v>60</v>
      </c>
      <c r="B99" s="34"/>
      <c r="C99" s="22"/>
      <c r="D99" s="21"/>
      <c r="E99" s="21"/>
    </row>
    <row r="100" spans="1:5" ht="12.75">
      <c r="A100" s="58" t="s">
        <v>66</v>
      </c>
      <c r="B100" s="34">
        <v>0</v>
      </c>
      <c r="C100" s="21">
        <v>0</v>
      </c>
      <c r="D100" s="21">
        <v>0</v>
      </c>
      <c r="E100" s="21">
        <v>0</v>
      </c>
    </row>
    <row r="101" spans="1:5" ht="12.75">
      <c r="A101" s="18"/>
      <c r="B101" s="36"/>
      <c r="C101" s="21"/>
      <c r="D101" s="21"/>
      <c r="E101" s="21"/>
    </row>
    <row r="102" spans="1:5" ht="12.75">
      <c r="A102" s="58" t="s">
        <v>28</v>
      </c>
      <c r="B102" s="29">
        <f>B100+B91</f>
        <v>1016</v>
      </c>
      <c r="C102" s="29">
        <f>C100+C91</f>
        <v>1016</v>
      </c>
      <c r="D102" s="29">
        <f>D100+D91</f>
        <v>927</v>
      </c>
      <c r="E102" s="107">
        <f>E100+E91</f>
        <v>0.9124015748031497</v>
      </c>
    </row>
    <row r="103" spans="1:5" ht="12.75">
      <c r="A103" s="28"/>
      <c r="B103" s="26"/>
      <c r="C103" s="26"/>
      <c r="D103" s="21"/>
      <c r="E103" s="21"/>
    </row>
    <row r="104" spans="1:5" ht="12.75">
      <c r="A104" s="27" t="s">
        <v>35</v>
      </c>
      <c r="B104" s="99">
        <f>B86+B102</f>
        <v>150144</v>
      </c>
      <c r="C104" s="99">
        <f>C86+C102</f>
        <v>145092</v>
      </c>
      <c r="D104" s="99">
        <f>D86+D102</f>
        <v>131221</v>
      </c>
      <c r="E104" s="108">
        <f>E86+E102</f>
        <v>1.8167437275558633</v>
      </c>
    </row>
    <row r="125" spans="1:5" ht="12.75">
      <c r="A125" s="268" t="s">
        <v>310</v>
      </c>
      <c r="B125" s="268"/>
      <c r="C125" s="268"/>
      <c r="D125" s="268"/>
      <c r="E125" s="268"/>
    </row>
    <row r="126" spans="1:5" ht="12.75">
      <c r="A126" s="268" t="s">
        <v>32</v>
      </c>
      <c r="B126" s="268"/>
      <c r="C126" s="268"/>
      <c r="D126" s="268"/>
      <c r="E126" s="268"/>
    </row>
    <row r="127" spans="1:5" ht="12.75">
      <c r="A127" s="267" t="s">
        <v>1</v>
      </c>
      <c r="B127" s="267"/>
      <c r="C127" s="267"/>
      <c r="D127" s="267"/>
      <c r="E127" s="267"/>
    </row>
    <row r="128" spans="1:5" ht="12.75">
      <c r="A128" s="217" t="s">
        <v>12</v>
      </c>
      <c r="B128" s="270" t="s">
        <v>270</v>
      </c>
      <c r="C128" s="271"/>
      <c r="D128" s="272"/>
      <c r="E128" s="217" t="s">
        <v>268</v>
      </c>
    </row>
    <row r="129" spans="1:5" ht="12.75">
      <c r="A129" s="217"/>
      <c r="B129" s="11" t="s">
        <v>265</v>
      </c>
      <c r="C129" s="19" t="s">
        <v>266</v>
      </c>
      <c r="D129" s="19" t="s">
        <v>269</v>
      </c>
      <c r="E129" s="217"/>
    </row>
    <row r="130" spans="1:5" ht="12.75">
      <c r="A130" s="65" t="s">
        <v>46</v>
      </c>
      <c r="B130" s="62">
        <f>'12. KÖNYVTÁR kiad. össz.'!B12+'12.1.ESZI kiad. össz. '!B12+'12.2.ÓVODA kiad. össz. '!B12</f>
        <v>70236</v>
      </c>
      <c r="C130" s="62">
        <f>'12. KÖNYVTÁR kiad. össz.'!C12+'12.1.ESZI kiad. össz. '!C12+'12.2.ÓVODA kiad. össz. '!C12</f>
        <v>72134</v>
      </c>
      <c r="D130" s="62">
        <f>'12. KÖNYVTÁR kiad. össz.'!D12+'12.1.ESZI kiad. össz. '!D12+'12.2.ÓVODA kiad. össz. '!D12</f>
        <v>69791</v>
      </c>
      <c r="E130" s="102">
        <f>D130/C130</f>
        <v>0.9675187844844317</v>
      </c>
    </row>
    <row r="131" spans="1:5" ht="12.75">
      <c r="A131" s="66" t="s">
        <v>47</v>
      </c>
      <c r="B131" s="62">
        <f>'12. KÖNYVTÁR kiad. össz.'!B13+'12.1.ESZI kiad. össz. '!B13+'12.2.ÓVODA kiad. össz. '!B13</f>
        <v>19218</v>
      </c>
      <c r="C131" s="62">
        <f>'12. KÖNYVTÁR kiad. össz.'!C13+'12.1.ESZI kiad. össz. '!C13+'12.2.ÓVODA kiad. össz. '!C13</f>
        <v>19717</v>
      </c>
      <c r="D131" s="62">
        <f>'12. KÖNYVTÁR kiad. össz.'!D13+'12.1.ESZI kiad. össz. '!D13+'12.2.ÓVODA kiad. össz. '!D13</f>
        <v>19335</v>
      </c>
      <c r="E131" s="102">
        <f>D131/C131</f>
        <v>0.980625855860425</v>
      </c>
    </row>
    <row r="132" spans="1:5" ht="12.75">
      <c r="A132" s="65" t="s">
        <v>169</v>
      </c>
      <c r="B132" s="62">
        <f>'12. KÖNYVTÁR kiad. össz.'!B14+'12.1.ESZI kiad. össz. '!B14+'12.2.ÓVODA kiad. össz. '!B14</f>
        <v>12889</v>
      </c>
      <c r="C132" s="62">
        <f>'12. KÖNYVTÁR kiad. össz.'!C14+'12.1.ESZI kiad. össz. '!C14+'12.2.ÓVODA kiad. össz. '!C14</f>
        <v>13142</v>
      </c>
      <c r="D132" s="62">
        <f>'12. KÖNYVTÁR kiad. össz.'!D14+'12.1.ESZI kiad. össz. '!D14+'12.2.ÓVODA kiad. össz. '!D14</f>
        <v>8848</v>
      </c>
      <c r="E132" s="102">
        <f>D132/C132</f>
        <v>0.6732612996499772</v>
      </c>
    </row>
    <row r="133" spans="1:5" ht="12.75">
      <c r="A133" s="73" t="s">
        <v>171</v>
      </c>
      <c r="B133" s="62">
        <f>'12. KÖNYVTÁR kiad. össz.'!B15+'12.1.ESZI kiad. össz. '!B15+'12.2.ÓVODA kiad. össz. '!B15</f>
        <v>0</v>
      </c>
      <c r="C133" s="62">
        <f>'12. KÖNYVTÁR kiad. össz.'!C15+'12.1.ESZI kiad. össz. '!C15+'12.2.ÓVODA kiad. össz. '!C15</f>
        <v>0</v>
      </c>
      <c r="D133" s="62">
        <f>'12. KÖNYVTÁR kiad. össz.'!D15+'12.1.ESZI kiad. össz. '!D15+'12.2.ÓVODA kiad. össz. '!D15</f>
        <v>0</v>
      </c>
      <c r="E133" s="62"/>
    </row>
    <row r="134" spans="1:5" ht="12.75">
      <c r="A134" s="65" t="s">
        <v>170</v>
      </c>
      <c r="B134" s="62">
        <f>'12. KÖNYVTÁR kiad. össz.'!B16+'12.1.ESZI kiad. össz. '!B16+'12.2.ÓVODA kiad. össz. '!B16</f>
        <v>0</v>
      </c>
      <c r="C134" s="62">
        <f>'12. KÖNYVTÁR kiad. össz.'!C16+'12.1.ESZI kiad. össz. '!C16+'12.2.ÓVODA kiad. össz. '!C16</f>
        <v>0</v>
      </c>
      <c r="D134" s="62">
        <f>'12. KÖNYVTÁR kiad. össz.'!D16+'12.1.ESZI kiad. össz. '!D16+'12.2.ÓVODA kiad. össz. '!D16</f>
        <v>0</v>
      </c>
      <c r="E134" s="62"/>
    </row>
    <row r="135" spans="1:5" ht="12.75">
      <c r="A135" s="67" t="s">
        <v>172</v>
      </c>
      <c r="B135" s="62">
        <f>'12. KÖNYVTÁR kiad. össz.'!B17+'12.1.ESZI kiad. össz. '!B17+'12.2.ÓVODA kiad. össz. '!B17</f>
        <v>0</v>
      </c>
      <c r="C135" s="62">
        <f>'12. KÖNYVTÁR kiad. össz.'!C17+'12.1.ESZI kiad. össz. '!C17+'12.2.ÓVODA kiad. össz. '!C17</f>
        <v>0</v>
      </c>
      <c r="D135" s="62">
        <f>'12. KÖNYVTÁR kiad. össz.'!D17+'12.1.ESZI kiad. össz. '!D17+'12.2.ÓVODA kiad. össz. '!D17</f>
        <v>0</v>
      </c>
      <c r="E135" s="62"/>
    </row>
    <row r="136" spans="1:5" ht="12.75">
      <c r="A136" s="74" t="s">
        <v>173</v>
      </c>
      <c r="B136" s="62">
        <f>'12. KÖNYVTÁR kiad. össz.'!B18+'12.1.ESZI kiad. össz. '!B18+'12.2.ÓVODA kiad. össz. '!B18</f>
        <v>0</v>
      </c>
      <c r="C136" s="62">
        <f>'12. KÖNYVTÁR kiad. össz.'!C18+'12.1.ESZI kiad. össz. '!C18+'12.2.ÓVODA kiad. össz. '!C18</f>
        <v>0</v>
      </c>
      <c r="D136" s="62">
        <f>'12. KÖNYVTÁR kiad. össz.'!D18+'12.1.ESZI kiad. össz. '!D18+'12.2.ÓVODA kiad. össz. '!D18</f>
        <v>0</v>
      </c>
      <c r="E136" s="62"/>
    </row>
    <row r="137" spans="1:5" ht="12.75">
      <c r="A137" s="75"/>
      <c r="B137" s="24"/>
      <c r="C137" s="76"/>
      <c r="D137" s="62"/>
      <c r="E137" s="62"/>
    </row>
    <row r="138" spans="1:5" ht="12.75">
      <c r="A138" s="59" t="s">
        <v>174</v>
      </c>
      <c r="B138" s="96">
        <f>SUM(B130:B137)</f>
        <v>102343</v>
      </c>
      <c r="C138" s="96">
        <f>SUM(C130:C137)</f>
        <v>104993</v>
      </c>
      <c r="D138" s="96">
        <f>SUM(D130:D137)</f>
        <v>97974</v>
      </c>
      <c r="E138" s="109">
        <f>D138/C138</f>
        <v>0.9331479241473241</v>
      </c>
    </row>
    <row r="139" spans="1:5" ht="12.75">
      <c r="A139" s="59"/>
      <c r="B139" s="72"/>
      <c r="C139" s="72"/>
      <c r="D139" s="22"/>
      <c r="E139" s="22"/>
    </row>
    <row r="140" spans="1:5" ht="12.75">
      <c r="A140" s="56" t="s">
        <v>54</v>
      </c>
      <c r="B140" s="25"/>
      <c r="C140" s="72"/>
      <c r="D140" s="22"/>
      <c r="E140" s="22"/>
    </row>
    <row r="141" spans="1:5" ht="12.75">
      <c r="A141" s="56" t="s">
        <v>55</v>
      </c>
      <c r="B141" s="25"/>
      <c r="C141" s="72"/>
      <c r="D141" s="22"/>
      <c r="E141" s="22"/>
    </row>
    <row r="142" spans="1:5" ht="12.75">
      <c r="A142" s="57" t="s">
        <v>56</v>
      </c>
      <c r="B142" s="31"/>
      <c r="C142" s="72"/>
      <c r="D142" s="22"/>
      <c r="E142" s="22"/>
    </row>
    <row r="143" spans="1:5" ht="12.75">
      <c r="A143" s="56" t="s">
        <v>57</v>
      </c>
      <c r="B143" s="25"/>
      <c r="C143" s="72"/>
      <c r="D143" s="22"/>
      <c r="E143" s="22"/>
    </row>
    <row r="144" spans="1:5" ht="12.75">
      <c r="A144" s="56" t="s">
        <v>58</v>
      </c>
      <c r="B144" s="76"/>
      <c r="C144" s="76"/>
      <c r="D144" s="62"/>
      <c r="E144" s="21"/>
    </row>
    <row r="145" spans="1:5" ht="12.75">
      <c r="A145" s="56" t="s">
        <v>59</v>
      </c>
      <c r="B145" s="25"/>
      <c r="C145" s="72"/>
      <c r="D145" s="22"/>
      <c r="E145" s="22"/>
    </row>
    <row r="146" spans="1:5" ht="12.75">
      <c r="A146" s="56" t="s">
        <v>60</v>
      </c>
      <c r="B146" s="25"/>
      <c r="C146" s="72"/>
      <c r="D146" s="22"/>
      <c r="E146" s="22"/>
    </row>
    <row r="147" spans="1:5" ht="12.75">
      <c r="A147" s="58" t="s">
        <v>61</v>
      </c>
      <c r="B147" s="34">
        <f>SUM(B140:B146)</f>
        <v>0</v>
      </c>
      <c r="C147" s="34">
        <f>SUM(C140:C146)</f>
        <v>0</v>
      </c>
      <c r="D147" s="34">
        <f>SUM(D140:D146)</f>
        <v>0</v>
      </c>
      <c r="E147" s="34"/>
    </row>
    <row r="148" spans="1:5" ht="12.75">
      <c r="A148" s="59"/>
      <c r="B148" s="24"/>
      <c r="C148" s="24"/>
      <c r="D148" s="21"/>
      <c r="E148" s="21"/>
    </row>
    <row r="149" spans="1:5" ht="12.75">
      <c r="A149" s="58" t="s">
        <v>27</v>
      </c>
      <c r="B149" s="98">
        <f>B147+B138</f>
        <v>102343</v>
      </c>
      <c r="C149" s="98">
        <f>C147+C138</f>
        <v>104993</v>
      </c>
      <c r="D149" s="98">
        <f>D147+D138</f>
        <v>97974</v>
      </c>
      <c r="E149" s="105">
        <f>D149/C149</f>
        <v>0.9331479241473241</v>
      </c>
    </row>
    <row r="150" spans="1:5" ht="12.75">
      <c r="A150" s="59"/>
      <c r="B150" s="24"/>
      <c r="C150" s="24"/>
      <c r="D150" s="21"/>
      <c r="E150" s="21"/>
    </row>
    <row r="151" spans="1:5" ht="12.75">
      <c r="A151" s="56" t="s">
        <v>62</v>
      </c>
      <c r="B151" s="25">
        <f>'12. KÖNYVTÁR kiad. össz.'!B33+'12.1.ESZI kiad. össz. '!B33+'12.2.ÓVODA kiad. össz. '!B33</f>
        <v>152</v>
      </c>
      <c r="C151" s="25">
        <f>'12. KÖNYVTÁR kiad. össz.'!C33+'12.1.ESZI kiad. össz. '!C33+'12.2.ÓVODA kiad. össz. '!C33</f>
        <v>237</v>
      </c>
      <c r="D151" s="25">
        <f>'12. KÖNYVTÁR kiad. össz.'!D33+'12.1.ESZI kiad. össz. '!D33+'12.2.ÓVODA kiad. össz. '!D33</f>
        <v>224</v>
      </c>
      <c r="E151" s="103">
        <f>D151/C151</f>
        <v>0.9451476793248945</v>
      </c>
    </row>
    <row r="152" spans="1:5" ht="12.75">
      <c r="A152" s="56" t="s">
        <v>63</v>
      </c>
      <c r="B152" s="25"/>
      <c r="C152" s="60"/>
      <c r="D152" s="23"/>
      <c r="E152" s="21"/>
    </row>
    <row r="153" spans="1:5" ht="12.75">
      <c r="A153" s="57" t="s">
        <v>175</v>
      </c>
      <c r="B153" s="31"/>
      <c r="C153" s="60"/>
      <c r="D153" s="23"/>
      <c r="E153" s="21"/>
    </row>
    <row r="154" spans="1:5" ht="12.75">
      <c r="A154" s="59" t="s">
        <v>176</v>
      </c>
      <c r="B154" s="34">
        <f>SUM(B151:B153)</f>
        <v>152</v>
      </c>
      <c r="C154" s="34">
        <f>SUM(C151:C153)</f>
        <v>237</v>
      </c>
      <c r="D154" s="34">
        <f>SUM(D151:D153)</f>
        <v>224</v>
      </c>
      <c r="E154" s="104">
        <f>D154/C154</f>
        <v>0.9451476793248945</v>
      </c>
    </row>
    <row r="155" spans="1:5" ht="12.75">
      <c r="A155" s="59"/>
      <c r="B155" s="34"/>
      <c r="C155" s="22"/>
      <c r="D155" s="21"/>
      <c r="E155" s="21"/>
    </row>
    <row r="156" spans="1:5" ht="12.75">
      <c r="A156" s="56" t="s">
        <v>54</v>
      </c>
      <c r="B156" s="34"/>
      <c r="C156" s="22"/>
      <c r="D156" s="21"/>
      <c r="E156" s="21"/>
    </row>
    <row r="157" spans="1:5" ht="12.75">
      <c r="A157" s="56" t="s">
        <v>55</v>
      </c>
      <c r="B157" s="34"/>
      <c r="C157" s="22"/>
      <c r="D157" s="21"/>
      <c r="E157" s="21"/>
    </row>
    <row r="158" spans="1:5" ht="12.75">
      <c r="A158" s="57" t="s">
        <v>56</v>
      </c>
      <c r="B158" s="34"/>
      <c r="C158" s="22"/>
      <c r="D158" s="21"/>
      <c r="E158" s="21"/>
    </row>
    <row r="159" spans="1:5" ht="12.75">
      <c r="A159" s="56" t="s">
        <v>57</v>
      </c>
      <c r="B159" s="34"/>
      <c r="C159" s="22"/>
      <c r="D159" s="21"/>
      <c r="E159" s="21"/>
    </row>
    <row r="160" spans="1:5" ht="12.75">
      <c r="A160" s="56" t="s">
        <v>58</v>
      </c>
      <c r="B160" s="76" t="s">
        <v>311</v>
      </c>
      <c r="C160" s="76" t="s">
        <v>177</v>
      </c>
      <c r="D160" s="62" t="s">
        <v>177</v>
      </c>
      <c r="E160" s="21"/>
    </row>
    <row r="161" spans="1:5" ht="12.75">
      <c r="A161" s="56" t="s">
        <v>59</v>
      </c>
      <c r="B161" s="34"/>
      <c r="C161" s="22"/>
      <c r="D161" s="21"/>
      <c r="E161" s="21"/>
    </row>
    <row r="162" spans="1:5" ht="12.75">
      <c r="A162" s="56" t="s">
        <v>60</v>
      </c>
      <c r="B162" s="34"/>
      <c r="C162" s="22"/>
      <c r="D162" s="21"/>
      <c r="E162" s="21"/>
    </row>
    <row r="163" spans="1:5" ht="12.75">
      <c r="A163" s="58" t="s">
        <v>66</v>
      </c>
      <c r="B163" s="34">
        <v>0</v>
      </c>
      <c r="C163" s="21">
        <v>0</v>
      </c>
      <c r="D163" s="21">
        <v>0</v>
      </c>
      <c r="E163" s="21"/>
    </row>
    <row r="164" spans="1:5" ht="12.75">
      <c r="A164" s="18"/>
      <c r="B164" s="36"/>
      <c r="C164" s="21"/>
      <c r="D164" s="21"/>
      <c r="E164" s="21"/>
    </row>
    <row r="165" spans="1:5" ht="12.75">
      <c r="A165" s="58" t="s">
        <v>28</v>
      </c>
      <c r="B165" s="29">
        <f>B163+B154</f>
        <v>152</v>
      </c>
      <c r="C165" s="29">
        <f>C163+C154</f>
        <v>237</v>
      </c>
      <c r="D165" s="29">
        <f>D163+D154</f>
        <v>224</v>
      </c>
      <c r="E165" s="107">
        <f>D165/C165</f>
        <v>0.9451476793248945</v>
      </c>
    </row>
    <row r="166" spans="1:5" ht="12.75">
      <c r="A166" s="28"/>
      <c r="B166" s="26"/>
      <c r="C166" s="26"/>
      <c r="D166" s="21"/>
      <c r="E166" s="21"/>
    </row>
    <row r="167" spans="1:5" ht="12.75">
      <c r="A167" s="27" t="s">
        <v>35</v>
      </c>
      <c r="B167" s="99">
        <f>B149+B165</f>
        <v>102495</v>
      </c>
      <c r="C167" s="99">
        <f>C149+C165</f>
        <v>105230</v>
      </c>
      <c r="D167" s="99">
        <f>D149+D165</f>
        <v>98198</v>
      </c>
      <c r="E167" s="108">
        <f>D167/C167</f>
        <v>0.9331749501092844</v>
      </c>
    </row>
  </sheetData>
  <sheetProtection/>
  <mergeCells count="19">
    <mergeCell ref="A3:E3"/>
    <mergeCell ref="A6:E6"/>
    <mergeCell ref="A7:A8"/>
    <mergeCell ref="E7:E8"/>
    <mergeCell ref="A5:E5"/>
    <mergeCell ref="A64:E64"/>
    <mergeCell ref="A65:A66"/>
    <mergeCell ref="E65:E66"/>
    <mergeCell ref="A4:E4"/>
    <mergeCell ref="B7:D7"/>
    <mergeCell ref="B65:D65"/>
    <mergeCell ref="A62:E62"/>
    <mergeCell ref="A63:E63"/>
    <mergeCell ref="B128:D128"/>
    <mergeCell ref="A125:E125"/>
    <mergeCell ref="A126:E126"/>
    <mergeCell ref="A127:E127"/>
    <mergeCell ref="A128:A129"/>
    <mergeCell ref="E128:E129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2"/>
  </sheetPr>
  <dimension ref="A1:E59"/>
  <sheetViews>
    <sheetView zoomScale="130" zoomScaleNormal="130" zoomScalePageLayoutView="0" workbookViewId="0" topLeftCell="A1">
      <selection activeCell="B36" sqref="B36"/>
    </sheetView>
  </sheetViews>
  <sheetFormatPr defaultColWidth="9.00390625" defaultRowHeight="12.75"/>
  <cols>
    <col min="1" max="1" width="41.00390625" style="0" customWidth="1"/>
    <col min="2" max="5" width="13.125" style="0" customWidth="1"/>
  </cols>
  <sheetData>
    <row r="1" ht="12.75">
      <c r="E1" s="40" t="s">
        <v>183</v>
      </c>
    </row>
    <row r="2" spans="1:5" ht="12.75">
      <c r="A2" s="290" t="s">
        <v>184</v>
      </c>
      <c r="B2" s="290"/>
      <c r="C2" s="290"/>
      <c r="D2" s="290"/>
      <c r="E2" s="290"/>
    </row>
    <row r="3" ht="12.75">
      <c r="E3" s="39" t="s">
        <v>1</v>
      </c>
    </row>
    <row r="4" spans="1:5" ht="22.5" customHeight="1">
      <c r="A4" s="11" t="s">
        <v>18</v>
      </c>
      <c r="B4" s="11" t="s">
        <v>6</v>
      </c>
      <c r="C4" s="19" t="s">
        <v>19</v>
      </c>
      <c r="D4" s="19" t="s">
        <v>236</v>
      </c>
      <c r="E4" s="11" t="s">
        <v>16</v>
      </c>
    </row>
    <row r="5" spans="1:5" ht="12.75">
      <c r="A5" s="9" t="s">
        <v>247</v>
      </c>
      <c r="B5" s="9">
        <v>8228</v>
      </c>
      <c r="C5" s="9">
        <v>0</v>
      </c>
      <c r="D5" s="9">
        <v>60173</v>
      </c>
      <c r="E5" s="9">
        <f>SUM(B5:D5)</f>
        <v>68401</v>
      </c>
    </row>
    <row r="6" spans="1:5" ht="12.75">
      <c r="A6" s="9"/>
      <c r="B6" s="9"/>
      <c r="C6" s="9"/>
      <c r="D6" s="9"/>
      <c r="E6" s="9"/>
    </row>
    <row r="7" spans="1:5" ht="12.75">
      <c r="A7" s="9"/>
      <c r="B7" s="9"/>
      <c r="C7" s="9"/>
      <c r="D7" s="9"/>
      <c r="E7" s="9"/>
    </row>
    <row r="8" spans="1:5" ht="12.75">
      <c r="A8" s="9"/>
      <c r="B8" s="9"/>
      <c r="C8" s="9"/>
      <c r="D8" s="9"/>
      <c r="E8" s="9"/>
    </row>
    <row r="9" spans="1:5" ht="12.75">
      <c r="A9" s="22" t="s">
        <v>7</v>
      </c>
      <c r="B9" s="9"/>
      <c r="C9" s="9"/>
      <c r="D9" s="9"/>
      <c r="E9" s="9"/>
    </row>
    <row r="10" spans="1:5" ht="12.75">
      <c r="A10" s="41"/>
      <c r="B10" s="2"/>
      <c r="C10" s="2"/>
      <c r="D10" s="2"/>
      <c r="E10" s="2"/>
    </row>
    <row r="11" spans="1:5" ht="12.75">
      <c r="A11" s="267" t="s">
        <v>185</v>
      </c>
      <c r="B11" s="267"/>
      <c r="C11" s="267"/>
      <c r="D11" s="267"/>
      <c r="E11" s="267"/>
    </row>
    <row r="12" spans="1:5" ht="12.75">
      <c r="A12" s="351" t="s">
        <v>186</v>
      </c>
      <c r="B12" s="351"/>
      <c r="C12" s="351"/>
      <c r="D12" s="351"/>
      <c r="E12" s="351"/>
    </row>
    <row r="13" spans="1:5" ht="12.75">
      <c r="A13" s="40"/>
      <c r="B13" s="40"/>
      <c r="C13" s="39"/>
      <c r="D13" s="39"/>
      <c r="E13" s="39" t="s">
        <v>1</v>
      </c>
    </row>
    <row r="14" spans="1:5" ht="22.5">
      <c r="A14" s="11" t="s">
        <v>18</v>
      </c>
      <c r="B14" s="11" t="s">
        <v>6</v>
      </c>
      <c r="C14" s="19" t="s">
        <v>19</v>
      </c>
      <c r="D14" s="19" t="s">
        <v>236</v>
      </c>
      <c r="E14" s="11" t="s">
        <v>16</v>
      </c>
    </row>
    <row r="15" spans="1:5" ht="12.75">
      <c r="A15" s="21"/>
      <c r="B15" s="21"/>
      <c r="C15" s="21"/>
      <c r="D15" s="21"/>
      <c r="E15" s="21"/>
    </row>
    <row r="16" spans="1:5" ht="12.75">
      <c r="A16" s="21"/>
      <c r="B16" s="21"/>
      <c r="C16" s="21"/>
      <c r="D16" s="21"/>
      <c r="E16" s="21"/>
    </row>
    <row r="17" spans="1:5" ht="12.75">
      <c r="A17" s="21"/>
      <c r="B17" s="21"/>
      <c r="C17" s="21"/>
      <c r="D17" s="21"/>
      <c r="E17" s="21"/>
    </row>
    <row r="18" spans="1:5" ht="12.75">
      <c r="A18" s="21"/>
      <c r="B18" s="21"/>
      <c r="C18" s="21"/>
      <c r="D18" s="21"/>
      <c r="E18" s="21"/>
    </row>
    <row r="19" spans="1:5" ht="12.75">
      <c r="A19" s="22" t="s">
        <v>13</v>
      </c>
      <c r="B19" s="22">
        <v>0</v>
      </c>
      <c r="C19" s="21">
        <v>0</v>
      </c>
      <c r="D19" s="21">
        <v>0</v>
      </c>
      <c r="E19" s="21">
        <v>0</v>
      </c>
    </row>
    <row r="20" spans="1:5" ht="12.75">
      <c r="A20" s="40"/>
      <c r="B20" s="40"/>
      <c r="C20" s="40"/>
      <c r="D20" s="40"/>
      <c r="E20" s="40"/>
    </row>
    <row r="21" spans="1:5" ht="12.75">
      <c r="A21" s="267" t="s">
        <v>188</v>
      </c>
      <c r="B21" s="267"/>
      <c r="C21" s="267"/>
      <c r="D21" s="267"/>
      <c r="E21" s="267"/>
    </row>
    <row r="22" spans="1:5" ht="12.75">
      <c r="A22" s="351" t="s">
        <v>187</v>
      </c>
      <c r="B22" s="351"/>
      <c r="C22" s="351"/>
      <c r="D22" s="351"/>
      <c r="E22" s="351"/>
    </row>
    <row r="23" spans="1:5" ht="12.75">
      <c r="A23" s="250" t="s">
        <v>1</v>
      </c>
      <c r="B23" s="250"/>
      <c r="C23" s="250"/>
      <c r="D23" s="250"/>
      <c r="E23" s="250"/>
    </row>
    <row r="24" spans="1:5" ht="22.5">
      <c r="A24" s="11" t="s">
        <v>18</v>
      </c>
      <c r="B24" s="11" t="s">
        <v>6</v>
      </c>
      <c r="C24" s="19" t="s">
        <v>19</v>
      </c>
      <c r="D24" s="19" t="s">
        <v>236</v>
      </c>
      <c r="E24" s="11" t="s">
        <v>16</v>
      </c>
    </row>
    <row r="25" spans="1:5" ht="12.75">
      <c r="A25" s="21"/>
      <c r="B25" s="21"/>
      <c r="C25" s="21"/>
      <c r="D25" s="21"/>
      <c r="E25" s="21"/>
    </row>
    <row r="26" spans="1:5" ht="12.75">
      <c r="A26" s="21"/>
      <c r="B26" s="21"/>
      <c r="C26" s="21"/>
      <c r="D26" s="21"/>
      <c r="E26" s="21"/>
    </row>
    <row r="27" spans="1:5" ht="12.75">
      <c r="A27" s="21"/>
      <c r="B27" s="21"/>
      <c r="C27" s="21"/>
      <c r="D27" s="21"/>
      <c r="E27" s="21"/>
    </row>
    <row r="28" spans="1:5" ht="12.75">
      <c r="A28" s="21"/>
      <c r="B28" s="21"/>
      <c r="C28" s="21"/>
      <c r="D28" s="21"/>
      <c r="E28" s="21"/>
    </row>
    <row r="29" spans="1:5" ht="12.75">
      <c r="A29" s="22" t="s">
        <v>13</v>
      </c>
      <c r="B29" s="22">
        <v>0</v>
      </c>
      <c r="C29" s="21">
        <v>0</v>
      </c>
      <c r="D29" s="21">
        <v>0</v>
      </c>
      <c r="E29" s="21">
        <v>0</v>
      </c>
    </row>
    <row r="30" spans="1:5" ht="12.75">
      <c r="A30" s="41"/>
      <c r="B30" s="41"/>
      <c r="C30" s="42"/>
      <c r="D30" s="42"/>
      <c r="E30" s="42"/>
    </row>
    <row r="31" spans="1:5" ht="12.75">
      <c r="A31" s="267" t="s">
        <v>189</v>
      </c>
      <c r="B31" s="267"/>
      <c r="C31" s="267"/>
      <c r="D31" s="267"/>
      <c r="E31" s="267"/>
    </row>
    <row r="32" spans="1:5" ht="12.75">
      <c r="A32" s="290" t="s">
        <v>190</v>
      </c>
      <c r="B32" s="290"/>
      <c r="C32" s="290"/>
      <c r="D32" s="290"/>
      <c r="E32" s="290"/>
    </row>
    <row r="33" spans="1:5" ht="12.75">
      <c r="A33" s="250" t="s">
        <v>1</v>
      </c>
      <c r="B33" s="250"/>
      <c r="C33" s="250"/>
      <c r="D33" s="250"/>
      <c r="E33" s="250"/>
    </row>
    <row r="34" spans="1:5" ht="22.5">
      <c r="A34" s="11" t="s">
        <v>18</v>
      </c>
      <c r="B34" s="11" t="s">
        <v>6</v>
      </c>
      <c r="C34" s="19" t="s">
        <v>19</v>
      </c>
      <c r="D34" s="19" t="s">
        <v>236</v>
      </c>
      <c r="E34" s="11" t="s">
        <v>16</v>
      </c>
    </row>
    <row r="35" spans="1:5" ht="12.75">
      <c r="A35" s="21" t="s">
        <v>248</v>
      </c>
      <c r="B35" s="21">
        <v>2158</v>
      </c>
      <c r="C35" s="21"/>
      <c r="D35" s="21"/>
      <c r="E35" s="21">
        <f>SUM(B35:D35)</f>
        <v>2158</v>
      </c>
    </row>
    <row r="36" spans="1:5" ht="12.75">
      <c r="A36" s="21" t="s">
        <v>249</v>
      </c>
      <c r="B36" s="21">
        <v>763</v>
      </c>
      <c r="C36" s="21"/>
      <c r="D36" s="21"/>
      <c r="E36" s="21">
        <f>SUM(B36:D36)</f>
        <v>763</v>
      </c>
    </row>
    <row r="37" spans="1:5" ht="12.75">
      <c r="A37" s="21"/>
      <c r="B37" s="21"/>
      <c r="C37" s="21"/>
      <c r="D37" s="21"/>
      <c r="E37" s="21"/>
    </row>
    <row r="38" spans="1:5" ht="12.75">
      <c r="A38" s="21"/>
      <c r="B38" s="21"/>
      <c r="C38" s="21"/>
      <c r="D38" s="21"/>
      <c r="E38" s="21"/>
    </row>
    <row r="39" spans="1:5" ht="12.75">
      <c r="A39" s="22" t="s">
        <v>13</v>
      </c>
      <c r="B39" s="22">
        <f>SUM(B35:B38)</f>
        <v>2921</v>
      </c>
      <c r="C39" s="22">
        <f>SUM(C35:C38)</f>
        <v>0</v>
      </c>
      <c r="D39" s="22">
        <f>SUM(D35:D38)</f>
        <v>0</v>
      </c>
      <c r="E39" s="22">
        <f>SUM(E35:E38)</f>
        <v>2921</v>
      </c>
    </row>
    <row r="40" spans="1:5" ht="12.75">
      <c r="A40" s="40"/>
      <c r="B40" s="40"/>
      <c r="C40" s="40"/>
      <c r="D40" s="40"/>
      <c r="E40" s="40"/>
    </row>
    <row r="41" spans="1:5" ht="12.75">
      <c r="A41" s="267" t="s">
        <v>191</v>
      </c>
      <c r="B41" s="267"/>
      <c r="C41" s="267"/>
      <c r="D41" s="267"/>
      <c r="E41" s="267"/>
    </row>
    <row r="42" spans="1:5" ht="12.75">
      <c r="A42" s="351" t="s">
        <v>192</v>
      </c>
      <c r="B42" s="351"/>
      <c r="C42" s="351"/>
      <c r="D42" s="351"/>
      <c r="E42" s="351"/>
    </row>
    <row r="43" spans="1:5" ht="12.75">
      <c r="A43" s="250" t="s">
        <v>1</v>
      </c>
      <c r="B43" s="250"/>
      <c r="C43" s="250"/>
      <c r="D43" s="250"/>
      <c r="E43" s="250"/>
    </row>
    <row r="44" spans="1:5" ht="22.5">
      <c r="A44" s="11" t="s">
        <v>18</v>
      </c>
      <c r="B44" s="11" t="s">
        <v>6</v>
      </c>
      <c r="C44" s="19" t="s">
        <v>19</v>
      </c>
      <c r="D44" s="19" t="s">
        <v>236</v>
      </c>
      <c r="E44" s="11" t="s">
        <v>16</v>
      </c>
    </row>
    <row r="45" spans="1:5" ht="12.75">
      <c r="A45" s="21"/>
      <c r="B45" s="21"/>
      <c r="C45" s="21"/>
      <c r="D45" s="21"/>
      <c r="E45" s="21"/>
    </row>
    <row r="46" spans="1:5" ht="12.75">
      <c r="A46" s="21"/>
      <c r="B46" s="21"/>
      <c r="C46" s="21"/>
      <c r="D46" s="21"/>
      <c r="E46" s="21"/>
    </row>
    <row r="47" spans="1:5" ht="12.75">
      <c r="A47" s="21"/>
      <c r="B47" s="21"/>
      <c r="C47" s="21"/>
      <c r="D47" s="21"/>
      <c r="E47" s="21"/>
    </row>
    <row r="48" spans="1:5" ht="12.75">
      <c r="A48" s="21"/>
      <c r="B48" s="21"/>
      <c r="C48" s="21"/>
      <c r="D48" s="21"/>
      <c r="E48" s="21"/>
    </row>
    <row r="49" spans="1:5" ht="12.75">
      <c r="A49" s="22" t="s">
        <v>13</v>
      </c>
      <c r="B49" s="22">
        <v>0</v>
      </c>
      <c r="C49" s="21">
        <v>0</v>
      </c>
      <c r="D49" s="21">
        <v>0</v>
      </c>
      <c r="E49" s="21">
        <v>0</v>
      </c>
    </row>
    <row r="51" spans="1:5" ht="12.75">
      <c r="A51" s="267" t="s">
        <v>194</v>
      </c>
      <c r="B51" s="267"/>
      <c r="C51" s="267"/>
      <c r="D51" s="267"/>
      <c r="E51" s="267"/>
    </row>
    <row r="52" spans="1:5" ht="12.75">
      <c r="A52" s="351" t="s">
        <v>193</v>
      </c>
      <c r="B52" s="351"/>
      <c r="C52" s="351"/>
      <c r="D52" s="351"/>
      <c r="E52" s="351"/>
    </row>
    <row r="53" spans="1:5" ht="12.75">
      <c r="A53" s="250" t="s">
        <v>1</v>
      </c>
      <c r="B53" s="250"/>
      <c r="C53" s="250"/>
      <c r="D53" s="250"/>
      <c r="E53" s="250"/>
    </row>
    <row r="54" spans="1:5" ht="22.5">
      <c r="A54" s="11" t="s">
        <v>18</v>
      </c>
      <c r="B54" s="11" t="s">
        <v>6</v>
      </c>
      <c r="C54" s="19" t="s">
        <v>19</v>
      </c>
      <c r="D54" s="19" t="s">
        <v>236</v>
      </c>
      <c r="E54" s="11" t="s">
        <v>16</v>
      </c>
    </row>
    <row r="55" spans="1:5" ht="12.75">
      <c r="A55" s="21" t="s">
        <v>250</v>
      </c>
      <c r="B55" s="21">
        <v>7850</v>
      </c>
      <c r="C55" s="21"/>
      <c r="D55" s="21"/>
      <c r="E55" s="21">
        <f>SUM(B55:D55)</f>
        <v>7850</v>
      </c>
    </row>
    <row r="56" spans="1:5" ht="12.75">
      <c r="A56" s="21"/>
      <c r="B56" s="21"/>
      <c r="C56" s="21"/>
      <c r="D56" s="21"/>
      <c r="E56" s="21"/>
    </row>
    <row r="57" spans="1:5" ht="12.75">
      <c r="A57" s="21"/>
      <c r="B57" s="21"/>
      <c r="C57" s="21"/>
      <c r="D57" s="21"/>
      <c r="E57" s="21"/>
    </row>
    <row r="58" spans="1:5" ht="12.75">
      <c r="A58" s="21"/>
      <c r="B58" s="21"/>
      <c r="C58" s="21"/>
      <c r="D58" s="21"/>
      <c r="E58" s="21"/>
    </row>
    <row r="59" spans="1:5" ht="12.75">
      <c r="A59" s="22" t="s">
        <v>13</v>
      </c>
      <c r="B59" s="22">
        <f>SUM(B55:B58)</f>
        <v>7850</v>
      </c>
      <c r="C59" s="22">
        <f>SUM(C55:C58)</f>
        <v>0</v>
      </c>
      <c r="D59" s="22">
        <f>SUM(D55:D58)</f>
        <v>0</v>
      </c>
      <c r="E59" s="22">
        <f>SUM(E55:E58)</f>
        <v>7850</v>
      </c>
    </row>
  </sheetData>
  <sheetProtection/>
  <mergeCells count="15">
    <mergeCell ref="A31:E31"/>
    <mergeCell ref="A32:E32"/>
    <mergeCell ref="A51:E51"/>
    <mergeCell ref="A52:E52"/>
    <mergeCell ref="A53:E53"/>
    <mergeCell ref="A33:E33"/>
    <mergeCell ref="A41:E41"/>
    <mergeCell ref="A42:E42"/>
    <mergeCell ref="A43:E43"/>
    <mergeCell ref="A2:E2"/>
    <mergeCell ref="A11:E11"/>
    <mergeCell ref="A12:E12"/>
    <mergeCell ref="A21:E21"/>
    <mergeCell ref="A22:E22"/>
    <mergeCell ref="A23:E23"/>
  </mergeCells>
  <printOptions/>
  <pageMargins left="0.51" right="0.39" top="0.38" bottom="0.36" header="0.26" footer="0.2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2"/>
  </sheetPr>
  <dimension ref="A3:O46"/>
  <sheetViews>
    <sheetView zoomScale="130" zoomScaleNormal="130" zoomScalePageLayoutView="0" workbookViewId="0" topLeftCell="A19">
      <selection activeCell="B46" sqref="B46"/>
    </sheetView>
  </sheetViews>
  <sheetFormatPr defaultColWidth="9.00390625" defaultRowHeight="12.75"/>
  <cols>
    <col min="1" max="1" width="45.75390625" style="0" customWidth="1"/>
    <col min="2" max="3" width="12.75390625" style="0" customWidth="1"/>
    <col min="4" max="4" width="12.125" style="0" customWidth="1"/>
    <col min="5" max="5" width="13.625" style="0" customWidth="1"/>
    <col min="6" max="6" width="10.125" style="0" customWidth="1"/>
    <col min="7" max="7" width="9.875" style="0" customWidth="1"/>
    <col min="8" max="8" width="11.375" style="0" customWidth="1"/>
    <col min="9" max="9" width="10.125" style="0" customWidth="1"/>
    <col min="10" max="11" width="10.00390625" style="0" customWidth="1"/>
    <col min="12" max="12" width="9.375" style="0" customWidth="1"/>
    <col min="13" max="13" width="10.125" style="0" customWidth="1"/>
    <col min="14" max="14" width="11.375" style="0" customWidth="1"/>
    <col min="15" max="15" width="12.75390625" style="0" customWidth="1"/>
  </cols>
  <sheetData>
    <row r="3" spans="1:5" ht="12.75" customHeight="1">
      <c r="A3" s="350" t="s">
        <v>178</v>
      </c>
      <c r="B3" s="350"/>
      <c r="C3" s="350"/>
      <c r="D3" s="350"/>
      <c r="E3" s="350"/>
    </row>
    <row r="4" spans="1:7" ht="18" customHeight="1">
      <c r="A4" s="268" t="s">
        <v>307</v>
      </c>
      <c r="B4" s="268"/>
      <c r="C4" s="268"/>
      <c r="D4" s="268"/>
      <c r="E4" s="268"/>
      <c r="F4" s="3"/>
      <c r="G4" s="1"/>
    </row>
    <row r="5" spans="1:7" ht="14.25" customHeight="1">
      <c r="A5" s="268" t="s">
        <v>308</v>
      </c>
      <c r="B5" s="268"/>
      <c r="C5" s="268"/>
      <c r="D5" s="268"/>
      <c r="E5" s="268"/>
      <c r="F5" s="3"/>
      <c r="G5" s="1"/>
    </row>
    <row r="6" spans="1:7" ht="15" customHeight="1">
      <c r="A6" s="267" t="s">
        <v>1</v>
      </c>
      <c r="B6" s="267"/>
      <c r="C6" s="267"/>
      <c r="D6" s="267"/>
      <c r="E6" s="267"/>
      <c r="F6" s="3"/>
      <c r="G6" s="7"/>
    </row>
    <row r="7" spans="1:5" ht="15" customHeight="1">
      <c r="A7" s="217" t="s">
        <v>12</v>
      </c>
      <c r="B7" s="217" t="s">
        <v>312</v>
      </c>
      <c r="C7" s="217"/>
      <c r="D7" s="217"/>
      <c r="E7" s="283" t="s">
        <v>13</v>
      </c>
    </row>
    <row r="8" spans="1:5" ht="27" customHeight="1">
      <c r="A8" s="217"/>
      <c r="B8" s="11" t="s">
        <v>265</v>
      </c>
      <c r="C8" s="11" t="s">
        <v>266</v>
      </c>
      <c r="D8" s="11" t="s">
        <v>267</v>
      </c>
      <c r="E8" s="284"/>
    </row>
    <row r="9" spans="1:15" ht="13.5" customHeight="1">
      <c r="A9" s="65" t="s">
        <v>46</v>
      </c>
      <c r="B9" s="21">
        <f>'9. Kiad. mindössz.'!B9+'9. Kiad. mindössz.'!B67+'9. Kiad. mindössz.'!B130</f>
        <v>181591</v>
      </c>
      <c r="C9" s="21">
        <f>'9. Kiad. mindössz.'!C9+'9. Kiad. mindössz.'!C67+'9. Kiad. mindössz.'!C130</f>
        <v>233695</v>
      </c>
      <c r="D9" s="21">
        <f>'9. Kiad. mindössz.'!D9+'9. Kiad. mindössz.'!D67+'9. Kiad. mindössz.'!D130</f>
        <v>225298</v>
      </c>
      <c r="E9" s="103">
        <f>D9/C9</f>
        <v>0.9640685508889792</v>
      </c>
      <c r="F9" s="2"/>
      <c r="G9" s="2"/>
      <c r="I9" s="2"/>
      <c r="J9" s="2"/>
      <c r="K9" s="2"/>
      <c r="L9" s="2"/>
      <c r="M9" s="2"/>
      <c r="O9" s="2"/>
    </row>
    <row r="10" spans="1:15" ht="13.5" customHeight="1">
      <c r="A10" s="66" t="s">
        <v>47</v>
      </c>
      <c r="B10" s="21">
        <f>'9. Kiad. mindössz.'!B10+'9. Kiad. mindössz.'!B68+'9. Kiad. mindössz.'!B131</f>
        <v>48635</v>
      </c>
      <c r="C10" s="21">
        <f>'9. Kiad. mindössz.'!C10+'9. Kiad. mindössz.'!C68+'9. Kiad. mindössz.'!C131</f>
        <v>57902</v>
      </c>
      <c r="D10" s="21">
        <f>'9. Kiad. mindössz.'!D10+'9. Kiad. mindössz.'!D68+'9. Kiad. mindössz.'!D131</f>
        <v>56191</v>
      </c>
      <c r="E10" s="103">
        <f>D10/C10</f>
        <v>0.9704500708092985</v>
      </c>
      <c r="F10" s="2"/>
      <c r="G10" s="2"/>
      <c r="I10" s="2"/>
      <c r="J10" s="2"/>
      <c r="K10" s="2"/>
      <c r="L10" s="2"/>
      <c r="M10" s="2"/>
      <c r="O10" s="2"/>
    </row>
    <row r="11" spans="1:15" ht="13.5" customHeight="1">
      <c r="A11" s="65" t="s">
        <v>169</v>
      </c>
      <c r="B11" s="21">
        <f>'9. Kiad. mindössz.'!B11+'9. Kiad. mindössz.'!B69+'9. Kiad. mindössz.'!B132</f>
        <v>150739</v>
      </c>
      <c r="C11" s="21">
        <f>'9. Kiad. mindössz.'!C11+'9. Kiad. mindössz.'!C69+'9. Kiad. mindössz.'!C132</f>
        <v>282643</v>
      </c>
      <c r="D11" s="21">
        <f>'9. Kiad. mindössz.'!D11+'9. Kiad. mindössz.'!D69+'9. Kiad. mindössz.'!D132</f>
        <v>259872</v>
      </c>
      <c r="E11" s="103">
        <f>D11/C11</f>
        <v>0.9194354716019856</v>
      </c>
      <c r="F11" s="2"/>
      <c r="G11" s="2"/>
      <c r="I11" s="2"/>
      <c r="J11" s="2"/>
      <c r="K11" s="2"/>
      <c r="L11" s="2"/>
      <c r="M11" s="2"/>
      <c r="O11" s="2"/>
    </row>
    <row r="12" spans="1:15" ht="13.5" customHeight="1">
      <c r="A12" s="73" t="s">
        <v>171</v>
      </c>
      <c r="B12" s="21">
        <f>'9. Kiad. mindössz.'!B12+'9. Kiad. mindössz.'!B70+'9. Kiad. mindössz.'!B133</f>
        <v>79860</v>
      </c>
      <c r="C12" s="21">
        <f>'9. Kiad. mindössz.'!C12+'9. Kiad. mindössz.'!C70+'9. Kiad. mindössz.'!C133</f>
        <v>71598</v>
      </c>
      <c r="D12" s="21">
        <f>'9. Kiad. mindössz.'!D12+'9. Kiad. mindössz.'!D70+'9. Kiad. mindössz.'!D133</f>
        <v>68401</v>
      </c>
      <c r="E12" s="103">
        <f>D12/C12</f>
        <v>0.9553479147462219</v>
      </c>
      <c r="F12" s="2"/>
      <c r="G12" s="2"/>
      <c r="I12" s="2"/>
      <c r="J12" s="2"/>
      <c r="K12" s="2"/>
      <c r="L12" s="2"/>
      <c r="M12" s="2"/>
      <c r="O12" s="2"/>
    </row>
    <row r="13" spans="1:15" ht="13.5" customHeight="1">
      <c r="A13" s="65" t="s">
        <v>170</v>
      </c>
      <c r="B13" s="21">
        <f>'9. Kiad. mindössz.'!B13+'9. Kiad. mindössz.'!B71+'9. Kiad. mindössz.'!B134</f>
        <v>10700</v>
      </c>
      <c r="C13" s="21">
        <f>'9. Kiad. mindössz.'!C13+'9. Kiad. mindössz.'!C71+'9. Kiad. mindössz.'!C134</f>
        <v>102100</v>
      </c>
      <c r="D13" s="21">
        <f>'9. Kiad. mindössz.'!D13+'9. Kiad. mindössz.'!D71+'9. Kiad. mindössz.'!D134</f>
        <v>67962</v>
      </c>
      <c r="E13" s="103">
        <f>D13/C13</f>
        <v>0.66564152791381</v>
      </c>
      <c r="F13" s="2"/>
      <c r="G13" s="2"/>
      <c r="I13" s="2"/>
      <c r="J13" s="2"/>
      <c r="K13" s="2"/>
      <c r="L13" s="2"/>
      <c r="M13" s="2"/>
      <c r="O13" s="2"/>
    </row>
    <row r="14" spans="1:15" ht="13.5" customHeight="1">
      <c r="A14" s="67" t="s">
        <v>172</v>
      </c>
      <c r="B14" s="21">
        <f>'9. Kiad. mindössz.'!B14+'9. Kiad. mindössz.'!B72+'9. Kiad. mindössz.'!B135</f>
        <v>0</v>
      </c>
      <c r="C14" s="21">
        <f>'9. Kiad. mindössz.'!C14+'9. Kiad. mindössz.'!C72+'9. Kiad. mindössz.'!C135</f>
        <v>0</v>
      </c>
      <c r="D14" s="21">
        <f>'9. Kiad. mindössz.'!D14+'9. Kiad. mindössz.'!D72+'9. Kiad. mindössz.'!D135</f>
        <v>0</v>
      </c>
      <c r="E14" s="21"/>
      <c r="F14" s="2"/>
      <c r="G14" s="2"/>
      <c r="I14" s="2"/>
      <c r="J14" s="2"/>
      <c r="K14" s="2"/>
      <c r="L14" s="2"/>
      <c r="M14" s="2"/>
      <c r="O14" s="2"/>
    </row>
    <row r="15" spans="1:15" ht="13.5" customHeight="1">
      <c r="A15" s="74" t="s">
        <v>173</v>
      </c>
      <c r="B15" s="21">
        <f>'9. Kiad. mindössz.'!B15+'9. Kiad. mindössz.'!B73+'9. Kiad. mindössz.'!B136</f>
        <v>0</v>
      </c>
      <c r="C15" s="21">
        <f>'9. Kiad. mindössz.'!C15+'9. Kiad. mindössz.'!C73+'9. Kiad. mindössz.'!C136</f>
        <v>0</v>
      </c>
      <c r="D15" s="21">
        <f>'9. Kiad. mindössz.'!D15+'9. Kiad. mindössz.'!D73+'9. Kiad. mindössz.'!D136</f>
        <v>0</v>
      </c>
      <c r="E15" s="21"/>
      <c r="F15" s="2"/>
      <c r="G15" s="2"/>
      <c r="I15" s="2"/>
      <c r="J15" s="2"/>
      <c r="K15" s="2"/>
      <c r="L15" s="2"/>
      <c r="M15" s="2"/>
      <c r="O15" s="2"/>
    </row>
    <row r="16" spans="1:15" ht="13.5" customHeight="1">
      <c r="A16" s="75"/>
      <c r="B16" s="24"/>
      <c r="C16" s="24"/>
      <c r="D16" s="21"/>
      <c r="E16" s="21"/>
      <c r="F16" s="2"/>
      <c r="G16" s="2"/>
      <c r="I16" s="2"/>
      <c r="J16" s="2"/>
      <c r="K16" s="2"/>
      <c r="L16" s="2"/>
      <c r="M16" s="2"/>
      <c r="O16" s="2"/>
    </row>
    <row r="17" spans="1:15" ht="13.5" customHeight="1">
      <c r="A17" s="59" t="s">
        <v>174</v>
      </c>
      <c r="B17" s="96">
        <f>SUM(B9:B16)</f>
        <v>471525</v>
      </c>
      <c r="C17" s="96">
        <f>SUM(C9:C16)</f>
        <v>747938</v>
      </c>
      <c r="D17" s="96">
        <f>SUM(D9:D16)</f>
        <v>677724</v>
      </c>
      <c r="E17" s="109">
        <f>D17/C17</f>
        <v>0.9061232348135808</v>
      </c>
      <c r="F17" s="2"/>
      <c r="G17" s="2"/>
      <c r="I17" s="2"/>
      <c r="J17" s="2"/>
      <c r="K17" s="2"/>
      <c r="L17" s="2"/>
      <c r="M17" s="2"/>
      <c r="O17" s="2"/>
    </row>
    <row r="18" spans="1:15" ht="13.5" customHeight="1">
      <c r="A18" s="59"/>
      <c r="B18" s="72"/>
      <c r="C18" s="72"/>
      <c r="D18" s="22"/>
      <c r="E18" s="22"/>
      <c r="F18" s="2"/>
      <c r="G18" s="2"/>
      <c r="I18" s="2"/>
      <c r="J18" s="2"/>
      <c r="K18" s="2"/>
      <c r="L18" s="2"/>
      <c r="M18" s="2"/>
      <c r="O18" s="2"/>
    </row>
    <row r="19" spans="1:15" ht="13.5" customHeight="1">
      <c r="A19" s="56" t="s">
        <v>54</v>
      </c>
      <c r="B19" s="25">
        <f>'9. Kiad. mindössz.'!B19+'9. Kiad. mindössz.'!B77+'9. Kiad. mindössz.'!B140</f>
        <v>0</v>
      </c>
      <c r="C19" s="72"/>
      <c r="D19" s="22"/>
      <c r="E19" s="22"/>
      <c r="F19" s="2"/>
      <c r="G19" s="2"/>
      <c r="I19" s="2"/>
      <c r="J19" s="2"/>
      <c r="K19" s="2"/>
      <c r="L19" s="2"/>
      <c r="M19" s="2"/>
      <c r="O19" s="2"/>
    </row>
    <row r="20" spans="1:15" ht="13.5" customHeight="1">
      <c r="A20" s="56" t="s">
        <v>55</v>
      </c>
      <c r="B20" s="25">
        <f>'9. Kiad. mindössz.'!B20+'9. Kiad. mindössz.'!B78+'9. Kiad. mindössz.'!B141</f>
        <v>0</v>
      </c>
      <c r="C20" s="72"/>
      <c r="D20" s="22"/>
      <c r="E20" s="22"/>
      <c r="F20" s="2"/>
      <c r="G20" s="2"/>
      <c r="I20" s="2"/>
      <c r="J20" s="2"/>
      <c r="K20" s="2"/>
      <c r="L20" s="2"/>
      <c r="M20" s="2"/>
      <c r="O20" s="2"/>
    </row>
    <row r="21" spans="1:15" ht="13.5" customHeight="1">
      <c r="A21" s="57" t="s">
        <v>56</v>
      </c>
      <c r="B21" s="25">
        <f>'9. Kiad. mindössz.'!B21+'9. Kiad. mindössz.'!B79+'9. Kiad. mindössz.'!B142</f>
        <v>0</v>
      </c>
      <c r="C21" s="72"/>
      <c r="D21" s="22"/>
      <c r="E21" s="22"/>
      <c r="F21" s="2"/>
      <c r="G21" s="2"/>
      <c r="I21" s="2"/>
      <c r="J21" s="2"/>
      <c r="K21" s="2"/>
      <c r="L21" s="2"/>
      <c r="M21" s="2"/>
      <c r="O21" s="2"/>
    </row>
    <row r="22" spans="1:15" ht="13.5" customHeight="1">
      <c r="A22" s="56" t="s">
        <v>57</v>
      </c>
      <c r="B22" s="25">
        <f>'9. Kiad. mindössz.'!B22+'9. Kiad. mindössz.'!B80+'9. Kiad. mindössz.'!B143</f>
        <v>0</v>
      </c>
      <c r="C22" s="72"/>
      <c r="D22" s="22"/>
      <c r="E22" s="22"/>
      <c r="F22" s="2"/>
      <c r="G22" s="2"/>
      <c r="I22" s="2"/>
      <c r="J22" s="2"/>
      <c r="K22" s="2"/>
      <c r="L22" s="2"/>
      <c r="M22" s="2"/>
      <c r="O22" s="2"/>
    </row>
    <row r="23" spans="1:15" ht="13.5" customHeight="1">
      <c r="A23" s="56" t="s">
        <v>58</v>
      </c>
      <c r="B23" s="25">
        <f>'9. Kiad. mindössz.'!B23+'9. Kiad. mindössz.'!B81+'9. Kiad. mindössz.'!B144</f>
        <v>229976</v>
      </c>
      <c r="C23" s="25">
        <f>'9. Kiad. mindössz.'!C23+'9. Kiad. mindössz.'!C81+'9. Kiad. mindössz.'!C144</f>
        <v>220151</v>
      </c>
      <c r="D23" s="25">
        <f>'9. Kiad. mindössz.'!D23+'9. Kiad. mindössz.'!D81+'9. Kiad. mindössz.'!D144</f>
        <v>215472</v>
      </c>
      <c r="E23" s="103">
        <f>D23/C23</f>
        <v>0.978746405875967</v>
      </c>
      <c r="F23" s="2"/>
      <c r="G23" s="2"/>
      <c r="I23" s="2"/>
      <c r="J23" s="2"/>
      <c r="K23" s="2"/>
      <c r="L23" s="2"/>
      <c r="M23" s="2"/>
      <c r="O23" s="2"/>
    </row>
    <row r="24" spans="1:15" ht="13.5" customHeight="1">
      <c r="A24" s="56" t="s">
        <v>59</v>
      </c>
      <c r="B24" s="25">
        <f>'9. Kiad. mindössz.'!B24+'9. Kiad. mindössz.'!B82+'9. Kiad. mindössz.'!B145</f>
        <v>0</v>
      </c>
      <c r="C24" s="72"/>
      <c r="D24" s="25">
        <f>'9. Kiad. mindössz.'!D24+'9. Kiad. mindössz.'!D82+'9. Kiad. mindössz.'!D145</f>
        <v>180000</v>
      </c>
      <c r="E24" s="106">
        <v>0</v>
      </c>
      <c r="F24" s="2"/>
      <c r="G24" s="2"/>
      <c r="I24" s="2"/>
      <c r="J24" s="2"/>
      <c r="K24" s="2"/>
      <c r="L24" s="2"/>
      <c r="M24" s="2"/>
      <c r="O24" s="2"/>
    </row>
    <row r="25" spans="1:15" ht="13.5" customHeight="1">
      <c r="A25" s="56" t="s">
        <v>60</v>
      </c>
      <c r="B25" s="25">
        <f>'9. Kiad. mindössz.'!B25+'9. Kiad. mindössz.'!B83+'9. Kiad. mindössz.'!B146</f>
        <v>0</v>
      </c>
      <c r="C25" s="72"/>
      <c r="D25" s="22"/>
      <c r="E25" s="22"/>
      <c r="F25" s="2"/>
      <c r="G25" s="2"/>
      <c r="I25" s="2"/>
      <c r="J25" s="2"/>
      <c r="K25" s="2"/>
      <c r="L25" s="2"/>
      <c r="M25" s="2"/>
      <c r="O25" s="2"/>
    </row>
    <row r="26" spans="1:15" ht="13.5" customHeight="1">
      <c r="A26" s="58" t="s">
        <v>61</v>
      </c>
      <c r="B26" s="34">
        <f>SUM(B19:B25)</f>
        <v>229976</v>
      </c>
      <c r="C26" s="34">
        <f>SUM(C19:C25)</f>
        <v>220151</v>
      </c>
      <c r="D26" s="34">
        <f>SUM(D19:D25)</f>
        <v>395472</v>
      </c>
      <c r="E26" s="104">
        <f>SUM(E19:E25)</f>
        <v>0.978746405875967</v>
      </c>
      <c r="F26" s="2"/>
      <c r="G26" s="2"/>
      <c r="I26" s="2"/>
      <c r="J26" s="2"/>
      <c r="K26" s="2"/>
      <c r="L26" s="2"/>
      <c r="M26" s="2"/>
      <c r="O26" s="2"/>
    </row>
    <row r="27" spans="1:15" ht="13.5" customHeight="1">
      <c r="A27" s="59"/>
      <c r="B27" s="24"/>
      <c r="C27" s="24"/>
      <c r="D27" s="21"/>
      <c r="E27" s="21"/>
      <c r="F27" s="2"/>
      <c r="G27" s="2"/>
      <c r="I27" s="2"/>
      <c r="J27" s="2"/>
      <c r="K27" s="2"/>
      <c r="L27" s="2"/>
      <c r="M27" s="2"/>
      <c r="O27" s="2"/>
    </row>
    <row r="28" spans="1:15" ht="13.5" customHeight="1">
      <c r="A28" s="58" t="s">
        <v>27</v>
      </c>
      <c r="B28" s="25">
        <f>B26+B17</f>
        <v>701501</v>
      </c>
      <c r="C28" s="25">
        <f>C26+C17</f>
        <v>968089</v>
      </c>
      <c r="D28" s="25">
        <f>D26+D17</f>
        <v>1073196</v>
      </c>
      <c r="E28" s="187">
        <f>E26+E17</f>
        <v>1.8848696406895478</v>
      </c>
      <c r="F28" s="2"/>
      <c r="G28" s="2"/>
      <c r="I28" s="2"/>
      <c r="J28" s="2"/>
      <c r="K28" s="2"/>
      <c r="L28" s="2"/>
      <c r="M28" s="2"/>
      <c r="O28" s="2"/>
    </row>
    <row r="29" spans="1:15" ht="13.5" customHeight="1">
      <c r="A29" s="59"/>
      <c r="B29" s="24"/>
      <c r="C29" s="24"/>
      <c r="D29" s="21"/>
      <c r="E29" s="21"/>
      <c r="F29" s="2"/>
      <c r="G29" s="2"/>
      <c r="I29" s="2"/>
      <c r="J29" s="2"/>
      <c r="K29" s="2"/>
      <c r="L29" s="2"/>
      <c r="M29" s="2"/>
      <c r="O29" s="2"/>
    </row>
    <row r="30" spans="1:15" ht="13.5" customHeight="1">
      <c r="A30" s="56" t="s">
        <v>62</v>
      </c>
      <c r="B30" s="25">
        <f>'9. Kiad. mindössz.'!B30+'9. Kiad. mindössz.'!B88+'9. Kiad. mindössz.'!B151</f>
        <v>8266</v>
      </c>
      <c r="C30" s="25">
        <f>'9. Kiad. mindössz.'!C30+'9. Kiad. mindössz.'!C88+'9. Kiad. mindössz.'!C151</f>
        <v>302201</v>
      </c>
      <c r="D30" s="25">
        <f>'9. Kiad. mindössz.'!D30+'9. Kiad. mindössz.'!D88+'9. Kiad. mindössz.'!D151</f>
        <v>292757</v>
      </c>
      <c r="E30" s="103">
        <f>D30/C30</f>
        <v>0.9687492761440234</v>
      </c>
      <c r="F30" s="2"/>
      <c r="G30" s="2"/>
      <c r="I30" s="2"/>
      <c r="J30" s="2"/>
      <c r="K30" s="2"/>
      <c r="L30" s="2"/>
      <c r="M30" s="2"/>
      <c r="O30" s="2"/>
    </row>
    <row r="31" spans="1:15" ht="13.5" customHeight="1">
      <c r="A31" s="56" t="s">
        <v>63</v>
      </c>
      <c r="B31" s="25">
        <f>'9. Kiad. mindössz.'!B31+'9. Kiad. mindössz.'!B89+'9. Kiad. mindössz.'!B152</f>
        <v>0</v>
      </c>
      <c r="C31" s="25">
        <f>'9. Kiad. mindössz.'!C31+'9. Kiad. mindössz.'!C89+'9. Kiad. mindössz.'!C152</f>
        <v>162576</v>
      </c>
      <c r="D31" s="25">
        <f>'9. Kiad. mindössz.'!D31+'9. Kiad. mindössz.'!D89+'9. Kiad. mindössz.'!D152</f>
        <v>127575</v>
      </c>
      <c r="E31" s="103">
        <f>D31/C31</f>
        <v>0.7847099202834367</v>
      </c>
      <c r="F31" s="2"/>
      <c r="G31" s="2"/>
      <c r="I31" s="2"/>
      <c r="J31" s="2"/>
      <c r="K31" s="2"/>
      <c r="L31" s="2"/>
      <c r="M31" s="2"/>
      <c r="O31" s="2"/>
    </row>
    <row r="32" spans="1:15" ht="13.5" customHeight="1">
      <c r="A32" s="57" t="s">
        <v>175</v>
      </c>
      <c r="B32" s="25">
        <f>'9. Kiad. mindössz.'!B32+'9. Kiad. mindössz.'!B90+'9. Kiad. mindössz.'!B153</f>
        <v>0</v>
      </c>
      <c r="C32" s="25">
        <f>'9. Kiad. mindössz.'!C32+'9. Kiad. mindössz.'!C90+'9. Kiad. mindössz.'!C153</f>
        <v>0</v>
      </c>
      <c r="D32" s="25">
        <f>'9. Kiad. mindössz.'!D32+'9. Kiad. mindössz.'!D90+'9. Kiad. mindössz.'!D153</f>
        <v>0</v>
      </c>
      <c r="E32" s="103"/>
      <c r="F32" s="2"/>
      <c r="G32" s="2"/>
      <c r="I32" s="2"/>
      <c r="J32" s="2"/>
      <c r="K32" s="2"/>
      <c r="L32" s="2"/>
      <c r="M32" s="2"/>
      <c r="O32" s="2"/>
    </row>
    <row r="33" spans="1:15" ht="13.5" customHeight="1">
      <c r="A33" s="59" t="s">
        <v>176</v>
      </c>
      <c r="B33" s="34">
        <f>SUM(B30:B32)</f>
        <v>8266</v>
      </c>
      <c r="C33" s="34">
        <f>SUM(C30:C32)</f>
        <v>464777</v>
      </c>
      <c r="D33" s="34">
        <f>SUM(D30:D32)</f>
        <v>420332</v>
      </c>
      <c r="E33" s="103">
        <f>D33/C33</f>
        <v>0.9043734952461073</v>
      </c>
      <c r="F33" s="2"/>
      <c r="G33" s="2"/>
      <c r="I33" s="2"/>
      <c r="J33" s="2"/>
      <c r="K33" s="2"/>
      <c r="L33" s="2"/>
      <c r="M33" s="2"/>
      <c r="O33" s="2"/>
    </row>
    <row r="34" spans="1:15" ht="13.5" customHeight="1">
      <c r="A34" s="59"/>
      <c r="B34" s="34"/>
      <c r="C34" s="22"/>
      <c r="D34" s="21"/>
      <c r="E34" s="21"/>
      <c r="F34" s="2"/>
      <c r="G34" s="2"/>
      <c r="I34" s="2"/>
      <c r="J34" s="2"/>
      <c r="K34" s="2"/>
      <c r="L34" s="2"/>
      <c r="M34" s="2"/>
      <c r="O34" s="2"/>
    </row>
    <row r="35" spans="1:15" ht="13.5" customHeight="1">
      <c r="A35" s="56" t="s">
        <v>54</v>
      </c>
      <c r="B35" s="34"/>
      <c r="C35" s="22"/>
      <c r="D35" s="21"/>
      <c r="E35" s="21"/>
      <c r="F35" s="2"/>
      <c r="G35" s="2"/>
      <c r="I35" s="2"/>
      <c r="J35" s="2"/>
      <c r="K35" s="2"/>
      <c r="L35" s="2"/>
      <c r="M35" s="2"/>
      <c r="O35" s="2"/>
    </row>
    <row r="36" spans="1:15" ht="13.5" customHeight="1">
      <c r="A36" s="56" t="s">
        <v>55</v>
      </c>
      <c r="B36" s="34"/>
      <c r="C36" s="22"/>
      <c r="D36" s="21"/>
      <c r="E36" s="21"/>
      <c r="F36" s="2"/>
      <c r="G36" s="2"/>
      <c r="I36" s="2"/>
      <c r="J36" s="2"/>
      <c r="K36" s="2"/>
      <c r="L36" s="2"/>
      <c r="M36" s="2"/>
      <c r="O36" s="2"/>
    </row>
    <row r="37" spans="1:15" ht="13.5" customHeight="1">
      <c r="A37" s="57" t="s">
        <v>56</v>
      </c>
      <c r="B37" s="34"/>
      <c r="C37" s="22"/>
      <c r="D37" s="21"/>
      <c r="E37" s="21"/>
      <c r="F37" s="2"/>
      <c r="G37" s="2"/>
      <c r="I37" s="2"/>
      <c r="J37" s="2"/>
      <c r="K37" s="2"/>
      <c r="L37" s="2"/>
      <c r="M37" s="2"/>
      <c r="O37" s="2"/>
    </row>
    <row r="38" spans="1:15" ht="13.5" customHeight="1">
      <c r="A38" s="56" t="s">
        <v>57</v>
      </c>
      <c r="B38" s="34"/>
      <c r="C38" s="22"/>
      <c r="D38" s="21"/>
      <c r="E38" s="21"/>
      <c r="F38" s="2"/>
      <c r="G38" s="2"/>
      <c r="I38" s="2"/>
      <c r="J38" s="2"/>
      <c r="K38" s="2"/>
      <c r="L38" s="2"/>
      <c r="M38" s="2"/>
      <c r="O38" s="2"/>
    </row>
    <row r="39" spans="1:15" ht="13.5" customHeight="1">
      <c r="A39" s="56" t="s">
        <v>58</v>
      </c>
      <c r="B39" s="34"/>
      <c r="C39" s="22"/>
      <c r="D39" s="21"/>
      <c r="E39" s="21"/>
      <c r="F39" s="2"/>
      <c r="G39" s="2"/>
      <c r="I39" s="2"/>
      <c r="J39" s="2"/>
      <c r="K39" s="2"/>
      <c r="L39" s="2"/>
      <c r="M39" s="2"/>
      <c r="O39" s="2"/>
    </row>
    <row r="40" spans="1:15" ht="13.5" customHeight="1">
      <c r="A40" s="56" t="s">
        <v>59</v>
      </c>
      <c r="B40" s="34"/>
      <c r="C40" s="22"/>
      <c r="D40" s="21"/>
      <c r="E40" s="21"/>
      <c r="F40" s="2"/>
      <c r="G40" s="2"/>
      <c r="I40" s="2"/>
      <c r="J40" s="2"/>
      <c r="K40" s="2"/>
      <c r="L40" s="2"/>
      <c r="M40" s="2"/>
      <c r="O40" s="2"/>
    </row>
    <row r="41" spans="1:15" ht="13.5" customHeight="1">
      <c r="A41" s="56" t="s">
        <v>60</v>
      </c>
      <c r="B41" s="34"/>
      <c r="C41" s="22"/>
      <c r="D41" s="21"/>
      <c r="E41" s="21"/>
      <c r="F41" s="2"/>
      <c r="G41" s="2"/>
      <c r="I41" s="2"/>
      <c r="J41" s="2"/>
      <c r="K41" s="2"/>
      <c r="L41" s="2"/>
      <c r="M41" s="2"/>
      <c r="O41" s="2"/>
    </row>
    <row r="42" spans="1:15" ht="13.5" customHeight="1">
      <c r="A42" s="58" t="s">
        <v>66</v>
      </c>
      <c r="B42" s="34">
        <v>0</v>
      </c>
      <c r="C42" s="21">
        <v>0</v>
      </c>
      <c r="D42" s="21">
        <v>0</v>
      </c>
      <c r="E42" s="21">
        <v>0</v>
      </c>
      <c r="F42" s="2"/>
      <c r="G42" s="2"/>
      <c r="I42" s="2"/>
      <c r="J42" s="2"/>
      <c r="K42" s="2"/>
      <c r="L42" s="2"/>
      <c r="M42" s="2"/>
      <c r="O42" s="2"/>
    </row>
    <row r="43" spans="1:15" ht="13.5" customHeight="1">
      <c r="A43" s="18"/>
      <c r="B43" s="36"/>
      <c r="C43" s="21"/>
      <c r="D43" s="21"/>
      <c r="E43" s="21"/>
      <c r="F43" s="2"/>
      <c r="G43" s="2"/>
      <c r="I43" s="2"/>
      <c r="J43" s="2"/>
      <c r="K43" s="2"/>
      <c r="L43" s="2"/>
      <c r="M43" s="2"/>
      <c r="O43" s="2"/>
    </row>
    <row r="44" spans="1:9" ht="13.5" customHeight="1">
      <c r="A44" s="58" t="s">
        <v>28</v>
      </c>
      <c r="B44" s="29">
        <f>B42+B33</f>
        <v>8266</v>
      </c>
      <c r="C44" s="29">
        <f>C42+C33</f>
        <v>464777</v>
      </c>
      <c r="D44" s="29">
        <f>D42+D33</f>
        <v>420332</v>
      </c>
      <c r="E44" s="107">
        <f>E42+E33</f>
        <v>0.9043734952461073</v>
      </c>
      <c r="F44" s="2"/>
      <c r="G44" s="2"/>
      <c r="I44" s="2"/>
    </row>
    <row r="45" spans="1:9" ht="13.5" customHeight="1">
      <c r="A45" s="28"/>
      <c r="B45" s="26"/>
      <c r="C45" s="26"/>
      <c r="D45" s="21"/>
      <c r="E45" s="21"/>
      <c r="F45" s="2"/>
      <c r="G45" s="2"/>
      <c r="I45" s="2"/>
    </row>
    <row r="46" spans="1:5" ht="15" customHeight="1">
      <c r="A46" s="27" t="s">
        <v>35</v>
      </c>
      <c r="B46" s="26">
        <f>B28+B44</f>
        <v>709767</v>
      </c>
      <c r="C46" s="26">
        <f>C28+C44</f>
        <v>1432866</v>
      </c>
      <c r="D46" s="26">
        <f>D28+D44</f>
        <v>1493528</v>
      </c>
      <c r="E46" s="108">
        <f>D46/C46</f>
        <v>1.0423361291286135</v>
      </c>
    </row>
  </sheetData>
  <sheetProtection/>
  <mergeCells count="7">
    <mergeCell ref="A4:E4"/>
    <mergeCell ref="A3:E3"/>
    <mergeCell ref="A6:E6"/>
    <mergeCell ref="A7:A8"/>
    <mergeCell ref="E7:E8"/>
    <mergeCell ref="A5:E5"/>
    <mergeCell ref="B7:D7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2"/>
  </sheetPr>
  <dimension ref="A3:O49"/>
  <sheetViews>
    <sheetView zoomScale="130" zoomScaleNormal="130" zoomScalePageLayoutView="0" workbookViewId="0" topLeftCell="A1">
      <selection activeCell="E10" sqref="E10:E11"/>
    </sheetView>
  </sheetViews>
  <sheetFormatPr defaultColWidth="9.00390625" defaultRowHeight="12.75"/>
  <cols>
    <col min="1" max="1" width="45.75390625" style="0" customWidth="1"/>
    <col min="2" max="3" width="12.75390625" style="0" customWidth="1"/>
    <col min="4" max="4" width="12.125" style="0" customWidth="1"/>
    <col min="5" max="5" width="13.625" style="0" customWidth="1"/>
    <col min="6" max="6" width="10.125" style="0" customWidth="1"/>
    <col min="7" max="7" width="9.875" style="0" customWidth="1"/>
    <col min="8" max="8" width="11.375" style="0" customWidth="1"/>
    <col min="9" max="9" width="10.125" style="0" customWidth="1"/>
    <col min="10" max="11" width="10.00390625" style="0" customWidth="1"/>
    <col min="12" max="12" width="9.375" style="0" customWidth="1"/>
    <col min="13" max="13" width="10.125" style="0" customWidth="1"/>
    <col min="14" max="14" width="11.375" style="0" customWidth="1"/>
    <col min="15" max="15" width="12.75390625" style="0" customWidth="1"/>
  </cols>
  <sheetData>
    <row r="3" spans="1:5" ht="12.75" customHeight="1">
      <c r="A3" s="350" t="s">
        <v>181</v>
      </c>
      <c r="B3" s="350"/>
      <c r="C3" s="350"/>
      <c r="D3" s="350"/>
      <c r="E3" s="350"/>
    </row>
    <row r="4" spans="1:8" ht="18" customHeight="1">
      <c r="A4" s="268" t="s">
        <v>309</v>
      </c>
      <c r="B4" s="268"/>
      <c r="C4" s="268"/>
      <c r="D4" s="268"/>
      <c r="E4" s="268"/>
      <c r="F4" s="77"/>
      <c r="G4" s="77"/>
      <c r="H4" s="77"/>
    </row>
    <row r="5" spans="1:8" ht="14.25" customHeight="1">
      <c r="A5" s="268"/>
      <c r="B5" s="268"/>
      <c r="C5" s="268"/>
      <c r="D5" s="268"/>
      <c r="E5" s="268"/>
      <c r="F5" s="77"/>
      <c r="G5" s="77"/>
      <c r="H5" s="77"/>
    </row>
    <row r="6" spans="1:8" ht="14.25" customHeight="1">
      <c r="A6" s="54"/>
      <c r="B6" s="54"/>
      <c r="C6" s="54"/>
      <c r="D6" s="54"/>
      <c r="E6" s="54"/>
      <c r="F6" s="77"/>
      <c r="G6" s="77"/>
      <c r="H6" s="77"/>
    </row>
    <row r="7" spans="1:8" ht="14.25" customHeight="1">
      <c r="A7" s="69" t="s">
        <v>140</v>
      </c>
      <c r="B7" s="214" t="s">
        <v>236</v>
      </c>
      <c r="C7" s="214"/>
      <c r="D7" s="214"/>
      <c r="E7" s="214"/>
      <c r="F7" s="77"/>
      <c r="G7" s="77"/>
      <c r="H7" s="77"/>
    </row>
    <row r="8" spans="1:8" ht="14.25" customHeight="1">
      <c r="A8" s="64"/>
      <c r="B8" s="61"/>
      <c r="C8" s="61"/>
      <c r="D8" s="61"/>
      <c r="E8" s="61"/>
      <c r="F8" s="77"/>
      <c r="G8" s="77"/>
      <c r="H8" s="77"/>
    </row>
    <row r="9" spans="1:7" ht="15" customHeight="1">
      <c r="A9" s="267" t="s">
        <v>1</v>
      </c>
      <c r="B9" s="267"/>
      <c r="C9" s="267"/>
      <c r="D9" s="267"/>
      <c r="E9" s="267"/>
      <c r="F9" s="3"/>
      <c r="G9" s="7"/>
    </row>
    <row r="10" spans="1:5" ht="20.25" customHeight="1">
      <c r="A10" s="285" t="s">
        <v>12</v>
      </c>
      <c r="B10" s="275" t="s">
        <v>36</v>
      </c>
      <c r="C10" s="275"/>
      <c r="D10" s="275"/>
      <c r="E10" s="283" t="s">
        <v>282</v>
      </c>
    </row>
    <row r="11" spans="1:5" ht="16.5" customHeight="1">
      <c r="A11" s="286"/>
      <c r="B11" s="19" t="s">
        <v>265</v>
      </c>
      <c r="C11" s="185" t="s">
        <v>266</v>
      </c>
      <c r="D11" s="186" t="s">
        <v>269</v>
      </c>
      <c r="E11" s="284"/>
    </row>
    <row r="12" spans="1:15" ht="13.5" customHeight="1">
      <c r="A12" s="65" t="s">
        <v>46</v>
      </c>
      <c r="B12" s="23">
        <v>44014</v>
      </c>
      <c r="C12" s="23">
        <v>47619</v>
      </c>
      <c r="D12" s="23">
        <v>44422</v>
      </c>
      <c r="E12" s="103">
        <f>D12/C12</f>
        <v>0.9328629328629329</v>
      </c>
      <c r="F12" s="2"/>
      <c r="G12" s="2"/>
      <c r="I12" s="2"/>
      <c r="J12" s="2"/>
      <c r="K12" s="2"/>
      <c r="L12" s="2"/>
      <c r="M12" s="2"/>
      <c r="O12" s="2"/>
    </row>
    <row r="13" spans="1:15" ht="13.5" customHeight="1">
      <c r="A13" s="66" t="s">
        <v>47</v>
      </c>
      <c r="B13" s="23">
        <v>12343</v>
      </c>
      <c r="C13" s="23">
        <v>13352</v>
      </c>
      <c r="D13" s="23">
        <v>12237</v>
      </c>
      <c r="E13" s="103">
        <f>D13/C13</f>
        <v>0.9164919113241462</v>
      </c>
      <c r="F13" s="2"/>
      <c r="G13" s="2"/>
      <c r="I13" s="2"/>
      <c r="J13" s="2"/>
      <c r="K13" s="2"/>
      <c r="L13" s="2"/>
      <c r="M13" s="2"/>
      <c r="O13" s="2"/>
    </row>
    <row r="14" spans="1:15" ht="13.5" customHeight="1">
      <c r="A14" s="65" t="s">
        <v>169</v>
      </c>
      <c r="B14" s="23">
        <v>20771</v>
      </c>
      <c r="C14" s="23">
        <v>21151</v>
      </c>
      <c r="D14" s="23">
        <v>13462</v>
      </c>
      <c r="E14" s="103">
        <f>D14/C14</f>
        <v>0.6364710888374072</v>
      </c>
      <c r="F14" s="2"/>
      <c r="G14" s="2"/>
      <c r="I14" s="2"/>
      <c r="J14" s="2"/>
      <c r="K14" s="2"/>
      <c r="L14" s="2"/>
      <c r="M14" s="2"/>
      <c r="O14" s="2"/>
    </row>
    <row r="15" spans="1:15" ht="13.5" customHeight="1">
      <c r="A15" s="73" t="s">
        <v>171</v>
      </c>
      <c r="B15" s="23">
        <v>72000</v>
      </c>
      <c r="C15" s="23">
        <v>61954</v>
      </c>
      <c r="D15" s="23">
        <v>60173</v>
      </c>
      <c r="E15" s="103">
        <f>D15/C15</f>
        <v>0.9712528650288924</v>
      </c>
      <c r="F15" s="2"/>
      <c r="G15" s="2"/>
      <c r="I15" s="2"/>
      <c r="J15" s="2"/>
      <c r="K15" s="2"/>
      <c r="L15" s="2"/>
      <c r="M15" s="2"/>
      <c r="O15" s="2"/>
    </row>
    <row r="16" spans="1:15" ht="13.5" customHeight="1">
      <c r="A16" s="65" t="s">
        <v>170</v>
      </c>
      <c r="B16" s="23">
        <v>0</v>
      </c>
      <c r="C16" s="21"/>
      <c r="D16" s="21"/>
      <c r="E16" s="103"/>
      <c r="F16" s="2"/>
      <c r="G16" s="2"/>
      <c r="I16" s="2"/>
      <c r="J16" s="2"/>
      <c r="K16" s="2"/>
      <c r="L16" s="2"/>
      <c r="M16" s="2"/>
      <c r="O16" s="2"/>
    </row>
    <row r="17" spans="1:15" ht="13.5" customHeight="1">
      <c r="A17" s="67" t="s">
        <v>172</v>
      </c>
      <c r="B17" s="23">
        <v>0</v>
      </c>
      <c r="C17" s="21"/>
      <c r="D17" s="23"/>
      <c r="E17" s="103"/>
      <c r="F17" s="2"/>
      <c r="G17" s="2"/>
      <c r="I17" s="2"/>
      <c r="J17" s="2"/>
      <c r="K17" s="2"/>
      <c r="L17" s="2"/>
      <c r="M17" s="2"/>
      <c r="O17" s="2"/>
    </row>
    <row r="18" spans="1:15" ht="13.5" customHeight="1">
      <c r="A18" s="74" t="s">
        <v>173</v>
      </c>
      <c r="B18" s="23">
        <v>0</v>
      </c>
      <c r="C18" s="20"/>
      <c r="D18" s="21"/>
      <c r="E18" s="103"/>
      <c r="F18" s="2"/>
      <c r="G18" s="2"/>
      <c r="I18" s="2"/>
      <c r="J18" s="2"/>
      <c r="K18" s="2"/>
      <c r="L18" s="2"/>
      <c r="M18" s="2"/>
      <c r="O18" s="2"/>
    </row>
    <row r="19" spans="1:15" ht="13.5" customHeight="1">
      <c r="A19" s="75"/>
      <c r="B19" s="23"/>
      <c r="C19" s="24"/>
      <c r="D19" s="21"/>
      <c r="E19" s="103"/>
      <c r="F19" s="2"/>
      <c r="G19" s="2"/>
      <c r="I19" s="2"/>
      <c r="J19" s="2"/>
      <c r="K19" s="2"/>
      <c r="L19" s="2"/>
      <c r="M19" s="2"/>
      <c r="O19" s="2"/>
    </row>
    <row r="20" spans="1:15" ht="13.5" customHeight="1">
      <c r="A20" s="59" t="s">
        <v>174</v>
      </c>
      <c r="B20" s="46">
        <f>SUM(B12:B19)</f>
        <v>149128</v>
      </c>
      <c r="C20" s="46">
        <f>SUM(C12:C19)</f>
        <v>144076</v>
      </c>
      <c r="D20" s="46">
        <f>SUM(D12:D19)</f>
        <v>130294</v>
      </c>
      <c r="E20" s="103">
        <f>D20/C20</f>
        <v>0.9043421527527138</v>
      </c>
      <c r="F20" s="2"/>
      <c r="G20" s="2"/>
      <c r="I20" s="2"/>
      <c r="J20" s="2"/>
      <c r="K20" s="2"/>
      <c r="L20" s="2"/>
      <c r="M20" s="2"/>
      <c r="O20" s="2"/>
    </row>
    <row r="21" spans="1:15" ht="13.5" customHeight="1">
      <c r="A21" s="59"/>
      <c r="B21" s="72"/>
      <c r="C21" s="72"/>
      <c r="D21" s="22"/>
      <c r="E21" s="103"/>
      <c r="F21" s="2"/>
      <c r="G21" s="2"/>
      <c r="I21" s="2"/>
      <c r="J21" s="2"/>
      <c r="K21" s="2"/>
      <c r="L21" s="2"/>
      <c r="M21" s="2"/>
      <c r="O21" s="2"/>
    </row>
    <row r="22" spans="1:15" ht="13.5" customHeight="1">
      <c r="A22" s="56" t="s">
        <v>54</v>
      </c>
      <c r="B22" s="25"/>
      <c r="C22" s="72"/>
      <c r="D22" s="22"/>
      <c r="E22" s="103"/>
      <c r="F22" s="2"/>
      <c r="G22" s="2"/>
      <c r="I22" s="2"/>
      <c r="J22" s="2"/>
      <c r="K22" s="2"/>
      <c r="L22" s="2"/>
      <c r="M22" s="2"/>
      <c r="O22" s="2"/>
    </row>
    <row r="23" spans="1:15" ht="13.5" customHeight="1">
      <c r="A23" s="56" t="s">
        <v>55</v>
      </c>
      <c r="B23" s="25"/>
      <c r="C23" s="72"/>
      <c r="D23" s="22"/>
      <c r="E23" s="103"/>
      <c r="F23" s="2"/>
      <c r="G23" s="2"/>
      <c r="I23" s="2"/>
      <c r="J23" s="2"/>
      <c r="K23" s="2"/>
      <c r="L23" s="2"/>
      <c r="M23" s="2"/>
      <c r="O23" s="2"/>
    </row>
    <row r="24" spans="1:15" ht="13.5" customHeight="1">
      <c r="A24" s="57" t="s">
        <v>56</v>
      </c>
      <c r="B24" s="31"/>
      <c r="C24" s="72"/>
      <c r="D24" s="22"/>
      <c r="E24" s="103"/>
      <c r="F24" s="2"/>
      <c r="G24" s="2"/>
      <c r="I24" s="2"/>
      <c r="J24" s="2"/>
      <c r="K24" s="2"/>
      <c r="L24" s="2"/>
      <c r="M24" s="2"/>
      <c r="O24" s="2"/>
    </row>
    <row r="25" spans="1:15" ht="13.5" customHeight="1">
      <c r="A25" s="56" t="s">
        <v>57</v>
      </c>
      <c r="B25" s="25"/>
      <c r="C25" s="72"/>
      <c r="D25" s="22"/>
      <c r="E25" s="103"/>
      <c r="F25" s="2"/>
      <c r="G25" s="2"/>
      <c r="I25" s="2"/>
      <c r="J25" s="2"/>
      <c r="K25" s="2"/>
      <c r="L25" s="2"/>
      <c r="M25" s="2"/>
      <c r="O25" s="2"/>
    </row>
    <row r="26" spans="1:15" ht="13.5" customHeight="1">
      <c r="A26" s="56" t="s">
        <v>58</v>
      </c>
      <c r="B26" s="25"/>
      <c r="C26" s="76" t="s">
        <v>177</v>
      </c>
      <c r="D26" s="62" t="s">
        <v>177</v>
      </c>
      <c r="E26" s="103"/>
      <c r="F26" s="2"/>
      <c r="G26" s="2"/>
      <c r="I26" s="2"/>
      <c r="J26" s="2"/>
      <c r="K26" s="2"/>
      <c r="L26" s="2"/>
      <c r="M26" s="2"/>
      <c r="O26" s="2"/>
    </row>
    <row r="27" spans="1:15" ht="13.5" customHeight="1">
      <c r="A27" s="56" t="s">
        <v>59</v>
      </c>
      <c r="B27" s="25"/>
      <c r="C27" s="72"/>
      <c r="D27" s="22"/>
      <c r="E27" s="103"/>
      <c r="F27" s="2"/>
      <c r="G27" s="2"/>
      <c r="I27" s="2"/>
      <c r="J27" s="2"/>
      <c r="K27" s="2"/>
      <c r="L27" s="2"/>
      <c r="M27" s="2"/>
      <c r="O27" s="2"/>
    </row>
    <row r="28" spans="1:15" ht="13.5" customHeight="1">
      <c r="A28" s="56" t="s">
        <v>60</v>
      </c>
      <c r="B28" s="25"/>
      <c r="C28" s="72"/>
      <c r="D28" s="22"/>
      <c r="E28" s="103"/>
      <c r="F28" s="2"/>
      <c r="G28" s="2"/>
      <c r="I28" s="2"/>
      <c r="J28" s="2"/>
      <c r="K28" s="2"/>
      <c r="L28" s="2"/>
      <c r="M28" s="2"/>
      <c r="O28" s="2"/>
    </row>
    <row r="29" spans="1:15" ht="13.5" customHeight="1">
      <c r="A29" s="58" t="s">
        <v>61</v>
      </c>
      <c r="B29" s="34">
        <v>0</v>
      </c>
      <c r="C29" s="34">
        <v>0</v>
      </c>
      <c r="D29" s="22">
        <v>0</v>
      </c>
      <c r="E29" s="103"/>
      <c r="F29" s="2"/>
      <c r="G29" s="2"/>
      <c r="I29" s="2"/>
      <c r="J29" s="2"/>
      <c r="K29" s="2"/>
      <c r="L29" s="2"/>
      <c r="M29" s="2"/>
      <c r="O29" s="2"/>
    </row>
    <row r="30" spans="1:15" ht="13.5" customHeight="1">
      <c r="A30" s="59"/>
      <c r="B30" s="24"/>
      <c r="C30" s="24"/>
      <c r="D30" s="21"/>
      <c r="E30" s="103"/>
      <c r="F30" s="2"/>
      <c r="G30" s="2"/>
      <c r="I30" s="2"/>
      <c r="J30" s="2"/>
      <c r="K30" s="2"/>
      <c r="L30" s="2"/>
      <c r="M30" s="2"/>
      <c r="O30" s="2"/>
    </row>
    <row r="31" spans="1:15" ht="13.5" customHeight="1">
      <c r="A31" s="58" t="s">
        <v>27</v>
      </c>
      <c r="B31" s="46">
        <f>B29+B20</f>
        <v>149128</v>
      </c>
      <c r="C31" s="46">
        <f>C29+C20</f>
        <v>144076</v>
      </c>
      <c r="D31" s="46">
        <f>D29+D20</f>
        <v>130294</v>
      </c>
      <c r="E31" s="103">
        <f>D31/C31</f>
        <v>0.9043421527527138</v>
      </c>
      <c r="F31" s="2"/>
      <c r="G31" s="2"/>
      <c r="I31" s="2"/>
      <c r="J31" s="2"/>
      <c r="K31" s="2"/>
      <c r="L31" s="2"/>
      <c r="M31" s="2"/>
      <c r="O31" s="2"/>
    </row>
    <row r="32" spans="1:15" ht="13.5" customHeight="1">
      <c r="A32" s="59"/>
      <c r="B32" s="24"/>
      <c r="C32" s="24"/>
      <c r="D32" s="21"/>
      <c r="E32" s="103"/>
      <c r="F32" s="2"/>
      <c r="G32" s="2"/>
      <c r="I32" s="2"/>
      <c r="J32" s="2"/>
      <c r="K32" s="2"/>
      <c r="L32" s="2"/>
      <c r="M32" s="2"/>
      <c r="O32" s="2"/>
    </row>
    <row r="33" spans="1:15" ht="13.5" customHeight="1">
      <c r="A33" s="56" t="s">
        <v>62</v>
      </c>
      <c r="B33" s="25">
        <v>1016</v>
      </c>
      <c r="C33" s="25">
        <v>1016</v>
      </c>
      <c r="D33" s="21">
        <v>927</v>
      </c>
      <c r="E33" s="103">
        <f>D33/C33</f>
        <v>0.9124015748031497</v>
      </c>
      <c r="F33" s="2"/>
      <c r="G33" s="2"/>
      <c r="I33" s="2"/>
      <c r="J33" s="2"/>
      <c r="K33" s="2"/>
      <c r="L33" s="2"/>
      <c r="M33" s="2"/>
      <c r="O33" s="2"/>
    </row>
    <row r="34" spans="1:15" ht="13.5" customHeight="1">
      <c r="A34" s="56" t="s">
        <v>63</v>
      </c>
      <c r="B34" s="25"/>
      <c r="C34" s="60"/>
      <c r="D34" s="23"/>
      <c r="E34" s="103"/>
      <c r="F34" s="2"/>
      <c r="G34" s="2"/>
      <c r="I34" s="2"/>
      <c r="J34" s="2"/>
      <c r="K34" s="2"/>
      <c r="L34" s="2"/>
      <c r="M34" s="2"/>
      <c r="O34" s="2"/>
    </row>
    <row r="35" spans="1:15" ht="13.5" customHeight="1">
      <c r="A35" s="57" t="s">
        <v>175</v>
      </c>
      <c r="B35" s="31"/>
      <c r="C35" s="60"/>
      <c r="D35" s="23"/>
      <c r="E35" s="103"/>
      <c r="F35" s="2"/>
      <c r="G35" s="2"/>
      <c r="I35" s="2"/>
      <c r="J35" s="2"/>
      <c r="K35" s="2"/>
      <c r="L35" s="2"/>
      <c r="M35" s="2"/>
      <c r="O35" s="2"/>
    </row>
    <row r="36" spans="1:15" ht="13.5" customHeight="1">
      <c r="A36" s="59" t="s">
        <v>176</v>
      </c>
      <c r="B36" s="34">
        <f>SUM(B33:B35)</f>
        <v>1016</v>
      </c>
      <c r="C36" s="34">
        <f>SUM(C33:C35)</f>
        <v>1016</v>
      </c>
      <c r="D36" s="34">
        <f>SUM(D33:D35)</f>
        <v>927</v>
      </c>
      <c r="E36" s="103">
        <f>D36/C36</f>
        <v>0.9124015748031497</v>
      </c>
      <c r="F36" s="2"/>
      <c r="G36" s="2"/>
      <c r="I36" s="2"/>
      <c r="J36" s="2"/>
      <c r="K36" s="2"/>
      <c r="L36" s="2"/>
      <c r="M36" s="2"/>
      <c r="O36" s="2"/>
    </row>
    <row r="37" spans="1:15" ht="13.5" customHeight="1">
      <c r="A37" s="59"/>
      <c r="B37" s="34"/>
      <c r="C37" s="22"/>
      <c r="D37" s="21"/>
      <c r="E37" s="103"/>
      <c r="F37" s="2"/>
      <c r="G37" s="2"/>
      <c r="I37" s="2"/>
      <c r="J37" s="2"/>
      <c r="K37" s="2"/>
      <c r="L37" s="2"/>
      <c r="M37" s="2"/>
      <c r="O37" s="2"/>
    </row>
    <row r="38" spans="1:15" ht="13.5" customHeight="1">
      <c r="A38" s="56" t="s">
        <v>54</v>
      </c>
      <c r="B38" s="34"/>
      <c r="C38" s="22"/>
      <c r="D38" s="21"/>
      <c r="E38" s="103"/>
      <c r="F38" s="2"/>
      <c r="G38" s="2"/>
      <c r="I38" s="2"/>
      <c r="J38" s="2"/>
      <c r="K38" s="2"/>
      <c r="L38" s="2"/>
      <c r="M38" s="2"/>
      <c r="O38" s="2"/>
    </row>
    <row r="39" spans="1:15" ht="13.5" customHeight="1">
      <c r="A39" s="56" t="s">
        <v>55</v>
      </c>
      <c r="B39" s="34"/>
      <c r="C39" s="22"/>
      <c r="D39" s="21"/>
      <c r="E39" s="103"/>
      <c r="F39" s="2"/>
      <c r="G39" s="2"/>
      <c r="I39" s="2"/>
      <c r="J39" s="2"/>
      <c r="K39" s="2"/>
      <c r="L39" s="2"/>
      <c r="M39" s="2"/>
      <c r="O39" s="2"/>
    </row>
    <row r="40" spans="1:15" ht="13.5" customHeight="1">
      <c r="A40" s="57" t="s">
        <v>56</v>
      </c>
      <c r="B40" s="34"/>
      <c r="C40" s="22"/>
      <c r="D40" s="21"/>
      <c r="E40" s="103"/>
      <c r="F40" s="2"/>
      <c r="G40" s="2"/>
      <c r="I40" s="2"/>
      <c r="J40" s="2"/>
      <c r="K40" s="2"/>
      <c r="L40" s="2"/>
      <c r="M40" s="2"/>
      <c r="O40" s="2"/>
    </row>
    <row r="41" spans="1:15" ht="13.5" customHeight="1">
      <c r="A41" s="56" t="s">
        <v>57</v>
      </c>
      <c r="B41" s="34"/>
      <c r="C41" s="22"/>
      <c r="D41" s="21"/>
      <c r="E41" s="103"/>
      <c r="F41" s="2"/>
      <c r="G41" s="2"/>
      <c r="I41" s="2"/>
      <c r="J41" s="2"/>
      <c r="K41" s="2"/>
      <c r="L41" s="2"/>
      <c r="M41" s="2"/>
      <c r="O41" s="2"/>
    </row>
    <row r="42" spans="1:15" ht="13.5" customHeight="1">
      <c r="A42" s="56" t="s">
        <v>58</v>
      </c>
      <c r="B42" s="34"/>
      <c r="C42" s="22"/>
      <c r="D42" s="21"/>
      <c r="E42" s="103"/>
      <c r="F42" s="2"/>
      <c r="G42" s="2"/>
      <c r="I42" s="2"/>
      <c r="J42" s="2"/>
      <c r="K42" s="2"/>
      <c r="L42" s="2"/>
      <c r="M42" s="2"/>
      <c r="O42" s="2"/>
    </row>
    <row r="43" spans="1:15" ht="13.5" customHeight="1">
      <c r="A43" s="56" t="s">
        <v>59</v>
      </c>
      <c r="B43" s="34"/>
      <c r="C43" s="22"/>
      <c r="D43" s="21"/>
      <c r="E43" s="103"/>
      <c r="F43" s="2"/>
      <c r="G43" s="2"/>
      <c r="I43" s="2"/>
      <c r="J43" s="2"/>
      <c r="K43" s="2"/>
      <c r="L43" s="2"/>
      <c r="M43" s="2"/>
      <c r="O43" s="2"/>
    </row>
    <row r="44" spans="1:15" ht="13.5" customHeight="1">
      <c r="A44" s="56" t="s">
        <v>60</v>
      </c>
      <c r="B44" s="34"/>
      <c r="C44" s="22"/>
      <c r="D44" s="21"/>
      <c r="E44" s="103"/>
      <c r="F44" s="2"/>
      <c r="G44" s="2"/>
      <c r="I44" s="2"/>
      <c r="J44" s="2"/>
      <c r="K44" s="2"/>
      <c r="L44" s="2"/>
      <c r="M44" s="2"/>
      <c r="O44" s="2"/>
    </row>
    <row r="45" spans="1:15" ht="13.5" customHeight="1">
      <c r="A45" s="58" t="s">
        <v>66</v>
      </c>
      <c r="B45" s="34">
        <v>0</v>
      </c>
      <c r="C45" s="21">
        <v>0</v>
      </c>
      <c r="D45" s="21">
        <v>0</v>
      </c>
      <c r="E45" s="103"/>
      <c r="F45" s="2"/>
      <c r="G45" s="2"/>
      <c r="I45" s="2"/>
      <c r="J45" s="2"/>
      <c r="K45" s="2"/>
      <c r="L45" s="2"/>
      <c r="M45" s="2"/>
      <c r="O45" s="2"/>
    </row>
    <row r="46" spans="1:15" ht="13.5" customHeight="1">
      <c r="A46" s="18"/>
      <c r="B46" s="36"/>
      <c r="C46" s="21"/>
      <c r="D46" s="21"/>
      <c r="E46" s="103"/>
      <c r="F46" s="2"/>
      <c r="G46" s="2"/>
      <c r="I46" s="2"/>
      <c r="J46" s="2"/>
      <c r="K46" s="2"/>
      <c r="L46" s="2"/>
      <c r="M46" s="2"/>
      <c r="O46" s="2"/>
    </row>
    <row r="47" spans="1:9" ht="13.5" customHeight="1">
      <c r="A47" s="58" t="s">
        <v>28</v>
      </c>
      <c r="B47" s="29">
        <f>B45+B36</f>
        <v>1016</v>
      </c>
      <c r="C47" s="29">
        <f>C45+C36</f>
        <v>1016</v>
      </c>
      <c r="D47" s="29">
        <f>D45+D36</f>
        <v>927</v>
      </c>
      <c r="E47" s="103">
        <f>D47/C47</f>
        <v>0.9124015748031497</v>
      </c>
      <c r="F47" s="2"/>
      <c r="G47" s="2"/>
      <c r="I47" s="2"/>
    </row>
    <row r="48" spans="1:9" ht="13.5" customHeight="1">
      <c r="A48" s="28"/>
      <c r="B48" s="26"/>
      <c r="C48" s="26"/>
      <c r="D48" s="21"/>
      <c r="E48" s="103"/>
      <c r="F48" s="2"/>
      <c r="G48" s="2"/>
      <c r="I48" s="2"/>
    </row>
    <row r="49" spans="1:5" ht="15" customHeight="1">
      <c r="A49" s="27" t="s">
        <v>35</v>
      </c>
      <c r="B49" s="26">
        <f>B31+B47</f>
        <v>150144</v>
      </c>
      <c r="C49" s="26">
        <f>C31+C47</f>
        <v>145092</v>
      </c>
      <c r="D49" s="26">
        <f>D31+D47</f>
        <v>131221</v>
      </c>
      <c r="E49" s="103">
        <f>D49/C49</f>
        <v>0.9043985884817909</v>
      </c>
    </row>
  </sheetData>
  <sheetProtection/>
  <mergeCells count="8">
    <mergeCell ref="B10:D10"/>
    <mergeCell ref="A4:E4"/>
    <mergeCell ref="A3:E3"/>
    <mergeCell ref="A9:E9"/>
    <mergeCell ref="A10:A11"/>
    <mergeCell ref="A5:E5"/>
    <mergeCell ref="B7:E7"/>
    <mergeCell ref="E10:E11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2"/>
  </sheetPr>
  <dimension ref="A3:O49"/>
  <sheetViews>
    <sheetView zoomScale="130" zoomScaleNormal="130" zoomScalePageLayoutView="0" workbookViewId="0" topLeftCell="A13">
      <selection activeCell="B10" sqref="B10:E11"/>
    </sheetView>
  </sheetViews>
  <sheetFormatPr defaultColWidth="9.00390625" defaultRowHeight="12.75"/>
  <cols>
    <col min="1" max="1" width="45.75390625" style="0" customWidth="1"/>
    <col min="2" max="3" width="12.75390625" style="0" customWidth="1"/>
    <col min="4" max="4" width="12.125" style="0" customWidth="1"/>
    <col min="5" max="5" width="13.625" style="0" customWidth="1"/>
    <col min="6" max="6" width="10.125" style="0" customWidth="1"/>
    <col min="7" max="7" width="9.875" style="0" customWidth="1"/>
    <col min="8" max="8" width="11.375" style="0" customWidth="1"/>
    <col min="9" max="9" width="10.125" style="0" customWidth="1"/>
    <col min="10" max="11" width="10.00390625" style="0" customWidth="1"/>
    <col min="12" max="12" width="9.375" style="0" customWidth="1"/>
    <col min="13" max="13" width="10.125" style="0" customWidth="1"/>
    <col min="14" max="14" width="11.375" style="0" customWidth="1"/>
    <col min="15" max="15" width="12.75390625" style="0" customWidth="1"/>
  </cols>
  <sheetData>
    <row r="3" spans="1:5" ht="12.75" customHeight="1">
      <c r="A3" s="350" t="s">
        <v>263</v>
      </c>
      <c r="B3" s="350"/>
      <c r="C3" s="350"/>
      <c r="D3" s="350"/>
      <c r="E3" s="350"/>
    </row>
    <row r="4" spans="1:8" ht="18" customHeight="1">
      <c r="A4" s="268" t="s">
        <v>309</v>
      </c>
      <c r="B4" s="268"/>
      <c r="C4" s="268"/>
      <c r="D4" s="268"/>
      <c r="E4" s="268"/>
      <c r="F4" s="77"/>
      <c r="G4" s="77"/>
      <c r="H4" s="77"/>
    </row>
    <row r="5" spans="1:8" ht="14.25" customHeight="1">
      <c r="A5" s="268"/>
      <c r="B5" s="268"/>
      <c r="C5" s="268"/>
      <c r="D5" s="268"/>
      <c r="E5" s="268"/>
      <c r="F5" s="77"/>
      <c r="G5" s="77"/>
      <c r="H5" s="77"/>
    </row>
    <row r="6" spans="1:8" ht="14.25" customHeight="1">
      <c r="A6" s="54"/>
      <c r="B6" s="54"/>
      <c r="C6" s="54"/>
      <c r="D6" s="54"/>
      <c r="E6" s="54"/>
      <c r="F6" s="77"/>
      <c r="G6" s="77"/>
      <c r="H6" s="77"/>
    </row>
    <row r="7" spans="1:8" ht="14.25" customHeight="1">
      <c r="A7" s="69" t="s">
        <v>140</v>
      </c>
      <c r="B7" s="214" t="s">
        <v>244</v>
      </c>
      <c r="C7" s="214"/>
      <c r="D7" s="214"/>
      <c r="E7" s="214"/>
      <c r="F7" s="77"/>
      <c r="G7" s="77"/>
      <c r="H7" s="77"/>
    </row>
    <row r="8" spans="1:8" ht="14.25" customHeight="1">
      <c r="A8" s="64"/>
      <c r="B8" s="61"/>
      <c r="C8" s="61"/>
      <c r="D8" s="61"/>
      <c r="E8" s="61"/>
      <c r="F8" s="77"/>
      <c r="G8" s="77"/>
      <c r="H8" s="77"/>
    </row>
    <row r="9" spans="1:7" ht="15" customHeight="1">
      <c r="A9" s="267" t="s">
        <v>1</v>
      </c>
      <c r="B9" s="267"/>
      <c r="C9" s="267"/>
      <c r="D9" s="267"/>
      <c r="E9" s="267"/>
      <c r="F9" s="3"/>
      <c r="G9" s="7"/>
    </row>
    <row r="10" spans="1:5" ht="20.25" customHeight="1">
      <c r="A10" s="285" t="s">
        <v>12</v>
      </c>
      <c r="B10" s="275" t="s">
        <v>36</v>
      </c>
      <c r="C10" s="275"/>
      <c r="D10" s="275"/>
      <c r="E10" s="283" t="s">
        <v>282</v>
      </c>
    </row>
    <row r="11" spans="1:5" ht="16.5" customHeight="1">
      <c r="A11" s="286"/>
      <c r="B11" s="19" t="s">
        <v>265</v>
      </c>
      <c r="C11" s="185" t="s">
        <v>266</v>
      </c>
      <c r="D11" s="186" t="s">
        <v>269</v>
      </c>
      <c r="E11" s="284"/>
    </row>
    <row r="12" spans="1:15" ht="13.5" customHeight="1">
      <c r="A12" s="65" t="s">
        <v>46</v>
      </c>
      <c r="B12" s="23">
        <v>7742</v>
      </c>
      <c r="C12" s="23">
        <v>8121</v>
      </c>
      <c r="D12" s="21">
        <v>7932</v>
      </c>
      <c r="E12" s="103">
        <f>D12/C12</f>
        <v>0.976727004063539</v>
      </c>
      <c r="F12" s="2"/>
      <c r="G12" s="2"/>
      <c r="I12" s="2"/>
      <c r="J12" s="2"/>
      <c r="K12" s="2"/>
      <c r="L12" s="2"/>
      <c r="M12" s="2"/>
      <c r="O12" s="2"/>
    </row>
    <row r="13" spans="1:15" ht="13.5" customHeight="1">
      <c r="A13" s="66" t="s">
        <v>47</v>
      </c>
      <c r="B13" s="23">
        <v>2135</v>
      </c>
      <c r="C13" s="23">
        <v>2196</v>
      </c>
      <c r="D13" s="21">
        <v>2179</v>
      </c>
      <c r="E13" s="103">
        <f>D13/C13</f>
        <v>0.9922586520947176</v>
      </c>
      <c r="F13" s="2"/>
      <c r="G13" s="2"/>
      <c r="I13" s="2"/>
      <c r="J13" s="2"/>
      <c r="K13" s="2"/>
      <c r="L13" s="2"/>
      <c r="M13" s="2"/>
      <c r="O13" s="2"/>
    </row>
    <row r="14" spans="1:15" ht="13.5" customHeight="1">
      <c r="A14" s="65" t="s">
        <v>169</v>
      </c>
      <c r="B14" s="23">
        <v>3140</v>
      </c>
      <c r="C14" s="23">
        <v>3337</v>
      </c>
      <c r="D14" s="21">
        <v>2815</v>
      </c>
      <c r="E14" s="103">
        <f>D14/C14</f>
        <v>0.8435720707222055</v>
      </c>
      <c r="F14" s="2"/>
      <c r="G14" s="2"/>
      <c r="I14" s="2"/>
      <c r="J14" s="2"/>
      <c r="K14" s="2"/>
      <c r="L14" s="2"/>
      <c r="M14" s="2"/>
      <c r="O14" s="2"/>
    </row>
    <row r="15" spans="1:15" ht="13.5" customHeight="1">
      <c r="A15" s="73" t="s">
        <v>171</v>
      </c>
      <c r="B15" s="23">
        <v>0</v>
      </c>
      <c r="C15" s="21"/>
      <c r="D15" s="21"/>
      <c r="E15" s="103"/>
      <c r="F15" s="2"/>
      <c r="G15" s="2"/>
      <c r="I15" s="2"/>
      <c r="J15" s="2"/>
      <c r="K15" s="2"/>
      <c r="L15" s="2"/>
      <c r="M15" s="2"/>
      <c r="O15" s="2"/>
    </row>
    <row r="16" spans="1:15" ht="13.5" customHeight="1">
      <c r="A16" s="65" t="s">
        <v>170</v>
      </c>
      <c r="B16" s="23">
        <v>0</v>
      </c>
      <c r="C16" s="21"/>
      <c r="D16" s="21"/>
      <c r="E16" s="103"/>
      <c r="F16" s="2"/>
      <c r="G16" s="2"/>
      <c r="I16" s="2"/>
      <c r="J16" s="2"/>
      <c r="K16" s="2"/>
      <c r="L16" s="2"/>
      <c r="M16" s="2"/>
      <c r="O16" s="2"/>
    </row>
    <row r="17" spans="1:15" ht="13.5" customHeight="1">
      <c r="A17" s="67" t="s">
        <v>172</v>
      </c>
      <c r="B17" s="23">
        <v>0</v>
      </c>
      <c r="C17" s="21"/>
      <c r="D17" s="23"/>
      <c r="E17" s="103"/>
      <c r="F17" s="2"/>
      <c r="G17" s="2"/>
      <c r="I17" s="2"/>
      <c r="J17" s="2"/>
      <c r="K17" s="2"/>
      <c r="L17" s="2"/>
      <c r="M17" s="2"/>
      <c r="O17" s="2"/>
    </row>
    <row r="18" spans="1:15" ht="13.5" customHeight="1">
      <c r="A18" s="74" t="s">
        <v>173</v>
      </c>
      <c r="B18" s="23">
        <v>0</v>
      </c>
      <c r="C18" s="20"/>
      <c r="D18" s="21"/>
      <c r="E18" s="103"/>
      <c r="F18" s="2"/>
      <c r="G18" s="2"/>
      <c r="I18" s="2"/>
      <c r="J18" s="2"/>
      <c r="K18" s="2"/>
      <c r="L18" s="2"/>
      <c r="M18" s="2"/>
      <c r="O18" s="2"/>
    </row>
    <row r="19" spans="1:15" ht="13.5" customHeight="1">
      <c r="A19" s="75"/>
      <c r="B19" s="23"/>
      <c r="C19" s="24"/>
      <c r="D19" s="21"/>
      <c r="E19" s="103"/>
      <c r="F19" s="2"/>
      <c r="G19" s="2"/>
      <c r="I19" s="2"/>
      <c r="J19" s="2"/>
      <c r="K19" s="2"/>
      <c r="L19" s="2"/>
      <c r="M19" s="2"/>
      <c r="O19" s="2"/>
    </row>
    <row r="20" spans="1:15" ht="13.5" customHeight="1">
      <c r="A20" s="59" t="s">
        <v>174</v>
      </c>
      <c r="B20" s="46">
        <f>SUM(B12:B19)</f>
        <v>13017</v>
      </c>
      <c r="C20" s="46">
        <f>SUM(C12:C19)</f>
        <v>13654</v>
      </c>
      <c r="D20" s="46">
        <f>SUM(D12:D19)</f>
        <v>12926</v>
      </c>
      <c r="E20" s="103">
        <f>D20/C20</f>
        <v>0.9466822909037644</v>
      </c>
      <c r="F20" s="2"/>
      <c r="G20" s="2"/>
      <c r="I20" s="2"/>
      <c r="J20" s="2"/>
      <c r="K20" s="2"/>
      <c r="L20" s="2"/>
      <c r="M20" s="2"/>
      <c r="O20" s="2"/>
    </row>
    <row r="21" spans="1:15" ht="13.5" customHeight="1">
      <c r="A21" s="59"/>
      <c r="B21" s="72"/>
      <c r="C21" s="72"/>
      <c r="D21" s="22"/>
      <c r="E21" s="103"/>
      <c r="F21" s="2"/>
      <c r="G21" s="2"/>
      <c r="I21" s="2"/>
      <c r="J21" s="2"/>
      <c r="K21" s="2"/>
      <c r="L21" s="2"/>
      <c r="M21" s="2"/>
      <c r="O21" s="2"/>
    </row>
    <row r="22" spans="1:15" ht="13.5" customHeight="1">
      <c r="A22" s="56" t="s">
        <v>54</v>
      </c>
      <c r="B22" s="25"/>
      <c r="C22" s="72"/>
      <c r="D22" s="22"/>
      <c r="E22" s="103"/>
      <c r="F22" s="2"/>
      <c r="G22" s="2"/>
      <c r="I22" s="2"/>
      <c r="J22" s="2"/>
      <c r="K22" s="2"/>
      <c r="L22" s="2"/>
      <c r="M22" s="2"/>
      <c r="O22" s="2"/>
    </row>
    <row r="23" spans="1:15" ht="13.5" customHeight="1">
      <c r="A23" s="56" t="s">
        <v>55</v>
      </c>
      <c r="B23" s="25"/>
      <c r="C23" s="72"/>
      <c r="D23" s="22"/>
      <c r="E23" s="103"/>
      <c r="F23" s="2"/>
      <c r="G23" s="2"/>
      <c r="I23" s="2"/>
      <c r="J23" s="2"/>
      <c r="K23" s="2"/>
      <c r="L23" s="2"/>
      <c r="M23" s="2"/>
      <c r="O23" s="2"/>
    </row>
    <row r="24" spans="1:15" ht="13.5" customHeight="1">
      <c r="A24" s="57" t="s">
        <v>56</v>
      </c>
      <c r="B24" s="31"/>
      <c r="C24" s="72"/>
      <c r="D24" s="22"/>
      <c r="E24" s="103"/>
      <c r="F24" s="2"/>
      <c r="G24" s="2"/>
      <c r="I24" s="2"/>
      <c r="J24" s="2"/>
      <c r="K24" s="2"/>
      <c r="L24" s="2"/>
      <c r="M24" s="2"/>
      <c r="O24" s="2"/>
    </row>
    <row r="25" spans="1:15" ht="13.5" customHeight="1">
      <c r="A25" s="56" t="s">
        <v>57</v>
      </c>
      <c r="B25" s="25"/>
      <c r="C25" s="72"/>
      <c r="D25" s="22"/>
      <c r="E25" s="103"/>
      <c r="F25" s="2"/>
      <c r="G25" s="2"/>
      <c r="I25" s="2"/>
      <c r="J25" s="2"/>
      <c r="K25" s="2"/>
      <c r="L25" s="2"/>
      <c r="M25" s="2"/>
      <c r="O25" s="2"/>
    </row>
    <row r="26" spans="1:15" ht="13.5" customHeight="1">
      <c r="A26" s="56" t="s">
        <v>58</v>
      </c>
      <c r="B26" s="25"/>
      <c r="C26" s="76" t="s">
        <v>177</v>
      </c>
      <c r="D26" s="62" t="s">
        <v>177</v>
      </c>
      <c r="E26" s="103"/>
      <c r="F26" s="2"/>
      <c r="G26" s="2"/>
      <c r="I26" s="2"/>
      <c r="J26" s="2"/>
      <c r="K26" s="2"/>
      <c r="L26" s="2"/>
      <c r="M26" s="2"/>
      <c r="O26" s="2"/>
    </row>
    <row r="27" spans="1:15" ht="13.5" customHeight="1">
      <c r="A27" s="56" t="s">
        <v>59</v>
      </c>
      <c r="B27" s="25"/>
      <c r="C27" s="72"/>
      <c r="D27" s="22"/>
      <c r="E27" s="103"/>
      <c r="F27" s="2"/>
      <c r="G27" s="2"/>
      <c r="I27" s="2"/>
      <c r="J27" s="2"/>
      <c r="K27" s="2"/>
      <c r="L27" s="2"/>
      <c r="M27" s="2"/>
      <c r="O27" s="2"/>
    </row>
    <row r="28" spans="1:15" ht="13.5" customHeight="1">
      <c r="A28" s="56" t="s">
        <v>60</v>
      </c>
      <c r="B28" s="25"/>
      <c r="C28" s="72"/>
      <c r="D28" s="22"/>
      <c r="E28" s="103"/>
      <c r="F28" s="2"/>
      <c r="G28" s="2"/>
      <c r="I28" s="2"/>
      <c r="J28" s="2"/>
      <c r="K28" s="2"/>
      <c r="L28" s="2"/>
      <c r="M28" s="2"/>
      <c r="O28" s="2"/>
    </row>
    <row r="29" spans="1:15" ht="13.5" customHeight="1">
      <c r="A29" s="58" t="s">
        <v>61</v>
      </c>
      <c r="B29" s="34">
        <v>0</v>
      </c>
      <c r="C29" s="34">
        <v>0</v>
      </c>
      <c r="D29" s="22">
        <v>0</v>
      </c>
      <c r="E29" s="103"/>
      <c r="F29" s="2"/>
      <c r="G29" s="2"/>
      <c r="I29" s="2"/>
      <c r="J29" s="2"/>
      <c r="K29" s="2"/>
      <c r="L29" s="2"/>
      <c r="M29" s="2"/>
      <c r="O29" s="2"/>
    </row>
    <row r="30" spans="1:15" ht="13.5" customHeight="1">
      <c r="A30" s="59"/>
      <c r="B30" s="24"/>
      <c r="C30" s="24"/>
      <c r="D30" s="21"/>
      <c r="E30" s="103"/>
      <c r="F30" s="2"/>
      <c r="G30" s="2"/>
      <c r="I30" s="2"/>
      <c r="J30" s="2"/>
      <c r="K30" s="2"/>
      <c r="L30" s="2"/>
      <c r="M30" s="2"/>
      <c r="O30" s="2"/>
    </row>
    <row r="31" spans="1:15" ht="13.5" customHeight="1">
      <c r="A31" s="58" t="s">
        <v>27</v>
      </c>
      <c r="B31" s="46">
        <f>B29+B20</f>
        <v>13017</v>
      </c>
      <c r="C31" s="46">
        <f>C29+C20</f>
        <v>13654</v>
      </c>
      <c r="D31" s="46">
        <f>D29+D20</f>
        <v>12926</v>
      </c>
      <c r="E31" s="103">
        <f>D31/C31</f>
        <v>0.9466822909037644</v>
      </c>
      <c r="F31" s="2"/>
      <c r="G31" s="2"/>
      <c r="I31" s="2"/>
      <c r="J31" s="2"/>
      <c r="K31" s="2"/>
      <c r="L31" s="2"/>
      <c r="M31" s="2"/>
      <c r="O31" s="2"/>
    </row>
    <row r="32" spans="1:15" ht="13.5" customHeight="1">
      <c r="A32" s="59"/>
      <c r="B32" s="24"/>
      <c r="C32" s="24"/>
      <c r="D32" s="21"/>
      <c r="E32" s="103"/>
      <c r="F32" s="2"/>
      <c r="G32" s="2"/>
      <c r="I32" s="2"/>
      <c r="J32" s="2"/>
      <c r="K32" s="2"/>
      <c r="L32" s="2"/>
      <c r="M32" s="2"/>
      <c r="O32" s="2"/>
    </row>
    <row r="33" spans="1:15" ht="13.5" customHeight="1">
      <c r="A33" s="56" t="s">
        <v>62</v>
      </c>
      <c r="B33" s="25">
        <v>152</v>
      </c>
      <c r="C33" s="25">
        <v>237</v>
      </c>
      <c r="D33" s="21">
        <v>224</v>
      </c>
      <c r="E33" s="103">
        <f>D33/C33</f>
        <v>0.9451476793248945</v>
      </c>
      <c r="F33" s="2"/>
      <c r="G33" s="2"/>
      <c r="I33" s="2"/>
      <c r="J33" s="2"/>
      <c r="K33" s="2"/>
      <c r="L33" s="2"/>
      <c r="M33" s="2"/>
      <c r="O33" s="2"/>
    </row>
    <row r="34" spans="1:15" ht="13.5" customHeight="1">
      <c r="A34" s="56" t="s">
        <v>63</v>
      </c>
      <c r="B34" s="25"/>
      <c r="C34" s="60"/>
      <c r="D34" s="23"/>
      <c r="E34" s="103"/>
      <c r="F34" s="2"/>
      <c r="G34" s="2"/>
      <c r="I34" s="2"/>
      <c r="J34" s="2"/>
      <c r="K34" s="2"/>
      <c r="L34" s="2"/>
      <c r="M34" s="2"/>
      <c r="O34" s="2"/>
    </row>
    <row r="35" spans="1:15" ht="13.5" customHeight="1">
      <c r="A35" s="57" t="s">
        <v>175</v>
      </c>
      <c r="B35" s="31"/>
      <c r="C35" s="60"/>
      <c r="D35" s="23"/>
      <c r="E35" s="103"/>
      <c r="F35" s="2"/>
      <c r="G35" s="2"/>
      <c r="I35" s="2"/>
      <c r="J35" s="2"/>
      <c r="K35" s="2"/>
      <c r="L35" s="2"/>
      <c r="M35" s="2"/>
      <c r="O35" s="2"/>
    </row>
    <row r="36" spans="1:15" ht="13.5" customHeight="1">
      <c r="A36" s="59" t="s">
        <v>176</v>
      </c>
      <c r="B36" s="34">
        <f>SUM(B33:B35)</f>
        <v>152</v>
      </c>
      <c r="C36" s="34">
        <f>SUM(C33:C35)</f>
        <v>237</v>
      </c>
      <c r="D36" s="34">
        <f>SUM(D33:D35)</f>
        <v>224</v>
      </c>
      <c r="E36" s="103">
        <f>D36/C36</f>
        <v>0.9451476793248945</v>
      </c>
      <c r="F36" s="2"/>
      <c r="G36" s="2"/>
      <c r="I36" s="2"/>
      <c r="J36" s="2"/>
      <c r="K36" s="2"/>
      <c r="L36" s="2"/>
      <c r="M36" s="2"/>
      <c r="O36" s="2"/>
    </row>
    <row r="37" spans="1:15" ht="13.5" customHeight="1">
      <c r="A37" s="59"/>
      <c r="B37" s="34"/>
      <c r="C37" s="22"/>
      <c r="D37" s="21"/>
      <c r="E37" s="103"/>
      <c r="F37" s="2"/>
      <c r="G37" s="2"/>
      <c r="I37" s="2"/>
      <c r="J37" s="2"/>
      <c r="K37" s="2"/>
      <c r="L37" s="2"/>
      <c r="M37" s="2"/>
      <c r="O37" s="2"/>
    </row>
    <row r="38" spans="1:15" ht="13.5" customHeight="1">
      <c r="A38" s="56" t="s">
        <v>54</v>
      </c>
      <c r="B38" s="34"/>
      <c r="C38" s="22"/>
      <c r="D38" s="21"/>
      <c r="E38" s="103"/>
      <c r="F38" s="2"/>
      <c r="G38" s="2"/>
      <c r="I38" s="2"/>
      <c r="J38" s="2"/>
      <c r="K38" s="2"/>
      <c r="L38" s="2"/>
      <c r="M38" s="2"/>
      <c r="O38" s="2"/>
    </row>
    <row r="39" spans="1:15" ht="13.5" customHeight="1">
      <c r="A39" s="56" t="s">
        <v>55</v>
      </c>
      <c r="B39" s="34"/>
      <c r="C39" s="22"/>
      <c r="D39" s="21"/>
      <c r="E39" s="103"/>
      <c r="F39" s="2"/>
      <c r="G39" s="2"/>
      <c r="I39" s="2"/>
      <c r="J39" s="2"/>
      <c r="K39" s="2"/>
      <c r="L39" s="2"/>
      <c r="M39" s="2"/>
      <c r="O39" s="2"/>
    </row>
    <row r="40" spans="1:15" ht="13.5" customHeight="1">
      <c r="A40" s="57" t="s">
        <v>56</v>
      </c>
      <c r="B40" s="34"/>
      <c r="C40" s="22"/>
      <c r="D40" s="21"/>
      <c r="E40" s="103"/>
      <c r="F40" s="2"/>
      <c r="G40" s="2"/>
      <c r="I40" s="2"/>
      <c r="J40" s="2"/>
      <c r="K40" s="2"/>
      <c r="L40" s="2"/>
      <c r="M40" s="2"/>
      <c r="O40" s="2"/>
    </row>
    <row r="41" spans="1:15" ht="13.5" customHeight="1">
      <c r="A41" s="56" t="s">
        <v>57</v>
      </c>
      <c r="B41" s="34"/>
      <c r="C41" s="22"/>
      <c r="D41" s="21"/>
      <c r="E41" s="103"/>
      <c r="F41" s="2"/>
      <c r="G41" s="2"/>
      <c r="I41" s="2"/>
      <c r="J41" s="2"/>
      <c r="K41" s="2"/>
      <c r="L41" s="2"/>
      <c r="M41" s="2"/>
      <c r="O41" s="2"/>
    </row>
    <row r="42" spans="1:15" ht="13.5" customHeight="1">
      <c r="A42" s="56" t="s">
        <v>58</v>
      </c>
      <c r="B42" s="34"/>
      <c r="C42" s="22"/>
      <c r="D42" s="21"/>
      <c r="E42" s="103"/>
      <c r="F42" s="2"/>
      <c r="G42" s="2"/>
      <c r="I42" s="2"/>
      <c r="J42" s="2"/>
      <c r="K42" s="2"/>
      <c r="L42" s="2"/>
      <c r="M42" s="2"/>
      <c r="O42" s="2"/>
    </row>
    <row r="43" spans="1:15" ht="13.5" customHeight="1">
      <c r="A43" s="56" t="s">
        <v>59</v>
      </c>
      <c r="B43" s="34"/>
      <c r="C43" s="22"/>
      <c r="D43" s="21"/>
      <c r="E43" s="103"/>
      <c r="F43" s="2"/>
      <c r="G43" s="2"/>
      <c r="I43" s="2"/>
      <c r="J43" s="2"/>
      <c r="K43" s="2"/>
      <c r="L43" s="2"/>
      <c r="M43" s="2"/>
      <c r="O43" s="2"/>
    </row>
    <row r="44" spans="1:15" ht="13.5" customHeight="1">
      <c r="A44" s="56" t="s">
        <v>60</v>
      </c>
      <c r="B44" s="34"/>
      <c r="C44" s="22"/>
      <c r="D44" s="21"/>
      <c r="E44" s="103"/>
      <c r="F44" s="2"/>
      <c r="G44" s="2"/>
      <c r="I44" s="2"/>
      <c r="J44" s="2"/>
      <c r="K44" s="2"/>
      <c r="L44" s="2"/>
      <c r="M44" s="2"/>
      <c r="O44" s="2"/>
    </row>
    <row r="45" spans="1:15" ht="13.5" customHeight="1">
      <c r="A45" s="58" t="s">
        <v>66</v>
      </c>
      <c r="B45" s="34">
        <v>0</v>
      </c>
      <c r="C45" s="21">
        <v>0</v>
      </c>
      <c r="D45" s="21">
        <v>0</v>
      </c>
      <c r="E45" s="103"/>
      <c r="F45" s="2"/>
      <c r="G45" s="2"/>
      <c r="I45" s="2"/>
      <c r="J45" s="2"/>
      <c r="K45" s="2"/>
      <c r="L45" s="2"/>
      <c r="M45" s="2"/>
      <c r="O45" s="2"/>
    </row>
    <row r="46" spans="1:15" ht="13.5" customHeight="1">
      <c r="A46" s="18"/>
      <c r="B46" s="36"/>
      <c r="C46" s="21"/>
      <c r="D46" s="21"/>
      <c r="E46" s="103"/>
      <c r="F46" s="2"/>
      <c r="G46" s="2"/>
      <c r="I46" s="2"/>
      <c r="J46" s="2"/>
      <c r="K46" s="2"/>
      <c r="L46" s="2"/>
      <c r="M46" s="2"/>
      <c r="O46" s="2"/>
    </row>
    <row r="47" spans="1:9" ht="13.5" customHeight="1">
      <c r="A47" s="58" t="s">
        <v>28</v>
      </c>
      <c r="B47" s="29">
        <f>B45+B36</f>
        <v>152</v>
      </c>
      <c r="C47" s="29">
        <f>C45+C36</f>
        <v>237</v>
      </c>
      <c r="D47" s="29">
        <f>D45+D36</f>
        <v>224</v>
      </c>
      <c r="E47" s="103">
        <f>D47/C47</f>
        <v>0.9451476793248945</v>
      </c>
      <c r="F47" s="2"/>
      <c r="G47" s="2"/>
      <c r="I47" s="2"/>
    </row>
    <row r="48" spans="1:9" ht="13.5" customHeight="1">
      <c r="A48" s="28"/>
      <c r="B48" s="26"/>
      <c r="C48" s="26"/>
      <c r="D48" s="21"/>
      <c r="E48" s="103"/>
      <c r="F48" s="2"/>
      <c r="G48" s="2"/>
      <c r="I48" s="2"/>
    </row>
    <row r="49" spans="1:5" ht="15" customHeight="1">
      <c r="A49" s="27" t="s">
        <v>35</v>
      </c>
      <c r="B49" s="26">
        <f>B31+B47</f>
        <v>13169</v>
      </c>
      <c r="C49" s="26">
        <f>C31+C47</f>
        <v>13891</v>
      </c>
      <c r="D49" s="26">
        <f>D31+D47</f>
        <v>13150</v>
      </c>
      <c r="E49" s="103">
        <f>D49/C49</f>
        <v>0.9466561082715427</v>
      </c>
    </row>
  </sheetData>
  <sheetProtection/>
  <mergeCells count="8">
    <mergeCell ref="B10:D10"/>
    <mergeCell ref="A4:E4"/>
    <mergeCell ref="A3:E3"/>
    <mergeCell ref="A9:E9"/>
    <mergeCell ref="A10:A11"/>
    <mergeCell ref="A5:E5"/>
    <mergeCell ref="B7:E7"/>
    <mergeCell ref="E10:E11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2"/>
  </sheetPr>
  <dimension ref="A3:O49"/>
  <sheetViews>
    <sheetView zoomScale="130" zoomScaleNormal="130" zoomScalePageLayoutView="0" workbookViewId="0" topLeftCell="A13">
      <selection activeCell="B10" sqref="B10:E11"/>
    </sheetView>
  </sheetViews>
  <sheetFormatPr defaultColWidth="9.00390625" defaultRowHeight="12.75"/>
  <cols>
    <col min="1" max="1" width="45.75390625" style="0" customWidth="1"/>
    <col min="2" max="3" width="12.75390625" style="0" customWidth="1"/>
    <col min="4" max="4" width="12.125" style="0" customWidth="1"/>
    <col min="5" max="5" width="13.625" style="0" customWidth="1"/>
    <col min="6" max="6" width="10.125" style="0" customWidth="1"/>
    <col min="7" max="7" width="9.875" style="0" customWidth="1"/>
    <col min="8" max="8" width="11.375" style="0" customWidth="1"/>
    <col min="9" max="9" width="10.125" style="0" customWidth="1"/>
    <col min="10" max="11" width="10.00390625" style="0" customWidth="1"/>
    <col min="12" max="12" width="9.375" style="0" customWidth="1"/>
    <col min="13" max="13" width="10.125" style="0" customWidth="1"/>
    <col min="14" max="14" width="11.375" style="0" customWidth="1"/>
    <col min="15" max="15" width="12.75390625" style="0" customWidth="1"/>
  </cols>
  <sheetData>
    <row r="3" spans="1:5" ht="12.75" customHeight="1">
      <c r="A3" s="350" t="s">
        <v>182</v>
      </c>
      <c r="B3" s="350"/>
      <c r="C3" s="350"/>
      <c r="D3" s="350"/>
      <c r="E3" s="350"/>
    </row>
    <row r="4" spans="1:8" ht="18" customHeight="1">
      <c r="A4" s="268" t="s">
        <v>180</v>
      </c>
      <c r="B4" s="268"/>
      <c r="C4" s="268"/>
      <c r="D4" s="268"/>
      <c r="E4" s="268"/>
      <c r="F4" s="77"/>
      <c r="G4" s="77"/>
      <c r="H4" s="77"/>
    </row>
    <row r="5" spans="1:8" ht="14.25" customHeight="1">
      <c r="A5" s="268"/>
      <c r="B5" s="268"/>
      <c r="C5" s="268"/>
      <c r="D5" s="268"/>
      <c r="E5" s="268"/>
      <c r="F5" s="77"/>
      <c r="G5" s="77"/>
      <c r="H5" s="77"/>
    </row>
    <row r="6" spans="1:8" ht="14.25" customHeight="1">
      <c r="A6" s="54"/>
      <c r="B6" s="54"/>
      <c r="C6" s="54"/>
      <c r="D6" s="54"/>
      <c r="E6" s="54"/>
      <c r="F6" s="77"/>
      <c r="G6" s="77"/>
      <c r="H6" s="77"/>
    </row>
    <row r="7" spans="1:8" ht="14.25" customHeight="1">
      <c r="A7" s="69" t="s">
        <v>140</v>
      </c>
      <c r="B7" s="214" t="s">
        <v>245</v>
      </c>
      <c r="C7" s="214"/>
      <c r="D7" s="214"/>
      <c r="E7" s="214"/>
      <c r="F7" s="77"/>
      <c r="G7" s="77"/>
      <c r="H7" s="77"/>
    </row>
    <row r="8" spans="1:8" ht="14.25" customHeight="1">
      <c r="A8" s="64"/>
      <c r="B8" s="61"/>
      <c r="C8" s="61"/>
      <c r="D8" s="61"/>
      <c r="E8" s="61"/>
      <c r="F8" s="77"/>
      <c r="G8" s="77"/>
      <c r="H8" s="77"/>
    </row>
    <row r="9" spans="1:7" ht="15" customHeight="1">
      <c r="A9" s="267" t="s">
        <v>1</v>
      </c>
      <c r="B9" s="267"/>
      <c r="C9" s="267"/>
      <c r="D9" s="267"/>
      <c r="E9" s="267"/>
      <c r="F9" s="3"/>
      <c r="G9" s="7"/>
    </row>
    <row r="10" spans="1:5" ht="20.25" customHeight="1">
      <c r="A10" s="285" t="s">
        <v>12</v>
      </c>
      <c r="B10" s="275" t="s">
        <v>36</v>
      </c>
      <c r="C10" s="275"/>
      <c r="D10" s="275"/>
      <c r="E10" s="283" t="s">
        <v>282</v>
      </c>
    </row>
    <row r="11" spans="1:5" ht="16.5" customHeight="1">
      <c r="A11" s="286"/>
      <c r="B11" s="19" t="s">
        <v>265</v>
      </c>
      <c r="C11" s="185" t="s">
        <v>266</v>
      </c>
      <c r="D11" s="186" t="s">
        <v>269</v>
      </c>
      <c r="E11" s="284"/>
    </row>
    <row r="12" spans="1:15" ht="13.5" customHeight="1">
      <c r="A12" s="65" t="s">
        <v>46</v>
      </c>
      <c r="B12" s="23">
        <v>8082</v>
      </c>
      <c r="C12" s="23">
        <v>7323</v>
      </c>
      <c r="D12" s="21">
        <v>6568</v>
      </c>
      <c r="E12" s="103">
        <f>D12/C12</f>
        <v>0.8969001775228731</v>
      </c>
      <c r="F12" s="2"/>
      <c r="G12" s="2"/>
      <c r="I12" s="2"/>
      <c r="J12" s="2"/>
      <c r="K12" s="2"/>
      <c r="L12" s="2"/>
      <c r="M12" s="2"/>
      <c r="O12" s="2"/>
    </row>
    <row r="13" spans="1:15" ht="13.5" customHeight="1">
      <c r="A13" s="66" t="s">
        <v>47</v>
      </c>
      <c r="B13" s="23">
        <v>2223</v>
      </c>
      <c r="C13" s="23">
        <v>2046</v>
      </c>
      <c r="D13" s="21">
        <v>1872</v>
      </c>
      <c r="E13" s="103">
        <f>D13/C13</f>
        <v>0.9149560117302052</v>
      </c>
      <c r="F13" s="2"/>
      <c r="G13" s="2"/>
      <c r="I13" s="2"/>
      <c r="J13" s="2"/>
      <c r="K13" s="2"/>
      <c r="L13" s="2"/>
      <c r="M13" s="2"/>
      <c r="O13" s="2"/>
    </row>
    <row r="14" spans="1:15" ht="13.5" customHeight="1">
      <c r="A14" s="65" t="s">
        <v>169</v>
      </c>
      <c r="B14" s="23">
        <v>2003</v>
      </c>
      <c r="C14" s="23">
        <v>1984</v>
      </c>
      <c r="D14" s="21">
        <v>1257</v>
      </c>
      <c r="E14" s="103">
        <f>D14/C14</f>
        <v>0.6335685483870968</v>
      </c>
      <c r="F14" s="2"/>
      <c r="G14" s="2"/>
      <c r="I14" s="2"/>
      <c r="J14" s="2"/>
      <c r="K14" s="2"/>
      <c r="L14" s="2"/>
      <c r="M14" s="2"/>
      <c r="O14" s="2"/>
    </row>
    <row r="15" spans="1:15" ht="13.5" customHeight="1">
      <c r="A15" s="73" t="s">
        <v>171</v>
      </c>
      <c r="B15" s="23">
        <v>0</v>
      </c>
      <c r="C15" s="21"/>
      <c r="D15" s="21"/>
      <c r="E15" s="103"/>
      <c r="F15" s="2"/>
      <c r="G15" s="2"/>
      <c r="I15" s="2"/>
      <c r="J15" s="2"/>
      <c r="K15" s="2"/>
      <c r="L15" s="2"/>
      <c r="M15" s="2"/>
      <c r="O15" s="2"/>
    </row>
    <row r="16" spans="1:15" ht="13.5" customHeight="1">
      <c r="A16" s="65" t="s">
        <v>170</v>
      </c>
      <c r="B16" s="23">
        <v>0</v>
      </c>
      <c r="C16" s="21"/>
      <c r="D16" s="21"/>
      <c r="E16" s="103"/>
      <c r="F16" s="2"/>
      <c r="G16" s="2"/>
      <c r="I16" s="2"/>
      <c r="J16" s="2"/>
      <c r="K16" s="2"/>
      <c r="L16" s="2"/>
      <c r="M16" s="2"/>
      <c r="O16" s="2"/>
    </row>
    <row r="17" spans="1:15" ht="13.5" customHeight="1">
      <c r="A17" s="67" t="s">
        <v>172</v>
      </c>
      <c r="B17" s="23">
        <v>0</v>
      </c>
      <c r="C17" s="21"/>
      <c r="D17" s="23"/>
      <c r="E17" s="103"/>
      <c r="F17" s="2"/>
      <c r="G17" s="2"/>
      <c r="I17" s="2"/>
      <c r="J17" s="2"/>
      <c r="K17" s="2"/>
      <c r="L17" s="2"/>
      <c r="M17" s="2"/>
      <c r="O17" s="2"/>
    </row>
    <row r="18" spans="1:15" ht="13.5" customHeight="1">
      <c r="A18" s="74" t="s">
        <v>173</v>
      </c>
      <c r="B18" s="23">
        <v>0</v>
      </c>
      <c r="C18" s="20"/>
      <c r="D18" s="21"/>
      <c r="E18" s="103"/>
      <c r="F18" s="2"/>
      <c r="G18" s="2"/>
      <c r="I18" s="2"/>
      <c r="J18" s="2"/>
      <c r="K18" s="2"/>
      <c r="L18" s="2"/>
      <c r="M18" s="2"/>
      <c r="O18" s="2"/>
    </row>
    <row r="19" spans="1:15" ht="13.5" customHeight="1">
      <c r="A19" s="75"/>
      <c r="B19" s="23"/>
      <c r="C19" s="24"/>
      <c r="D19" s="21"/>
      <c r="E19" s="103"/>
      <c r="F19" s="2"/>
      <c r="G19" s="2"/>
      <c r="I19" s="2"/>
      <c r="J19" s="2"/>
      <c r="K19" s="2"/>
      <c r="L19" s="2"/>
      <c r="M19" s="2"/>
      <c r="O19" s="2"/>
    </row>
    <row r="20" spans="1:15" ht="13.5" customHeight="1">
      <c r="A20" s="59" t="s">
        <v>174</v>
      </c>
      <c r="B20" s="46">
        <f>SUM(B12:B19)</f>
        <v>12308</v>
      </c>
      <c r="C20" s="46">
        <f>SUM(C12:C19)</f>
        <v>11353</v>
      </c>
      <c r="D20" s="46">
        <f>SUM(D12:D19)</f>
        <v>9697</v>
      </c>
      <c r="E20" s="103">
        <f>D20/C20</f>
        <v>0.8541354708006694</v>
      </c>
      <c r="F20" s="2"/>
      <c r="G20" s="2"/>
      <c r="I20" s="2"/>
      <c r="J20" s="2"/>
      <c r="K20" s="2"/>
      <c r="L20" s="2"/>
      <c r="M20" s="2"/>
      <c r="O20" s="2"/>
    </row>
    <row r="21" spans="1:15" ht="13.5" customHeight="1">
      <c r="A21" s="59"/>
      <c r="B21" s="72"/>
      <c r="C21" s="72"/>
      <c r="D21" s="22"/>
      <c r="E21" s="103"/>
      <c r="F21" s="2"/>
      <c r="G21" s="2"/>
      <c r="I21" s="2"/>
      <c r="J21" s="2"/>
      <c r="K21" s="2"/>
      <c r="L21" s="2"/>
      <c r="M21" s="2"/>
      <c r="O21" s="2"/>
    </row>
    <row r="22" spans="1:15" ht="13.5" customHeight="1">
      <c r="A22" s="56" t="s">
        <v>54</v>
      </c>
      <c r="B22" s="25"/>
      <c r="C22" s="72"/>
      <c r="D22" s="22"/>
      <c r="E22" s="103"/>
      <c r="F22" s="2"/>
      <c r="G22" s="2"/>
      <c r="I22" s="2"/>
      <c r="J22" s="2"/>
      <c r="K22" s="2"/>
      <c r="L22" s="2"/>
      <c r="M22" s="2"/>
      <c r="O22" s="2"/>
    </row>
    <row r="23" spans="1:15" ht="13.5" customHeight="1">
      <c r="A23" s="56" t="s">
        <v>55</v>
      </c>
      <c r="B23" s="25"/>
      <c r="C23" s="72"/>
      <c r="D23" s="22"/>
      <c r="E23" s="103"/>
      <c r="F23" s="2"/>
      <c r="G23" s="2"/>
      <c r="I23" s="2"/>
      <c r="J23" s="2"/>
      <c r="K23" s="2"/>
      <c r="L23" s="2"/>
      <c r="M23" s="2"/>
      <c r="O23" s="2"/>
    </row>
    <row r="24" spans="1:15" ht="13.5" customHeight="1">
      <c r="A24" s="57" t="s">
        <v>56</v>
      </c>
      <c r="B24" s="31"/>
      <c r="C24" s="72"/>
      <c r="D24" s="22"/>
      <c r="E24" s="103"/>
      <c r="F24" s="2"/>
      <c r="G24" s="2"/>
      <c r="I24" s="2"/>
      <c r="J24" s="2"/>
      <c r="K24" s="2"/>
      <c r="L24" s="2"/>
      <c r="M24" s="2"/>
      <c r="O24" s="2"/>
    </row>
    <row r="25" spans="1:15" ht="13.5" customHeight="1">
      <c r="A25" s="56" t="s">
        <v>57</v>
      </c>
      <c r="B25" s="25"/>
      <c r="C25" s="72"/>
      <c r="D25" s="22"/>
      <c r="E25" s="103"/>
      <c r="F25" s="2"/>
      <c r="G25" s="2"/>
      <c r="I25" s="2"/>
      <c r="J25" s="2"/>
      <c r="K25" s="2"/>
      <c r="L25" s="2"/>
      <c r="M25" s="2"/>
      <c r="O25" s="2"/>
    </row>
    <row r="26" spans="1:15" ht="13.5" customHeight="1">
      <c r="A26" s="56" t="s">
        <v>58</v>
      </c>
      <c r="B26" s="25"/>
      <c r="C26" s="76" t="s">
        <v>177</v>
      </c>
      <c r="D26" s="62" t="s">
        <v>177</v>
      </c>
      <c r="E26" s="103"/>
      <c r="F26" s="2"/>
      <c r="G26" s="2"/>
      <c r="I26" s="2"/>
      <c r="J26" s="2"/>
      <c r="K26" s="2"/>
      <c r="L26" s="2"/>
      <c r="M26" s="2"/>
      <c r="O26" s="2"/>
    </row>
    <row r="27" spans="1:15" ht="13.5" customHeight="1">
      <c r="A27" s="56" t="s">
        <v>59</v>
      </c>
      <c r="B27" s="25"/>
      <c r="C27" s="72"/>
      <c r="D27" s="22"/>
      <c r="E27" s="103"/>
      <c r="F27" s="2"/>
      <c r="G27" s="2"/>
      <c r="I27" s="2"/>
      <c r="J27" s="2"/>
      <c r="K27" s="2"/>
      <c r="L27" s="2"/>
      <c r="M27" s="2"/>
      <c r="O27" s="2"/>
    </row>
    <row r="28" spans="1:15" ht="13.5" customHeight="1">
      <c r="A28" s="56" t="s">
        <v>60</v>
      </c>
      <c r="B28" s="25"/>
      <c r="C28" s="72"/>
      <c r="D28" s="22"/>
      <c r="E28" s="103"/>
      <c r="F28" s="2"/>
      <c r="G28" s="2"/>
      <c r="I28" s="2"/>
      <c r="J28" s="2"/>
      <c r="K28" s="2"/>
      <c r="L28" s="2"/>
      <c r="M28" s="2"/>
      <c r="O28" s="2"/>
    </row>
    <row r="29" spans="1:15" ht="13.5" customHeight="1">
      <c r="A29" s="58" t="s">
        <v>61</v>
      </c>
      <c r="B29" s="34">
        <v>0</v>
      </c>
      <c r="C29" s="34">
        <v>0</v>
      </c>
      <c r="D29" s="22">
        <v>0</v>
      </c>
      <c r="E29" s="103"/>
      <c r="F29" s="2"/>
      <c r="G29" s="2"/>
      <c r="I29" s="2"/>
      <c r="J29" s="2"/>
      <c r="K29" s="2"/>
      <c r="L29" s="2"/>
      <c r="M29" s="2"/>
      <c r="O29" s="2"/>
    </row>
    <row r="30" spans="1:15" ht="13.5" customHeight="1">
      <c r="A30" s="59"/>
      <c r="B30" s="24"/>
      <c r="C30" s="24"/>
      <c r="D30" s="21"/>
      <c r="E30" s="103"/>
      <c r="F30" s="2"/>
      <c r="G30" s="2"/>
      <c r="I30" s="2"/>
      <c r="J30" s="2"/>
      <c r="K30" s="2"/>
      <c r="L30" s="2"/>
      <c r="M30" s="2"/>
      <c r="O30" s="2"/>
    </row>
    <row r="31" spans="1:15" ht="13.5" customHeight="1">
      <c r="A31" s="58" t="s">
        <v>27</v>
      </c>
      <c r="B31" s="46">
        <f>B29+B20</f>
        <v>12308</v>
      </c>
      <c r="C31" s="46">
        <f>C29+C20</f>
        <v>11353</v>
      </c>
      <c r="D31" s="46">
        <f>D29+D20</f>
        <v>9697</v>
      </c>
      <c r="E31" s="103">
        <f>D31/C31</f>
        <v>0.8541354708006694</v>
      </c>
      <c r="F31" s="2"/>
      <c r="G31" s="2"/>
      <c r="I31" s="2"/>
      <c r="J31" s="2"/>
      <c r="K31" s="2"/>
      <c r="L31" s="2"/>
      <c r="M31" s="2"/>
      <c r="O31" s="2"/>
    </row>
    <row r="32" spans="1:15" ht="13.5" customHeight="1">
      <c r="A32" s="59"/>
      <c r="B32" s="24"/>
      <c r="C32" s="24"/>
      <c r="D32" s="21"/>
      <c r="E32" s="103"/>
      <c r="F32" s="2"/>
      <c r="G32" s="2"/>
      <c r="I32" s="2"/>
      <c r="J32" s="2"/>
      <c r="K32" s="2"/>
      <c r="L32" s="2"/>
      <c r="M32" s="2"/>
      <c r="O32" s="2"/>
    </row>
    <row r="33" spans="1:15" ht="13.5" customHeight="1">
      <c r="A33" s="56" t="s">
        <v>62</v>
      </c>
      <c r="B33" s="25"/>
      <c r="C33" s="24"/>
      <c r="D33" s="21"/>
      <c r="E33" s="103"/>
      <c r="F33" s="2"/>
      <c r="G33" s="2"/>
      <c r="I33" s="2"/>
      <c r="J33" s="2"/>
      <c r="K33" s="2"/>
      <c r="L33" s="2"/>
      <c r="M33" s="2"/>
      <c r="O33" s="2"/>
    </row>
    <row r="34" spans="1:15" ht="13.5" customHeight="1">
      <c r="A34" s="56" t="s">
        <v>63</v>
      </c>
      <c r="B34" s="25"/>
      <c r="C34" s="60"/>
      <c r="D34" s="23"/>
      <c r="E34" s="103"/>
      <c r="F34" s="2"/>
      <c r="G34" s="2"/>
      <c r="I34" s="2"/>
      <c r="J34" s="2"/>
      <c r="K34" s="2"/>
      <c r="L34" s="2"/>
      <c r="M34" s="2"/>
      <c r="O34" s="2"/>
    </row>
    <row r="35" spans="1:15" ht="13.5" customHeight="1">
      <c r="A35" s="57" t="s">
        <v>175</v>
      </c>
      <c r="B35" s="31"/>
      <c r="C35" s="60"/>
      <c r="D35" s="23"/>
      <c r="E35" s="103"/>
      <c r="F35" s="2"/>
      <c r="G35" s="2"/>
      <c r="I35" s="2"/>
      <c r="J35" s="2"/>
      <c r="K35" s="2"/>
      <c r="L35" s="2"/>
      <c r="M35" s="2"/>
      <c r="O35" s="2"/>
    </row>
    <row r="36" spans="1:15" ht="13.5" customHeight="1">
      <c r="A36" s="59" t="s">
        <v>176</v>
      </c>
      <c r="B36" s="34">
        <v>0</v>
      </c>
      <c r="C36" s="22">
        <v>0</v>
      </c>
      <c r="D36" s="21">
        <v>0</v>
      </c>
      <c r="E36" s="103"/>
      <c r="F36" s="2"/>
      <c r="G36" s="2"/>
      <c r="I36" s="2"/>
      <c r="J36" s="2"/>
      <c r="K36" s="2"/>
      <c r="L36" s="2"/>
      <c r="M36" s="2"/>
      <c r="O36" s="2"/>
    </row>
    <row r="37" spans="1:15" ht="13.5" customHeight="1">
      <c r="A37" s="59"/>
      <c r="B37" s="34"/>
      <c r="C37" s="22"/>
      <c r="D37" s="21"/>
      <c r="E37" s="103"/>
      <c r="F37" s="2"/>
      <c r="G37" s="2"/>
      <c r="I37" s="2"/>
      <c r="J37" s="2"/>
      <c r="K37" s="2"/>
      <c r="L37" s="2"/>
      <c r="M37" s="2"/>
      <c r="O37" s="2"/>
    </row>
    <row r="38" spans="1:15" ht="13.5" customHeight="1">
      <c r="A38" s="56" t="s">
        <v>54</v>
      </c>
      <c r="B38" s="34"/>
      <c r="C38" s="22"/>
      <c r="D38" s="21"/>
      <c r="E38" s="103"/>
      <c r="F38" s="2"/>
      <c r="G38" s="2"/>
      <c r="I38" s="2"/>
      <c r="J38" s="2"/>
      <c r="K38" s="2"/>
      <c r="L38" s="2"/>
      <c r="M38" s="2"/>
      <c r="O38" s="2"/>
    </row>
    <row r="39" spans="1:15" ht="13.5" customHeight="1">
      <c r="A39" s="56" t="s">
        <v>55</v>
      </c>
      <c r="B39" s="34"/>
      <c r="C39" s="22"/>
      <c r="D39" s="21"/>
      <c r="E39" s="103"/>
      <c r="F39" s="2"/>
      <c r="G39" s="2"/>
      <c r="I39" s="2"/>
      <c r="J39" s="2"/>
      <c r="K39" s="2"/>
      <c r="L39" s="2"/>
      <c r="M39" s="2"/>
      <c r="O39" s="2"/>
    </row>
    <row r="40" spans="1:15" ht="13.5" customHeight="1">
      <c r="A40" s="57" t="s">
        <v>56</v>
      </c>
      <c r="B40" s="34"/>
      <c r="C40" s="22"/>
      <c r="D40" s="21"/>
      <c r="E40" s="103"/>
      <c r="F40" s="2"/>
      <c r="G40" s="2"/>
      <c r="I40" s="2"/>
      <c r="J40" s="2"/>
      <c r="K40" s="2"/>
      <c r="L40" s="2"/>
      <c r="M40" s="2"/>
      <c r="O40" s="2"/>
    </row>
    <row r="41" spans="1:15" ht="13.5" customHeight="1">
      <c r="A41" s="56" t="s">
        <v>57</v>
      </c>
      <c r="B41" s="34"/>
      <c r="C41" s="22"/>
      <c r="D41" s="21"/>
      <c r="E41" s="103"/>
      <c r="F41" s="2"/>
      <c r="G41" s="2"/>
      <c r="I41" s="2"/>
      <c r="J41" s="2"/>
      <c r="K41" s="2"/>
      <c r="L41" s="2"/>
      <c r="M41" s="2"/>
      <c r="O41" s="2"/>
    </row>
    <row r="42" spans="1:15" ht="13.5" customHeight="1">
      <c r="A42" s="56" t="s">
        <v>58</v>
      </c>
      <c r="B42" s="34"/>
      <c r="C42" s="22"/>
      <c r="D42" s="21"/>
      <c r="E42" s="103"/>
      <c r="F42" s="2"/>
      <c r="G42" s="2"/>
      <c r="I42" s="2"/>
      <c r="J42" s="2"/>
      <c r="K42" s="2"/>
      <c r="L42" s="2"/>
      <c r="M42" s="2"/>
      <c r="O42" s="2"/>
    </row>
    <row r="43" spans="1:15" ht="13.5" customHeight="1">
      <c r="A43" s="56" t="s">
        <v>59</v>
      </c>
      <c r="B43" s="34"/>
      <c r="C43" s="22"/>
      <c r="D43" s="21"/>
      <c r="E43" s="103"/>
      <c r="F43" s="2"/>
      <c r="G43" s="2"/>
      <c r="I43" s="2"/>
      <c r="J43" s="2"/>
      <c r="K43" s="2"/>
      <c r="L43" s="2"/>
      <c r="M43" s="2"/>
      <c r="O43" s="2"/>
    </row>
    <row r="44" spans="1:15" ht="13.5" customHeight="1">
      <c r="A44" s="56" t="s">
        <v>60</v>
      </c>
      <c r="B44" s="34"/>
      <c r="C44" s="22"/>
      <c r="D44" s="21"/>
      <c r="E44" s="103"/>
      <c r="F44" s="2"/>
      <c r="G44" s="2"/>
      <c r="I44" s="2"/>
      <c r="J44" s="2"/>
      <c r="K44" s="2"/>
      <c r="L44" s="2"/>
      <c r="M44" s="2"/>
      <c r="O44" s="2"/>
    </row>
    <row r="45" spans="1:15" ht="13.5" customHeight="1">
      <c r="A45" s="58" t="s">
        <v>66</v>
      </c>
      <c r="B45" s="34">
        <v>0</v>
      </c>
      <c r="C45" s="21">
        <v>0</v>
      </c>
      <c r="D45" s="21">
        <v>0</v>
      </c>
      <c r="E45" s="103"/>
      <c r="F45" s="2"/>
      <c r="G45" s="2"/>
      <c r="I45" s="2"/>
      <c r="J45" s="2"/>
      <c r="K45" s="2"/>
      <c r="L45" s="2"/>
      <c r="M45" s="2"/>
      <c r="O45" s="2"/>
    </row>
    <row r="46" spans="1:15" ht="13.5" customHeight="1">
      <c r="A46" s="18"/>
      <c r="B46" s="36"/>
      <c r="C46" s="21"/>
      <c r="D46" s="21"/>
      <c r="E46" s="103"/>
      <c r="F46" s="2"/>
      <c r="G46" s="2"/>
      <c r="I46" s="2"/>
      <c r="J46" s="2"/>
      <c r="K46" s="2"/>
      <c r="L46" s="2"/>
      <c r="M46" s="2"/>
      <c r="O46" s="2"/>
    </row>
    <row r="47" spans="1:9" ht="13.5" customHeight="1">
      <c r="A47" s="58" t="s">
        <v>28</v>
      </c>
      <c r="B47" s="29">
        <f>B45+B36</f>
        <v>0</v>
      </c>
      <c r="C47" s="29">
        <f>C45+C36</f>
        <v>0</v>
      </c>
      <c r="D47" s="29">
        <f>D45+D36</f>
        <v>0</v>
      </c>
      <c r="E47" s="103"/>
      <c r="F47" s="2"/>
      <c r="G47" s="2"/>
      <c r="I47" s="2"/>
    </row>
    <row r="48" spans="1:9" ht="13.5" customHeight="1">
      <c r="A48" s="28"/>
      <c r="B48" s="26"/>
      <c r="C48" s="26"/>
      <c r="D48" s="21"/>
      <c r="E48" s="103"/>
      <c r="F48" s="2"/>
      <c r="G48" s="2"/>
      <c r="I48" s="2"/>
    </row>
    <row r="49" spans="1:5" ht="15" customHeight="1">
      <c r="A49" s="27" t="s">
        <v>35</v>
      </c>
      <c r="B49" s="26">
        <f>B31+B47</f>
        <v>12308</v>
      </c>
      <c r="C49" s="26">
        <f>C31+C47</f>
        <v>11353</v>
      </c>
      <c r="D49" s="26">
        <f>D31+D47</f>
        <v>9697</v>
      </c>
      <c r="E49" s="103">
        <f>D49/C49</f>
        <v>0.8541354708006694</v>
      </c>
    </row>
  </sheetData>
  <sheetProtection/>
  <mergeCells count="8">
    <mergeCell ref="B10:D10"/>
    <mergeCell ref="A4:E4"/>
    <mergeCell ref="A3:E3"/>
    <mergeCell ref="A9:E9"/>
    <mergeCell ref="A10:A11"/>
    <mergeCell ref="A5:E5"/>
    <mergeCell ref="B7:E7"/>
    <mergeCell ref="E10:E11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2:L138"/>
  <sheetViews>
    <sheetView zoomScalePageLayoutView="0" workbookViewId="0" topLeftCell="A52">
      <selection activeCell="J85" sqref="J85"/>
    </sheetView>
  </sheetViews>
  <sheetFormatPr defaultColWidth="9.00390625" defaultRowHeight="12.75"/>
  <cols>
    <col min="4" max="4" width="25.125" style="0" customWidth="1"/>
    <col min="5" max="5" width="12.75390625" style="0" customWidth="1"/>
    <col min="6" max="6" width="11.875" style="0" customWidth="1"/>
    <col min="7" max="7" width="12.00390625" style="0" customWidth="1"/>
    <col min="8" max="8" width="11.625" style="0" customWidth="1"/>
    <col min="9" max="12" width="12.625" style="0" customWidth="1"/>
  </cols>
  <sheetData>
    <row r="2" spans="1:8" ht="12.75">
      <c r="A2" s="267" t="s">
        <v>136</v>
      </c>
      <c r="B2" s="267"/>
      <c r="C2" s="267"/>
      <c r="D2" s="267"/>
      <c r="E2" s="267"/>
      <c r="F2" s="267"/>
      <c r="G2" s="267"/>
      <c r="H2" s="267"/>
    </row>
    <row r="3" spans="1:8" ht="12.75">
      <c r="A3" s="268" t="s">
        <v>271</v>
      </c>
      <c r="B3" s="268"/>
      <c r="C3" s="268"/>
      <c r="D3" s="268"/>
      <c r="E3" s="268"/>
      <c r="F3" s="268"/>
      <c r="G3" s="268"/>
      <c r="H3" s="268"/>
    </row>
    <row r="4" spans="1:8" ht="12.75">
      <c r="A4" s="268" t="s">
        <v>32</v>
      </c>
      <c r="B4" s="268"/>
      <c r="C4" s="268"/>
      <c r="D4" s="268"/>
      <c r="E4" s="268"/>
      <c r="F4" s="268"/>
      <c r="G4" s="268"/>
      <c r="H4" s="268"/>
    </row>
    <row r="5" spans="1:8" ht="12.75">
      <c r="A5" s="269" t="s">
        <v>1</v>
      </c>
      <c r="B5" s="269"/>
      <c r="C5" s="269"/>
      <c r="D5" s="269"/>
      <c r="E5" s="269"/>
      <c r="F5" s="269"/>
      <c r="G5" s="269"/>
      <c r="H5" s="269"/>
    </row>
    <row r="6" spans="1:8" ht="12.75" customHeight="1">
      <c r="A6" s="270" t="s">
        <v>2</v>
      </c>
      <c r="B6" s="271"/>
      <c r="C6" s="271"/>
      <c r="D6" s="272"/>
      <c r="E6" s="275" t="s">
        <v>6</v>
      </c>
      <c r="F6" s="275"/>
      <c r="G6" s="275"/>
      <c r="H6" s="217" t="s">
        <v>268</v>
      </c>
    </row>
    <row r="7" spans="1:8" ht="12.75">
      <c r="A7" s="273"/>
      <c r="B7" s="258"/>
      <c r="C7" s="258"/>
      <c r="D7" s="274"/>
      <c r="E7" s="19" t="s">
        <v>265</v>
      </c>
      <c r="F7" s="19" t="s">
        <v>266</v>
      </c>
      <c r="G7" s="19" t="s">
        <v>269</v>
      </c>
      <c r="H7" s="217"/>
    </row>
    <row r="8" spans="1:8" ht="12.75">
      <c r="A8" s="252" t="s">
        <v>72</v>
      </c>
      <c r="B8" s="252"/>
      <c r="C8" s="252"/>
      <c r="D8" s="252"/>
      <c r="E8" s="28">
        <v>136005</v>
      </c>
      <c r="F8" s="28">
        <v>136005</v>
      </c>
      <c r="G8" s="28">
        <v>136005</v>
      </c>
      <c r="H8" s="110">
        <f aca="true" t="shared" si="0" ref="H8:H13">G8/F8</f>
        <v>1</v>
      </c>
    </row>
    <row r="9" spans="1:8" ht="12.75">
      <c r="A9" s="205" t="s">
        <v>73</v>
      </c>
      <c r="B9" s="205"/>
      <c r="C9" s="205"/>
      <c r="D9" s="205"/>
      <c r="E9" s="21">
        <v>65467</v>
      </c>
      <c r="F9" s="21">
        <v>67976</v>
      </c>
      <c r="G9" s="21">
        <v>67976</v>
      </c>
      <c r="H9" s="110">
        <f t="shared" si="0"/>
        <v>1</v>
      </c>
    </row>
    <row r="10" spans="1:8" ht="23.25" customHeight="1">
      <c r="A10" s="195" t="s">
        <v>74</v>
      </c>
      <c r="B10" s="196"/>
      <c r="C10" s="196"/>
      <c r="D10" s="197"/>
      <c r="E10" s="21">
        <v>35729</v>
      </c>
      <c r="F10" s="21">
        <v>85277</v>
      </c>
      <c r="G10" s="21">
        <v>85277</v>
      </c>
      <c r="H10" s="110">
        <f t="shared" si="0"/>
        <v>1</v>
      </c>
    </row>
    <row r="11" spans="1:8" ht="12.75">
      <c r="A11" s="193" t="s">
        <v>75</v>
      </c>
      <c r="B11" s="210"/>
      <c r="C11" s="210"/>
      <c r="D11" s="194"/>
      <c r="E11" s="21">
        <v>4607</v>
      </c>
      <c r="F11" s="21">
        <v>4607</v>
      </c>
      <c r="G11" s="21">
        <v>4607</v>
      </c>
      <c r="H11" s="110">
        <f t="shared" si="0"/>
        <v>1</v>
      </c>
    </row>
    <row r="12" spans="1:8" ht="12.75">
      <c r="A12" s="193" t="s">
        <v>76</v>
      </c>
      <c r="B12" s="210"/>
      <c r="C12" s="210"/>
      <c r="D12" s="194"/>
      <c r="E12" s="21">
        <v>2168</v>
      </c>
      <c r="F12" s="21">
        <v>2656</v>
      </c>
      <c r="G12" s="21">
        <v>2656</v>
      </c>
      <c r="H12" s="110">
        <f t="shared" si="0"/>
        <v>1</v>
      </c>
    </row>
    <row r="13" spans="1:8" ht="12.75">
      <c r="A13" s="193" t="s">
        <v>77</v>
      </c>
      <c r="B13" s="210"/>
      <c r="C13" s="210"/>
      <c r="D13" s="194"/>
      <c r="E13" s="21">
        <v>62000</v>
      </c>
      <c r="F13" s="21">
        <v>44550</v>
      </c>
      <c r="G13" s="21">
        <v>44550</v>
      </c>
      <c r="H13" s="110">
        <f t="shared" si="0"/>
        <v>1</v>
      </c>
    </row>
    <row r="14" spans="1:8" ht="23.25" customHeight="1">
      <c r="A14" s="195" t="s">
        <v>78</v>
      </c>
      <c r="B14" s="196"/>
      <c r="C14" s="196"/>
      <c r="D14" s="197"/>
      <c r="E14" s="21"/>
      <c r="F14" s="21"/>
      <c r="G14" s="21"/>
      <c r="H14" s="28">
        <f>SUM(E14:G14)</f>
        <v>0</v>
      </c>
    </row>
    <row r="15" spans="1:8" ht="23.25" customHeight="1">
      <c r="A15" s="195" t="s">
        <v>79</v>
      </c>
      <c r="B15" s="196"/>
      <c r="C15" s="196"/>
      <c r="D15" s="197"/>
      <c r="E15" s="21"/>
      <c r="F15" s="21"/>
      <c r="G15" s="21"/>
      <c r="H15" s="28">
        <f>SUM(E15:G15)</f>
        <v>0</v>
      </c>
    </row>
    <row r="16" spans="1:8" ht="23.25" customHeight="1">
      <c r="A16" s="195" t="s">
        <v>80</v>
      </c>
      <c r="B16" s="196"/>
      <c r="C16" s="196"/>
      <c r="D16" s="197"/>
      <c r="E16" s="21"/>
      <c r="F16" s="21"/>
      <c r="G16" s="21"/>
      <c r="H16" s="28">
        <f>SUM(E16:G16)</f>
        <v>0</v>
      </c>
    </row>
    <row r="17" spans="1:8" ht="12.75" customHeight="1">
      <c r="A17" s="195" t="s">
        <v>81</v>
      </c>
      <c r="B17" s="196"/>
      <c r="C17" s="196"/>
      <c r="D17" s="197"/>
      <c r="E17" s="21"/>
      <c r="F17" s="21"/>
      <c r="G17" s="21"/>
      <c r="H17" s="110"/>
    </row>
    <row r="18" spans="1:8" ht="12.75" customHeight="1">
      <c r="A18" s="223" t="s">
        <v>129</v>
      </c>
      <c r="B18" s="224"/>
      <c r="C18" s="224"/>
      <c r="D18" s="225"/>
      <c r="E18" s="21">
        <f>SUM(E8:E17)</f>
        <v>305976</v>
      </c>
      <c r="F18" s="21">
        <f>SUM(F8:F17)</f>
        <v>341071</v>
      </c>
      <c r="G18" s="21">
        <f>SUM(G8:G17)</f>
        <v>341071</v>
      </c>
      <c r="H18" s="110">
        <f>G18/F18</f>
        <v>1</v>
      </c>
    </row>
    <row r="19" spans="1:8" ht="12.75">
      <c r="A19" s="205"/>
      <c r="B19" s="205"/>
      <c r="C19" s="205"/>
      <c r="D19" s="205"/>
      <c r="E19" s="21"/>
      <c r="F19" s="21"/>
      <c r="G19" s="21"/>
      <c r="H19" s="21"/>
    </row>
    <row r="20" spans="1:8" ht="12.75">
      <c r="A20" s="265" t="s">
        <v>91</v>
      </c>
      <c r="B20" s="244"/>
      <c r="C20" s="244"/>
      <c r="D20" s="266"/>
      <c r="E20" s="21">
        <f>80+36514+6400+5000</f>
        <v>47994</v>
      </c>
      <c r="F20" s="21">
        <v>79141</v>
      </c>
      <c r="G20" s="21">
        <v>79396</v>
      </c>
      <c r="H20" s="103">
        <f>G20/F20</f>
        <v>1.0032220972694306</v>
      </c>
    </row>
    <row r="21" spans="1:8" ht="12.75">
      <c r="A21" s="213"/>
      <c r="B21" s="213"/>
      <c r="C21" s="213"/>
      <c r="D21" s="213"/>
      <c r="E21" s="22"/>
      <c r="F21" s="21"/>
      <c r="G21" s="21"/>
      <c r="H21" s="21"/>
    </row>
    <row r="22" spans="1:8" ht="12.75">
      <c r="A22" s="241" t="s">
        <v>92</v>
      </c>
      <c r="B22" s="241"/>
      <c r="C22" s="241"/>
      <c r="D22" s="241"/>
      <c r="E22" s="21"/>
      <c r="F22" s="21"/>
      <c r="G22" s="21"/>
      <c r="H22" s="21"/>
    </row>
    <row r="23" spans="1:8" ht="12.75">
      <c r="A23" s="198" t="s">
        <v>93</v>
      </c>
      <c r="B23" s="198"/>
      <c r="C23" s="198"/>
      <c r="D23" s="198"/>
      <c r="E23" s="21">
        <f>125+268+1000+14000+192+5994</f>
        <v>21579</v>
      </c>
      <c r="F23" s="21">
        <v>21579</v>
      </c>
      <c r="G23" s="21">
        <v>22289</v>
      </c>
      <c r="H23" s="103">
        <f>G23/F23</f>
        <v>1.0329023587747348</v>
      </c>
    </row>
    <row r="24" spans="1:8" ht="12.75">
      <c r="A24" s="205" t="s">
        <v>94</v>
      </c>
      <c r="B24" s="205"/>
      <c r="C24" s="205"/>
      <c r="D24" s="205"/>
      <c r="E24" s="22">
        <f>1243</f>
        <v>1243</v>
      </c>
      <c r="F24" s="21">
        <v>1243</v>
      </c>
      <c r="G24" s="21">
        <v>1623</v>
      </c>
      <c r="H24" s="103">
        <f aca="true" t="shared" si="1" ref="H24:H32">G24/F24</f>
        <v>1.3057119871279164</v>
      </c>
    </row>
    <row r="25" spans="1:8" ht="12.75">
      <c r="A25" s="205" t="s">
        <v>233</v>
      </c>
      <c r="B25" s="205"/>
      <c r="C25" s="205"/>
      <c r="D25" s="205"/>
      <c r="E25" s="22"/>
      <c r="F25" s="21"/>
      <c r="G25" s="21"/>
      <c r="H25" s="103"/>
    </row>
    <row r="26" spans="1:8" ht="12.75">
      <c r="A26" s="241" t="s">
        <v>234</v>
      </c>
      <c r="B26" s="241"/>
      <c r="C26" s="241"/>
      <c r="D26" s="241"/>
      <c r="E26" s="21">
        <v>11603</v>
      </c>
      <c r="F26" s="21">
        <v>11603</v>
      </c>
      <c r="G26" s="21">
        <v>12161</v>
      </c>
      <c r="H26" s="103">
        <f t="shared" si="1"/>
        <v>1.048091010945445</v>
      </c>
    </row>
    <row r="27" spans="1:8" ht="12.75">
      <c r="A27" s="205" t="s">
        <v>95</v>
      </c>
      <c r="B27" s="205"/>
      <c r="C27" s="205"/>
      <c r="D27" s="205"/>
      <c r="E27" s="21">
        <v>7380</v>
      </c>
      <c r="F27" s="21">
        <v>7380</v>
      </c>
      <c r="G27" s="21">
        <v>7888</v>
      </c>
      <c r="H27" s="103">
        <f t="shared" si="1"/>
        <v>1.0688346883468836</v>
      </c>
    </row>
    <row r="28" spans="1:8" ht="12.75">
      <c r="A28" s="193" t="s">
        <v>96</v>
      </c>
      <c r="B28" s="210"/>
      <c r="C28" s="210"/>
      <c r="D28" s="194"/>
      <c r="E28" s="21"/>
      <c r="F28" s="21"/>
      <c r="G28" s="21"/>
      <c r="H28" s="103"/>
    </row>
    <row r="29" spans="1:8" ht="12.75">
      <c r="A29" s="205" t="s">
        <v>97</v>
      </c>
      <c r="B29" s="205"/>
      <c r="C29" s="205"/>
      <c r="D29" s="205"/>
      <c r="E29" s="21">
        <v>2500</v>
      </c>
      <c r="F29" s="21">
        <v>2500</v>
      </c>
      <c r="G29" s="21">
        <v>2760</v>
      </c>
      <c r="H29" s="103">
        <f t="shared" si="1"/>
        <v>1.104</v>
      </c>
    </row>
    <row r="30" spans="1:8" ht="12.75">
      <c r="A30" s="205" t="s">
        <v>98</v>
      </c>
      <c r="B30" s="213"/>
      <c r="C30" s="213"/>
      <c r="D30" s="213"/>
      <c r="E30" s="22"/>
      <c r="F30" s="21"/>
      <c r="G30" s="21"/>
      <c r="H30" s="103"/>
    </row>
    <row r="31" spans="1:8" ht="12.75">
      <c r="A31" s="193" t="s">
        <v>99</v>
      </c>
      <c r="B31" s="210"/>
      <c r="C31" s="210"/>
      <c r="D31" s="194"/>
      <c r="E31" s="22"/>
      <c r="F31" s="21"/>
      <c r="G31" s="21">
        <v>422</v>
      </c>
      <c r="H31" s="103"/>
    </row>
    <row r="32" spans="1:8" ht="12.75">
      <c r="A32" s="213" t="s">
        <v>100</v>
      </c>
      <c r="B32" s="213"/>
      <c r="C32" s="213"/>
      <c r="D32" s="213"/>
      <c r="E32" s="22">
        <f>SUM(E22:E31)</f>
        <v>44305</v>
      </c>
      <c r="F32" s="22">
        <f>SUM(F22:F31)</f>
        <v>44305</v>
      </c>
      <c r="G32" s="22">
        <f>SUM(G22:G31)</f>
        <v>47143</v>
      </c>
      <c r="H32" s="103">
        <f t="shared" si="1"/>
        <v>1.0640559756235188</v>
      </c>
    </row>
    <row r="33" spans="1:8" ht="12.75">
      <c r="A33" s="238"/>
      <c r="B33" s="238"/>
      <c r="C33" s="238"/>
      <c r="D33" s="238"/>
      <c r="E33" s="9"/>
      <c r="F33" s="9"/>
      <c r="G33" s="9"/>
      <c r="H33" s="9"/>
    </row>
    <row r="34" spans="1:8" ht="23.25" customHeight="1">
      <c r="A34" s="198" t="s">
        <v>101</v>
      </c>
      <c r="B34" s="198"/>
      <c r="C34" s="198"/>
      <c r="D34" s="198"/>
      <c r="E34" s="9"/>
      <c r="F34" s="9"/>
      <c r="G34" s="9"/>
      <c r="H34" s="9"/>
    </row>
    <row r="35" spans="1:8" ht="23.25" customHeight="1">
      <c r="A35" s="198" t="s">
        <v>102</v>
      </c>
      <c r="B35" s="198"/>
      <c r="C35" s="198"/>
      <c r="D35" s="198"/>
      <c r="E35" s="9"/>
      <c r="F35" s="9"/>
      <c r="G35" s="9"/>
      <c r="H35" s="9"/>
    </row>
    <row r="36" spans="1:8" ht="12.75">
      <c r="A36" s="205" t="s">
        <v>155</v>
      </c>
      <c r="B36" s="205"/>
      <c r="C36" s="205"/>
      <c r="D36" s="205"/>
      <c r="E36" s="9"/>
      <c r="F36" s="9"/>
      <c r="G36" s="9"/>
      <c r="H36" s="9"/>
    </row>
    <row r="37" spans="1:8" ht="12.75">
      <c r="A37" s="213" t="s">
        <v>104</v>
      </c>
      <c r="B37" s="213"/>
      <c r="C37" s="213"/>
      <c r="D37" s="213"/>
      <c r="E37" s="9">
        <f>SUM(E34:E36)</f>
        <v>0</v>
      </c>
      <c r="F37" s="9">
        <f>SUM(F34:F36)</f>
        <v>0</v>
      </c>
      <c r="G37" s="9">
        <f>SUM(G34:G36)</f>
        <v>0</v>
      </c>
      <c r="H37" s="9">
        <f>SUM(H34:H36)</f>
        <v>0</v>
      </c>
    </row>
    <row r="38" spans="1:8" ht="12.75">
      <c r="A38" s="205"/>
      <c r="B38" s="205"/>
      <c r="C38" s="205"/>
      <c r="D38" s="205"/>
      <c r="E38" s="9"/>
      <c r="F38" s="9"/>
      <c r="G38" s="9"/>
      <c r="H38" s="9"/>
    </row>
    <row r="39" spans="1:8" ht="12.75">
      <c r="A39" s="213" t="s">
        <v>215</v>
      </c>
      <c r="B39" s="213"/>
      <c r="C39" s="213"/>
      <c r="D39" s="213"/>
      <c r="E39" s="10">
        <f>E18+E20+E32+E37</f>
        <v>398275</v>
      </c>
      <c r="F39" s="10">
        <f>F18+F20+F32+F37</f>
        <v>464517</v>
      </c>
      <c r="G39" s="10">
        <f>G18+G20+G32+G37</f>
        <v>467610</v>
      </c>
      <c r="H39" s="170">
        <f>G39/F39</f>
        <v>1.0066585291819246</v>
      </c>
    </row>
    <row r="40" spans="1:8" ht="12.75">
      <c r="A40" s="205"/>
      <c r="B40" s="205"/>
      <c r="C40" s="205"/>
      <c r="D40" s="205"/>
      <c r="E40" s="9"/>
      <c r="F40" s="9"/>
      <c r="G40" s="9"/>
      <c r="H40" s="9"/>
    </row>
    <row r="41" spans="1:8" ht="12.75">
      <c r="A41" s="205" t="s">
        <v>123</v>
      </c>
      <c r="B41" s="205"/>
      <c r="C41" s="205"/>
      <c r="D41" s="205"/>
      <c r="E41" s="9"/>
      <c r="F41" s="9"/>
      <c r="G41" s="9"/>
      <c r="H41" s="9"/>
    </row>
    <row r="42" spans="1:8" ht="12.75">
      <c r="A42" s="205" t="s">
        <v>44</v>
      </c>
      <c r="B42" s="205"/>
      <c r="C42" s="205"/>
      <c r="D42" s="205"/>
      <c r="E42" s="9"/>
      <c r="F42" s="9"/>
      <c r="G42" s="9"/>
      <c r="H42" s="9"/>
    </row>
    <row r="43" spans="1:8" ht="12.75">
      <c r="A43" s="205" t="s">
        <v>124</v>
      </c>
      <c r="B43" s="205"/>
      <c r="C43" s="205"/>
      <c r="D43" s="205"/>
      <c r="E43" s="9">
        <v>33567</v>
      </c>
      <c r="F43" s="9">
        <v>147336</v>
      </c>
      <c r="G43" s="9">
        <v>113769</v>
      </c>
      <c r="H43" s="111">
        <f>G43/F43</f>
        <v>0.7721738068089266</v>
      </c>
    </row>
    <row r="44" spans="1:8" ht="12.75">
      <c r="A44" s="205" t="s">
        <v>125</v>
      </c>
      <c r="B44" s="205"/>
      <c r="C44" s="205"/>
      <c r="D44" s="205"/>
      <c r="E44" s="9"/>
      <c r="F44" s="9"/>
      <c r="G44" s="9"/>
      <c r="H44" s="9"/>
    </row>
    <row r="45" spans="1:8" ht="12.75">
      <c r="A45" s="205" t="s">
        <v>126</v>
      </c>
      <c r="B45" s="205"/>
      <c r="C45" s="205"/>
      <c r="D45" s="205"/>
      <c r="E45" s="9"/>
      <c r="F45" s="9"/>
      <c r="G45" s="9"/>
      <c r="H45" s="9"/>
    </row>
    <row r="46" spans="1:8" ht="12.75">
      <c r="A46" s="193" t="s">
        <v>224</v>
      </c>
      <c r="B46" s="210"/>
      <c r="C46" s="210"/>
      <c r="D46" s="194"/>
      <c r="E46" s="9"/>
      <c r="F46" s="9"/>
      <c r="G46" s="9"/>
      <c r="H46" s="9"/>
    </row>
    <row r="47" spans="1:8" ht="12.75">
      <c r="A47" s="193" t="s">
        <v>225</v>
      </c>
      <c r="B47" s="210"/>
      <c r="C47" s="210"/>
      <c r="D47" s="194"/>
      <c r="E47" s="9"/>
      <c r="F47" s="9"/>
      <c r="G47" s="9"/>
      <c r="H47" s="9"/>
    </row>
    <row r="48" spans="1:8" ht="12.75">
      <c r="A48" s="213" t="s">
        <v>226</v>
      </c>
      <c r="B48" s="213"/>
      <c r="C48" s="213"/>
      <c r="D48" s="213"/>
      <c r="E48" s="9">
        <f>SUM(E41:E47)</f>
        <v>33567</v>
      </c>
      <c r="F48" s="9">
        <f>SUM(F41:F47)</f>
        <v>147336</v>
      </c>
      <c r="G48" s="9">
        <f>SUM(G41:G47)</f>
        <v>113769</v>
      </c>
      <c r="H48" s="111">
        <f>SUM(H41:H47)</f>
        <v>0.7721738068089266</v>
      </c>
    </row>
    <row r="49" spans="1:8" ht="12.75">
      <c r="A49" s="205"/>
      <c r="B49" s="205"/>
      <c r="C49" s="205"/>
      <c r="D49" s="205"/>
      <c r="E49" s="9"/>
      <c r="F49" s="9"/>
      <c r="G49" s="9"/>
      <c r="H49" s="9"/>
    </row>
    <row r="50" spans="1:8" ht="12.75">
      <c r="A50" s="213" t="s">
        <v>128</v>
      </c>
      <c r="B50" s="213"/>
      <c r="C50" s="213"/>
      <c r="D50" s="213"/>
      <c r="E50" s="9">
        <f>E48+E39</f>
        <v>431842</v>
      </c>
      <c r="F50" s="9">
        <f>F48+F39</f>
        <v>611853</v>
      </c>
      <c r="G50" s="9">
        <f>G48+G39</f>
        <v>581379</v>
      </c>
      <c r="H50" s="111">
        <f>G50/F50</f>
        <v>0.9501939191276336</v>
      </c>
    </row>
    <row r="90" spans="1:12" ht="12.75">
      <c r="A90" s="267" t="s">
        <v>136</v>
      </c>
      <c r="B90" s="267"/>
      <c r="C90" s="267"/>
      <c r="D90" s="267"/>
      <c r="E90" s="267"/>
      <c r="F90" s="267"/>
      <c r="G90" s="267"/>
      <c r="H90" s="267"/>
      <c r="I90" s="267"/>
      <c r="J90" s="267"/>
      <c r="K90" s="267"/>
      <c r="L90" s="267"/>
    </row>
    <row r="91" spans="1:12" ht="12.75">
      <c r="A91" s="268" t="s">
        <v>271</v>
      </c>
      <c r="B91" s="268"/>
      <c r="C91" s="268"/>
      <c r="D91" s="268"/>
      <c r="E91" s="268"/>
      <c r="F91" s="268"/>
      <c r="G91" s="268"/>
      <c r="H91" s="268"/>
      <c r="I91" s="268"/>
      <c r="J91" s="268"/>
      <c r="K91" s="268"/>
      <c r="L91" s="268"/>
    </row>
    <row r="92" spans="1:12" ht="12.75">
      <c r="A92" s="268" t="s">
        <v>32</v>
      </c>
      <c r="B92" s="268"/>
      <c r="C92" s="268"/>
      <c r="D92" s="268"/>
      <c r="E92" s="268"/>
      <c r="F92" s="268"/>
      <c r="G92" s="268"/>
      <c r="H92" s="268"/>
      <c r="I92" s="268"/>
      <c r="J92" s="268"/>
      <c r="K92" s="268"/>
      <c r="L92" s="268"/>
    </row>
    <row r="93" spans="1:12" ht="13.5" thickBot="1">
      <c r="A93" s="250" t="s">
        <v>1</v>
      </c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</row>
    <row r="94" spans="1:12" ht="12.75" customHeight="1">
      <c r="A94" s="254" t="s">
        <v>2</v>
      </c>
      <c r="B94" s="255"/>
      <c r="C94" s="255"/>
      <c r="D94" s="256"/>
      <c r="E94" s="260" t="s">
        <v>6</v>
      </c>
      <c r="F94" s="262" t="s">
        <v>236</v>
      </c>
      <c r="G94" s="263"/>
      <c r="H94" s="264"/>
      <c r="I94" s="262" t="s">
        <v>34</v>
      </c>
      <c r="J94" s="263"/>
      <c r="K94" s="264"/>
      <c r="L94" s="276" t="s">
        <v>300</v>
      </c>
    </row>
    <row r="95" spans="1:12" ht="12.75">
      <c r="A95" s="257"/>
      <c r="B95" s="258"/>
      <c r="C95" s="258"/>
      <c r="D95" s="259"/>
      <c r="E95" s="261"/>
      <c r="F95" s="183" t="s">
        <v>265</v>
      </c>
      <c r="G95" s="19" t="s">
        <v>266</v>
      </c>
      <c r="H95" s="162" t="s">
        <v>269</v>
      </c>
      <c r="I95" s="183" t="s">
        <v>265</v>
      </c>
      <c r="J95" s="19" t="s">
        <v>266</v>
      </c>
      <c r="K95" s="162" t="s">
        <v>269</v>
      </c>
      <c r="L95" s="277"/>
    </row>
    <row r="96" spans="1:12" ht="12.75">
      <c r="A96" s="251" t="s">
        <v>72</v>
      </c>
      <c r="B96" s="252"/>
      <c r="C96" s="252"/>
      <c r="D96" s="253"/>
      <c r="E96" s="181">
        <v>136005</v>
      </c>
      <c r="F96" s="120"/>
      <c r="G96" s="28"/>
      <c r="H96" s="121"/>
      <c r="I96" s="120"/>
      <c r="J96" s="28"/>
      <c r="K96" s="121"/>
      <c r="L96" s="184">
        <f>K96+H96+E96</f>
        <v>136005</v>
      </c>
    </row>
    <row r="97" spans="1:12" ht="12.75">
      <c r="A97" s="230" t="s">
        <v>73</v>
      </c>
      <c r="B97" s="205"/>
      <c r="C97" s="205"/>
      <c r="D97" s="231"/>
      <c r="E97" s="173">
        <v>67976</v>
      </c>
      <c r="F97" s="122"/>
      <c r="G97" s="21"/>
      <c r="H97" s="121"/>
      <c r="I97" s="122"/>
      <c r="J97" s="21"/>
      <c r="K97" s="123"/>
      <c r="L97" s="184">
        <f aca="true" t="shared" si="2" ref="L97:L138">K97+H97+E97</f>
        <v>67976</v>
      </c>
    </row>
    <row r="98" spans="1:12" ht="22.5" customHeight="1">
      <c r="A98" s="246" t="s">
        <v>74</v>
      </c>
      <c r="B98" s="196"/>
      <c r="C98" s="196"/>
      <c r="D98" s="247"/>
      <c r="E98" s="173">
        <v>85277</v>
      </c>
      <c r="F98" s="122"/>
      <c r="G98" s="21"/>
      <c r="H98" s="121"/>
      <c r="I98" s="122"/>
      <c r="J98" s="21"/>
      <c r="K98" s="123"/>
      <c r="L98" s="184">
        <f t="shared" si="2"/>
        <v>85277</v>
      </c>
    </row>
    <row r="99" spans="1:12" ht="12.75">
      <c r="A99" s="226" t="s">
        <v>75</v>
      </c>
      <c r="B99" s="210"/>
      <c r="C99" s="210"/>
      <c r="D99" s="227"/>
      <c r="E99" s="173">
        <v>4607</v>
      </c>
      <c r="F99" s="122"/>
      <c r="G99" s="21"/>
      <c r="H99" s="121"/>
      <c r="I99" s="122"/>
      <c r="J99" s="21"/>
      <c r="K99" s="123"/>
      <c r="L99" s="184">
        <f t="shared" si="2"/>
        <v>4607</v>
      </c>
    </row>
    <row r="100" spans="1:12" ht="12.75">
      <c r="A100" s="226" t="s">
        <v>76</v>
      </c>
      <c r="B100" s="210"/>
      <c r="C100" s="210"/>
      <c r="D100" s="227"/>
      <c r="E100" s="173">
        <v>2656</v>
      </c>
      <c r="F100" s="122"/>
      <c r="G100" s="21"/>
      <c r="H100" s="121"/>
      <c r="I100" s="122"/>
      <c r="J100" s="21"/>
      <c r="K100" s="123"/>
      <c r="L100" s="184">
        <f t="shared" si="2"/>
        <v>2656</v>
      </c>
    </row>
    <row r="101" spans="1:12" ht="12.75">
      <c r="A101" s="226" t="s">
        <v>77</v>
      </c>
      <c r="B101" s="210"/>
      <c r="C101" s="210"/>
      <c r="D101" s="227"/>
      <c r="E101" s="173">
        <v>44550</v>
      </c>
      <c r="F101" s="122"/>
      <c r="G101" s="21"/>
      <c r="H101" s="121"/>
      <c r="I101" s="122"/>
      <c r="J101" s="21"/>
      <c r="K101" s="123"/>
      <c r="L101" s="184">
        <f t="shared" si="2"/>
        <v>44550</v>
      </c>
    </row>
    <row r="102" spans="1:12" ht="24" customHeight="1">
      <c r="A102" s="246" t="s">
        <v>78</v>
      </c>
      <c r="B102" s="196"/>
      <c r="C102" s="196"/>
      <c r="D102" s="247"/>
      <c r="E102" s="173"/>
      <c r="F102" s="122"/>
      <c r="G102" s="21"/>
      <c r="H102" s="121"/>
      <c r="I102" s="122"/>
      <c r="J102" s="21"/>
      <c r="K102" s="123"/>
      <c r="L102" s="184">
        <f t="shared" si="2"/>
        <v>0</v>
      </c>
    </row>
    <row r="103" spans="1:12" ht="26.25" customHeight="1">
      <c r="A103" s="246" t="s">
        <v>79</v>
      </c>
      <c r="B103" s="196"/>
      <c r="C103" s="196"/>
      <c r="D103" s="247"/>
      <c r="E103" s="173"/>
      <c r="F103" s="122"/>
      <c r="G103" s="21"/>
      <c r="H103" s="121"/>
      <c r="I103" s="122"/>
      <c r="J103" s="21"/>
      <c r="K103" s="123"/>
      <c r="L103" s="184">
        <f t="shared" si="2"/>
        <v>0</v>
      </c>
    </row>
    <row r="104" spans="1:12" ht="24" customHeight="1">
      <c r="A104" s="246" t="s">
        <v>80</v>
      </c>
      <c r="B104" s="196"/>
      <c r="C104" s="196"/>
      <c r="D104" s="247"/>
      <c r="E104" s="173"/>
      <c r="F104" s="122"/>
      <c r="G104" s="21"/>
      <c r="H104" s="121"/>
      <c r="I104" s="122"/>
      <c r="J104" s="21"/>
      <c r="K104" s="123"/>
      <c r="L104" s="184">
        <f t="shared" si="2"/>
        <v>0</v>
      </c>
    </row>
    <row r="105" spans="1:12" ht="12.75">
      <c r="A105" s="246" t="s">
        <v>81</v>
      </c>
      <c r="B105" s="196"/>
      <c r="C105" s="196"/>
      <c r="D105" s="247"/>
      <c r="E105" s="173"/>
      <c r="F105" s="122">
        <v>5000</v>
      </c>
      <c r="G105" s="21">
        <v>12508</v>
      </c>
      <c r="H105" s="121">
        <v>12998</v>
      </c>
      <c r="I105" s="122"/>
      <c r="J105" s="21"/>
      <c r="K105" s="123"/>
      <c r="L105" s="184">
        <f t="shared" si="2"/>
        <v>12998</v>
      </c>
    </row>
    <row r="106" spans="1:12" ht="12.75">
      <c r="A106" s="248" t="s">
        <v>129</v>
      </c>
      <c r="B106" s="224"/>
      <c r="C106" s="224"/>
      <c r="D106" s="249"/>
      <c r="E106" s="173">
        <f aca="true" t="shared" si="3" ref="E106:K106">SUM(E96:E105)</f>
        <v>341071</v>
      </c>
      <c r="F106" s="122">
        <f t="shared" si="3"/>
        <v>5000</v>
      </c>
      <c r="G106" s="21">
        <f t="shared" si="3"/>
        <v>12508</v>
      </c>
      <c r="H106" s="123">
        <f t="shared" si="3"/>
        <v>12998</v>
      </c>
      <c r="I106" s="122">
        <f t="shared" si="3"/>
        <v>0</v>
      </c>
      <c r="J106" s="21">
        <f t="shared" si="3"/>
        <v>0</v>
      </c>
      <c r="K106" s="123">
        <f t="shared" si="3"/>
        <v>0</v>
      </c>
      <c r="L106" s="184">
        <f t="shared" si="2"/>
        <v>354069</v>
      </c>
    </row>
    <row r="107" spans="1:12" ht="12.75">
      <c r="A107" s="230"/>
      <c r="B107" s="205"/>
      <c r="C107" s="205"/>
      <c r="D107" s="231"/>
      <c r="E107" s="173"/>
      <c r="F107" s="122"/>
      <c r="G107" s="21"/>
      <c r="H107" s="123"/>
      <c r="I107" s="122"/>
      <c r="J107" s="21"/>
      <c r="K107" s="123"/>
      <c r="L107" s="184">
        <f t="shared" si="2"/>
        <v>0</v>
      </c>
    </row>
    <row r="108" spans="1:12" ht="12.75">
      <c r="A108" s="243" t="s">
        <v>91</v>
      </c>
      <c r="B108" s="244"/>
      <c r="C108" s="244"/>
      <c r="D108" s="245"/>
      <c r="E108" s="173">
        <v>79396</v>
      </c>
      <c r="F108" s="122"/>
      <c r="G108" s="21"/>
      <c r="H108" s="123"/>
      <c r="I108" s="122"/>
      <c r="J108" s="21"/>
      <c r="K108" s="123"/>
      <c r="L108" s="184">
        <f t="shared" si="2"/>
        <v>79396</v>
      </c>
    </row>
    <row r="109" spans="1:12" ht="12.75">
      <c r="A109" s="228"/>
      <c r="B109" s="213"/>
      <c r="C109" s="213"/>
      <c r="D109" s="229"/>
      <c r="E109" s="173"/>
      <c r="F109" s="122"/>
      <c r="G109" s="21"/>
      <c r="H109" s="123"/>
      <c r="I109" s="124"/>
      <c r="J109" s="21"/>
      <c r="K109" s="123"/>
      <c r="L109" s="184">
        <f t="shared" si="2"/>
        <v>0</v>
      </c>
    </row>
    <row r="110" spans="1:12" ht="12.75">
      <c r="A110" s="240" t="s">
        <v>92</v>
      </c>
      <c r="B110" s="241"/>
      <c r="C110" s="241"/>
      <c r="D110" s="242"/>
      <c r="E110" s="173"/>
      <c r="F110" s="122"/>
      <c r="G110" s="21"/>
      <c r="H110" s="123"/>
      <c r="I110" s="122"/>
      <c r="J110" s="21"/>
      <c r="K110" s="123"/>
      <c r="L110" s="184">
        <f t="shared" si="2"/>
        <v>0</v>
      </c>
    </row>
    <row r="111" spans="1:12" ht="12.75">
      <c r="A111" s="235" t="s">
        <v>93</v>
      </c>
      <c r="B111" s="198"/>
      <c r="C111" s="198"/>
      <c r="D111" s="236"/>
      <c r="E111" s="173">
        <v>22289</v>
      </c>
      <c r="F111" s="122"/>
      <c r="G111" s="21"/>
      <c r="H111" s="123"/>
      <c r="I111" s="122">
        <v>360</v>
      </c>
      <c r="J111" s="21">
        <v>360</v>
      </c>
      <c r="K111" s="123">
        <v>109</v>
      </c>
      <c r="L111" s="184">
        <f t="shared" si="2"/>
        <v>22398</v>
      </c>
    </row>
    <row r="112" spans="1:12" ht="12.75">
      <c r="A112" s="230" t="s">
        <v>94</v>
      </c>
      <c r="B112" s="205"/>
      <c r="C112" s="205"/>
      <c r="D112" s="231"/>
      <c r="E112" s="173">
        <v>1623</v>
      </c>
      <c r="F112" s="122"/>
      <c r="G112" s="21"/>
      <c r="H112" s="123"/>
      <c r="I112" s="124"/>
      <c r="J112" s="21"/>
      <c r="K112" s="123"/>
      <c r="L112" s="184">
        <f t="shared" si="2"/>
        <v>1623</v>
      </c>
    </row>
    <row r="113" spans="1:12" ht="12.75">
      <c r="A113" s="230" t="s">
        <v>233</v>
      </c>
      <c r="B113" s="205"/>
      <c r="C113" s="205"/>
      <c r="D113" s="231"/>
      <c r="E113" s="173"/>
      <c r="F113" s="122"/>
      <c r="G113" s="21"/>
      <c r="H113" s="123"/>
      <c r="I113" s="124"/>
      <c r="J113" s="21"/>
      <c r="K113" s="123"/>
      <c r="L113" s="184">
        <f t="shared" si="2"/>
        <v>0</v>
      </c>
    </row>
    <row r="114" spans="1:12" ht="12.75">
      <c r="A114" s="240" t="s">
        <v>234</v>
      </c>
      <c r="B114" s="241"/>
      <c r="C114" s="241"/>
      <c r="D114" s="242"/>
      <c r="E114" s="173">
        <v>12161</v>
      </c>
      <c r="F114" s="122"/>
      <c r="G114" s="21"/>
      <c r="H114" s="123"/>
      <c r="I114" s="122"/>
      <c r="J114" s="21"/>
      <c r="K114" s="123"/>
      <c r="L114" s="184">
        <f t="shared" si="2"/>
        <v>12161</v>
      </c>
    </row>
    <row r="115" spans="1:12" ht="12.75">
      <c r="A115" s="230" t="s">
        <v>95</v>
      </c>
      <c r="B115" s="205"/>
      <c r="C115" s="205"/>
      <c r="D115" s="231"/>
      <c r="E115" s="173">
        <v>7888</v>
      </c>
      <c r="F115" s="122"/>
      <c r="G115" s="21"/>
      <c r="H115" s="123"/>
      <c r="I115" s="122">
        <v>95</v>
      </c>
      <c r="J115" s="21">
        <v>95</v>
      </c>
      <c r="K115" s="123">
        <v>29</v>
      </c>
      <c r="L115" s="184">
        <f t="shared" si="2"/>
        <v>7917</v>
      </c>
    </row>
    <row r="116" spans="1:12" ht="12.75">
      <c r="A116" s="226" t="s">
        <v>96</v>
      </c>
      <c r="B116" s="210"/>
      <c r="C116" s="210"/>
      <c r="D116" s="227"/>
      <c r="E116" s="173"/>
      <c r="F116" s="122"/>
      <c r="G116" s="21"/>
      <c r="H116" s="123"/>
      <c r="I116" s="122"/>
      <c r="J116" s="21"/>
      <c r="K116" s="123"/>
      <c r="L116" s="184">
        <f t="shared" si="2"/>
        <v>0</v>
      </c>
    </row>
    <row r="117" spans="1:12" ht="12.75">
      <c r="A117" s="230" t="s">
        <v>97</v>
      </c>
      <c r="B117" s="205"/>
      <c r="C117" s="205"/>
      <c r="D117" s="231"/>
      <c r="E117" s="173">
        <v>2760</v>
      </c>
      <c r="F117" s="122"/>
      <c r="G117" s="21"/>
      <c r="H117" s="123">
        <v>6</v>
      </c>
      <c r="I117" s="122"/>
      <c r="J117" s="21"/>
      <c r="K117" s="123">
        <v>4</v>
      </c>
      <c r="L117" s="184">
        <f t="shared" si="2"/>
        <v>2770</v>
      </c>
    </row>
    <row r="118" spans="1:12" ht="12.75">
      <c r="A118" s="230" t="s">
        <v>98</v>
      </c>
      <c r="B118" s="213"/>
      <c r="C118" s="213"/>
      <c r="D118" s="229"/>
      <c r="E118" s="173"/>
      <c r="F118" s="122"/>
      <c r="G118" s="21"/>
      <c r="H118" s="123"/>
      <c r="I118" s="124"/>
      <c r="J118" s="21"/>
      <c r="K118" s="123"/>
      <c r="L118" s="184">
        <f t="shared" si="2"/>
        <v>0</v>
      </c>
    </row>
    <row r="119" spans="1:12" ht="12.75">
      <c r="A119" s="226" t="s">
        <v>99</v>
      </c>
      <c r="B119" s="210"/>
      <c r="C119" s="210"/>
      <c r="D119" s="227"/>
      <c r="E119" s="173">
        <v>422</v>
      </c>
      <c r="F119" s="122"/>
      <c r="G119" s="21"/>
      <c r="H119" s="123"/>
      <c r="I119" s="124"/>
      <c r="J119" s="21"/>
      <c r="K119" s="123"/>
      <c r="L119" s="184">
        <f t="shared" si="2"/>
        <v>422</v>
      </c>
    </row>
    <row r="120" spans="1:12" ht="12.75">
      <c r="A120" s="228" t="s">
        <v>100</v>
      </c>
      <c r="B120" s="213"/>
      <c r="C120" s="213"/>
      <c r="D120" s="229"/>
      <c r="E120" s="150">
        <f aca="true" t="shared" si="4" ref="E120:K120">SUM(E110:E119)</f>
        <v>47143</v>
      </c>
      <c r="F120" s="122">
        <f t="shared" si="4"/>
        <v>0</v>
      </c>
      <c r="G120" s="21">
        <f t="shared" si="4"/>
        <v>0</v>
      </c>
      <c r="H120" s="123">
        <f t="shared" si="4"/>
        <v>6</v>
      </c>
      <c r="I120" s="122">
        <f t="shared" si="4"/>
        <v>455</v>
      </c>
      <c r="J120" s="21">
        <f t="shared" si="4"/>
        <v>455</v>
      </c>
      <c r="K120" s="123">
        <f t="shared" si="4"/>
        <v>142</v>
      </c>
      <c r="L120" s="184">
        <f t="shared" si="2"/>
        <v>47291</v>
      </c>
    </row>
    <row r="121" spans="1:12" ht="12.75">
      <c r="A121" s="237"/>
      <c r="B121" s="238"/>
      <c r="C121" s="238"/>
      <c r="D121" s="239"/>
      <c r="E121" s="169"/>
      <c r="F121" s="126"/>
      <c r="G121" s="9"/>
      <c r="H121" s="127"/>
      <c r="I121" s="126"/>
      <c r="J121" s="9"/>
      <c r="K121" s="127"/>
      <c r="L121" s="184">
        <f t="shared" si="2"/>
        <v>0</v>
      </c>
    </row>
    <row r="122" spans="1:12" ht="24" customHeight="1">
      <c r="A122" s="235" t="s">
        <v>101</v>
      </c>
      <c r="B122" s="198"/>
      <c r="C122" s="198"/>
      <c r="D122" s="236"/>
      <c r="E122" s="169"/>
      <c r="F122" s="126"/>
      <c r="G122" s="9"/>
      <c r="H122" s="127"/>
      <c r="I122" s="126"/>
      <c r="J122" s="9"/>
      <c r="K122" s="127"/>
      <c r="L122" s="184">
        <f t="shared" si="2"/>
        <v>0</v>
      </c>
    </row>
    <row r="123" spans="1:12" ht="25.5" customHeight="1">
      <c r="A123" s="235" t="s">
        <v>102</v>
      </c>
      <c r="B123" s="198"/>
      <c r="C123" s="198"/>
      <c r="D123" s="236"/>
      <c r="E123" s="169"/>
      <c r="F123" s="126"/>
      <c r="G123" s="9"/>
      <c r="H123" s="127"/>
      <c r="I123" s="126"/>
      <c r="J123" s="9"/>
      <c r="K123" s="127"/>
      <c r="L123" s="184">
        <f t="shared" si="2"/>
        <v>0</v>
      </c>
    </row>
    <row r="124" spans="1:12" ht="12.75">
      <c r="A124" s="230" t="s">
        <v>155</v>
      </c>
      <c r="B124" s="205"/>
      <c r="C124" s="205"/>
      <c r="D124" s="231"/>
      <c r="E124" s="169"/>
      <c r="F124" s="126"/>
      <c r="G124" s="9"/>
      <c r="H124" s="127"/>
      <c r="I124" s="126"/>
      <c r="J124" s="9"/>
      <c r="K124" s="127"/>
      <c r="L124" s="184">
        <f t="shared" si="2"/>
        <v>0</v>
      </c>
    </row>
    <row r="125" spans="1:12" ht="12.75">
      <c r="A125" s="228" t="s">
        <v>104</v>
      </c>
      <c r="B125" s="213"/>
      <c r="C125" s="213"/>
      <c r="D125" s="229"/>
      <c r="E125" s="169">
        <f aca="true" t="shared" si="5" ref="E125:K125">SUM(E122:E124)</f>
        <v>0</v>
      </c>
      <c r="F125" s="126">
        <f t="shared" si="5"/>
        <v>0</v>
      </c>
      <c r="G125" s="9">
        <f t="shared" si="5"/>
        <v>0</v>
      </c>
      <c r="H125" s="127">
        <f t="shared" si="5"/>
        <v>0</v>
      </c>
      <c r="I125" s="126">
        <f t="shared" si="5"/>
        <v>0</v>
      </c>
      <c r="J125" s="9">
        <f t="shared" si="5"/>
        <v>0</v>
      </c>
      <c r="K125" s="127">
        <f t="shared" si="5"/>
        <v>0</v>
      </c>
      <c r="L125" s="184">
        <f t="shared" si="2"/>
        <v>0</v>
      </c>
    </row>
    <row r="126" spans="1:12" ht="12.75">
      <c r="A126" s="230"/>
      <c r="B126" s="205"/>
      <c r="C126" s="205"/>
      <c r="D126" s="231"/>
      <c r="E126" s="169"/>
      <c r="F126" s="126"/>
      <c r="G126" s="9"/>
      <c r="H126" s="127"/>
      <c r="I126" s="126"/>
      <c r="J126" s="9"/>
      <c r="K126" s="127"/>
      <c r="L126" s="184">
        <f t="shared" si="2"/>
        <v>0</v>
      </c>
    </row>
    <row r="127" spans="1:12" ht="12.75">
      <c r="A127" s="228" t="s">
        <v>215</v>
      </c>
      <c r="B127" s="213"/>
      <c r="C127" s="213"/>
      <c r="D127" s="229"/>
      <c r="E127" s="151">
        <f aca="true" t="shared" si="6" ref="E127:K127">E106+E108+E120+E125</f>
        <v>467610</v>
      </c>
      <c r="F127" s="128">
        <f t="shared" si="6"/>
        <v>5000</v>
      </c>
      <c r="G127" s="10">
        <f t="shared" si="6"/>
        <v>12508</v>
      </c>
      <c r="H127" s="129">
        <f t="shared" si="6"/>
        <v>13004</v>
      </c>
      <c r="I127" s="128">
        <f t="shared" si="6"/>
        <v>455</v>
      </c>
      <c r="J127" s="10">
        <f t="shared" si="6"/>
        <v>455</v>
      </c>
      <c r="K127" s="129">
        <f t="shared" si="6"/>
        <v>142</v>
      </c>
      <c r="L127" s="184">
        <f t="shared" si="2"/>
        <v>480756</v>
      </c>
    </row>
    <row r="128" spans="1:12" ht="12.75">
      <c r="A128" s="230"/>
      <c r="B128" s="205"/>
      <c r="C128" s="205"/>
      <c r="D128" s="231"/>
      <c r="E128" s="169"/>
      <c r="F128" s="126"/>
      <c r="G128" s="9"/>
      <c r="H128" s="127"/>
      <c r="I128" s="126"/>
      <c r="J128" s="9"/>
      <c r="K128" s="127"/>
      <c r="L128" s="184">
        <f t="shared" si="2"/>
        <v>0</v>
      </c>
    </row>
    <row r="129" spans="1:12" ht="12.75">
      <c r="A129" s="230" t="s">
        <v>123</v>
      </c>
      <c r="B129" s="205"/>
      <c r="C129" s="205"/>
      <c r="D129" s="231"/>
      <c r="E129" s="169"/>
      <c r="F129" s="126"/>
      <c r="G129" s="9"/>
      <c r="H129" s="127"/>
      <c r="I129" s="126"/>
      <c r="J129" s="9"/>
      <c r="K129" s="127"/>
      <c r="L129" s="184">
        <f t="shared" si="2"/>
        <v>0</v>
      </c>
    </row>
    <row r="130" spans="1:12" ht="12.75">
      <c r="A130" s="230" t="s">
        <v>44</v>
      </c>
      <c r="B130" s="205"/>
      <c r="C130" s="205"/>
      <c r="D130" s="231"/>
      <c r="E130" s="169"/>
      <c r="F130" s="126"/>
      <c r="G130" s="9"/>
      <c r="H130" s="127"/>
      <c r="I130" s="126"/>
      <c r="J130" s="9"/>
      <c r="K130" s="127"/>
      <c r="L130" s="184">
        <f t="shared" si="2"/>
        <v>0</v>
      </c>
    </row>
    <row r="131" spans="1:12" ht="12.75">
      <c r="A131" s="230" t="s">
        <v>124</v>
      </c>
      <c r="B131" s="205"/>
      <c r="C131" s="205"/>
      <c r="D131" s="231"/>
      <c r="E131" s="169">
        <v>113769</v>
      </c>
      <c r="F131" s="126">
        <v>12436</v>
      </c>
      <c r="G131" s="9">
        <v>12436</v>
      </c>
      <c r="H131" s="127">
        <v>12436</v>
      </c>
      <c r="I131" s="126">
        <v>4772</v>
      </c>
      <c r="J131" s="9">
        <v>4772</v>
      </c>
      <c r="K131" s="127">
        <v>4772</v>
      </c>
      <c r="L131" s="184">
        <f t="shared" si="2"/>
        <v>130977</v>
      </c>
    </row>
    <row r="132" spans="1:12" ht="12.75">
      <c r="A132" s="230" t="s">
        <v>125</v>
      </c>
      <c r="B132" s="205"/>
      <c r="C132" s="205"/>
      <c r="D132" s="231"/>
      <c r="E132" s="169"/>
      <c r="F132" s="126"/>
      <c r="G132" s="9"/>
      <c r="H132" s="127"/>
      <c r="I132" s="126"/>
      <c r="J132" s="9"/>
      <c r="K132" s="127"/>
      <c r="L132" s="184">
        <f t="shared" si="2"/>
        <v>0</v>
      </c>
    </row>
    <row r="133" spans="1:12" ht="12.75">
      <c r="A133" s="230" t="s">
        <v>126</v>
      </c>
      <c r="B133" s="205"/>
      <c r="C133" s="205"/>
      <c r="D133" s="231"/>
      <c r="E133" s="169"/>
      <c r="F133" s="126"/>
      <c r="G133" s="9"/>
      <c r="H133" s="127"/>
      <c r="I133" s="126"/>
      <c r="J133" s="9"/>
      <c r="K133" s="127"/>
      <c r="L133" s="184">
        <f t="shared" si="2"/>
        <v>0</v>
      </c>
    </row>
    <row r="134" spans="1:12" ht="12.75">
      <c r="A134" s="226" t="s">
        <v>224</v>
      </c>
      <c r="B134" s="210"/>
      <c r="C134" s="210"/>
      <c r="D134" s="227"/>
      <c r="E134" s="169"/>
      <c r="F134" s="126">
        <v>132708</v>
      </c>
      <c r="G134" s="9">
        <v>120148</v>
      </c>
      <c r="H134" s="127">
        <v>118060</v>
      </c>
      <c r="I134" s="126">
        <v>97868</v>
      </c>
      <c r="J134" s="9">
        <v>100003</v>
      </c>
      <c r="K134" s="127">
        <v>97412</v>
      </c>
      <c r="L134" s="184">
        <f t="shared" si="2"/>
        <v>215472</v>
      </c>
    </row>
    <row r="135" spans="1:12" ht="12.75">
      <c r="A135" s="226" t="s">
        <v>225</v>
      </c>
      <c r="B135" s="210"/>
      <c r="C135" s="210"/>
      <c r="D135" s="227"/>
      <c r="E135" s="169"/>
      <c r="F135" s="126"/>
      <c r="G135" s="9"/>
      <c r="H135" s="127"/>
      <c r="I135" s="126"/>
      <c r="J135" s="9"/>
      <c r="K135" s="127"/>
      <c r="L135" s="184">
        <f t="shared" si="2"/>
        <v>0</v>
      </c>
    </row>
    <row r="136" spans="1:12" ht="12.75">
      <c r="A136" s="228" t="s">
        <v>226</v>
      </c>
      <c r="B136" s="213"/>
      <c r="C136" s="213"/>
      <c r="D136" s="229"/>
      <c r="E136" s="169">
        <f aca="true" t="shared" si="7" ref="E136:K136">SUM(E129:E135)</f>
        <v>113769</v>
      </c>
      <c r="F136" s="126">
        <f t="shared" si="7"/>
        <v>145144</v>
      </c>
      <c r="G136" s="9">
        <f t="shared" si="7"/>
        <v>132584</v>
      </c>
      <c r="H136" s="127">
        <f t="shared" si="7"/>
        <v>130496</v>
      </c>
      <c r="I136" s="126">
        <f t="shared" si="7"/>
        <v>102640</v>
      </c>
      <c r="J136" s="9">
        <f t="shared" si="7"/>
        <v>104775</v>
      </c>
      <c r="K136" s="127">
        <f t="shared" si="7"/>
        <v>102184</v>
      </c>
      <c r="L136" s="184">
        <f t="shared" si="2"/>
        <v>346449</v>
      </c>
    </row>
    <row r="137" spans="1:12" ht="12.75">
      <c r="A137" s="230"/>
      <c r="B137" s="205"/>
      <c r="C137" s="205"/>
      <c r="D137" s="231"/>
      <c r="E137" s="169"/>
      <c r="F137" s="126"/>
      <c r="G137" s="9"/>
      <c r="H137" s="127"/>
      <c r="I137" s="126"/>
      <c r="J137" s="9"/>
      <c r="K137" s="127"/>
      <c r="L137" s="184">
        <f t="shared" si="2"/>
        <v>0</v>
      </c>
    </row>
    <row r="138" spans="1:12" ht="13.5" thickBot="1">
      <c r="A138" s="232" t="s">
        <v>128</v>
      </c>
      <c r="B138" s="233"/>
      <c r="C138" s="233"/>
      <c r="D138" s="234"/>
      <c r="E138" s="182">
        <f aca="true" t="shared" si="8" ref="E138:K138">E136+E127</f>
        <v>581379</v>
      </c>
      <c r="F138" s="178">
        <f t="shared" si="8"/>
        <v>150144</v>
      </c>
      <c r="G138" s="179">
        <f t="shared" si="8"/>
        <v>145092</v>
      </c>
      <c r="H138" s="180">
        <f t="shared" si="8"/>
        <v>143500</v>
      </c>
      <c r="I138" s="178">
        <f t="shared" si="8"/>
        <v>103095</v>
      </c>
      <c r="J138" s="179">
        <f t="shared" si="8"/>
        <v>105230</v>
      </c>
      <c r="K138" s="180">
        <f t="shared" si="8"/>
        <v>102326</v>
      </c>
      <c r="L138" s="184">
        <f t="shared" si="2"/>
        <v>827205</v>
      </c>
    </row>
  </sheetData>
  <sheetProtection/>
  <mergeCells count="102">
    <mergeCell ref="A91:L91"/>
    <mergeCell ref="A92:L92"/>
    <mergeCell ref="A46:D46"/>
    <mergeCell ref="A47:D47"/>
    <mergeCell ref="A48:D48"/>
    <mergeCell ref="A49:D49"/>
    <mergeCell ref="A50:D50"/>
    <mergeCell ref="A90:L90"/>
    <mergeCell ref="A43:D43"/>
    <mergeCell ref="A44:D44"/>
    <mergeCell ref="A45:D45"/>
    <mergeCell ref="A39:D39"/>
    <mergeCell ref="A40:D40"/>
    <mergeCell ref="A41:D41"/>
    <mergeCell ref="A42:D42"/>
    <mergeCell ref="A19:D19"/>
    <mergeCell ref="A31:D31"/>
    <mergeCell ref="A37:D37"/>
    <mergeCell ref="A38:D38"/>
    <mergeCell ref="A33:D33"/>
    <mergeCell ref="A34:D34"/>
    <mergeCell ref="A35:D35"/>
    <mergeCell ref="A36:D36"/>
    <mergeCell ref="A2:H2"/>
    <mergeCell ref="A16:D16"/>
    <mergeCell ref="A3:H3"/>
    <mergeCell ref="A4:H4"/>
    <mergeCell ref="A5:H5"/>
    <mergeCell ref="A6:D7"/>
    <mergeCell ref="E6:G6"/>
    <mergeCell ref="A11:D11"/>
    <mergeCell ref="A12:D12"/>
    <mergeCell ref="A13:D13"/>
    <mergeCell ref="A32:D32"/>
    <mergeCell ref="A23:D23"/>
    <mergeCell ref="A30:D30"/>
    <mergeCell ref="A25:D25"/>
    <mergeCell ref="A27:D27"/>
    <mergeCell ref="A20:D20"/>
    <mergeCell ref="A24:D24"/>
    <mergeCell ref="A26:D26"/>
    <mergeCell ref="A21:D21"/>
    <mergeCell ref="A22:D22"/>
    <mergeCell ref="H6:H7"/>
    <mergeCell ref="A10:D10"/>
    <mergeCell ref="A8:D8"/>
    <mergeCell ref="A9:D9"/>
    <mergeCell ref="A28:D28"/>
    <mergeCell ref="A29:D29"/>
    <mergeCell ref="A14:D14"/>
    <mergeCell ref="A15:D15"/>
    <mergeCell ref="A17:D17"/>
    <mergeCell ref="A18:D18"/>
    <mergeCell ref="A93:L93"/>
    <mergeCell ref="A96:D96"/>
    <mergeCell ref="A97:D97"/>
    <mergeCell ref="A98:D98"/>
    <mergeCell ref="A94:D95"/>
    <mergeCell ref="E94:E95"/>
    <mergeCell ref="F94:H94"/>
    <mergeCell ref="L94:L95"/>
    <mergeCell ref="I94:K94"/>
    <mergeCell ref="A103:D103"/>
    <mergeCell ref="A104:D104"/>
    <mergeCell ref="A105:D105"/>
    <mergeCell ref="A106:D106"/>
    <mergeCell ref="A99:D99"/>
    <mergeCell ref="A100:D100"/>
    <mergeCell ref="A101:D101"/>
    <mergeCell ref="A102:D102"/>
    <mergeCell ref="A111:D111"/>
    <mergeCell ref="A112:D112"/>
    <mergeCell ref="A113:D113"/>
    <mergeCell ref="A114:D114"/>
    <mergeCell ref="A107:D107"/>
    <mergeCell ref="A108:D108"/>
    <mergeCell ref="A109:D109"/>
    <mergeCell ref="A110:D110"/>
    <mergeCell ref="A119:D119"/>
    <mergeCell ref="A120:D120"/>
    <mergeCell ref="A121:D121"/>
    <mergeCell ref="A122:D122"/>
    <mergeCell ref="A115:D115"/>
    <mergeCell ref="A116:D116"/>
    <mergeCell ref="A117:D117"/>
    <mergeCell ref="A118:D118"/>
    <mergeCell ref="A127:D127"/>
    <mergeCell ref="A128:D128"/>
    <mergeCell ref="A129:D129"/>
    <mergeCell ref="A130:D130"/>
    <mergeCell ref="A123:D123"/>
    <mergeCell ref="A124:D124"/>
    <mergeCell ref="A125:D125"/>
    <mergeCell ref="A126:D126"/>
    <mergeCell ref="A135:D135"/>
    <mergeCell ref="A136:D136"/>
    <mergeCell ref="A137:D137"/>
    <mergeCell ref="A138:D138"/>
    <mergeCell ref="A131:D131"/>
    <mergeCell ref="A132:D132"/>
    <mergeCell ref="A133:D133"/>
    <mergeCell ref="A134:D134"/>
  </mergeCells>
  <printOptions horizontalCentered="1"/>
  <pageMargins left="0.2755905511811024" right="0.1968503937007874" top="0.2362204724409449" bottom="0.1968503937007874" header="0.15748031496062992" footer="0.15748031496062992"/>
  <pageSetup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2"/>
  </sheetPr>
  <dimension ref="A3:O49"/>
  <sheetViews>
    <sheetView zoomScale="130" zoomScaleNormal="130" zoomScalePageLayoutView="0" workbookViewId="0" topLeftCell="A1">
      <selection activeCell="H45" sqref="H45"/>
    </sheetView>
  </sheetViews>
  <sheetFormatPr defaultColWidth="9.00390625" defaultRowHeight="12.75"/>
  <cols>
    <col min="1" max="1" width="45.75390625" style="0" customWidth="1"/>
    <col min="2" max="3" width="12.75390625" style="0" customWidth="1"/>
    <col min="4" max="4" width="12.125" style="0" customWidth="1"/>
    <col min="5" max="5" width="13.625" style="0" customWidth="1"/>
    <col min="6" max="6" width="10.125" style="0" customWidth="1"/>
    <col min="7" max="7" width="9.875" style="0" customWidth="1"/>
    <col min="8" max="8" width="11.375" style="0" customWidth="1"/>
    <col min="9" max="9" width="10.125" style="0" customWidth="1"/>
    <col min="10" max="11" width="10.00390625" style="0" customWidth="1"/>
    <col min="12" max="12" width="9.375" style="0" customWidth="1"/>
    <col min="13" max="13" width="10.125" style="0" customWidth="1"/>
    <col min="14" max="14" width="11.375" style="0" customWidth="1"/>
    <col min="15" max="15" width="12.75390625" style="0" customWidth="1"/>
  </cols>
  <sheetData>
    <row r="3" spans="1:5" ht="12.75" customHeight="1">
      <c r="A3" s="350" t="s">
        <v>264</v>
      </c>
      <c r="B3" s="350"/>
      <c r="C3" s="350"/>
      <c r="D3" s="350"/>
      <c r="E3" s="350"/>
    </row>
    <row r="4" spans="1:8" ht="18" customHeight="1">
      <c r="A4" s="268" t="s">
        <v>180</v>
      </c>
      <c r="B4" s="268"/>
      <c r="C4" s="268"/>
      <c r="D4" s="268"/>
      <c r="E4" s="268"/>
      <c r="F4" s="77"/>
      <c r="G4" s="77"/>
      <c r="H4" s="77"/>
    </row>
    <row r="5" spans="1:8" ht="14.25" customHeight="1">
      <c r="A5" s="268"/>
      <c r="B5" s="268"/>
      <c r="C5" s="268"/>
      <c r="D5" s="268"/>
      <c r="E5" s="268"/>
      <c r="F5" s="77"/>
      <c r="G5" s="77"/>
      <c r="H5" s="77"/>
    </row>
    <row r="6" spans="1:8" ht="14.25" customHeight="1">
      <c r="A6" s="54"/>
      <c r="B6" s="54"/>
      <c r="C6" s="54"/>
      <c r="D6" s="54"/>
      <c r="E6" s="54"/>
      <c r="F6" s="77"/>
      <c r="G6" s="77"/>
      <c r="H6" s="77"/>
    </row>
    <row r="7" spans="1:8" ht="14.25" customHeight="1">
      <c r="A7" s="69" t="s">
        <v>140</v>
      </c>
      <c r="B7" s="214" t="s">
        <v>246</v>
      </c>
      <c r="C7" s="214"/>
      <c r="D7" s="214"/>
      <c r="E7" s="214"/>
      <c r="F7" s="77"/>
      <c r="G7" s="77"/>
      <c r="H7" s="77"/>
    </row>
    <row r="8" spans="1:8" ht="14.25" customHeight="1">
      <c r="A8" s="64"/>
      <c r="B8" s="61"/>
      <c r="C8" s="61"/>
      <c r="D8" s="61"/>
      <c r="E8" s="61"/>
      <c r="F8" s="77"/>
      <c r="G8" s="77"/>
      <c r="H8" s="77"/>
    </row>
    <row r="9" spans="1:7" ht="15" customHeight="1">
      <c r="A9" s="267" t="s">
        <v>1</v>
      </c>
      <c r="B9" s="267"/>
      <c r="C9" s="267"/>
      <c r="D9" s="267"/>
      <c r="E9" s="267"/>
      <c r="F9" s="3"/>
      <c r="G9" s="7"/>
    </row>
    <row r="10" spans="1:5" ht="20.25" customHeight="1">
      <c r="A10" s="285" t="s">
        <v>12</v>
      </c>
      <c r="B10" s="275" t="s">
        <v>36</v>
      </c>
      <c r="C10" s="275"/>
      <c r="D10" s="275"/>
      <c r="E10" s="283" t="s">
        <v>282</v>
      </c>
    </row>
    <row r="11" spans="1:5" ht="16.5" customHeight="1">
      <c r="A11" s="286"/>
      <c r="B11" s="19" t="s">
        <v>265</v>
      </c>
      <c r="C11" s="185" t="s">
        <v>266</v>
      </c>
      <c r="D11" s="186" t="s">
        <v>269</v>
      </c>
      <c r="E11" s="284"/>
    </row>
    <row r="12" spans="1:15" ht="13.5" customHeight="1">
      <c r="A12" s="65" t="s">
        <v>46</v>
      </c>
      <c r="B12" s="23">
        <v>54412</v>
      </c>
      <c r="C12" s="23">
        <v>56690</v>
      </c>
      <c r="D12" s="21">
        <v>55291</v>
      </c>
      <c r="E12" s="103">
        <f>D12/C12</f>
        <v>0.9753219262656553</v>
      </c>
      <c r="F12" s="2"/>
      <c r="G12" s="2"/>
      <c r="I12" s="2"/>
      <c r="J12" s="2"/>
      <c r="K12" s="2"/>
      <c r="L12" s="2"/>
      <c r="M12" s="2"/>
      <c r="O12" s="2"/>
    </row>
    <row r="13" spans="1:15" ht="13.5" customHeight="1">
      <c r="A13" s="66" t="s">
        <v>47</v>
      </c>
      <c r="B13" s="23">
        <v>14860</v>
      </c>
      <c r="C13" s="23">
        <v>15475</v>
      </c>
      <c r="D13" s="21">
        <v>15284</v>
      </c>
      <c r="E13" s="103">
        <f>D13/C13</f>
        <v>0.9876575121163167</v>
      </c>
      <c r="F13" s="2"/>
      <c r="G13" s="2"/>
      <c r="I13" s="2"/>
      <c r="J13" s="2"/>
      <c r="K13" s="2"/>
      <c r="L13" s="2"/>
      <c r="M13" s="2"/>
      <c r="O13" s="2"/>
    </row>
    <row r="14" spans="1:15" ht="13.5" customHeight="1">
      <c r="A14" s="65" t="s">
        <v>169</v>
      </c>
      <c r="B14" s="23">
        <v>7746</v>
      </c>
      <c r="C14" s="23">
        <v>7821</v>
      </c>
      <c r="D14" s="21">
        <v>4776</v>
      </c>
      <c r="E14" s="103">
        <f>D14/C14</f>
        <v>0.6106635980053702</v>
      </c>
      <c r="F14" s="2"/>
      <c r="G14" s="2"/>
      <c r="I14" s="2"/>
      <c r="J14" s="2"/>
      <c r="K14" s="2"/>
      <c r="L14" s="2"/>
      <c r="M14" s="2"/>
      <c r="O14" s="2"/>
    </row>
    <row r="15" spans="1:15" ht="13.5" customHeight="1">
      <c r="A15" s="73" t="s">
        <v>171</v>
      </c>
      <c r="B15" s="23">
        <v>0</v>
      </c>
      <c r="C15" s="21"/>
      <c r="D15" s="21"/>
      <c r="E15" s="103"/>
      <c r="F15" s="2"/>
      <c r="G15" s="2"/>
      <c r="I15" s="2"/>
      <c r="J15" s="2"/>
      <c r="K15" s="2"/>
      <c r="L15" s="2"/>
      <c r="M15" s="2"/>
      <c r="O15" s="2"/>
    </row>
    <row r="16" spans="1:15" ht="13.5" customHeight="1">
      <c r="A16" s="65" t="s">
        <v>170</v>
      </c>
      <c r="B16" s="23">
        <v>0</v>
      </c>
      <c r="C16" s="21"/>
      <c r="D16" s="21"/>
      <c r="E16" s="103"/>
      <c r="F16" s="2"/>
      <c r="G16" s="2"/>
      <c r="I16" s="2"/>
      <c r="J16" s="2"/>
      <c r="K16" s="2"/>
      <c r="L16" s="2"/>
      <c r="M16" s="2"/>
      <c r="O16" s="2"/>
    </row>
    <row r="17" spans="1:15" ht="13.5" customHeight="1">
      <c r="A17" s="67" t="s">
        <v>172</v>
      </c>
      <c r="B17" s="23">
        <v>0</v>
      </c>
      <c r="C17" s="21"/>
      <c r="D17" s="23"/>
      <c r="E17" s="103"/>
      <c r="F17" s="2"/>
      <c r="G17" s="2"/>
      <c r="I17" s="2"/>
      <c r="J17" s="2"/>
      <c r="K17" s="2"/>
      <c r="L17" s="2"/>
      <c r="M17" s="2"/>
      <c r="O17" s="2"/>
    </row>
    <row r="18" spans="1:15" ht="13.5" customHeight="1">
      <c r="A18" s="74" t="s">
        <v>173</v>
      </c>
      <c r="B18" s="23">
        <v>0</v>
      </c>
      <c r="C18" s="20"/>
      <c r="D18" s="21"/>
      <c r="E18" s="103"/>
      <c r="F18" s="2"/>
      <c r="G18" s="2"/>
      <c r="I18" s="2"/>
      <c r="J18" s="2"/>
      <c r="K18" s="2"/>
      <c r="L18" s="2"/>
      <c r="M18" s="2"/>
      <c r="O18" s="2"/>
    </row>
    <row r="19" spans="1:15" ht="13.5" customHeight="1">
      <c r="A19" s="75"/>
      <c r="B19" s="23"/>
      <c r="C19" s="24"/>
      <c r="D19" s="21"/>
      <c r="E19" s="103"/>
      <c r="F19" s="2"/>
      <c r="G19" s="2"/>
      <c r="I19" s="2"/>
      <c r="J19" s="2"/>
      <c r="K19" s="2"/>
      <c r="L19" s="2"/>
      <c r="M19" s="2"/>
      <c r="O19" s="2"/>
    </row>
    <row r="20" spans="1:15" ht="13.5" customHeight="1">
      <c r="A20" s="59" t="s">
        <v>174</v>
      </c>
      <c r="B20" s="46">
        <f>SUM(B12:B19)</f>
        <v>77018</v>
      </c>
      <c r="C20" s="46">
        <f>SUM(C12:C19)</f>
        <v>79986</v>
      </c>
      <c r="D20" s="46">
        <f>SUM(D12:D19)</f>
        <v>75351</v>
      </c>
      <c r="E20" s="103">
        <f>D20/C20</f>
        <v>0.9420523591628535</v>
      </c>
      <c r="F20" s="2"/>
      <c r="G20" s="2"/>
      <c r="I20" s="2"/>
      <c r="J20" s="2"/>
      <c r="K20" s="2"/>
      <c r="L20" s="2"/>
      <c r="M20" s="2"/>
      <c r="O20" s="2"/>
    </row>
    <row r="21" spans="1:15" ht="13.5" customHeight="1">
      <c r="A21" s="59"/>
      <c r="B21" s="72"/>
      <c r="C21" s="72"/>
      <c r="D21" s="22"/>
      <c r="E21" s="103"/>
      <c r="F21" s="2"/>
      <c r="G21" s="2"/>
      <c r="I21" s="2"/>
      <c r="J21" s="2"/>
      <c r="K21" s="2"/>
      <c r="L21" s="2"/>
      <c r="M21" s="2"/>
      <c r="O21" s="2"/>
    </row>
    <row r="22" spans="1:15" ht="13.5" customHeight="1">
      <c r="A22" s="56" t="s">
        <v>54</v>
      </c>
      <c r="B22" s="25"/>
      <c r="C22" s="72"/>
      <c r="D22" s="22"/>
      <c r="E22" s="103"/>
      <c r="F22" s="2"/>
      <c r="G22" s="2"/>
      <c r="I22" s="2"/>
      <c r="J22" s="2"/>
      <c r="K22" s="2"/>
      <c r="L22" s="2"/>
      <c r="M22" s="2"/>
      <c r="O22" s="2"/>
    </row>
    <row r="23" spans="1:15" ht="13.5" customHeight="1">
      <c r="A23" s="56" t="s">
        <v>55</v>
      </c>
      <c r="B23" s="25"/>
      <c r="C23" s="72"/>
      <c r="D23" s="22"/>
      <c r="E23" s="103"/>
      <c r="F23" s="2"/>
      <c r="G23" s="2"/>
      <c r="I23" s="2"/>
      <c r="J23" s="2"/>
      <c r="K23" s="2"/>
      <c r="L23" s="2"/>
      <c r="M23" s="2"/>
      <c r="O23" s="2"/>
    </row>
    <row r="24" spans="1:15" ht="13.5" customHeight="1">
      <c r="A24" s="57" t="s">
        <v>56</v>
      </c>
      <c r="B24" s="31"/>
      <c r="C24" s="72"/>
      <c r="D24" s="22"/>
      <c r="E24" s="103"/>
      <c r="F24" s="2"/>
      <c r="G24" s="2"/>
      <c r="I24" s="2"/>
      <c r="J24" s="2"/>
      <c r="K24" s="2"/>
      <c r="L24" s="2"/>
      <c r="M24" s="2"/>
      <c r="O24" s="2"/>
    </row>
    <row r="25" spans="1:15" ht="13.5" customHeight="1">
      <c r="A25" s="56" t="s">
        <v>57</v>
      </c>
      <c r="B25" s="25"/>
      <c r="C25" s="72"/>
      <c r="D25" s="22"/>
      <c r="E25" s="103"/>
      <c r="F25" s="2"/>
      <c r="G25" s="2"/>
      <c r="I25" s="2"/>
      <c r="J25" s="2"/>
      <c r="K25" s="2"/>
      <c r="L25" s="2"/>
      <c r="M25" s="2"/>
      <c r="O25" s="2"/>
    </row>
    <row r="26" spans="1:15" ht="13.5" customHeight="1">
      <c r="A26" s="56" t="s">
        <v>58</v>
      </c>
      <c r="B26" s="25"/>
      <c r="C26" s="76" t="s">
        <v>177</v>
      </c>
      <c r="D26" s="62" t="s">
        <v>177</v>
      </c>
      <c r="E26" s="103"/>
      <c r="F26" s="2"/>
      <c r="G26" s="2"/>
      <c r="I26" s="2"/>
      <c r="J26" s="2"/>
      <c r="K26" s="2"/>
      <c r="L26" s="2"/>
      <c r="M26" s="2"/>
      <c r="O26" s="2"/>
    </row>
    <row r="27" spans="1:15" ht="13.5" customHeight="1">
      <c r="A27" s="56" t="s">
        <v>59</v>
      </c>
      <c r="B27" s="25"/>
      <c r="C27" s="72"/>
      <c r="D27" s="22"/>
      <c r="E27" s="103"/>
      <c r="F27" s="2"/>
      <c r="G27" s="2"/>
      <c r="I27" s="2"/>
      <c r="J27" s="2"/>
      <c r="K27" s="2"/>
      <c r="L27" s="2"/>
      <c r="M27" s="2"/>
      <c r="O27" s="2"/>
    </row>
    <row r="28" spans="1:15" ht="13.5" customHeight="1">
      <c r="A28" s="56" t="s">
        <v>60</v>
      </c>
      <c r="B28" s="25"/>
      <c r="C28" s="72"/>
      <c r="D28" s="22"/>
      <c r="E28" s="103"/>
      <c r="F28" s="2"/>
      <c r="G28" s="2"/>
      <c r="I28" s="2"/>
      <c r="J28" s="2"/>
      <c r="K28" s="2"/>
      <c r="L28" s="2"/>
      <c r="M28" s="2"/>
      <c r="O28" s="2"/>
    </row>
    <row r="29" spans="1:15" ht="13.5" customHeight="1">
      <c r="A29" s="58" t="s">
        <v>61</v>
      </c>
      <c r="B29" s="34">
        <v>0</v>
      </c>
      <c r="C29" s="34">
        <v>0</v>
      </c>
      <c r="D29" s="22">
        <v>0</v>
      </c>
      <c r="E29" s="103"/>
      <c r="F29" s="2"/>
      <c r="G29" s="2"/>
      <c r="I29" s="2"/>
      <c r="J29" s="2"/>
      <c r="K29" s="2"/>
      <c r="L29" s="2"/>
      <c r="M29" s="2"/>
      <c r="O29" s="2"/>
    </row>
    <row r="30" spans="1:15" ht="13.5" customHeight="1">
      <c r="A30" s="59"/>
      <c r="B30" s="24"/>
      <c r="C30" s="24"/>
      <c r="D30" s="21"/>
      <c r="E30" s="103"/>
      <c r="F30" s="2"/>
      <c r="G30" s="2"/>
      <c r="I30" s="2"/>
      <c r="J30" s="2"/>
      <c r="K30" s="2"/>
      <c r="L30" s="2"/>
      <c r="M30" s="2"/>
      <c r="O30" s="2"/>
    </row>
    <row r="31" spans="1:15" ht="13.5" customHeight="1">
      <c r="A31" s="58" t="s">
        <v>27</v>
      </c>
      <c r="B31" s="46">
        <f>B29+B20</f>
        <v>77018</v>
      </c>
      <c r="C31" s="46">
        <f>C29+C20</f>
        <v>79986</v>
      </c>
      <c r="D31" s="46">
        <f>D29+D20</f>
        <v>75351</v>
      </c>
      <c r="E31" s="103">
        <f>D31/C31</f>
        <v>0.9420523591628535</v>
      </c>
      <c r="F31" s="2"/>
      <c r="G31" s="2"/>
      <c r="I31" s="2"/>
      <c r="J31" s="2"/>
      <c r="K31" s="2"/>
      <c r="L31" s="2"/>
      <c r="M31" s="2"/>
      <c r="O31" s="2"/>
    </row>
    <row r="32" spans="1:15" ht="13.5" customHeight="1">
      <c r="A32" s="59"/>
      <c r="B32" s="24"/>
      <c r="C32" s="24"/>
      <c r="D32" s="21"/>
      <c r="E32" s="103"/>
      <c r="F32" s="2"/>
      <c r="G32" s="2"/>
      <c r="I32" s="2"/>
      <c r="J32" s="2"/>
      <c r="K32" s="2"/>
      <c r="L32" s="2"/>
      <c r="M32" s="2"/>
      <c r="O32" s="2"/>
    </row>
    <row r="33" spans="1:15" ht="13.5" customHeight="1">
      <c r="A33" s="56" t="s">
        <v>62</v>
      </c>
      <c r="B33" s="25"/>
      <c r="C33" s="24"/>
      <c r="D33" s="21"/>
      <c r="E33" s="103"/>
      <c r="F33" s="2"/>
      <c r="G33" s="2"/>
      <c r="I33" s="2"/>
      <c r="J33" s="2"/>
      <c r="K33" s="2"/>
      <c r="L33" s="2"/>
      <c r="M33" s="2"/>
      <c r="O33" s="2"/>
    </row>
    <row r="34" spans="1:15" ht="13.5" customHeight="1">
      <c r="A34" s="56" t="s">
        <v>63</v>
      </c>
      <c r="B34" s="25"/>
      <c r="C34" s="60"/>
      <c r="D34" s="23"/>
      <c r="E34" s="103"/>
      <c r="F34" s="2"/>
      <c r="G34" s="2"/>
      <c r="I34" s="2"/>
      <c r="J34" s="2"/>
      <c r="K34" s="2"/>
      <c r="L34" s="2"/>
      <c r="M34" s="2"/>
      <c r="O34" s="2"/>
    </row>
    <row r="35" spans="1:15" ht="13.5" customHeight="1">
      <c r="A35" s="57" t="s">
        <v>175</v>
      </c>
      <c r="B35" s="31"/>
      <c r="C35" s="60"/>
      <c r="D35" s="23"/>
      <c r="E35" s="103"/>
      <c r="F35" s="2"/>
      <c r="G35" s="2"/>
      <c r="I35" s="2"/>
      <c r="J35" s="2"/>
      <c r="K35" s="2"/>
      <c r="L35" s="2"/>
      <c r="M35" s="2"/>
      <c r="O35" s="2"/>
    </row>
    <row r="36" spans="1:15" ht="13.5" customHeight="1">
      <c r="A36" s="59" t="s">
        <v>176</v>
      </c>
      <c r="B36" s="34">
        <v>0</v>
      </c>
      <c r="C36" s="22">
        <v>0</v>
      </c>
      <c r="D36" s="21">
        <v>0</v>
      </c>
      <c r="E36" s="103"/>
      <c r="F36" s="2"/>
      <c r="G36" s="2"/>
      <c r="I36" s="2"/>
      <c r="J36" s="2"/>
      <c r="K36" s="2"/>
      <c r="L36" s="2"/>
      <c r="M36" s="2"/>
      <c r="O36" s="2"/>
    </row>
    <row r="37" spans="1:15" ht="13.5" customHeight="1">
      <c r="A37" s="59"/>
      <c r="B37" s="34"/>
      <c r="C37" s="22"/>
      <c r="D37" s="21"/>
      <c r="E37" s="103"/>
      <c r="F37" s="2"/>
      <c r="G37" s="2"/>
      <c r="I37" s="2"/>
      <c r="J37" s="2"/>
      <c r="K37" s="2"/>
      <c r="L37" s="2"/>
      <c r="M37" s="2"/>
      <c r="O37" s="2"/>
    </row>
    <row r="38" spans="1:15" ht="13.5" customHeight="1">
      <c r="A38" s="56" t="s">
        <v>54</v>
      </c>
      <c r="B38" s="34"/>
      <c r="C38" s="22"/>
      <c r="D38" s="21"/>
      <c r="E38" s="103"/>
      <c r="F38" s="2"/>
      <c r="G38" s="2"/>
      <c r="I38" s="2"/>
      <c r="J38" s="2"/>
      <c r="K38" s="2"/>
      <c r="L38" s="2"/>
      <c r="M38" s="2"/>
      <c r="O38" s="2"/>
    </row>
    <row r="39" spans="1:15" ht="13.5" customHeight="1">
      <c r="A39" s="56" t="s">
        <v>55</v>
      </c>
      <c r="B39" s="34"/>
      <c r="C39" s="22"/>
      <c r="D39" s="21"/>
      <c r="E39" s="103"/>
      <c r="F39" s="2"/>
      <c r="G39" s="2"/>
      <c r="I39" s="2"/>
      <c r="J39" s="2"/>
      <c r="K39" s="2"/>
      <c r="L39" s="2"/>
      <c r="M39" s="2"/>
      <c r="O39" s="2"/>
    </row>
    <row r="40" spans="1:15" ht="13.5" customHeight="1">
      <c r="A40" s="57" t="s">
        <v>56</v>
      </c>
      <c r="B40" s="34"/>
      <c r="C40" s="22"/>
      <c r="D40" s="21"/>
      <c r="E40" s="103"/>
      <c r="F40" s="2"/>
      <c r="G40" s="2"/>
      <c r="I40" s="2"/>
      <c r="J40" s="2"/>
      <c r="K40" s="2"/>
      <c r="L40" s="2"/>
      <c r="M40" s="2"/>
      <c r="O40" s="2"/>
    </row>
    <row r="41" spans="1:15" ht="13.5" customHeight="1">
      <c r="A41" s="56" t="s">
        <v>57</v>
      </c>
      <c r="B41" s="34"/>
      <c r="C41" s="22"/>
      <c r="D41" s="21"/>
      <c r="E41" s="103"/>
      <c r="F41" s="2"/>
      <c r="G41" s="2"/>
      <c r="I41" s="2"/>
      <c r="J41" s="2"/>
      <c r="K41" s="2"/>
      <c r="L41" s="2"/>
      <c r="M41" s="2"/>
      <c r="O41" s="2"/>
    </row>
    <row r="42" spans="1:15" ht="13.5" customHeight="1">
      <c r="A42" s="56" t="s">
        <v>58</v>
      </c>
      <c r="B42" s="34"/>
      <c r="C42" s="22"/>
      <c r="D42" s="21"/>
      <c r="E42" s="103"/>
      <c r="F42" s="2"/>
      <c r="G42" s="2"/>
      <c r="I42" s="2"/>
      <c r="J42" s="2"/>
      <c r="K42" s="2"/>
      <c r="L42" s="2"/>
      <c r="M42" s="2"/>
      <c r="O42" s="2"/>
    </row>
    <row r="43" spans="1:15" ht="13.5" customHeight="1">
      <c r="A43" s="56" t="s">
        <v>59</v>
      </c>
      <c r="B43" s="34"/>
      <c r="C43" s="22"/>
      <c r="D43" s="21"/>
      <c r="E43" s="103"/>
      <c r="F43" s="2"/>
      <c r="G43" s="2"/>
      <c r="I43" s="2"/>
      <c r="J43" s="2"/>
      <c r="K43" s="2"/>
      <c r="L43" s="2"/>
      <c r="M43" s="2"/>
      <c r="O43" s="2"/>
    </row>
    <row r="44" spans="1:15" ht="13.5" customHeight="1">
      <c r="A44" s="56" t="s">
        <v>60</v>
      </c>
      <c r="B44" s="34"/>
      <c r="C44" s="22"/>
      <c r="D44" s="21"/>
      <c r="E44" s="103"/>
      <c r="F44" s="2"/>
      <c r="G44" s="2"/>
      <c r="I44" s="2"/>
      <c r="J44" s="2"/>
      <c r="K44" s="2"/>
      <c r="L44" s="2"/>
      <c r="M44" s="2"/>
      <c r="O44" s="2"/>
    </row>
    <row r="45" spans="1:15" ht="13.5" customHeight="1">
      <c r="A45" s="58" t="s">
        <v>66</v>
      </c>
      <c r="B45" s="34">
        <v>0</v>
      </c>
      <c r="C45" s="21">
        <v>0</v>
      </c>
      <c r="D45" s="21">
        <v>0</v>
      </c>
      <c r="E45" s="103"/>
      <c r="F45" s="2"/>
      <c r="G45" s="2"/>
      <c r="I45" s="2"/>
      <c r="J45" s="2"/>
      <c r="K45" s="2"/>
      <c r="L45" s="2"/>
      <c r="M45" s="2"/>
      <c r="O45" s="2"/>
    </row>
    <row r="46" spans="1:15" ht="13.5" customHeight="1">
      <c r="A46" s="18"/>
      <c r="B46" s="36"/>
      <c r="C46" s="21"/>
      <c r="D46" s="21"/>
      <c r="E46" s="103"/>
      <c r="F46" s="2"/>
      <c r="G46" s="2"/>
      <c r="I46" s="2"/>
      <c r="J46" s="2"/>
      <c r="K46" s="2"/>
      <c r="L46" s="2"/>
      <c r="M46" s="2"/>
      <c r="O46" s="2"/>
    </row>
    <row r="47" spans="1:9" ht="13.5" customHeight="1">
      <c r="A47" s="58" t="s">
        <v>28</v>
      </c>
      <c r="B47" s="29">
        <f>B45+B36</f>
        <v>0</v>
      </c>
      <c r="C47" s="29">
        <f>C45+C36</f>
        <v>0</v>
      </c>
      <c r="D47" s="29">
        <f>D45+D36</f>
        <v>0</v>
      </c>
      <c r="E47" s="103"/>
      <c r="F47" s="2"/>
      <c r="G47" s="2"/>
      <c r="I47" s="2"/>
    </row>
    <row r="48" spans="1:9" ht="13.5" customHeight="1">
      <c r="A48" s="28"/>
      <c r="B48" s="26"/>
      <c r="C48" s="26"/>
      <c r="D48" s="21"/>
      <c r="E48" s="103"/>
      <c r="F48" s="2"/>
      <c r="G48" s="2"/>
      <c r="I48" s="2"/>
    </row>
    <row r="49" spans="1:5" ht="15" customHeight="1">
      <c r="A49" s="27" t="s">
        <v>35</v>
      </c>
      <c r="B49" s="26">
        <f>B31+B47</f>
        <v>77018</v>
      </c>
      <c r="C49" s="26">
        <f>C31+C47</f>
        <v>79986</v>
      </c>
      <c r="D49" s="26">
        <f>D31+D47</f>
        <v>75351</v>
      </c>
      <c r="E49" s="103">
        <f>D49/C49</f>
        <v>0.9420523591628535</v>
      </c>
    </row>
  </sheetData>
  <sheetProtection/>
  <mergeCells count="8">
    <mergeCell ref="B10:D10"/>
    <mergeCell ref="A4:E4"/>
    <mergeCell ref="A3:E3"/>
    <mergeCell ref="A9:E9"/>
    <mergeCell ref="A10:A11"/>
    <mergeCell ref="A5:E5"/>
    <mergeCell ref="B7:E7"/>
    <mergeCell ref="E10:E11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2"/>
  </sheetPr>
  <dimension ref="A1:E55"/>
  <sheetViews>
    <sheetView zoomScalePageLayoutView="0" workbookViewId="0" topLeftCell="A28">
      <selection activeCell="G21" sqref="G21"/>
    </sheetView>
  </sheetViews>
  <sheetFormatPr defaultColWidth="9.00390625" defaultRowHeight="12.75"/>
  <cols>
    <col min="1" max="1" width="33.375" style="0" customWidth="1"/>
    <col min="2" max="2" width="13.125" style="0" customWidth="1"/>
    <col min="3" max="3" width="13.00390625" style="0" customWidth="1"/>
    <col min="4" max="4" width="12.125" style="0" customWidth="1"/>
    <col min="5" max="5" width="13.25390625" style="0" customWidth="1"/>
  </cols>
  <sheetData>
    <row r="1" spans="1:5" ht="12.75">
      <c r="A1" s="267" t="s">
        <v>196</v>
      </c>
      <c r="B1" s="267"/>
      <c r="C1" s="267"/>
      <c r="D1" s="267"/>
      <c r="E1" s="267"/>
    </row>
    <row r="2" spans="1:5" ht="12.75">
      <c r="A2" s="290" t="s">
        <v>195</v>
      </c>
      <c r="B2" s="290"/>
      <c r="C2" s="290"/>
      <c r="D2" s="290"/>
      <c r="E2" s="290"/>
    </row>
    <row r="3" spans="1:5" ht="12.75">
      <c r="A3" s="290" t="s">
        <v>197</v>
      </c>
      <c r="B3" s="290"/>
      <c r="C3" s="290"/>
      <c r="D3" s="290"/>
      <c r="E3" s="290"/>
    </row>
    <row r="4" spans="1:5" ht="12.75">
      <c r="A4" s="269" t="s">
        <v>8</v>
      </c>
      <c r="B4" s="269"/>
      <c r="C4" s="269"/>
      <c r="D4" s="269"/>
      <c r="E4" s="269"/>
    </row>
    <row r="5" spans="1:5" ht="12.75" customHeight="1">
      <c r="A5" s="285" t="s">
        <v>9</v>
      </c>
      <c r="B5" s="217" t="s">
        <v>283</v>
      </c>
      <c r="C5" s="217"/>
      <c r="D5" s="217"/>
      <c r="E5" s="275" t="s">
        <v>7</v>
      </c>
    </row>
    <row r="6" spans="1:5" ht="15" customHeight="1">
      <c r="A6" s="286"/>
      <c r="B6" s="11" t="s">
        <v>6</v>
      </c>
      <c r="C6" s="11" t="s">
        <v>251</v>
      </c>
      <c r="D6" s="11" t="s">
        <v>37</v>
      </c>
      <c r="E6" s="275"/>
    </row>
    <row r="7" spans="1:5" ht="15" customHeight="1">
      <c r="A7" s="21" t="s">
        <v>284</v>
      </c>
      <c r="B7" s="21"/>
      <c r="C7" s="9"/>
      <c r="D7" s="9"/>
      <c r="E7" s="9">
        <f>B7</f>
        <v>0</v>
      </c>
    </row>
    <row r="8" spans="1:5" ht="15" customHeight="1">
      <c r="A8" s="21" t="s">
        <v>285</v>
      </c>
      <c r="B8" s="21">
        <v>2170</v>
      </c>
      <c r="C8" s="9"/>
      <c r="D8" s="9"/>
      <c r="E8" s="9">
        <f aca="true" t="shared" si="0" ref="E8:E17">B8</f>
        <v>2170</v>
      </c>
    </row>
    <row r="9" spans="1:5" ht="15" customHeight="1">
      <c r="A9" s="21" t="s">
        <v>286</v>
      </c>
      <c r="B9" s="21">
        <v>1489</v>
      </c>
      <c r="C9" s="9"/>
      <c r="D9" s="9"/>
      <c r="E9" s="9">
        <f t="shared" si="0"/>
        <v>1489</v>
      </c>
    </row>
    <row r="10" spans="1:5" ht="15" customHeight="1">
      <c r="A10" s="21" t="s">
        <v>287</v>
      </c>
      <c r="B10" s="21">
        <v>3298</v>
      </c>
      <c r="C10" s="9"/>
      <c r="D10" s="9"/>
      <c r="E10" s="9">
        <f t="shared" si="0"/>
        <v>3298</v>
      </c>
    </row>
    <row r="11" spans="1:5" ht="15" customHeight="1">
      <c r="A11" s="21" t="s">
        <v>288</v>
      </c>
      <c r="B11" s="21">
        <v>18239</v>
      </c>
      <c r="C11" s="9"/>
      <c r="D11" s="9"/>
      <c r="E11" s="9">
        <f t="shared" si="0"/>
        <v>18239</v>
      </c>
    </row>
    <row r="12" spans="1:5" ht="15" customHeight="1">
      <c r="A12" s="21" t="s">
        <v>289</v>
      </c>
      <c r="B12" s="21">
        <v>258292</v>
      </c>
      <c r="C12" s="9"/>
      <c r="D12" s="9"/>
      <c r="E12" s="9">
        <f t="shared" si="0"/>
        <v>258292</v>
      </c>
    </row>
    <row r="13" spans="1:5" ht="15" customHeight="1">
      <c r="A13" s="21" t="s">
        <v>290</v>
      </c>
      <c r="B13" s="21">
        <v>244</v>
      </c>
      <c r="C13" s="9"/>
      <c r="D13" s="9"/>
      <c r="E13" s="9">
        <f t="shared" si="0"/>
        <v>244</v>
      </c>
    </row>
    <row r="14" spans="1:5" ht="15" customHeight="1">
      <c r="A14" s="21" t="s">
        <v>291</v>
      </c>
      <c r="B14" s="21">
        <v>1700</v>
      </c>
      <c r="C14" s="9"/>
      <c r="D14" s="9"/>
      <c r="E14" s="9">
        <f t="shared" si="0"/>
        <v>1700</v>
      </c>
    </row>
    <row r="15" spans="1:5" ht="15" customHeight="1">
      <c r="A15" s="21" t="s">
        <v>292</v>
      </c>
      <c r="B15" s="21">
        <v>1425</v>
      </c>
      <c r="C15" s="9"/>
      <c r="D15" s="9"/>
      <c r="E15" s="9">
        <f t="shared" si="0"/>
        <v>1425</v>
      </c>
    </row>
    <row r="16" spans="1:5" ht="15" customHeight="1">
      <c r="A16" s="21" t="s">
        <v>252</v>
      </c>
      <c r="B16" s="21">
        <v>4749</v>
      </c>
      <c r="C16" s="9"/>
      <c r="D16" s="9"/>
      <c r="E16" s="9">
        <f t="shared" si="0"/>
        <v>4749</v>
      </c>
    </row>
    <row r="17" spans="1:5" ht="15" customHeight="1">
      <c r="A17" s="21"/>
      <c r="B17" s="21"/>
      <c r="C17" s="9"/>
      <c r="D17" s="9"/>
      <c r="E17" s="9">
        <f t="shared" si="0"/>
        <v>0</v>
      </c>
    </row>
    <row r="18" spans="1:5" ht="12.75" customHeight="1">
      <c r="A18" s="44" t="s">
        <v>200</v>
      </c>
      <c r="B18" s="44">
        <f>SUM(B7:B17)</f>
        <v>291606</v>
      </c>
      <c r="C18" s="44">
        <f>SUM(C7:C17)</f>
        <v>0</v>
      </c>
      <c r="D18" s="44">
        <f>SUM(D7:D17)</f>
        <v>0</v>
      </c>
      <c r="E18" s="44">
        <f>SUM(E7:E17)</f>
        <v>291606</v>
      </c>
    </row>
    <row r="19" spans="1:2" ht="12.75">
      <c r="A19" s="40"/>
      <c r="B19" s="40"/>
    </row>
    <row r="20" spans="1:5" ht="12.75" customHeight="1">
      <c r="A20" s="267" t="s">
        <v>204</v>
      </c>
      <c r="B20" s="267"/>
      <c r="C20" s="267"/>
      <c r="D20" s="267"/>
      <c r="E20" s="267"/>
    </row>
    <row r="21" spans="1:2" ht="12.75">
      <c r="A21" s="40"/>
      <c r="B21" s="40"/>
    </row>
    <row r="22" spans="1:5" ht="12.75">
      <c r="A22" s="290" t="s">
        <v>63</v>
      </c>
      <c r="B22" s="290"/>
      <c r="C22" s="290"/>
      <c r="D22" s="290"/>
      <c r="E22" s="290"/>
    </row>
    <row r="23" spans="1:5" ht="12.75">
      <c r="A23" s="290" t="s">
        <v>198</v>
      </c>
      <c r="B23" s="290"/>
      <c r="C23" s="290"/>
      <c r="D23" s="290"/>
      <c r="E23" s="290"/>
    </row>
    <row r="24" spans="1:5" ht="12.75">
      <c r="A24" s="269" t="s">
        <v>8</v>
      </c>
      <c r="B24" s="269"/>
      <c r="C24" s="269"/>
      <c r="D24" s="269"/>
      <c r="E24" s="269"/>
    </row>
    <row r="25" spans="1:5" ht="12.75" customHeight="1">
      <c r="A25" s="285" t="s">
        <v>38</v>
      </c>
      <c r="B25" s="217" t="s">
        <v>283</v>
      </c>
      <c r="C25" s="217"/>
      <c r="D25" s="217"/>
      <c r="E25" s="275" t="s">
        <v>7</v>
      </c>
    </row>
    <row r="26" spans="1:5" ht="12.75">
      <c r="A26" s="286"/>
      <c r="B26" s="46" t="s">
        <v>6</v>
      </c>
      <c r="C26" s="11" t="s">
        <v>251</v>
      </c>
      <c r="D26" s="46" t="s">
        <v>37</v>
      </c>
      <c r="E26" s="275"/>
    </row>
    <row r="27" spans="2:5" ht="12.75">
      <c r="B27" s="21"/>
      <c r="C27" s="9"/>
      <c r="D27" s="9"/>
      <c r="E27" s="9"/>
    </row>
    <row r="28" spans="1:5" ht="12.75">
      <c r="A28" s="25" t="s">
        <v>293</v>
      </c>
      <c r="B28" s="21">
        <v>11424</v>
      </c>
      <c r="C28" s="9"/>
      <c r="D28" s="9"/>
      <c r="E28" s="9">
        <f>B28</f>
        <v>11424</v>
      </c>
    </row>
    <row r="29" spans="1:5" ht="12.75">
      <c r="A29" s="21" t="s">
        <v>294</v>
      </c>
      <c r="B29" s="21">
        <v>116151</v>
      </c>
      <c r="C29" s="9"/>
      <c r="D29" s="9"/>
      <c r="E29" s="9">
        <f aca="true" t="shared" si="1" ref="E29:E35">B29</f>
        <v>116151</v>
      </c>
    </row>
    <row r="30" spans="1:5" ht="12.75">
      <c r="A30" s="21"/>
      <c r="B30" s="21"/>
      <c r="C30" s="9"/>
      <c r="D30" s="9"/>
      <c r="E30" s="9">
        <f t="shared" si="1"/>
        <v>0</v>
      </c>
    </row>
    <row r="31" spans="1:5" ht="12.75">
      <c r="A31" s="21"/>
      <c r="B31" s="21"/>
      <c r="C31" s="9"/>
      <c r="D31" s="9"/>
      <c r="E31" s="9">
        <f t="shared" si="1"/>
        <v>0</v>
      </c>
    </row>
    <row r="32" spans="1:5" ht="12.75">
      <c r="A32" s="21"/>
      <c r="B32" s="21"/>
      <c r="C32" s="9"/>
      <c r="D32" s="9"/>
      <c r="E32" s="9">
        <f t="shared" si="1"/>
        <v>0</v>
      </c>
    </row>
    <row r="33" spans="1:5" ht="12.75">
      <c r="A33" s="21"/>
      <c r="B33" s="21"/>
      <c r="C33" s="9"/>
      <c r="D33" s="9"/>
      <c r="E33" s="9">
        <f t="shared" si="1"/>
        <v>0</v>
      </c>
    </row>
    <row r="34" spans="1:5" ht="12.75">
      <c r="A34" s="21"/>
      <c r="B34" s="21"/>
      <c r="C34" s="9"/>
      <c r="D34" s="9"/>
      <c r="E34" s="9">
        <f t="shared" si="1"/>
        <v>0</v>
      </c>
    </row>
    <row r="35" spans="1:5" ht="12.75">
      <c r="A35" s="21"/>
      <c r="B35" s="21"/>
      <c r="C35" s="9"/>
      <c r="D35" s="9"/>
      <c r="E35" s="9">
        <f t="shared" si="1"/>
        <v>0</v>
      </c>
    </row>
    <row r="36" spans="1:5" ht="12.75">
      <c r="A36" s="35" t="s">
        <v>199</v>
      </c>
      <c r="B36" s="26">
        <f>SUM(B27:B35)</f>
        <v>127575</v>
      </c>
      <c r="C36" s="26">
        <f>SUM(C27:C35)</f>
        <v>0</v>
      </c>
      <c r="D36" s="26">
        <f>SUM(D27:D35)</f>
        <v>0</v>
      </c>
      <c r="E36" s="26">
        <f>SUM(E27:E35)</f>
        <v>127575</v>
      </c>
    </row>
    <row r="37" spans="1:2" ht="12.75">
      <c r="A37" s="40"/>
      <c r="B37" s="40"/>
    </row>
    <row r="38" spans="1:5" ht="12.75">
      <c r="A38" s="267" t="s">
        <v>203</v>
      </c>
      <c r="B38" s="267"/>
      <c r="C38" s="267"/>
      <c r="D38" s="267"/>
      <c r="E38" s="267"/>
    </row>
    <row r="39" spans="1:2" ht="12.75">
      <c r="A39" s="40"/>
      <c r="B39" s="40"/>
    </row>
    <row r="40" spans="1:5" ht="12.75">
      <c r="A40" s="290" t="s">
        <v>201</v>
      </c>
      <c r="B40" s="290"/>
      <c r="C40" s="290"/>
      <c r="D40" s="290"/>
      <c r="E40" s="290"/>
    </row>
    <row r="41" spans="1:5" ht="12.75">
      <c r="A41" s="290" t="s">
        <v>197</v>
      </c>
      <c r="B41" s="290"/>
      <c r="C41" s="290"/>
      <c r="D41" s="290"/>
      <c r="E41" s="290"/>
    </row>
    <row r="42" spans="1:5" ht="12.75">
      <c r="A42" s="269" t="s">
        <v>8</v>
      </c>
      <c r="B42" s="269"/>
      <c r="C42" s="269"/>
      <c r="D42" s="269"/>
      <c r="E42" s="269"/>
    </row>
    <row r="43" spans="1:5" ht="12.75" customHeight="1">
      <c r="A43" s="285" t="s">
        <v>18</v>
      </c>
      <c r="B43" s="217" t="s">
        <v>283</v>
      </c>
      <c r="C43" s="217"/>
      <c r="D43" s="217"/>
      <c r="E43" s="275" t="s">
        <v>7</v>
      </c>
    </row>
    <row r="44" spans="1:5" ht="12.75">
      <c r="A44" s="286"/>
      <c r="B44" s="46" t="s">
        <v>6</v>
      </c>
      <c r="C44" s="11" t="s">
        <v>251</v>
      </c>
      <c r="D44" s="46" t="s">
        <v>37</v>
      </c>
      <c r="E44" s="275"/>
    </row>
    <row r="45" spans="1:5" ht="12.75">
      <c r="A45" s="25"/>
      <c r="B45" s="21"/>
      <c r="C45" s="9"/>
      <c r="D45" s="9"/>
      <c r="E45" s="9"/>
    </row>
    <row r="46" spans="1:5" ht="12.75">
      <c r="A46" s="21"/>
      <c r="B46" s="21"/>
      <c r="C46" s="9"/>
      <c r="D46" s="9"/>
      <c r="E46" s="9"/>
    </row>
    <row r="47" spans="1:5" ht="12.75">
      <c r="A47" s="21"/>
      <c r="B47" s="21"/>
      <c r="C47" s="9"/>
      <c r="D47" s="9"/>
      <c r="E47" s="9"/>
    </row>
    <row r="48" spans="1:5" ht="12.75">
      <c r="A48" s="21"/>
      <c r="B48" s="21"/>
      <c r="C48" s="9"/>
      <c r="D48" s="9"/>
      <c r="E48" s="9"/>
    </row>
    <row r="49" spans="1:5" ht="12.75">
      <c r="A49" s="21"/>
      <c r="B49" s="21"/>
      <c r="C49" s="9"/>
      <c r="D49" s="9"/>
      <c r="E49" s="9"/>
    </row>
    <row r="50" spans="1:5" ht="12.75">
      <c r="A50" s="21"/>
      <c r="B50" s="21"/>
      <c r="C50" s="9"/>
      <c r="D50" s="9"/>
      <c r="E50" s="9"/>
    </row>
    <row r="51" spans="1:5" ht="12.75">
      <c r="A51" s="21"/>
      <c r="B51" s="21"/>
      <c r="C51" s="9"/>
      <c r="D51" s="9"/>
      <c r="E51" s="9"/>
    </row>
    <row r="52" spans="1:5" ht="12.75">
      <c r="A52" s="21"/>
      <c r="B52" s="21"/>
      <c r="C52" s="9"/>
      <c r="D52" s="9"/>
      <c r="E52" s="9"/>
    </row>
    <row r="53" spans="1:5" ht="12.75">
      <c r="A53" s="21"/>
      <c r="B53" s="21"/>
      <c r="C53" s="9"/>
      <c r="D53" s="9"/>
      <c r="E53" s="9"/>
    </row>
    <row r="54" spans="1:5" ht="12.75">
      <c r="A54" s="21"/>
      <c r="B54" s="21"/>
      <c r="C54" s="9"/>
      <c r="D54" s="9"/>
      <c r="E54" s="9"/>
    </row>
    <row r="55" spans="1:5" ht="12.75">
      <c r="A55" s="35" t="s">
        <v>202</v>
      </c>
      <c r="B55" s="28">
        <v>0</v>
      </c>
      <c r="C55" s="9">
        <v>0</v>
      </c>
      <c r="D55" s="9">
        <v>0</v>
      </c>
      <c r="E55" s="9">
        <v>0</v>
      </c>
    </row>
  </sheetData>
  <sheetProtection/>
  <mergeCells count="21">
    <mergeCell ref="A40:E40"/>
    <mergeCell ref="A25:A26"/>
    <mergeCell ref="A42:E42"/>
    <mergeCell ref="B43:D43"/>
    <mergeCell ref="E43:E44"/>
    <mergeCell ref="A23:E23"/>
    <mergeCell ref="E25:E26"/>
    <mergeCell ref="A24:E24"/>
    <mergeCell ref="A38:E38"/>
    <mergeCell ref="A43:A44"/>
    <mergeCell ref="A41:E41"/>
    <mergeCell ref="A2:E2"/>
    <mergeCell ref="A1:E1"/>
    <mergeCell ref="A4:E4"/>
    <mergeCell ref="A3:E3"/>
    <mergeCell ref="B25:D25"/>
    <mergeCell ref="A22:E22"/>
    <mergeCell ref="A5:A6"/>
    <mergeCell ref="B5:D5"/>
    <mergeCell ref="E5:E6"/>
    <mergeCell ref="A20:E20"/>
  </mergeCells>
  <printOptions horizontalCentered="1" verticalCentered="1"/>
  <pageMargins left="0.4" right="0.24" top="0.42" bottom="0.5" header="0.29" footer="0.28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2"/>
  </sheetPr>
  <dimension ref="A1:E19"/>
  <sheetViews>
    <sheetView zoomScalePageLayoutView="0" workbookViewId="0" topLeftCell="A1">
      <selection activeCell="F19" sqref="F19"/>
    </sheetView>
  </sheetViews>
  <sheetFormatPr defaultColWidth="9.00390625" defaultRowHeight="12.75"/>
  <cols>
    <col min="4" max="4" width="14.875" style="0" customWidth="1"/>
    <col min="5" max="5" width="13.875" style="0" customWidth="1"/>
  </cols>
  <sheetData>
    <row r="1" ht="12.75">
      <c r="E1" s="38" t="s">
        <v>205</v>
      </c>
    </row>
    <row r="4" spans="1:5" ht="12.75">
      <c r="A4" s="267"/>
      <c r="B4" s="267"/>
      <c r="C4" s="267"/>
      <c r="D4" s="267"/>
      <c r="E4" s="267"/>
    </row>
    <row r="5" spans="1:5" ht="12.75">
      <c r="A5" s="40"/>
      <c r="B5" s="40"/>
      <c r="C5" s="40"/>
      <c r="D5" s="40"/>
      <c r="E5" s="47"/>
    </row>
    <row r="6" spans="1:5" ht="12.75">
      <c r="A6" s="290" t="s">
        <v>39</v>
      </c>
      <c r="B6" s="290"/>
      <c r="C6" s="290"/>
      <c r="D6" s="290"/>
      <c r="E6" s="290"/>
    </row>
    <row r="7" spans="1:5" ht="12.75">
      <c r="A7" s="43"/>
      <c r="B7" s="43"/>
      <c r="C7" s="43"/>
      <c r="D7" s="43"/>
      <c r="E7" s="43"/>
    </row>
    <row r="8" spans="1:5" ht="12.75">
      <c r="A8" s="269" t="s">
        <v>10</v>
      </c>
      <c r="B8" s="269"/>
      <c r="C8" s="269"/>
      <c r="D8" s="269"/>
      <c r="E8" s="269"/>
    </row>
    <row r="9" spans="1:5" ht="17.25" customHeight="1">
      <c r="A9" s="270" t="s">
        <v>15</v>
      </c>
      <c r="B9" s="271"/>
      <c r="C9" s="271"/>
      <c r="D9" s="272"/>
      <c r="E9" s="275" t="s">
        <v>3</v>
      </c>
    </row>
    <row r="10" spans="1:5" ht="18" customHeight="1">
      <c r="A10" s="273"/>
      <c r="B10" s="258"/>
      <c r="C10" s="258"/>
      <c r="D10" s="274"/>
      <c r="E10" s="275"/>
    </row>
    <row r="11" spans="1:5" ht="18" customHeight="1">
      <c r="A11" s="208"/>
      <c r="B11" s="352"/>
      <c r="C11" s="352"/>
      <c r="D11" s="209"/>
      <c r="E11" s="21"/>
    </row>
    <row r="12" spans="1:5" ht="18" customHeight="1">
      <c r="A12" s="208"/>
      <c r="B12" s="352"/>
      <c r="C12" s="352"/>
      <c r="D12" s="209"/>
      <c r="E12" s="21"/>
    </row>
    <row r="13" spans="1:5" ht="18" customHeight="1">
      <c r="A13" s="208" t="s">
        <v>4</v>
      </c>
      <c r="B13" s="352"/>
      <c r="C13" s="352"/>
      <c r="D13" s="209"/>
      <c r="E13" s="21"/>
    </row>
    <row r="14" spans="1:5" ht="16.5" customHeight="1">
      <c r="A14" s="208"/>
      <c r="B14" s="352"/>
      <c r="C14" s="352"/>
      <c r="D14" s="209"/>
      <c r="E14" s="21"/>
    </row>
    <row r="15" spans="1:5" ht="18" customHeight="1">
      <c r="A15" s="208"/>
      <c r="B15" s="352"/>
      <c r="C15" s="352"/>
      <c r="D15" s="209"/>
      <c r="E15" s="21"/>
    </row>
    <row r="16" spans="1:5" ht="16.5" customHeight="1">
      <c r="A16" s="208"/>
      <c r="B16" s="352"/>
      <c r="C16" s="352"/>
      <c r="D16" s="209"/>
      <c r="E16" s="21"/>
    </row>
    <row r="17" spans="1:5" ht="18" customHeight="1">
      <c r="A17" s="208"/>
      <c r="B17" s="352"/>
      <c r="C17" s="352"/>
      <c r="D17" s="209"/>
      <c r="E17" s="21"/>
    </row>
    <row r="18" spans="1:5" ht="17.25" customHeight="1">
      <c r="A18" s="208"/>
      <c r="B18" s="352"/>
      <c r="C18" s="352"/>
      <c r="D18" s="209"/>
      <c r="E18" s="21"/>
    </row>
    <row r="19" spans="1:5" ht="18" customHeight="1">
      <c r="A19" s="294" t="s">
        <v>14</v>
      </c>
      <c r="B19" s="353"/>
      <c r="C19" s="353"/>
      <c r="D19" s="353"/>
      <c r="E19" s="48">
        <v>0</v>
      </c>
    </row>
  </sheetData>
  <sheetProtection/>
  <mergeCells count="14">
    <mergeCell ref="A9:D10"/>
    <mergeCell ref="A8:E8"/>
    <mergeCell ref="A4:E4"/>
    <mergeCell ref="A6:E6"/>
    <mergeCell ref="E9:E10"/>
    <mergeCell ref="A13:D13"/>
    <mergeCell ref="A19:D19"/>
    <mergeCell ref="A11:D11"/>
    <mergeCell ref="A12:D12"/>
    <mergeCell ref="A16:D16"/>
    <mergeCell ref="A17:D17"/>
    <mergeCell ref="A18:D18"/>
    <mergeCell ref="A15:D15"/>
    <mergeCell ref="A14:D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2"/>
  </sheetPr>
  <dimension ref="A1:E43"/>
  <sheetViews>
    <sheetView tabSelected="1" zoomScalePageLayoutView="0" workbookViewId="0" topLeftCell="A1">
      <selection activeCell="C30" sqref="C30"/>
    </sheetView>
  </sheetViews>
  <sheetFormatPr defaultColWidth="9.00390625" defaultRowHeight="12.75"/>
  <cols>
    <col min="2" max="2" width="37.00390625" style="0" customWidth="1"/>
    <col min="3" max="3" width="13.625" style="0" customWidth="1"/>
    <col min="4" max="4" width="11.625" style="0" customWidth="1"/>
    <col min="5" max="5" width="12.00390625" style="0" customWidth="1"/>
  </cols>
  <sheetData>
    <row r="1" spans="1:3" ht="12.75">
      <c r="A1" s="289" t="s">
        <v>206</v>
      </c>
      <c r="B1" s="289"/>
      <c r="C1" s="289"/>
    </row>
    <row r="2" spans="1:3" ht="12.75">
      <c r="A2" s="6"/>
      <c r="B2" s="6"/>
      <c r="C2" s="6"/>
    </row>
    <row r="3" spans="1:3" ht="12.75">
      <c r="A3" s="49"/>
      <c r="B3" s="278" t="s">
        <v>295</v>
      </c>
      <c r="C3" s="278"/>
    </row>
    <row r="4" spans="1:3" ht="12.75">
      <c r="A4" s="6"/>
      <c r="B4" s="50"/>
      <c r="C4" s="50"/>
    </row>
    <row r="5" spans="1:3" ht="12.75">
      <c r="A5" s="6"/>
      <c r="B5" s="6"/>
      <c r="C5" s="6"/>
    </row>
    <row r="6" spans="1:3" ht="12.75">
      <c r="A6" s="6"/>
      <c r="B6" s="33" t="s">
        <v>11</v>
      </c>
      <c r="C6" s="51" t="s">
        <v>297</v>
      </c>
    </row>
    <row r="7" spans="1:3" ht="12.75">
      <c r="A7" s="6"/>
      <c r="B7" s="22" t="s">
        <v>253</v>
      </c>
      <c r="C7" s="22">
        <v>21</v>
      </c>
    </row>
    <row r="8" spans="1:3" ht="15" customHeight="1">
      <c r="A8" s="6"/>
      <c r="B8" s="22" t="s">
        <v>236</v>
      </c>
      <c r="C8" s="22">
        <v>23</v>
      </c>
    </row>
    <row r="9" spans="1:3" ht="15" customHeight="1">
      <c r="A9" s="6"/>
      <c r="B9" s="22" t="s">
        <v>254</v>
      </c>
      <c r="C9" s="22">
        <v>4</v>
      </c>
    </row>
    <row r="10" spans="1:3" ht="15" customHeight="1">
      <c r="A10" s="6"/>
      <c r="B10" s="22" t="s">
        <v>245</v>
      </c>
      <c r="C10" s="52"/>
    </row>
    <row r="11" spans="1:3" ht="15" customHeight="1">
      <c r="A11" s="6"/>
      <c r="B11" s="52" t="s">
        <v>255</v>
      </c>
      <c r="C11" s="22">
        <v>3</v>
      </c>
    </row>
    <row r="12" spans="1:3" ht="15" customHeight="1">
      <c r="A12" s="6"/>
      <c r="B12" s="52" t="s">
        <v>256</v>
      </c>
      <c r="C12" s="22">
        <v>6</v>
      </c>
    </row>
    <row r="13" spans="1:3" ht="15" customHeight="1">
      <c r="A13" s="6"/>
      <c r="B13" s="22" t="s">
        <v>3</v>
      </c>
      <c r="C13" s="52"/>
    </row>
    <row r="14" spans="1:3" ht="15" customHeight="1">
      <c r="A14" s="6"/>
      <c r="B14" s="52" t="s">
        <v>257</v>
      </c>
      <c r="C14" s="22">
        <v>10</v>
      </c>
    </row>
    <row r="15" spans="1:3" ht="15" customHeight="1">
      <c r="A15" s="6"/>
      <c r="B15" s="52" t="s">
        <v>258</v>
      </c>
      <c r="C15" s="22">
        <v>1</v>
      </c>
    </row>
    <row r="16" spans="1:3" ht="15" customHeight="1">
      <c r="A16" s="6"/>
      <c r="B16" s="52" t="s">
        <v>259</v>
      </c>
      <c r="C16" s="22">
        <v>2</v>
      </c>
    </row>
    <row r="17" spans="1:3" ht="15" customHeight="1">
      <c r="A17" s="6"/>
      <c r="B17" s="52" t="s">
        <v>260</v>
      </c>
      <c r="C17" s="22">
        <v>1</v>
      </c>
    </row>
    <row r="18" spans="1:3" ht="15" customHeight="1">
      <c r="A18" s="6"/>
      <c r="B18" s="52" t="s">
        <v>261</v>
      </c>
      <c r="C18" s="22">
        <v>11</v>
      </c>
    </row>
    <row r="19" spans="1:3" ht="15" customHeight="1">
      <c r="A19" s="6"/>
      <c r="B19" s="52" t="s">
        <v>262</v>
      </c>
      <c r="C19" s="22">
        <v>3</v>
      </c>
    </row>
    <row r="20" spans="1:3" ht="15" customHeight="1">
      <c r="A20" s="6"/>
      <c r="B20" s="52"/>
      <c r="C20" s="52"/>
    </row>
    <row r="21" spans="1:3" ht="14.25" customHeight="1">
      <c r="A21" s="6"/>
      <c r="B21" s="52"/>
      <c r="C21" s="52"/>
    </row>
    <row r="22" spans="1:3" ht="15.75" customHeight="1">
      <c r="A22" s="6"/>
      <c r="B22" s="53" t="s">
        <v>13</v>
      </c>
      <c r="C22" s="53">
        <f>SUM(C7:C21)</f>
        <v>85</v>
      </c>
    </row>
    <row r="25" spans="2:5" ht="12.75">
      <c r="B25" s="267" t="s">
        <v>207</v>
      </c>
      <c r="C25" s="267"/>
      <c r="D25" s="267"/>
      <c r="E25" s="267"/>
    </row>
    <row r="26" spans="2:5" ht="12.75">
      <c r="B26" s="40"/>
      <c r="C26" s="38"/>
      <c r="D26" s="40"/>
      <c r="E26" s="40"/>
    </row>
    <row r="27" spans="2:5" ht="12.75">
      <c r="B27" s="290" t="s">
        <v>296</v>
      </c>
      <c r="C27" s="290"/>
      <c r="D27" s="290"/>
      <c r="E27" s="290"/>
    </row>
    <row r="28" spans="2:5" ht="12.75">
      <c r="B28" s="40"/>
      <c r="C28" s="40"/>
      <c r="D28" s="40"/>
      <c r="E28" s="40"/>
    </row>
    <row r="29" spans="2:5" ht="12.75">
      <c r="B29" s="285" t="s">
        <v>11</v>
      </c>
      <c r="C29" s="354" t="s">
        <v>297</v>
      </c>
      <c r="D29" s="354"/>
      <c r="E29" s="354"/>
    </row>
    <row r="30" spans="2:5" ht="12.75">
      <c r="B30" s="286"/>
      <c r="C30" s="46" t="s">
        <v>21</v>
      </c>
      <c r="D30" s="46" t="s">
        <v>22</v>
      </c>
      <c r="E30" s="46" t="s">
        <v>23</v>
      </c>
    </row>
    <row r="31" spans="2:5" ht="15" customHeight="1">
      <c r="B31" s="21" t="s">
        <v>3</v>
      </c>
      <c r="C31" s="21"/>
      <c r="D31" s="21"/>
      <c r="E31" s="21">
        <v>58</v>
      </c>
    </row>
    <row r="32" spans="2:5" ht="15" customHeight="1">
      <c r="B32" s="21"/>
      <c r="C32" s="21"/>
      <c r="D32" s="21"/>
      <c r="E32" s="21"/>
    </row>
    <row r="33" spans="2:5" ht="15" customHeight="1">
      <c r="B33" s="21"/>
      <c r="C33" s="21"/>
      <c r="D33" s="21"/>
      <c r="E33" s="21"/>
    </row>
    <row r="34" spans="2:5" ht="15" customHeight="1">
      <c r="B34" s="21"/>
      <c r="C34" s="21"/>
      <c r="D34" s="21"/>
      <c r="E34" s="21"/>
    </row>
    <row r="35" spans="2:5" ht="15" customHeight="1">
      <c r="B35" s="21"/>
      <c r="C35" s="21"/>
      <c r="D35" s="21"/>
      <c r="E35" s="21"/>
    </row>
    <row r="36" spans="2:5" ht="15" customHeight="1">
      <c r="B36" s="21"/>
      <c r="C36" s="21"/>
      <c r="D36" s="21"/>
      <c r="E36" s="21"/>
    </row>
    <row r="37" spans="2:5" ht="15" customHeight="1">
      <c r="B37" s="21"/>
      <c r="C37" s="21"/>
      <c r="D37" s="21"/>
      <c r="E37" s="21"/>
    </row>
    <row r="38" spans="2:5" ht="15" customHeight="1">
      <c r="B38" s="21"/>
      <c r="C38" s="21"/>
      <c r="D38" s="21"/>
      <c r="E38" s="21"/>
    </row>
    <row r="39" spans="2:5" ht="15" customHeight="1">
      <c r="B39" s="21"/>
      <c r="C39" s="21"/>
      <c r="D39" s="21"/>
      <c r="E39" s="21"/>
    </row>
    <row r="40" spans="2:5" ht="15" customHeight="1">
      <c r="B40" s="21"/>
      <c r="C40" s="21"/>
      <c r="D40" s="21"/>
      <c r="E40" s="21"/>
    </row>
    <row r="41" spans="2:5" ht="15" customHeight="1">
      <c r="B41" s="21"/>
      <c r="C41" s="21"/>
      <c r="D41" s="21"/>
      <c r="E41" s="21"/>
    </row>
    <row r="42" spans="2:5" ht="15" customHeight="1">
      <c r="B42" s="21"/>
      <c r="C42" s="21"/>
      <c r="D42" s="21"/>
      <c r="E42" s="21"/>
    </row>
    <row r="43" spans="2:5" ht="15.75" customHeight="1">
      <c r="B43" s="26" t="s">
        <v>13</v>
      </c>
      <c r="C43" s="26"/>
      <c r="D43" s="21"/>
      <c r="E43" s="21">
        <v>58</v>
      </c>
    </row>
  </sheetData>
  <sheetProtection/>
  <mergeCells count="6">
    <mergeCell ref="A1:C1"/>
    <mergeCell ref="B3:C3"/>
    <mergeCell ref="C29:E29"/>
    <mergeCell ref="B29:B30"/>
    <mergeCell ref="B27:E27"/>
    <mergeCell ref="B25:E2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3:F48"/>
  <sheetViews>
    <sheetView zoomScale="125" zoomScaleNormal="125" zoomScalePageLayoutView="0" workbookViewId="0" topLeftCell="A34">
      <selection activeCell="E48" sqref="E48"/>
    </sheetView>
  </sheetViews>
  <sheetFormatPr defaultColWidth="9.00390625" defaultRowHeight="12.75"/>
  <cols>
    <col min="1" max="1" width="44.375" style="0" customWidth="1"/>
    <col min="2" max="2" width="13.125" style="0" customWidth="1"/>
    <col min="3" max="3" width="11.875" style="0" customWidth="1"/>
    <col min="4" max="4" width="11.25390625" style="0" customWidth="1"/>
    <col min="5" max="5" width="12.625" style="0" customWidth="1"/>
  </cols>
  <sheetData>
    <row r="3" spans="1:6" ht="12" customHeight="1">
      <c r="A3" s="15"/>
      <c r="B3" s="71" t="s">
        <v>144</v>
      </c>
      <c r="C3" s="42"/>
      <c r="D3" s="42"/>
      <c r="E3" s="42"/>
      <c r="F3" s="40"/>
    </row>
    <row r="4" spans="1:2" ht="12.75">
      <c r="A4" s="278" t="s">
        <v>299</v>
      </c>
      <c r="B4" s="278"/>
    </row>
    <row r="5" spans="1:2" ht="12.75">
      <c r="A5" s="250" t="s">
        <v>5</v>
      </c>
      <c r="B5" s="250"/>
    </row>
    <row r="6" spans="1:2" ht="12.75">
      <c r="A6" s="14" t="s">
        <v>146</v>
      </c>
      <c r="B6" s="17" t="s">
        <v>3</v>
      </c>
    </row>
    <row r="7" spans="1:2" ht="12.75">
      <c r="A7" s="12" t="s">
        <v>237</v>
      </c>
      <c r="B7" s="13">
        <v>2160</v>
      </c>
    </row>
    <row r="8" spans="1:2" ht="12.75">
      <c r="A8" s="12" t="s">
        <v>238</v>
      </c>
      <c r="B8" s="13">
        <v>8</v>
      </c>
    </row>
    <row r="9" spans="1:2" ht="12.75">
      <c r="A9" s="12" t="s">
        <v>298</v>
      </c>
      <c r="B9" s="13">
        <v>488</v>
      </c>
    </row>
    <row r="10" spans="1:2" ht="12.75">
      <c r="A10" s="12"/>
      <c r="B10" s="13"/>
    </row>
    <row r="11" spans="1:2" ht="12.75">
      <c r="A11" s="12"/>
      <c r="B11" s="13"/>
    </row>
    <row r="12" spans="1:2" ht="12.75">
      <c r="A12" s="16" t="s">
        <v>13</v>
      </c>
      <c r="B12" s="13">
        <f>SUM(B7:B11)</f>
        <v>2656</v>
      </c>
    </row>
    <row r="13" spans="1:5" ht="12.75">
      <c r="A13" s="289" t="s">
        <v>148</v>
      </c>
      <c r="B13" s="289"/>
      <c r="C13" s="289"/>
      <c r="D13" s="289"/>
      <c r="E13" s="289"/>
    </row>
    <row r="14" spans="1:5" ht="12.75">
      <c r="A14" s="290" t="s">
        <v>145</v>
      </c>
      <c r="B14" s="290"/>
      <c r="C14" s="290"/>
      <c r="D14" s="290"/>
      <c r="E14" s="290"/>
    </row>
    <row r="15" spans="1:5" ht="12.75">
      <c r="A15" s="5"/>
      <c r="B15" s="5"/>
      <c r="C15" s="5"/>
      <c r="D15" s="5"/>
      <c r="E15" s="5"/>
    </row>
    <row r="16" spans="1:5" ht="12.75" customHeight="1">
      <c r="A16" s="287" t="s">
        <v>146</v>
      </c>
      <c r="B16" s="281" t="s">
        <v>3</v>
      </c>
      <c r="C16" s="283" t="s">
        <v>242</v>
      </c>
      <c r="D16" s="283" t="s">
        <v>19</v>
      </c>
      <c r="E16" s="285" t="s">
        <v>20</v>
      </c>
    </row>
    <row r="17" spans="1:5" ht="12.75">
      <c r="A17" s="288"/>
      <c r="B17" s="282"/>
      <c r="C17" s="284"/>
      <c r="D17" s="284"/>
      <c r="E17" s="286"/>
    </row>
    <row r="18" spans="1:5" ht="12.75">
      <c r="A18" s="70"/>
      <c r="B18" s="70"/>
      <c r="C18" s="70"/>
      <c r="D18" s="70"/>
      <c r="E18" s="70"/>
    </row>
    <row r="19" spans="1:5" ht="12.75">
      <c r="A19" s="70"/>
      <c r="B19" s="70"/>
      <c r="C19" s="70"/>
      <c r="D19" s="70"/>
      <c r="E19" s="70"/>
    </row>
    <row r="20" spans="1:5" ht="12.75">
      <c r="A20" s="70"/>
      <c r="B20" s="70"/>
      <c r="C20" s="70"/>
      <c r="D20" s="70"/>
      <c r="E20" s="70"/>
    </row>
    <row r="21" spans="1:5" ht="12.75">
      <c r="A21" s="70"/>
      <c r="B21" s="70"/>
      <c r="C21" s="70"/>
      <c r="D21" s="70"/>
      <c r="E21" s="70"/>
    </row>
    <row r="22" spans="1:5" ht="12.75">
      <c r="A22" s="70"/>
      <c r="B22" s="70"/>
      <c r="C22" s="70"/>
      <c r="D22" s="70"/>
      <c r="E22" s="70"/>
    </row>
    <row r="23" spans="1:5" ht="12.75">
      <c r="A23" s="16" t="s">
        <v>13</v>
      </c>
      <c r="B23" s="70">
        <v>0</v>
      </c>
      <c r="C23" s="70">
        <v>0</v>
      </c>
      <c r="D23" s="70">
        <v>0</v>
      </c>
      <c r="E23" s="70">
        <v>0</v>
      </c>
    </row>
    <row r="24" spans="1:5" ht="12.75">
      <c r="A24" s="68"/>
      <c r="B24" s="68"/>
      <c r="C24" s="68"/>
      <c r="D24" s="68"/>
      <c r="E24" s="68"/>
    </row>
    <row r="25" spans="1:5" ht="12.75">
      <c r="A25" s="289" t="s">
        <v>147</v>
      </c>
      <c r="B25" s="289"/>
      <c r="C25" s="289"/>
      <c r="D25" s="289"/>
      <c r="E25" s="289"/>
    </row>
    <row r="26" spans="1:5" ht="12.75">
      <c r="A26" s="290" t="s">
        <v>154</v>
      </c>
      <c r="B26" s="290"/>
      <c r="C26" s="290"/>
      <c r="D26" s="290"/>
      <c r="E26" s="290"/>
    </row>
    <row r="27" spans="1:5" ht="12" customHeight="1">
      <c r="A27" s="269" t="s">
        <v>5</v>
      </c>
      <c r="B27" s="269"/>
      <c r="C27" s="269"/>
      <c r="D27" s="269"/>
      <c r="E27" s="269"/>
    </row>
    <row r="28" spans="1:5" ht="12.75" customHeight="1">
      <c r="A28" s="279" t="s">
        <v>150</v>
      </c>
      <c r="B28" s="281" t="s">
        <v>3</v>
      </c>
      <c r="C28" s="283" t="s">
        <v>242</v>
      </c>
      <c r="D28" s="283" t="s">
        <v>19</v>
      </c>
      <c r="E28" s="285" t="s">
        <v>20</v>
      </c>
    </row>
    <row r="29" spans="1:5" ht="14.25" customHeight="1">
      <c r="A29" s="280"/>
      <c r="B29" s="282"/>
      <c r="C29" s="284"/>
      <c r="D29" s="284"/>
      <c r="E29" s="286"/>
    </row>
    <row r="30" spans="1:5" ht="14.25" customHeight="1">
      <c r="A30" s="88"/>
      <c r="B30" s="80"/>
      <c r="C30" s="79"/>
      <c r="D30" s="79"/>
      <c r="E30" s="55"/>
    </row>
    <row r="31" spans="1:5" ht="14.25" customHeight="1">
      <c r="A31" s="88"/>
      <c r="B31" s="80"/>
      <c r="C31" s="79"/>
      <c r="D31" s="79"/>
      <c r="E31" s="55"/>
    </row>
    <row r="32" spans="1:5" ht="14.25" customHeight="1">
      <c r="A32" s="88"/>
      <c r="B32" s="80"/>
      <c r="C32" s="79"/>
      <c r="D32" s="79"/>
      <c r="E32" s="55"/>
    </row>
    <row r="33" spans="1:5" ht="12.75">
      <c r="A33" s="12"/>
      <c r="B33" s="13"/>
      <c r="C33" s="8"/>
      <c r="D33" s="8"/>
      <c r="E33" s="8"/>
    </row>
    <row r="34" spans="1:5" ht="12.75">
      <c r="A34" s="12"/>
      <c r="B34" s="13"/>
      <c r="C34" s="8"/>
      <c r="D34" s="8"/>
      <c r="E34" s="8"/>
    </row>
    <row r="35" spans="1:5" ht="12.75">
      <c r="A35" s="16" t="s">
        <v>13</v>
      </c>
      <c r="B35" s="13">
        <v>0</v>
      </c>
      <c r="C35" s="9">
        <v>0</v>
      </c>
      <c r="D35" s="9">
        <v>0</v>
      </c>
      <c r="E35" s="9">
        <v>0</v>
      </c>
    </row>
    <row r="37" spans="1:5" ht="12.75">
      <c r="A37" s="289" t="s">
        <v>149</v>
      </c>
      <c r="B37" s="289"/>
      <c r="C37" s="289"/>
      <c r="D37" s="289"/>
      <c r="E37" s="289"/>
    </row>
    <row r="38" spans="1:5" ht="12.75">
      <c r="A38" s="278" t="s">
        <v>81</v>
      </c>
      <c r="B38" s="278"/>
      <c r="C38" s="278"/>
      <c r="D38" s="278"/>
      <c r="E38" s="278"/>
    </row>
    <row r="39" spans="1:5" ht="12.75">
      <c r="A39" s="269" t="s">
        <v>5</v>
      </c>
      <c r="B39" s="269"/>
      <c r="C39" s="269"/>
      <c r="D39" s="269"/>
      <c r="E39" s="269"/>
    </row>
    <row r="40" spans="1:5" ht="12.75" customHeight="1">
      <c r="A40" s="279" t="s">
        <v>150</v>
      </c>
      <c r="B40" s="281" t="s">
        <v>3</v>
      </c>
      <c r="C40" s="283" t="s">
        <v>242</v>
      </c>
      <c r="D40" s="283" t="s">
        <v>19</v>
      </c>
      <c r="E40" s="285" t="s">
        <v>20</v>
      </c>
    </row>
    <row r="41" spans="1:5" ht="12.75">
      <c r="A41" s="280"/>
      <c r="B41" s="282"/>
      <c r="C41" s="284"/>
      <c r="D41" s="284"/>
      <c r="E41" s="286"/>
    </row>
    <row r="42" spans="1:5" ht="12.75">
      <c r="A42" s="12" t="s">
        <v>239</v>
      </c>
      <c r="B42" s="13">
        <v>9030</v>
      </c>
      <c r="C42" s="8"/>
      <c r="D42" s="8"/>
      <c r="E42" s="8">
        <f>SUM(B42:D42)</f>
        <v>9030</v>
      </c>
    </row>
    <row r="43" spans="1:5" ht="12.75">
      <c r="A43" s="12" t="s">
        <v>240</v>
      </c>
      <c r="B43" s="13">
        <v>82059</v>
      </c>
      <c r="C43" s="8">
        <v>4501</v>
      </c>
      <c r="D43" s="8"/>
      <c r="E43" s="8">
        <f aca="true" t="shared" si="0" ref="E43:E48">SUM(B43:D43)</f>
        <v>86560</v>
      </c>
    </row>
    <row r="44" spans="1:5" ht="12.75">
      <c r="A44" s="12" t="s">
        <v>241</v>
      </c>
      <c r="B44" s="13">
        <v>2493</v>
      </c>
      <c r="C44" s="8">
        <v>8497</v>
      </c>
      <c r="D44" s="8"/>
      <c r="E44" s="8">
        <f t="shared" si="0"/>
        <v>10990</v>
      </c>
    </row>
    <row r="45" spans="1:5" ht="12.75">
      <c r="A45" s="12"/>
      <c r="B45" s="13"/>
      <c r="C45" s="8"/>
      <c r="D45" s="8"/>
      <c r="E45" s="8">
        <f t="shared" si="0"/>
        <v>0</v>
      </c>
    </row>
    <row r="46" spans="1:5" ht="12.75">
      <c r="A46" s="12"/>
      <c r="B46" s="13"/>
      <c r="C46" s="8"/>
      <c r="D46" s="8"/>
      <c r="E46" s="8">
        <f t="shared" si="0"/>
        <v>0</v>
      </c>
    </row>
    <row r="47" spans="1:5" ht="12.75">
      <c r="A47" s="12"/>
      <c r="B47" s="13"/>
      <c r="C47" s="8"/>
      <c r="D47" s="8"/>
      <c r="E47" s="8">
        <f t="shared" si="0"/>
        <v>0</v>
      </c>
    </row>
    <row r="48" spans="1:5" ht="12.75">
      <c r="A48" s="16" t="s">
        <v>13</v>
      </c>
      <c r="B48" s="13">
        <f>SUM(B42:B47)</f>
        <v>93582</v>
      </c>
      <c r="C48" s="13">
        <f>SUM(C42:C47)</f>
        <v>12998</v>
      </c>
      <c r="D48" s="13">
        <f>SUM(D42:D47)</f>
        <v>0</v>
      </c>
      <c r="E48" s="8">
        <f t="shared" si="0"/>
        <v>106580</v>
      </c>
    </row>
  </sheetData>
  <sheetProtection/>
  <mergeCells count="25">
    <mergeCell ref="A4:B4"/>
    <mergeCell ref="A5:B5"/>
    <mergeCell ref="A37:E37"/>
    <mergeCell ref="A27:E27"/>
    <mergeCell ref="A26:E26"/>
    <mergeCell ref="A13:E13"/>
    <mergeCell ref="C28:C29"/>
    <mergeCell ref="D28:D29"/>
    <mergeCell ref="A28:A29"/>
    <mergeCell ref="A14:E14"/>
    <mergeCell ref="A16:A17"/>
    <mergeCell ref="A25:E25"/>
    <mergeCell ref="B28:B29"/>
    <mergeCell ref="E28:E29"/>
    <mergeCell ref="B16:B17"/>
    <mergeCell ref="C16:C17"/>
    <mergeCell ref="D16:D17"/>
    <mergeCell ref="E16:E17"/>
    <mergeCell ref="A38:E38"/>
    <mergeCell ref="A40:A41"/>
    <mergeCell ref="B40:B41"/>
    <mergeCell ref="C40:C41"/>
    <mergeCell ref="D40:D41"/>
    <mergeCell ref="E40:E41"/>
    <mergeCell ref="A39:E39"/>
  </mergeCells>
  <printOptions/>
  <pageMargins left="0.61" right="0.35" top="0.36" bottom="0.3" header="0.26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1:E58"/>
  <sheetViews>
    <sheetView zoomScale="125" zoomScaleNormal="125" zoomScalePageLayoutView="0" workbookViewId="0" topLeftCell="A34">
      <selection activeCell="F3" sqref="F3"/>
    </sheetView>
  </sheetViews>
  <sheetFormatPr defaultColWidth="9.00390625" defaultRowHeight="12.75"/>
  <cols>
    <col min="1" max="1" width="42.25390625" style="0" customWidth="1"/>
    <col min="2" max="2" width="13.125" style="0" customWidth="1"/>
    <col min="3" max="3" width="11.875" style="0" customWidth="1"/>
    <col min="4" max="4" width="11.25390625" style="0" customWidth="1"/>
    <col min="5" max="5" width="12.625" style="0" customWidth="1"/>
  </cols>
  <sheetData>
    <row r="1" spans="1:5" ht="12.75">
      <c r="A1" s="15"/>
      <c r="B1" s="71"/>
      <c r="E1" s="71" t="s">
        <v>151</v>
      </c>
    </row>
    <row r="2" spans="1:4" ht="12.75">
      <c r="A2" s="278" t="s">
        <v>208</v>
      </c>
      <c r="B2" s="278"/>
      <c r="C2" s="278"/>
      <c r="D2" s="278"/>
    </row>
    <row r="3" spans="1:5" ht="12.75">
      <c r="A3" s="269" t="s">
        <v>5</v>
      </c>
      <c r="B3" s="269"/>
      <c r="C3" s="269"/>
      <c r="D3" s="269"/>
      <c r="E3" s="269"/>
    </row>
    <row r="4" spans="1:5" ht="12.75">
      <c r="A4" s="82" t="s">
        <v>146</v>
      </c>
      <c r="B4" s="291" t="s">
        <v>3</v>
      </c>
      <c r="C4" s="292"/>
      <c r="D4" s="293"/>
      <c r="E4" s="238" t="s">
        <v>268</v>
      </c>
    </row>
    <row r="5" spans="1:5" ht="12.75">
      <c r="A5" s="78" t="s">
        <v>212</v>
      </c>
      <c r="B5" s="17" t="s">
        <v>272</v>
      </c>
      <c r="C5" s="17" t="s">
        <v>273</v>
      </c>
      <c r="D5" s="17" t="s">
        <v>267</v>
      </c>
      <c r="E5" s="238"/>
    </row>
    <row r="6" spans="1:5" ht="12.75">
      <c r="A6" s="83" t="s">
        <v>213</v>
      </c>
      <c r="B6" s="91"/>
      <c r="C6" s="91"/>
      <c r="D6" s="91"/>
      <c r="E6" s="9"/>
    </row>
    <row r="7" spans="1:5" ht="12.75">
      <c r="A7" s="83" t="s">
        <v>214</v>
      </c>
      <c r="B7" s="91"/>
      <c r="C7" s="91"/>
      <c r="D7" s="91"/>
      <c r="E7" s="9"/>
    </row>
    <row r="8" spans="1:5" ht="12.75">
      <c r="A8" s="83"/>
      <c r="B8" s="91"/>
      <c r="C8" s="91"/>
      <c r="D8" s="91"/>
      <c r="E8" s="9"/>
    </row>
    <row r="9" spans="1:5" ht="12.75">
      <c r="A9" s="25" t="s">
        <v>82</v>
      </c>
      <c r="B9" s="92"/>
      <c r="C9" s="92"/>
      <c r="D9" s="92"/>
      <c r="E9" s="9"/>
    </row>
    <row r="10" spans="1:5" ht="12.75">
      <c r="A10" s="83" t="s">
        <v>83</v>
      </c>
      <c r="B10" s="92"/>
      <c r="C10" s="92"/>
      <c r="D10" s="92"/>
      <c r="E10" s="9"/>
    </row>
    <row r="11" spans="1:5" ht="12.75">
      <c r="A11" s="84" t="s">
        <v>84</v>
      </c>
      <c r="B11" s="93"/>
      <c r="C11" s="93"/>
      <c r="D11" s="93"/>
      <c r="E11" s="9"/>
    </row>
    <row r="12" spans="1:5" ht="12.75">
      <c r="A12" s="83" t="s">
        <v>85</v>
      </c>
      <c r="B12" s="90"/>
      <c r="C12" s="90"/>
      <c r="D12" s="90"/>
      <c r="E12" s="9"/>
    </row>
    <row r="13" spans="1:5" ht="12.75">
      <c r="A13" s="85" t="s">
        <v>86</v>
      </c>
      <c r="B13" s="90"/>
      <c r="C13" s="90"/>
      <c r="D13" s="90"/>
      <c r="E13" s="9"/>
    </row>
    <row r="14" spans="1:5" ht="12.75">
      <c r="A14" s="85" t="s">
        <v>87</v>
      </c>
      <c r="B14" s="90"/>
      <c r="C14" s="90"/>
      <c r="D14" s="90"/>
      <c r="E14" s="9"/>
    </row>
    <row r="15" spans="1:5" ht="12.75">
      <c r="A15" s="85"/>
      <c r="B15" s="90"/>
      <c r="C15" s="90"/>
      <c r="D15" s="90"/>
      <c r="E15" s="9"/>
    </row>
    <row r="16" spans="1:5" ht="12.75">
      <c r="A16" s="86" t="s">
        <v>209</v>
      </c>
      <c r="B16" s="90">
        <v>36514</v>
      </c>
      <c r="C16" s="90">
        <v>67661</v>
      </c>
      <c r="D16" s="90">
        <v>67661</v>
      </c>
      <c r="E16" s="111">
        <f>D16/C16</f>
        <v>1</v>
      </c>
    </row>
    <row r="17" spans="1:5" ht="12.75">
      <c r="A17" s="85" t="s">
        <v>83</v>
      </c>
      <c r="B17" s="90"/>
      <c r="C17" s="90"/>
      <c r="D17" s="90"/>
      <c r="E17" s="9"/>
    </row>
    <row r="18" spans="1:5" ht="12.75">
      <c r="A18" s="85" t="s">
        <v>210</v>
      </c>
      <c r="B18" s="90">
        <v>36514</v>
      </c>
      <c r="C18" s="90">
        <v>67661</v>
      </c>
      <c r="D18" s="90">
        <v>67661</v>
      </c>
      <c r="E18" s="111">
        <f>D18/C18</f>
        <v>1</v>
      </c>
    </row>
    <row r="19" spans="1:5" ht="12.75">
      <c r="A19" s="85"/>
      <c r="B19" s="90"/>
      <c r="C19" s="90"/>
      <c r="D19" s="90"/>
      <c r="E19" s="111"/>
    </row>
    <row r="20" spans="1:5" ht="12.75">
      <c r="A20" s="86" t="s">
        <v>88</v>
      </c>
      <c r="B20" s="92">
        <v>6400</v>
      </c>
      <c r="C20" s="92">
        <v>6400</v>
      </c>
      <c r="D20" s="92">
        <v>7202</v>
      </c>
      <c r="E20" s="111">
        <f>D20/C20</f>
        <v>1.1253125</v>
      </c>
    </row>
    <row r="21" spans="1:5" ht="12.75">
      <c r="A21" s="86" t="s">
        <v>89</v>
      </c>
      <c r="B21" s="92">
        <v>5000</v>
      </c>
      <c r="C21" s="92">
        <v>5000</v>
      </c>
      <c r="D21" s="92">
        <v>3287</v>
      </c>
      <c r="E21" s="111">
        <f>D21/C21</f>
        <v>0.6574</v>
      </c>
    </row>
    <row r="22" spans="1:5" ht="12.75">
      <c r="A22" s="85" t="s">
        <v>83</v>
      </c>
      <c r="B22" s="90"/>
      <c r="C22" s="90"/>
      <c r="D22" s="90"/>
      <c r="E22" s="111"/>
    </row>
    <row r="23" spans="1:5" ht="12.75">
      <c r="A23" s="83" t="s">
        <v>211</v>
      </c>
      <c r="B23" s="94"/>
      <c r="C23" s="94"/>
      <c r="D23" s="94"/>
      <c r="E23" s="111"/>
    </row>
    <row r="24" spans="1:5" ht="12.75">
      <c r="A24" s="83" t="s">
        <v>90</v>
      </c>
      <c r="B24" s="90">
        <v>5000</v>
      </c>
      <c r="C24" s="90">
        <v>5000</v>
      </c>
      <c r="D24" s="90">
        <v>3287</v>
      </c>
      <c r="E24" s="111">
        <f>D24/C24</f>
        <v>0.6574</v>
      </c>
    </row>
    <row r="25" spans="1:5" ht="22.5">
      <c r="A25" s="84" t="s">
        <v>143</v>
      </c>
      <c r="B25" s="90"/>
      <c r="C25" s="90"/>
      <c r="D25" s="90"/>
      <c r="E25" s="111"/>
    </row>
    <row r="26" spans="1:5" ht="12.75">
      <c r="A26" s="84"/>
      <c r="B26" s="90"/>
      <c r="C26" s="90"/>
      <c r="D26" s="90"/>
      <c r="E26" s="111"/>
    </row>
    <row r="27" spans="1:5" ht="12.75">
      <c r="A27" s="25" t="s">
        <v>243</v>
      </c>
      <c r="B27" s="92">
        <v>80</v>
      </c>
      <c r="C27" s="92">
        <v>80</v>
      </c>
      <c r="D27" s="92">
        <v>1246</v>
      </c>
      <c r="E27" s="111">
        <f>D27/C27</f>
        <v>15.575</v>
      </c>
    </row>
    <row r="28" spans="1:5" ht="12.75">
      <c r="A28" s="30" t="s">
        <v>83</v>
      </c>
      <c r="B28" s="95"/>
      <c r="C28" s="95"/>
      <c r="D28" s="95"/>
      <c r="E28" s="111"/>
    </row>
    <row r="29" spans="1:5" ht="12.75">
      <c r="A29" s="30" t="s">
        <v>216</v>
      </c>
      <c r="B29" s="95"/>
      <c r="C29" s="95"/>
      <c r="D29" s="95"/>
      <c r="E29" s="111"/>
    </row>
    <row r="30" spans="1:5" ht="12.75">
      <c r="A30" s="30" t="s">
        <v>217</v>
      </c>
      <c r="B30" s="95">
        <v>80</v>
      </c>
      <c r="C30" s="95">
        <v>80</v>
      </c>
      <c r="D30" s="95">
        <v>5</v>
      </c>
      <c r="E30" s="111">
        <f>D30/C30</f>
        <v>0.0625</v>
      </c>
    </row>
    <row r="31" spans="1:5" ht="12.75">
      <c r="A31" s="30" t="s">
        <v>218</v>
      </c>
      <c r="B31" s="95"/>
      <c r="C31" s="95"/>
      <c r="D31" s="95"/>
      <c r="E31" s="111"/>
    </row>
    <row r="32" spans="1:5" ht="12.75">
      <c r="A32" s="30" t="s">
        <v>219</v>
      </c>
      <c r="B32" s="95"/>
      <c r="C32" s="95"/>
      <c r="D32" s="95">
        <v>20</v>
      </c>
      <c r="E32" s="111"/>
    </row>
    <row r="33" spans="1:5" ht="12.75">
      <c r="A33" s="30" t="s">
        <v>220</v>
      </c>
      <c r="B33" s="95"/>
      <c r="C33" s="95"/>
      <c r="D33" s="95"/>
      <c r="E33" s="111"/>
    </row>
    <row r="34" spans="1:5" ht="12.75">
      <c r="A34" s="30" t="s">
        <v>221</v>
      </c>
      <c r="B34" s="95"/>
      <c r="C34" s="95"/>
      <c r="D34" s="95"/>
      <c r="E34" s="111"/>
    </row>
    <row r="35" spans="1:5" ht="22.5">
      <c r="A35" s="84" t="s">
        <v>222</v>
      </c>
      <c r="B35" s="95"/>
      <c r="C35" s="95"/>
      <c r="D35" s="95">
        <v>205</v>
      </c>
      <c r="E35" s="111"/>
    </row>
    <row r="36" spans="1:5" ht="12.75">
      <c r="A36" s="22" t="s">
        <v>7</v>
      </c>
      <c r="B36" s="95">
        <f>B27+B21+B20+B18</f>
        <v>47994</v>
      </c>
      <c r="C36" s="95">
        <f>C27+C21+C20+C18</f>
        <v>79141</v>
      </c>
      <c r="D36" s="95">
        <f>D27+D21+D20+D18</f>
        <v>79396</v>
      </c>
      <c r="E36" s="111">
        <f>D36/C36</f>
        <v>1.0032220972694306</v>
      </c>
    </row>
    <row r="37" spans="1:2" ht="12.75">
      <c r="A37" s="87"/>
      <c r="B37" s="87"/>
    </row>
    <row r="38" spans="1:2" ht="12.75">
      <c r="A38" s="87"/>
      <c r="B38" s="87"/>
    </row>
    <row r="39" spans="1:2" ht="12.75">
      <c r="A39" s="81"/>
      <c r="B39" s="81"/>
    </row>
    <row r="40" spans="1:5" ht="12.75">
      <c r="A40" s="289" t="s">
        <v>152</v>
      </c>
      <c r="B40" s="289"/>
      <c r="C40" s="289"/>
      <c r="D40" s="289"/>
      <c r="E40" s="289"/>
    </row>
    <row r="41" spans="1:5" ht="12.75">
      <c r="A41" s="290" t="s">
        <v>153</v>
      </c>
      <c r="B41" s="290"/>
      <c r="C41" s="290"/>
      <c r="D41" s="290"/>
      <c r="E41" s="290"/>
    </row>
    <row r="42" spans="1:5" ht="12.75">
      <c r="A42" s="5"/>
      <c r="B42" s="5"/>
      <c r="C42" s="5"/>
      <c r="D42" s="5"/>
      <c r="E42" s="5" t="s">
        <v>1</v>
      </c>
    </row>
    <row r="43" spans="1:5" ht="12.75" customHeight="1">
      <c r="A43" s="287" t="s">
        <v>146</v>
      </c>
      <c r="B43" s="281" t="s">
        <v>3</v>
      </c>
      <c r="C43" s="283" t="s">
        <v>236</v>
      </c>
      <c r="D43" s="283" t="s">
        <v>19</v>
      </c>
      <c r="E43" s="285" t="s">
        <v>20</v>
      </c>
    </row>
    <row r="44" spans="1:5" ht="12.75">
      <c r="A44" s="288"/>
      <c r="B44" s="282"/>
      <c r="C44" s="284"/>
      <c r="D44" s="284"/>
      <c r="E44" s="286"/>
    </row>
    <row r="45" spans="1:5" ht="12.75">
      <c r="A45" s="70"/>
      <c r="B45" s="70"/>
      <c r="C45" s="70"/>
      <c r="D45" s="70"/>
      <c r="E45" s="70"/>
    </row>
    <row r="46" spans="1:5" ht="12.75">
      <c r="A46" s="70"/>
      <c r="B46" s="70"/>
      <c r="C46" s="70"/>
      <c r="D46" s="70"/>
      <c r="E46" s="70"/>
    </row>
    <row r="47" spans="1:5" ht="12.75">
      <c r="A47" s="70"/>
      <c r="B47" s="70"/>
      <c r="C47" s="70"/>
      <c r="D47" s="70"/>
      <c r="E47" s="70"/>
    </row>
    <row r="48" spans="1:5" ht="12.75">
      <c r="A48" s="16" t="s">
        <v>13</v>
      </c>
      <c r="B48" s="70"/>
      <c r="C48" s="70"/>
      <c r="D48" s="70"/>
      <c r="E48" s="70">
        <v>0</v>
      </c>
    </row>
    <row r="50" spans="1:5" ht="12.75">
      <c r="A50" s="289" t="s">
        <v>156</v>
      </c>
      <c r="B50" s="289"/>
      <c r="C50" s="289"/>
      <c r="D50" s="289"/>
      <c r="E50" s="289"/>
    </row>
    <row r="51" spans="1:5" ht="12.75">
      <c r="A51" s="290" t="s">
        <v>155</v>
      </c>
      <c r="B51" s="290"/>
      <c r="C51" s="290"/>
      <c r="D51" s="290"/>
      <c r="E51" s="290"/>
    </row>
    <row r="52" spans="1:5" ht="12.75">
      <c r="A52" s="5"/>
      <c r="B52" s="5"/>
      <c r="C52" s="5"/>
      <c r="D52" s="5"/>
      <c r="E52" s="5" t="s">
        <v>1</v>
      </c>
    </row>
    <row r="53" spans="1:5" ht="12.75" customHeight="1">
      <c r="A53" s="287" t="s">
        <v>146</v>
      </c>
      <c r="B53" s="281" t="s">
        <v>3</v>
      </c>
      <c r="C53" s="283" t="s">
        <v>236</v>
      </c>
      <c r="D53" s="283" t="s">
        <v>19</v>
      </c>
      <c r="E53" s="285" t="s">
        <v>20</v>
      </c>
    </row>
    <row r="54" spans="1:5" ht="12.75">
      <c r="A54" s="288"/>
      <c r="B54" s="282"/>
      <c r="C54" s="284"/>
      <c r="D54" s="284"/>
      <c r="E54" s="286"/>
    </row>
    <row r="55" spans="1:5" ht="12.75">
      <c r="A55" s="70"/>
      <c r="B55" s="70"/>
      <c r="C55" s="70"/>
      <c r="D55" s="70"/>
      <c r="E55" s="70"/>
    </row>
    <row r="56" spans="1:5" ht="12.75">
      <c r="A56" s="70"/>
      <c r="B56" s="70"/>
      <c r="C56" s="70"/>
      <c r="D56" s="70"/>
      <c r="E56" s="70"/>
    </row>
    <row r="57" spans="1:5" ht="12.75">
      <c r="A57" s="70"/>
      <c r="B57" s="70"/>
      <c r="C57" s="70"/>
      <c r="D57" s="70"/>
      <c r="E57" s="70"/>
    </row>
    <row r="58" spans="1:5" ht="12.75">
      <c r="A58" s="16" t="s">
        <v>13</v>
      </c>
      <c r="B58" s="70"/>
      <c r="C58" s="70"/>
      <c r="D58" s="70"/>
      <c r="E58" s="70">
        <v>0</v>
      </c>
    </row>
  </sheetData>
  <sheetProtection/>
  <mergeCells count="18">
    <mergeCell ref="A53:A54"/>
    <mergeCell ref="B53:B54"/>
    <mergeCell ref="C53:C54"/>
    <mergeCell ref="D53:D54"/>
    <mergeCell ref="E53:E54"/>
    <mergeCell ref="A3:E3"/>
    <mergeCell ref="A2:D2"/>
    <mergeCell ref="E4:E5"/>
    <mergeCell ref="B4:D4"/>
    <mergeCell ref="A50:E50"/>
    <mergeCell ref="A51:E51"/>
    <mergeCell ref="C43:C44"/>
    <mergeCell ref="D43:D44"/>
    <mergeCell ref="A40:E40"/>
    <mergeCell ref="A41:E41"/>
    <mergeCell ref="E43:E44"/>
    <mergeCell ref="A43:A44"/>
    <mergeCell ref="B43:B44"/>
  </mergeCells>
  <printOptions/>
  <pageMargins left="0.75" right="0.35" top="0.36" bottom="0.3" header="0.26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</sheetPr>
  <dimension ref="A1:H146"/>
  <sheetViews>
    <sheetView zoomScale="125" zoomScaleNormal="125" zoomScalePageLayoutView="0" workbookViewId="0" topLeftCell="A1">
      <pane ySplit="7" topLeftCell="A8" activePane="bottomLeft" state="frozen"/>
      <selection pane="topLeft" activeCell="A1" sqref="A1"/>
      <selection pane="bottomLeft" activeCell="H40" sqref="H40"/>
    </sheetView>
  </sheetViews>
  <sheetFormatPr defaultColWidth="9.00390625" defaultRowHeight="12.75"/>
  <cols>
    <col min="1" max="2" width="9.25390625" style="0" customWidth="1"/>
    <col min="4" max="4" width="17.125" style="0" customWidth="1"/>
    <col min="5" max="5" width="12.875" style="0" customWidth="1"/>
    <col min="6" max="6" width="12.375" style="0" customWidth="1"/>
    <col min="7" max="7" width="11.875" style="0" customWidth="1"/>
    <col min="8" max="8" width="13.75390625" style="0" customWidth="1"/>
  </cols>
  <sheetData>
    <row r="1" spans="1:8" ht="12.75">
      <c r="A1" s="289" t="s">
        <v>135</v>
      </c>
      <c r="B1" s="289"/>
      <c r="C1" s="289"/>
      <c r="D1" s="289"/>
      <c r="E1" s="289"/>
      <c r="F1" s="289"/>
      <c r="G1" s="289"/>
      <c r="H1" s="289"/>
    </row>
    <row r="2" spans="1:8" ht="12.75">
      <c r="A2" s="305"/>
      <c r="B2" s="305"/>
      <c r="C2" s="305"/>
      <c r="D2" s="305"/>
      <c r="E2" s="305"/>
      <c r="F2" s="305"/>
      <c r="G2" s="305"/>
      <c r="H2" s="305"/>
    </row>
    <row r="3" spans="1:8" ht="12.75">
      <c r="A3" s="268" t="s">
        <v>303</v>
      </c>
      <c r="B3" s="268"/>
      <c r="C3" s="268"/>
      <c r="D3" s="268"/>
      <c r="E3" s="268"/>
      <c r="F3" s="268"/>
      <c r="G3" s="268"/>
      <c r="H3" s="268"/>
    </row>
    <row r="4" spans="1:8" ht="12.75">
      <c r="A4" s="268" t="s">
        <v>32</v>
      </c>
      <c r="B4" s="268"/>
      <c r="C4" s="268"/>
      <c r="D4" s="268"/>
      <c r="E4" s="268"/>
      <c r="F4" s="268"/>
      <c r="G4" s="268"/>
      <c r="H4" s="268"/>
    </row>
    <row r="5" spans="1:8" ht="12.75">
      <c r="A5" s="269" t="s">
        <v>1</v>
      </c>
      <c r="B5" s="269"/>
      <c r="C5" s="269"/>
      <c r="D5" s="269"/>
      <c r="E5" s="269"/>
      <c r="F5" s="269"/>
      <c r="G5" s="269"/>
      <c r="H5" s="269"/>
    </row>
    <row r="6" spans="1:8" ht="12.75" customHeight="1">
      <c r="A6" s="217" t="s">
        <v>2</v>
      </c>
      <c r="B6" s="217"/>
      <c r="C6" s="217"/>
      <c r="D6" s="217"/>
      <c r="E6" s="275" t="s">
        <v>6</v>
      </c>
      <c r="F6" s="275"/>
      <c r="G6" s="275"/>
      <c r="H6" s="217" t="s">
        <v>268</v>
      </c>
    </row>
    <row r="7" spans="1:8" ht="21" customHeight="1">
      <c r="A7" s="217"/>
      <c r="B7" s="217"/>
      <c r="C7" s="217"/>
      <c r="D7" s="217"/>
      <c r="E7" s="79" t="s">
        <v>265</v>
      </c>
      <c r="F7" s="79" t="s">
        <v>266</v>
      </c>
      <c r="G7" s="79" t="s">
        <v>269</v>
      </c>
      <c r="H7" s="217"/>
    </row>
    <row r="8" spans="1:8" ht="12.75">
      <c r="A8" s="241" t="s">
        <v>105</v>
      </c>
      <c r="B8" s="241"/>
      <c r="C8" s="241"/>
      <c r="D8" s="241"/>
      <c r="E8" s="37"/>
      <c r="F8" s="21">
        <v>112282</v>
      </c>
      <c r="G8" s="21">
        <v>112282</v>
      </c>
      <c r="H8" s="103">
        <f>G8/F8</f>
        <v>1</v>
      </c>
    </row>
    <row r="9" spans="1:8" ht="23.25" customHeight="1">
      <c r="A9" s="295" t="s">
        <v>106</v>
      </c>
      <c r="B9" s="295"/>
      <c r="C9" s="295"/>
      <c r="D9" s="295"/>
      <c r="E9" s="37"/>
      <c r="F9" s="21"/>
      <c r="G9" s="21"/>
      <c r="H9" s="21"/>
    </row>
    <row r="10" spans="1:8" ht="23.25" customHeight="1">
      <c r="A10" s="296" t="s">
        <v>107</v>
      </c>
      <c r="B10" s="296"/>
      <c r="C10" s="296"/>
      <c r="D10" s="296"/>
      <c r="E10" s="37"/>
      <c r="F10" s="21"/>
      <c r="G10" s="21"/>
      <c r="H10" s="21"/>
    </row>
    <row r="11" spans="1:8" ht="23.25" customHeight="1">
      <c r="A11" s="296" t="s">
        <v>108</v>
      </c>
      <c r="B11" s="296"/>
      <c r="C11" s="296"/>
      <c r="D11" s="296"/>
      <c r="E11" s="37"/>
      <c r="F11" s="21"/>
      <c r="G11" s="21"/>
      <c r="H11" s="21"/>
    </row>
    <row r="12" spans="1:8" ht="23.25" customHeight="1">
      <c r="A12" s="299" t="s">
        <v>109</v>
      </c>
      <c r="B12" s="300"/>
      <c r="C12" s="300"/>
      <c r="D12" s="301"/>
      <c r="E12" s="37"/>
      <c r="F12" s="21">
        <v>358827</v>
      </c>
      <c r="G12" s="21">
        <v>358827</v>
      </c>
      <c r="H12" s="103">
        <f>G12/F12</f>
        <v>1</v>
      </c>
    </row>
    <row r="13" spans="1:8" ht="23.25" customHeight="1">
      <c r="A13" s="302" t="s">
        <v>110</v>
      </c>
      <c r="B13" s="302"/>
      <c r="C13" s="302"/>
      <c r="D13" s="302"/>
      <c r="E13" s="37">
        <v>0</v>
      </c>
      <c r="F13" s="37">
        <f>F12+F11+F10+F9+F8</f>
        <v>471109</v>
      </c>
      <c r="G13" s="37">
        <f>G12+G11+G10+G9+G8</f>
        <v>471109</v>
      </c>
      <c r="H13" s="103">
        <f>G13/F13</f>
        <v>1</v>
      </c>
    </row>
    <row r="14" spans="1:8" ht="12.75" customHeight="1">
      <c r="A14" s="303"/>
      <c r="B14" s="303"/>
      <c r="C14" s="303"/>
      <c r="D14" s="303"/>
      <c r="E14" s="37"/>
      <c r="F14" s="21"/>
      <c r="G14" s="21"/>
      <c r="H14" s="21"/>
    </row>
    <row r="15" spans="1:8" ht="12.75" customHeight="1">
      <c r="A15" s="296" t="s">
        <v>114</v>
      </c>
      <c r="B15" s="296"/>
      <c r="C15" s="296"/>
      <c r="D15" s="296"/>
      <c r="E15" s="37"/>
      <c r="F15" s="21"/>
      <c r="G15" s="21"/>
      <c r="H15" s="21"/>
    </row>
    <row r="16" spans="1:8" ht="12.75" customHeight="1">
      <c r="A16" s="296" t="s">
        <v>115</v>
      </c>
      <c r="B16" s="296"/>
      <c r="C16" s="296"/>
      <c r="D16" s="296"/>
      <c r="E16" s="37">
        <v>6000</v>
      </c>
      <c r="F16" s="21">
        <v>6000</v>
      </c>
      <c r="G16" s="21">
        <v>200</v>
      </c>
      <c r="H16" s="103">
        <f>G16/F16</f>
        <v>0.03333333333333333</v>
      </c>
    </row>
    <row r="17" spans="1:8" ht="12.75">
      <c r="A17" s="205" t="s">
        <v>116</v>
      </c>
      <c r="B17" s="205"/>
      <c r="C17" s="205"/>
      <c r="D17" s="205"/>
      <c r="E17" s="21"/>
      <c r="F17" s="21"/>
      <c r="G17" s="21">
        <v>157</v>
      </c>
      <c r="H17" s="103">
        <v>0</v>
      </c>
    </row>
    <row r="18" spans="1:8" ht="12.75">
      <c r="A18" s="193" t="s">
        <v>117</v>
      </c>
      <c r="B18" s="210"/>
      <c r="C18" s="210"/>
      <c r="D18" s="194"/>
      <c r="E18" s="25"/>
      <c r="F18" s="21"/>
      <c r="G18" s="21"/>
      <c r="H18" s="21"/>
    </row>
    <row r="19" spans="1:8" ht="12.75">
      <c r="A19" s="193" t="s">
        <v>118</v>
      </c>
      <c r="B19" s="210"/>
      <c r="C19" s="210"/>
      <c r="D19" s="194"/>
      <c r="E19" s="25"/>
      <c r="F19" s="21"/>
      <c r="G19" s="21"/>
      <c r="H19" s="21"/>
    </row>
    <row r="20" spans="1:8" ht="12.75">
      <c r="A20" s="297"/>
      <c r="B20" s="297"/>
      <c r="C20" s="297"/>
      <c r="D20" s="297"/>
      <c r="E20" s="25"/>
      <c r="F20" s="21"/>
      <c r="G20" s="21"/>
      <c r="H20" s="21"/>
    </row>
    <row r="21" spans="1:8" ht="12.75">
      <c r="A21" s="298" t="s">
        <v>119</v>
      </c>
      <c r="B21" s="298"/>
      <c r="C21" s="298"/>
      <c r="D21" s="298"/>
      <c r="E21" s="25">
        <f>SUM(E16:E20)</f>
        <v>6000</v>
      </c>
      <c r="F21" s="25">
        <f>SUM(F16:F20)</f>
        <v>6000</v>
      </c>
      <c r="G21" s="25">
        <f>SUM(G16:G20)</f>
        <v>357</v>
      </c>
      <c r="H21" s="187">
        <f>SUM(H16:H20)</f>
        <v>0.03333333333333333</v>
      </c>
    </row>
    <row r="22" spans="1:8" ht="12.75">
      <c r="A22" s="297"/>
      <c r="B22" s="297"/>
      <c r="C22" s="297"/>
      <c r="D22" s="297"/>
      <c r="E22" s="25"/>
      <c r="F22" s="21"/>
      <c r="G22" s="21"/>
      <c r="H22" s="21"/>
    </row>
    <row r="23" spans="1:8" ht="23.25" customHeight="1">
      <c r="A23" s="295" t="s">
        <v>120</v>
      </c>
      <c r="B23" s="295"/>
      <c r="C23" s="295"/>
      <c r="D23" s="295"/>
      <c r="E23" s="36"/>
      <c r="F23" s="22"/>
      <c r="G23" s="22"/>
      <c r="H23" s="22"/>
    </row>
    <row r="24" spans="1:8" ht="23.25" customHeight="1">
      <c r="A24" s="296" t="s">
        <v>121</v>
      </c>
      <c r="B24" s="296"/>
      <c r="C24" s="296"/>
      <c r="D24" s="296"/>
      <c r="E24" s="9"/>
      <c r="F24" s="9"/>
      <c r="G24" s="9"/>
      <c r="H24" s="9"/>
    </row>
    <row r="25" spans="1:8" ht="12.75">
      <c r="A25" s="241" t="s">
        <v>122</v>
      </c>
      <c r="B25" s="241"/>
      <c r="C25" s="241"/>
      <c r="D25" s="241"/>
      <c r="E25" s="9"/>
      <c r="F25" s="9"/>
      <c r="G25" s="9"/>
      <c r="H25" s="9"/>
    </row>
    <row r="26" spans="1:8" ht="12.75">
      <c r="A26" s="205"/>
      <c r="B26" s="205"/>
      <c r="C26" s="205"/>
      <c r="D26" s="205"/>
      <c r="E26" s="9"/>
      <c r="F26" s="9"/>
      <c r="G26" s="9"/>
      <c r="H26" s="9"/>
    </row>
    <row r="27" spans="1:8" ht="12.75">
      <c r="A27" s="294" t="s">
        <v>113</v>
      </c>
      <c r="B27" s="294"/>
      <c r="C27" s="294"/>
      <c r="D27" s="294"/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205"/>
      <c r="B28" s="205"/>
      <c r="C28" s="205"/>
      <c r="D28" s="205"/>
      <c r="E28" s="9"/>
      <c r="F28" s="9"/>
      <c r="G28" s="9"/>
      <c r="H28" s="9"/>
    </row>
    <row r="29" spans="1:8" ht="23.25" customHeight="1">
      <c r="A29" s="223" t="s">
        <v>132</v>
      </c>
      <c r="B29" s="224"/>
      <c r="C29" s="224"/>
      <c r="D29" s="225"/>
      <c r="E29" s="9">
        <f>E27+E21+E13</f>
        <v>6000</v>
      </c>
      <c r="F29" s="9">
        <f>F27+F21+F13</f>
        <v>477109</v>
      </c>
      <c r="G29" s="9">
        <f>G27+G21+G13</f>
        <v>471466</v>
      </c>
      <c r="H29" s="111">
        <f>H27+H21+H13</f>
        <v>1.0333333333333334</v>
      </c>
    </row>
    <row r="30" spans="1:8" ht="12.75">
      <c r="A30" s="205"/>
      <c r="B30" s="205"/>
      <c r="C30" s="205"/>
      <c r="D30" s="205"/>
      <c r="E30" s="9"/>
      <c r="F30" s="9"/>
      <c r="G30" s="9"/>
      <c r="H30" s="9"/>
    </row>
    <row r="31" spans="1:8" ht="12.75">
      <c r="A31" s="193" t="s">
        <v>123</v>
      </c>
      <c r="B31" s="210"/>
      <c r="C31" s="210"/>
      <c r="D31" s="194"/>
      <c r="E31" s="9"/>
      <c r="F31" s="9"/>
      <c r="G31" s="9"/>
      <c r="H31" s="9"/>
    </row>
    <row r="32" spans="1:8" ht="12.75">
      <c r="A32" s="193" t="s">
        <v>44</v>
      </c>
      <c r="B32" s="210"/>
      <c r="C32" s="210"/>
      <c r="D32" s="194"/>
      <c r="E32" s="9"/>
      <c r="F32" s="9"/>
      <c r="G32" s="9"/>
      <c r="H32" s="9"/>
    </row>
    <row r="33" spans="1:8" ht="12.75">
      <c r="A33" s="193" t="s">
        <v>124</v>
      </c>
      <c r="B33" s="210"/>
      <c r="C33" s="210"/>
      <c r="D33" s="194"/>
      <c r="E33" s="9">
        <v>33567</v>
      </c>
      <c r="F33" s="9">
        <v>147336</v>
      </c>
      <c r="G33" s="9">
        <v>113769</v>
      </c>
      <c r="H33" s="111">
        <f>G33/F33</f>
        <v>0.7721738068089266</v>
      </c>
    </row>
    <row r="34" spans="1:8" ht="12.75">
      <c r="A34" s="193" t="s">
        <v>125</v>
      </c>
      <c r="B34" s="210"/>
      <c r="C34" s="210"/>
      <c r="D34" s="194"/>
      <c r="E34" s="9"/>
      <c r="F34" s="9"/>
      <c r="G34" s="9">
        <v>8617</v>
      </c>
      <c r="H34" s="111">
        <v>0</v>
      </c>
    </row>
    <row r="35" spans="1:8" ht="12.75">
      <c r="A35" s="193" t="s">
        <v>126</v>
      </c>
      <c r="B35" s="210"/>
      <c r="C35" s="210"/>
      <c r="D35" s="194"/>
      <c r="E35" s="9"/>
      <c r="F35" s="9"/>
      <c r="G35" s="9"/>
      <c r="H35" s="9"/>
    </row>
    <row r="36" spans="1:8" ht="12.75">
      <c r="A36" s="193" t="s">
        <v>224</v>
      </c>
      <c r="B36" s="210"/>
      <c r="C36" s="210"/>
      <c r="D36" s="194"/>
      <c r="E36" s="9"/>
      <c r="F36" s="9"/>
      <c r="G36" s="9"/>
      <c r="H36" s="9"/>
    </row>
    <row r="37" spans="1:8" ht="12.75">
      <c r="A37" s="193" t="s">
        <v>225</v>
      </c>
      <c r="B37" s="210"/>
      <c r="C37" s="210"/>
      <c r="D37" s="194"/>
      <c r="E37" s="9"/>
      <c r="F37" s="9"/>
      <c r="G37" s="9">
        <v>160000</v>
      </c>
      <c r="H37" s="111">
        <v>0</v>
      </c>
    </row>
    <row r="38" spans="1:8" ht="12.75">
      <c r="A38" s="199" t="s">
        <v>226</v>
      </c>
      <c r="B38" s="200"/>
      <c r="C38" s="200"/>
      <c r="D38" s="201"/>
      <c r="E38" s="9">
        <f>SUM(E31:E37)</f>
        <v>33567</v>
      </c>
      <c r="F38" s="9">
        <f>SUM(F31:F37)</f>
        <v>147336</v>
      </c>
      <c r="G38" s="9">
        <f>SUM(G31:G37)</f>
        <v>282386</v>
      </c>
      <c r="H38" s="111">
        <f>G38/F38</f>
        <v>1.916612369006896</v>
      </c>
    </row>
    <row r="39" spans="1:8" ht="12.75">
      <c r="A39" s="238"/>
      <c r="B39" s="238"/>
      <c r="C39" s="238"/>
      <c r="D39" s="238"/>
      <c r="E39" s="9"/>
      <c r="F39" s="9"/>
      <c r="G39" s="9"/>
      <c r="H39" s="9"/>
    </row>
    <row r="40" spans="1:8" ht="12.75">
      <c r="A40" s="213" t="s">
        <v>133</v>
      </c>
      <c r="B40" s="213"/>
      <c r="C40" s="213"/>
      <c r="D40" s="213"/>
      <c r="E40" s="9">
        <f>E38+E29</f>
        <v>39567</v>
      </c>
      <c r="F40" s="9">
        <f>F38+F29</f>
        <v>624445</v>
      </c>
      <c r="G40" s="9">
        <f>G38+G29</f>
        <v>753852</v>
      </c>
      <c r="H40" s="111">
        <f>G40/F40</f>
        <v>1.2072352248796931</v>
      </c>
    </row>
    <row r="41" spans="1:4" ht="12.75">
      <c r="A41" s="304"/>
      <c r="B41" s="304"/>
      <c r="C41" s="304"/>
      <c r="D41" s="304"/>
    </row>
    <row r="42" spans="1:4" ht="12.75">
      <c r="A42" s="304"/>
      <c r="B42" s="304"/>
      <c r="C42" s="304"/>
      <c r="D42" s="304"/>
    </row>
    <row r="52" spans="1:8" ht="12.75">
      <c r="A52" s="268" t="s">
        <v>303</v>
      </c>
      <c r="B52" s="268"/>
      <c r="C52" s="268"/>
      <c r="D52" s="268"/>
      <c r="E52" s="268"/>
      <c r="F52" s="268"/>
      <c r="G52" s="268"/>
      <c r="H52" s="268"/>
    </row>
    <row r="53" spans="1:8" ht="12.75">
      <c r="A53" s="268" t="s">
        <v>32</v>
      </c>
      <c r="B53" s="268"/>
      <c r="C53" s="268"/>
      <c r="D53" s="268"/>
      <c r="E53" s="268"/>
      <c r="F53" s="268"/>
      <c r="G53" s="268"/>
      <c r="H53" s="268"/>
    </row>
    <row r="54" spans="1:8" ht="12.75">
      <c r="A54" s="269" t="s">
        <v>1</v>
      </c>
      <c r="B54" s="269"/>
      <c r="C54" s="269"/>
      <c r="D54" s="269"/>
      <c r="E54" s="269"/>
      <c r="F54" s="269"/>
      <c r="G54" s="269"/>
      <c r="H54" s="269"/>
    </row>
    <row r="55" spans="1:8" ht="12.75" customHeight="1">
      <c r="A55" s="217" t="s">
        <v>2</v>
      </c>
      <c r="B55" s="217"/>
      <c r="C55" s="217"/>
      <c r="D55" s="217"/>
      <c r="E55" s="275" t="s">
        <v>236</v>
      </c>
      <c r="F55" s="275"/>
      <c r="G55" s="275"/>
      <c r="H55" s="217" t="s">
        <v>268</v>
      </c>
    </row>
    <row r="56" spans="1:8" ht="12.75">
      <c r="A56" s="217"/>
      <c r="B56" s="217"/>
      <c r="C56" s="217"/>
      <c r="D56" s="217"/>
      <c r="E56" s="19" t="s">
        <v>265</v>
      </c>
      <c r="F56" s="19" t="s">
        <v>266</v>
      </c>
      <c r="G56" s="19" t="s">
        <v>269</v>
      </c>
      <c r="H56" s="217"/>
    </row>
    <row r="57" spans="1:8" ht="12.75">
      <c r="A57" s="241" t="s">
        <v>105</v>
      </c>
      <c r="B57" s="241"/>
      <c r="C57" s="241"/>
      <c r="D57" s="241"/>
      <c r="E57" s="37"/>
      <c r="F57" s="21"/>
      <c r="G57" s="21"/>
      <c r="H57" s="21"/>
    </row>
    <row r="58" spans="1:8" ht="24" customHeight="1">
      <c r="A58" s="295" t="s">
        <v>106</v>
      </c>
      <c r="B58" s="295"/>
      <c r="C58" s="295"/>
      <c r="D58" s="295"/>
      <c r="E58" s="37"/>
      <c r="F58" s="21"/>
      <c r="G58" s="21"/>
      <c r="H58" s="21"/>
    </row>
    <row r="59" spans="1:8" ht="23.25" customHeight="1">
      <c r="A59" s="296" t="s">
        <v>107</v>
      </c>
      <c r="B59" s="296"/>
      <c r="C59" s="296"/>
      <c r="D59" s="296"/>
      <c r="E59" s="37"/>
      <c r="F59" s="21"/>
      <c r="G59" s="21"/>
      <c r="H59" s="21"/>
    </row>
    <row r="60" spans="1:8" ht="24.75" customHeight="1">
      <c r="A60" s="296" t="s">
        <v>108</v>
      </c>
      <c r="B60" s="296"/>
      <c r="C60" s="296"/>
      <c r="D60" s="296"/>
      <c r="E60" s="37"/>
      <c r="F60" s="21"/>
      <c r="G60" s="21"/>
      <c r="H60" s="21"/>
    </row>
    <row r="61" spans="1:8" ht="25.5" customHeight="1">
      <c r="A61" s="299" t="s">
        <v>109</v>
      </c>
      <c r="B61" s="300"/>
      <c r="C61" s="300"/>
      <c r="D61" s="301"/>
      <c r="E61" s="37"/>
      <c r="F61" s="21"/>
      <c r="G61" s="21"/>
      <c r="H61" s="21"/>
    </row>
    <row r="62" spans="1:8" ht="22.5" customHeight="1">
      <c r="A62" s="302" t="s">
        <v>110</v>
      </c>
      <c r="B62" s="302"/>
      <c r="C62" s="302"/>
      <c r="D62" s="302"/>
      <c r="E62" s="37">
        <v>0</v>
      </c>
      <c r="F62" s="21">
        <v>0</v>
      </c>
      <c r="G62" s="21">
        <v>0</v>
      </c>
      <c r="H62" s="21">
        <v>0</v>
      </c>
    </row>
    <row r="63" spans="1:8" ht="12.75">
      <c r="A63" s="303"/>
      <c r="B63" s="303"/>
      <c r="C63" s="303"/>
      <c r="D63" s="303"/>
      <c r="E63" s="37"/>
      <c r="F63" s="21"/>
      <c r="G63" s="21"/>
      <c r="H63" s="21"/>
    </row>
    <row r="64" spans="1:8" ht="12.75">
      <c r="A64" s="296" t="s">
        <v>114</v>
      </c>
      <c r="B64" s="296"/>
      <c r="C64" s="296"/>
      <c r="D64" s="296"/>
      <c r="E64" s="37"/>
      <c r="F64" s="21"/>
      <c r="G64" s="21"/>
      <c r="H64" s="21"/>
    </row>
    <row r="65" spans="1:8" ht="12.75">
      <c r="A65" s="296" t="s">
        <v>115</v>
      </c>
      <c r="B65" s="296"/>
      <c r="C65" s="296"/>
      <c r="D65" s="296"/>
      <c r="E65" s="37"/>
      <c r="F65" s="21"/>
      <c r="G65" s="21"/>
      <c r="H65" s="21">
        <f>SUM(E65:G65)</f>
        <v>0</v>
      </c>
    </row>
    <row r="66" spans="1:8" ht="12.75">
      <c r="A66" s="205" t="s">
        <v>116</v>
      </c>
      <c r="B66" s="205"/>
      <c r="C66" s="205"/>
      <c r="D66" s="205"/>
      <c r="E66" s="21"/>
      <c r="F66" s="21"/>
      <c r="G66" s="21"/>
      <c r="H66" s="21"/>
    </row>
    <row r="67" spans="1:8" ht="12.75">
      <c r="A67" s="193" t="s">
        <v>117</v>
      </c>
      <c r="B67" s="210"/>
      <c r="C67" s="210"/>
      <c r="D67" s="194"/>
      <c r="E67" s="25"/>
      <c r="F67" s="21"/>
      <c r="G67" s="21"/>
      <c r="H67" s="21"/>
    </row>
    <row r="68" spans="1:8" ht="12.75">
      <c r="A68" s="193" t="s">
        <v>118</v>
      </c>
      <c r="B68" s="210"/>
      <c r="C68" s="210"/>
      <c r="D68" s="194"/>
      <c r="E68" s="25"/>
      <c r="F68" s="21"/>
      <c r="G68" s="21"/>
      <c r="H68" s="21"/>
    </row>
    <row r="69" spans="1:8" ht="12.75">
      <c r="A69" s="297"/>
      <c r="B69" s="297"/>
      <c r="C69" s="297"/>
      <c r="D69" s="297"/>
      <c r="E69" s="25"/>
      <c r="F69" s="21"/>
      <c r="G69" s="21"/>
      <c r="H69" s="21"/>
    </row>
    <row r="70" spans="1:8" ht="12.75">
      <c r="A70" s="298" t="s">
        <v>119</v>
      </c>
      <c r="B70" s="298"/>
      <c r="C70" s="298"/>
      <c r="D70" s="298"/>
      <c r="E70" s="25">
        <f>SUM(E65:E69)</f>
        <v>0</v>
      </c>
      <c r="F70" s="25">
        <f>SUM(F65:F69)</f>
        <v>0</v>
      </c>
      <c r="G70" s="25">
        <f>SUM(G65:G69)</f>
        <v>0</v>
      </c>
      <c r="H70" s="25">
        <f>SUM(H65:H69)</f>
        <v>0</v>
      </c>
    </row>
    <row r="71" spans="1:8" ht="12.75">
      <c r="A71" s="297"/>
      <c r="B71" s="297"/>
      <c r="C71" s="297"/>
      <c r="D71" s="297"/>
      <c r="E71" s="25"/>
      <c r="F71" s="21"/>
      <c r="G71" s="21"/>
      <c r="H71" s="21"/>
    </row>
    <row r="72" spans="1:8" ht="24.75" customHeight="1">
      <c r="A72" s="295" t="s">
        <v>120</v>
      </c>
      <c r="B72" s="295"/>
      <c r="C72" s="295"/>
      <c r="D72" s="295"/>
      <c r="E72" s="36"/>
      <c r="F72" s="22"/>
      <c r="G72" s="22"/>
      <c r="H72" s="22"/>
    </row>
    <row r="73" spans="1:8" ht="23.25" customHeight="1">
      <c r="A73" s="296" t="s">
        <v>121</v>
      </c>
      <c r="B73" s="296"/>
      <c r="C73" s="296"/>
      <c r="D73" s="296"/>
      <c r="E73" s="9"/>
      <c r="F73" s="9"/>
      <c r="G73" s="9"/>
      <c r="H73" s="9"/>
    </row>
    <row r="74" spans="1:8" ht="12.75">
      <c r="A74" s="241" t="s">
        <v>122</v>
      </c>
      <c r="B74" s="241"/>
      <c r="C74" s="241"/>
      <c r="D74" s="241"/>
      <c r="E74" s="9"/>
      <c r="F74" s="9"/>
      <c r="G74" s="9"/>
      <c r="H74" s="9"/>
    </row>
    <row r="75" spans="1:8" ht="12.75">
      <c r="A75" s="205"/>
      <c r="B75" s="205"/>
      <c r="C75" s="205"/>
      <c r="D75" s="205"/>
      <c r="E75" s="9"/>
      <c r="F75" s="9"/>
      <c r="G75" s="9"/>
      <c r="H75" s="9"/>
    </row>
    <row r="76" spans="1:8" ht="12.75">
      <c r="A76" s="294" t="s">
        <v>113</v>
      </c>
      <c r="B76" s="294"/>
      <c r="C76" s="294"/>
      <c r="D76" s="294"/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205"/>
      <c r="B77" s="205"/>
      <c r="C77" s="205"/>
      <c r="D77" s="205"/>
      <c r="E77" s="9"/>
      <c r="F77" s="9"/>
      <c r="G77" s="9"/>
      <c r="H77" s="9"/>
    </row>
    <row r="78" spans="1:8" ht="24.75" customHeight="1">
      <c r="A78" s="223" t="s">
        <v>132</v>
      </c>
      <c r="B78" s="224"/>
      <c r="C78" s="224"/>
      <c r="D78" s="225"/>
      <c r="E78" s="9">
        <f>E76+E70+E62</f>
        <v>0</v>
      </c>
      <c r="F78" s="9">
        <f>F76+F70+F62</f>
        <v>0</v>
      </c>
      <c r="G78" s="9">
        <f>G76+G70+G62</f>
        <v>0</v>
      </c>
      <c r="H78" s="9">
        <f>H76+H70+H62</f>
        <v>0</v>
      </c>
    </row>
    <row r="79" spans="1:8" ht="12.75">
      <c r="A79" s="205"/>
      <c r="B79" s="205"/>
      <c r="C79" s="205"/>
      <c r="D79" s="205"/>
      <c r="E79" s="9"/>
      <c r="F79" s="9"/>
      <c r="G79" s="9"/>
      <c r="H79" s="9"/>
    </row>
    <row r="80" spans="1:8" ht="12.75">
      <c r="A80" s="193" t="s">
        <v>123</v>
      </c>
      <c r="B80" s="210"/>
      <c r="C80" s="210"/>
      <c r="D80" s="194"/>
      <c r="E80" s="9"/>
      <c r="F80" s="9"/>
      <c r="G80" s="9"/>
      <c r="H80" s="9"/>
    </row>
    <row r="81" spans="1:8" ht="12.75">
      <c r="A81" s="193" t="s">
        <v>44</v>
      </c>
      <c r="B81" s="210"/>
      <c r="C81" s="210"/>
      <c r="D81" s="194"/>
      <c r="E81" s="9"/>
      <c r="F81" s="9"/>
      <c r="G81" s="9"/>
      <c r="H81" s="9"/>
    </row>
    <row r="82" spans="1:8" ht="12.75">
      <c r="A82" s="193" t="s">
        <v>124</v>
      </c>
      <c r="B82" s="210"/>
      <c r="C82" s="210"/>
      <c r="D82" s="194"/>
      <c r="E82" s="9"/>
      <c r="F82" s="9">
        <v>0</v>
      </c>
      <c r="G82" s="9">
        <v>0</v>
      </c>
      <c r="H82" s="9">
        <f>SUM(E82:G82)</f>
        <v>0</v>
      </c>
    </row>
    <row r="83" spans="1:8" ht="12.75">
      <c r="A83" s="193" t="s">
        <v>125</v>
      </c>
      <c r="B83" s="210"/>
      <c r="C83" s="210"/>
      <c r="D83" s="194"/>
      <c r="E83" s="9"/>
      <c r="F83" s="9"/>
      <c r="G83" s="9"/>
      <c r="H83" s="9"/>
    </row>
    <row r="84" spans="1:8" ht="12.75">
      <c r="A84" s="193" t="s">
        <v>126</v>
      </c>
      <c r="B84" s="210"/>
      <c r="C84" s="210"/>
      <c r="D84" s="194"/>
      <c r="E84" s="9"/>
      <c r="F84" s="9"/>
      <c r="G84" s="9"/>
      <c r="H84" s="9"/>
    </row>
    <row r="85" spans="1:8" ht="12.75">
      <c r="A85" s="193" t="s">
        <v>224</v>
      </c>
      <c r="B85" s="210"/>
      <c r="C85" s="210"/>
      <c r="D85" s="194"/>
      <c r="E85" s="9"/>
      <c r="F85" s="9"/>
      <c r="G85" s="9"/>
      <c r="H85" s="9"/>
    </row>
    <row r="86" spans="1:8" ht="12.75">
      <c r="A86" s="193" t="s">
        <v>225</v>
      </c>
      <c r="B86" s="210"/>
      <c r="C86" s="210"/>
      <c r="D86" s="194"/>
      <c r="E86" s="9"/>
      <c r="F86" s="9"/>
      <c r="G86" s="9"/>
      <c r="H86" s="9"/>
    </row>
    <row r="87" spans="1:8" ht="12.75">
      <c r="A87" s="199" t="s">
        <v>226</v>
      </c>
      <c r="B87" s="200"/>
      <c r="C87" s="200"/>
      <c r="D87" s="201"/>
      <c r="E87" s="9">
        <f>SUM(E80:E86)</f>
        <v>0</v>
      </c>
      <c r="F87" s="9">
        <f>SUM(F80:F86)</f>
        <v>0</v>
      </c>
      <c r="G87" s="9">
        <f>SUM(G80:G86)</f>
        <v>0</v>
      </c>
      <c r="H87" s="9">
        <f>SUM(E87:G87)</f>
        <v>0</v>
      </c>
    </row>
    <row r="88" spans="1:8" ht="12.75">
      <c r="A88" s="238"/>
      <c r="B88" s="238"/>
      <c r="C88" s="238"/>
      <c r="D88" s="238"/>
      <c r="E88" s="9"/>
      <c r="F88" s="9"/>
      <c r="G88" s="9"/>
      <c r="H88" s="9"/>
    </row>
    <row r="89" spans="1:8" ht="12.75">
      <c r="A89" s="213" t="s">
        <v>133</v>
      </c>
      <c r="B89" s="213"/>
      <c r="C89" s="213"/>
      <c r="D89" s="213"/>
      <c r="E89" s="9">
        <f>E87+E78</f>
        <v>0</v>
      </c>
      <c r="F89" s="9">
        <f>F87+F78</f>
        <v>0</v>
      </c>
      <c r="G89" s="9">
        <f>G87+G78</f>
        <v>0</v>
      </c>
      <c r="H89" s="9">
        <f>H87+H78</f>
        <v>0</v>
      </c>
    </row>
    <row r="109" spans="1:8" ht="12.75">
      <c r="A109" s="268" t="s">
        <v>303</v>
      </c>
      <c r="B109" s="268"/>
      <c r="C109" s="268"/>
      <c r="D109" s="268"/>
      <c r="E109" s="268"/>
      <c r="F109" s="268"/>
      <c r="G109" s="268"/>
      <c r="H109" s="268"/>
    </row>
    <row r="110" spans="1:8" ht="12.75">
      <c r="A110" s="268" t="s">
        <v>32</v>
      </c>
      <c r="B110" s="268"/>
      <c r="C110" s="268"/>
      <c r="D110" s="268"/>
      <c r="E110" s="268"/>
      <c r="F110" s="268"/>
      <c r="G110" s="268"/>
      <c r="H110" s="268"/>
    </row>
    <row r="111" spans="1:8" ht="12.75">
      <c r="A111" s="269" t="s">
        <v>1</v>
      </c>
      <c r="B111" s="269"/>
      <c r="C111" s="269"/>
      <c r="D111" s="269"/>
      <c r="E111" s="269"/>
      <c r="F111" s="269"/>
      <c r="G111" s="269"/>
      <c r="H111" s="269"/>
    </row>
    <row r="112" spans="1:8" ht="12.75" customHeight="1">
      <c r="A112" s="217" t="s">
        <v>2</v>
      </c>
      <c r="B112" s="217"/>
      <c r="C112" s="217"/>
      <c r="D112" s="217"/>
      <c r="E112" s="275" t="s">
        <v>34</v>
      </c>
      <c r="F112" s="275"/>
      <c r="G112" s="275"/>
      <c r="H112" s="217" t="s">
        <v>268</v>
      </c>
    </row>
    <row r="113" spans="1:8" ht="12.75">
      <c r="A113" s="217"/>
      <c r="B113" s="217"/>
      <c r="C113" s="217"/>
      <c r="D113" s="217"/>
      <c r="E113" s="19" t="s">
        <v>265</v>
      </c>
      <c r="F113" s="19" t="s">
        <v>266</v>
      </c>
      <c r="G113" s="19" t="s">
        <v>269</v>
      </c>
      <c r="H113" s="217"/>
    </row>
    <row r="114" spans="1:8" ht="12.75">
      <c r="A114" s="241" t="s">
        <v>105</v>
      </c>
      <c r="B114" s="241"/>
      <c r="C114" s="241"/>
      <c r="D114" s="241"/>
      <c r="E114" s="37"/>
      <c r="F114" s="21"/>
      <c r="G114" s="21"/>
      <c r="H114" s="21"/>
    </row>
    <row r="115" spans="1:8" ht="12.75">
      <c r="A115" s="295" t="s">
        <v>106</v>
      </c>
      <c r="B115" s="295"/>
      <c r="C115" s="295"/>
      <c r="D115" s="295"/>
      <c r="E115" s="37"/>
      <c r="F115" s="21"/>
      <c r="G115" s="21"/>
      <c r="H115" s="21"/>
    </row>
    <row r="116" spans="1:8" ht="12.75">
      <c r="A116" s="296" t="s">
        <v>107</v>
      </c>
      <c r="B116" s="296"/>
      <c r="C116" s="296"/>
      <c r="D116" s="296"/>
      <c r="E116" s="37"/>
      <c r="F116" s="21"/>
      <c r="G116" s="21"/>
      <c r="H116" s="21"/>
    </row>
    <row r="117" spans="1:8" ht="12.75">
      <c r="A117" s="296" t="s">
        <v>108</v>
      </c>
      <c r="B117" s="296"/>
      <c r="C117" s="296"/>
      <c r="D117" s="296"/>
      <c r="E117" s="37"/>
      <c r="F117" s="21"/>
      <c r="G117" s="21"/>
      <c r="H117" s="21"/>
    </row>
    <row r="118" spans="1:8" ht="12.75">
      <c r="A118" s="299" t="s">
        <v>109</v>
      </c>
      <c r="B118" s="300"/>
      <c r="C118" s="300"/>
      <c r="D118" s="301"/>
      <c r="E118" s="37"/>
      <c r="F118" s="21"/>
      <c r="G118" s="21"/>
      <c r="H118" s="21"/>
    </row>
    <row r="119" spans="1:8" ht="12.75">
      <c r="A119" s="302" t="s">
        <v>110</v>
      </c>
      <c r="B119" s="302"/>
      <c r="C119" s="302"/>
      <c r="D119" s="302"/>
      <c r="E119" s="37">
        <v>0</v>
      </c>
      <c r="F119" s="21">
        <v>0</v>
      </c>
      <c r="G119" s="21">
        <v>0</v>
      </c>
      <c r="H119" s="21">
        <v>0</v>
      </c>
    </row>
    <row r="120" spans="1:8" ht="12.75">
      <c r="A120" s="303"/>
      <c r="B120" s="303"/>
      <c r="C120" s="303"/>
      <c r="D120" s="303"/>
      <c r="E120" s="37"/>
      <c r="F120" s="21"/>
      <c r="G120" s="21"/>
      <c r="H120" s="21"/>
    </row>
    <row r="121" spans="1:8" ht="12.75">
      <c r="A121" s="296" t="s">
        <v>114</v>
      </c>
      <c r="B121" s="296"/>
      <c r="C121" s="296"/>
      <c r="D121" s="296"/>
      <c r="E121" s="37"/>
      <c r="F121" s="21"/>
      <c r="G121" s="21"/>
      <c r="H121" s="21"/>
    </row>
    <row r="122" spans="1:8" ht="12.75">
      <c r="A122" s="296" t="s">
        <v>115</v>
      </c>
      <c r="B122" s="296"/>
      <c r="C122" s="296"/>
      <c r="D122" s="296"/>
      <c r="E122" s="37"/>
      <c r="F122" s="21"/>
      <c r="G122" s="21"/>
      <c r="H122" s="21">
        <f>SUM(E122:G122)</f>
        <v>0</v>
      </c>
    </row>
    <row r="123" spans="1:8" ht="12.75">
      <c r="A123" s="205" t="s">
        <v>116</v>
      </c>
      <c r="B123" s="205"/>
      <c r="C123" s="205"/>
      <c r="D123" s="205"/>
      <c r="E123" s="21"/>
      <c r="F123" s="21"/>
      <c r="G123" s="21"/>
      <c r="H123" s="21"/>
    </row>
    <row r="124" spans="1:8" ht="12.75">
      <c r="A124" s="193" t="s">
        <v>117</v>
      </c>
      <c r="B124" s="210"/>
      <c r="C124" s="210"/>
      <c r="D124" s="194"/>
      <c r="E124" s="25"/>
      <c r="F124" s="21"/>
      <c r="G124" s="21"/>
      <c r="H124" s="21"/>
    </row>
    <row r="125" spans="1:8" ht="12.75">
      <c r="A125" s="193" t="s">
        <v>118</v>
      </c>
      <c r="B125" s="210"/>
      <c r="C125" s="210"/>
      <c r="D125" s="194"/>
      <c r="E125" s="25"/>
      <c r="F125" s="21"/>
      <c r="G125" s="21"/>
      <c r="H125" s="21"/>
    </row>
    <row r="126" spans="1:8" ht="12.75">
      <c r="A126" s="297"/>
      <c r="B126" s="297"/>
      <c r="C126" s="297"/>
      <c r="D126" s="297"/>
      <c r="E126" s="25"/>
      <c r="F126" s="21"/>
      <c r="G126" s="21"/>
      <c r="H126" s="21"/>
    </row>
    <row r="127" spans="1:8" ht="12.75">
      <c r="A127" s="298" t="s">
        <v>119</v>
      </c>
      <c r="B127" s="298"/>
      <c r="C127" s="298"/>
      <c r="D127" s="298"/>
      <c r="E127" s="25">
        <f>SUM(E122:E126)</f>
        <v>0</v>
      </c>
      <c r="F127" s="25">
        <f>SUM(F122:F126)</f>
        <v>0</v>
      </c>
      <c r="G127" s="25">
        <f>SUM(G122:G126)</f>
        <v>0</v>
      </c>
      <c r="H127" s="25">
        <f>SUM(H122:H126)</f>
        <v>0</v>
      </c>
    </row>
    <row r="128" spans="1:8" ht="12.75">
      <c r="A128" s="297"/>
      <c r="B128" s="297"/>
      <c r="C128" s="297"/>
      <c r="D128" s="297"/>
      <c r="E128" s="25"/>
      <c r="F128" s="21"/>
      <c r="G128" s="21"/>
      <c r="H128" s="21"/>
    </row>
    <row r="129" spans="1:8" ht="12.75">
      <c r="A129" s="295" t="s">
        <v>120</v>
      </c>
      <c r="B129" s="295"/>
      <c r="C129" s="295"/>
      <c r="D129" s="295"/>
      <c r="E129" s="36"/>
      <c r="F129" s="22"/>
      <c r="G129" s="22"/>
      <c r="H129" s="22"/>
    </row>
    <row r="130" spans="1:8" ht="12.75">
      <c r="A130" s="296" t="s">
        <v>121</v>
      </c>
      <c r="B130" s="296"/>
      <c r="C130" s="296"/>
      <c r="D130" s="296"/>
      <c r="E130" s="9"/>
      <c r="F130" s="9"/>
      <c r="G130" s="9"/>
      <c r="H130" s="9"/>
    </row>
    <row r="131" spans="1:8" ht="12.75">
      <c r="A131" s="241" t="s">
        <v>122</v>
      </c>
      <c r="B131" s="241"/>
      <c r="C131" s="241"/>
      <c r="D131" s="241"/>
      <c r="E131" s="9"/>
      <c r="F131" s="9"/>
      <c r="G131" s="9"/>
      <c r="H131" s="9"/>
    </row>
    <row r="132" spans="1:8" ht="12.75">
      <c r="A132" s="205"/>
      <c r="B132" s="205"/>
      <c r="C132" s="205"/>
      <c r="D132" s="205"/>
      <c r="E132" s="9"/>
      <c r="F132" s="9"/>
      <c r="G132" s="9"/>
      <c r="H132" s="9"/>
    </row>
    <row r="133" spans="1:8" ht="12.75">
      <c r="A133" s="294" t="s">
        <v>113</v>
      </c>
      <c r="B133" s="294"/>
      <c r="C133" s="294"/>
      <c r="D133" s="294"/>
      <c r="E133" s="9">
        <v>0</v>
      </c>
      <c r="F133" s="9">
        <v>0</v>
      </c>
      <c r="G133" s="9">
        <v>0</v>
      </c>
      <c r="H133" s="9">
        <v>0</v>
      </c>
    </row>
    <row r="134" spans="1:8" ht="12.75">
      <c r="A134" s="205"/>
      <c r="B134" s="205"/>
      <c r="C134" s="205"/>
      <c r="D134" s="205"/>
      <c r="E134" s="9"/>
      <c r="F134" s="9"/>
      <c r="G134" s="9"/>
      <c r="H134" s="9"/>
    </row>
    <row r="135" spans="1:8" ht="12.75">
      <c r="A135" s="223" t="s">
        <v>132</v>
      </c>
      <c r="B135" s="224"/>
      <c r="C135" s="224"/>
      <c r="D135" s="225"/>
      <c r="E135" s="9">
        <f>E133+E127+E119</f>
        <v>0</v>
      </c>
      <c r="F135" s="9">
        <f>F133+F127+F119</f>
        <v>0</v>
      </c>
      <c r="G135" s="9">
        <f>G133+G127+G119</f>
        <v>0</v>
      </c>
      <c r="H135" s="9">
        <f>H133+H127+H119</f>
        <v>0</v>
      </c>
    </row>
    <row r="136" spans="1:8" ht="12.75">
      <c r="A136" s="205"/>
      <c r="B136" s="205"/>
      <c r="C136" s="205"/>
      <c r="D136" s="205"/>
      <c r="E136" s="9"/>
      <c r="F136" s="9"/>
      <c r="G136" s="9"/>
      <c r="H136" s="9"/>
    </row>
    <row r="137" spans="1:8" ht="12.75">
      <c r="A137" s="193" t="s">
        <v>123</v>
      </c>
      <c r="B137" s="210"/>
      <c r="C137" s="210"/>
      <c r="D137" s="194"/>
      <c r="E137" s="9"/>
      <c r="F137" s="9"/>
      <c r="G137" s="9"/>
      <c r="H137" s="9"/>
    </row>
    <row r="138" spans="1:8" ht="12.75">
      <c r="A138" s="193" t="s">
        <v>44</v>
      </c>
      <c r="B138" s="210"/>
      <c r="C138" s="210"/>
      <c r="D138" s="194"/>
      <c r="E138" s="9"/>
      <c r="F138" s="9"/>
      <c r="G138" s="9"/>
      <c r="H138" s="9"/>
    </row>
    <row r="139" spans="1:8" ht="12.75">
      <c r="A139" s="193" t="s">
        <v>124</v>
      </c>
      <c r="B139" s="210"/>
      <c r="C139" s="210"/>
      <c r="D139" s="194"/>
      <c r="E139" s="9">
        <v>0</v>
      </c>
      <c r="F139" s="9">
        <v>0</v>
      </c>
      <c r="G139" s="9">
        <v>0</v>
      </c>
      <c r="H139" s="9">
        <f>SUM(E139:G139)</f>
        <v>0</v>
      </c>
    </row>
    <row r="140" spans="1:8" ht="12.75">
      <c r="A140" s="193" t="s">
        <v>125</v>
      </c>
      <c r="B140" s="210"/>
      <c r="C140" s="210"/>
      <c r="D140" s="194"/>
      <c r="E140" s="9"/>
      <c r="F140" s="9"/>
      <c r="G140" s="9"/>
      <c r="H140" s="9"/>
    </row>
    <row r="141" spans="1:8" ht="12.75">
      <c r="A141" s="193" t="s">
        <v>126</v>
      </c>
      <c r="B141" s="210"/>
      <c r="C141" s="210"/>
      <c r="D141" s="194"/>
      <c r="E141" s="9"/>
      <c r="F141" s="9"/>
      <c r="G141" s="9"/>
      <c r="H141" s="9"/>
    </row>
    <row r="142" spans="1:8" ht="12.75">
      <c r="A142" s="193" t="s">
        <v>224</v>
      </c>
      <c r="B142" s="210"/>
      <c r="C142" s="210"/>
      <c r="D142" s="194"/>
      <c r="E142" s="9"/>
      <c r="F142" s="9"/>
      <c r="G142" s="9"/>
      <c r="H142" s="9"/>
    </row>
    <row r="143" spans="1:8" ht="12.75">
      <c r="A143" s="193" t="s">
        <v>225</v>
      </c>
      <c r="B143" s="210"/>
      <c r="C143" s="210"/>
      <c r="D143" s="194"/>
      <c r="E143" s="9"/>
      <c r="F143" s="9"/>
      <c r="G143" s="9"/>
      <c r="H143" s="9"/>
    </row>
    <row r="144" spans="1:8" ht="12.75">
      <c r="A144" s="199" t="s">
        <v>226</v>
      </c>
      <c r="B144" s="200"/>
      <c r="C144" s="200"/>
      <c r="D144" s="201"/>
      <c r="E144" s="9">
        <f>SUM(E137:E143)</f>
        <v>0</v>
      </c>
      <c r="F144" s="9">
        <f>SUM(F137:F143)</f>
        <v>0</v>
      </c>
      <c r="G144" s="9">
        <f>SUM(G137:G143)</f>
        <v>0</v>
      </c>
      <c r="H144" s="9">
        <f>SUM(E144:G144)</f>
        <v>0</v>
      </c>
    </row>
    <row r="145" spans="1:8" ht="12.75">
      <c r="A145" s="238"/>
      <c r="B145" s="238"/>
      <c r="C145" s="238"/>
      <c r="D145" s="238"/>
      <c r="E145" s="9"/>
      <c r="F145" s="9"/>
      <c r="G145" s="9"/>
      <c r="H145" s="9"/>
    </row>
    <row r="146" spans="1:8" ht="12.75">
      <c r="A146" s="213" t="s">
        <v>133</v>
      </c>
      <c r="B146" s="213"/>
      <c r="C146" s="213"/>
      <c r="D146" s="213"/>
      <c r="E146" s="9">
        <f>E144+E135</f>
        <v>0</v>
      </c>
      <c r="F146" s="9">
        <f>F144+F135</f>
        <v>0</v>
      </c>
      <c r="G146" s="9">
        <f>G144+G135</f>
        <v>0</v>
      </c>
      <c r="H146" s="9">
        <f>H144+H135</f>
        <v>0</v>
      </c>
    </row>
  </sheetData>
  <sheetProtection/>
  <mergeCells count="121">
    <mergeCell ref="A15:D15"/>
    <mergeCell ref="A21:D21"/>
    <mergeCell ref="A12:D12"/>
    <mergeCell ref="A14:D14"/>
    <mergeCell ref="A17:D17"/>
    <mergeCell ref="A16:D16"/>
    <mergeCell ref="A18:D18"/>
    <mergeCell ref="A19:D19"/>
    <mergeCell ref="A20:D20"/>
    <mergeCell ref="A4:H4"/>
    <mergeCell ref="A8:D8"/>
    <mergeCell ref="A9:D9"/>
    <mergeCell ref="A10:D10"/>
    <mergeCell ref="A11:D11"/>
    <mergeCell ref="A13:D13"/>
    <mergeCell ref="A28:D28"/>
    <mergeCell ref="A27:D27"/>
    <mergeCell ref="A26:D26"/>
    <mergeCell ref="A25:D25"/>
    <mergeCell ref="A1:H1"/>
    <mergeCell ref="A3:H3"/>
    <mergeCell ref="A6:D7"/>
    <mergeCell ref="H6:H7"/>
    <mergeCell ref="A5:H5"/>
    <mergeCell ref="A2:H2"/>
    <mergeCell ref="A24:D24"/>
    <mergeCell ref="A22:D22"/>
    <mergeCell ref="A30:D30"/>
    <mergeCell ref="A39:D39"/>
    <mergeCell ref="A23:D23"/>
    <mergeCell ref="A29:D29"/>
    <mergeCell ref="A33:D33"/>
    <mergeCell ref="A34:D34"/>
    <mergeCell ref="A35:D35"/>
    <mergeCell ref="A36:D36"/>
    <mergeCell ref="A37:D37"/>
    <mergeCell ref="A38:D38"/>
    <mergeCell ref="A31:D31"/>
    <mergeCell ref="A32:D32"/>
    <mergeCell ref="A40:D40"/>
    <mergeCell ref="A41:D41"/>
    <mergeCell ref="A52:H52"/>
    <mergeCell ref="A53:H53"/>
    <mergeCell ref="A54:H54"/>
    <mergeCell ref="A55:D56"/>
    <mergeCell ref="H55:H56"/>
    <mergeCell ref="A42:D42"/>
    <mergeCell ref="A61:D61"/>
    <mergeCell ref="A62:D62"/>
    <mergeCell ref="A63:D63"/>
    <mergeCell ref="A64:D64"/>
    <mergeCell ref="A57:D57"/>
    <mergeCell ref="A58:D58"/>
    <mergeCell ref="A59:D59"/>
    <mergeCell ref="A60:D60"/>
    <mergeCell ref="A69:D69"/>
    <mergeCell ref="A70:D70"/>
    <mergeCell ref="A71:D71"/>
    <mergeCell ref="A72:D72"/>
    <mergeCell ref="A65:D65"/>
    <mergeCell ref="A66:D66"/>
    <mergeCell ref="A67:D67"/>
    <mergeCell ref="A68:D68"/>
    <mergeCell ref="A77:D77"/>
    <mergeCell ref="A78:D78"/>
    <mergeCell ref="A79:D79"/>
    <mergeCell ref="A80:D80"/>
    <mergeCell ref="A73:D73"/>
    <mergeCell ref="A74:D74"/>
    <mergeCell ref="A75:D75"/>
    <mergeCell ref="A76:D76"/>
    <mergeCell ref="A85:D85"/>
    <mergeCell ref="A86:D86"/>
    <mergeCell ref="A87:D87"/>
    <mergeCell ref="A88:D88"/>
    <mergeCell ref="A81:D81"/>
    <mergeCell ref="A82:D82"/>
    <mergeCell ref="A83:D83"/>
    <mergeCell ref="A84:D84"/>
    <mergeCell ref="H112:H113"/>
    <mergeCell ref="A114:D114"/>
    <mergeCell ref="A115:D115"/>
    <mergeCell ref="A116:D116"/>
    <mergeCell ref="A112:D113"/>
    <mergeCell ref="A89:D89"/>
    <mergeCell ref="A109:H109"/>
    <mergeCell ref="A110:H110"/>
    <mergeCell ref="A111:H111"/>
    <mergeCell ref="A121:D121"/>
    <mergeCell ref="A122:D122"/>
    <mergeCell ref="A123:D123"/>
    <mergeCell ref="A124:D124"/>
    <mergeCell ref="A117:D117"/>
    <mergeCell ref="A118:D118"/>
    <mergeCell ref="A119:D119"/>
    <mergeCell ref="A120:D120"/>
    <mergeCell ref="A129:D129"/>
    <mergeCell ref="A130:D130"/>
    <mergeCell ref="A131:D131"/>
    <mergeCell ref="A132:D132"/>
    <mergeCell ref="A125:D125"/>
    <mergeCell ref="A126:D126"/>
    <mergeCell ref="A127:D127"/>
    <mergeCell ref="A128:D128"/>
    <mergeCell ref="A138:D138"/>
    <mergeCell ref="A139:D139"/>
    <mergeCell ref="A140:D140"/>
    <mergeCell ref="A133:D133"/>
    <mergeCell ref="A134:D134"/>
    <mergeCell ref="A135:D135"/>
    <mergeCell ref="A136:D136"/>
    <mergeCell ref="A145:D145"/>
    <mergeCell ref="A146:D146"/>
    <mergeCell ref="E6:G6"/>
    <mergeCell ref="E55:G55"/>
    <mergeCell ref="E112:G112"/>
    <mergeCell ref="A141:D141"/>
    <mergeCell ref="A142:D142"/>
    <mergeCell ref="A143:D143"/>
    <mergeCell ref="A144:D144"/>
    <mergeCell ref="A137:D137"/>
  </mergeCells>
  <printOptions/>
  <pageMargins left="0.54" right="0.3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2"/>
  </sheetPr>
  <dimension ref="A1:F55"/>
  <sheetViews>
    <sheetView zoomScale="125" zoomScaleNormal="125" zoomScalePageLayoutView="0" workbookViewId="0" topLeftCell="A13">
      <selection activeCell="G33" sqref="G33"/>
    </sheetView>
  </sheetViews>
  <sheetFormatPr defaultColWidth="9.00390625" defaultRowHeight="12.75"/>
  <cols>
    <col min="1" max="1" width="42.25390625" style="0" customWidth="1"/>
    <col min="2" max="2" width="13.125" style="0" customWidth="1"/>
    <col min="3" max="3" width="11.75390625" style="0" customWidth="1"/>
    <col min="4" max="4" width="11.25390625" style="0" customWidth="1"/>
    <col min="5" max="5" width="12.625" style="0" customWidth="1"/>
  </cols>
  <sheetData>
    <row r="1" spans="1:6" ht="12" customHeight="1">
      <c r="A1" s="15"/>
      <c r="B1" s="71" t="s">
        <v>157</v>
      </c>
      <c r="C1" s="42"/>
      <c r="D1" s="42"/>
      <c r="E1" s="42"/>
      <c r="F1" s="40"/>
    </row>
    <row r="2" spans="1:2" ht="12.75">
      <c r="A2" s="278" t="s">
        <v>105</v>
      </c>
      <c r="B2" s="278"/>
    </row>
    <row r="3" spans="1:2" ht="12.75">
      <c r="A3" s="250" t="s">
        <v>5</v>
      </c>
      <c r="B3" s="250"/>
    </row>
    <row r="4" spans="1:2" ht="12.75">
      <c r="A4" s="14" t="s">
        <v>146</v>
      </c>
      <c r="B4" s="17" t="s">
        <v>3</v>
      </c>
    </row>
    <row r="5" spans="1:2" ht="12.75">
      <c r="A5" s="12" t="s">
        <v>274</v>
      </c>
      <c r="B5" s="13">
        <v>112000</v>
      </c>
    </row>
    <row r="6" spans="1:2" ht="12.75">
      <c r="A6" s="12" t="s">
        <v>275</v>
      </c>
      <c r="B6" s="13">
        <v>282</v>
      </c>
    </row>
    <row r="7" spans="1:2" ht="12.75">
      <c r="A7" s="12"/>
      <c r="B7" s="13"/>
    </row>
    <row r="8" spans="1:2" ht="12.75">
      <c r="A8" s="16" t="s">
        <v>13</v>
      </c>
      <c r="B8" s="13">
        <v>112282</v>
      </c>
    </row>
    <row r="9" spans="1:5" ht="12.75">
      <c r="A9" s="289" t="s">
        <v>158</v>
      </c>
      <c r="B9" s="289"/>
      <c r="C9" s="289"/>
      <c r="D9" s="289"/>
      <c r="E9" s="289"/>
    </row>
    <row r="10" spans="1:5" ht="12.75">
      <c r="A10" s="290" t="s">
        <v>159</v>
      </c>
      <c r="B10" s="290"/>
      <c r="C10" s="290"/>
      <c r="D10" s="290"/>
      <c r="E10" s="290"/>
    </row>
    <row r="11" spans="1:5" ht="12.75">
      <c r="A11" s="5"/>
      <c r="B11" s="5"/>
      <c r="C11" s="5"/>
      <c r="D11" s="5"/>
      <c r="E11" s="5"/>
    </row>
    <row r="12" spans="1:5" ht="12.75" customHeight="1">
      <c r="A12" s="287" t="s">
        <v>146</v>
      </c>
      <c r="B12" s="281" t="s">
        <v>3</v>
      </c>
      <c r="C12" s="283" t="s">
        <v>236</v>
      </c>
      <c r="D12" s="283" t="s">
        <v>19</v>
      </c>
      <c r="E12" s="285" t="s">
        <v>20</v>
      </c>
    </row>
    <row r="13" spans="1:5" ht="12.75">
      <c r="A13" s="288"/>
      <c r="B13" s="282"/>
      <c r="C13" s="284"/>
      <c r="D13" s="284"/>
      <c r="E13" s="286"/>
    </row>
    <row r="14" spans="1:5" ht="12.75">
      <c r="A14" s="70"/>
      <c r="B14" s="70"/>
      <c r="C14" s="70"/>
      <c r="D14" s="70"/>
      <c r="E14" s="70"/>
    </row>
    <row r="15" spans="1:5" ht="12.75">
      <c r="A15" s="70"/>
      <c r="B15" s="70"/>
      <c r="C15" s="70"/>
      <c r="D15" s="70"/>
      <c r="E15" s="70"/>
    </row>
    <row r="16" spans="1:5" ht="12.75">
      <c r="A16" s="16" t="s">
        <v>13</v>
      </c>
      <c r="B16" s="70">
        <v>0</v>
      </c>
      <c r="C16" s="70">
        <v>0</v>
      </c>
      <c r="D16" s="70">
        <v>0</v>
      </c>
      <c r="E16" s="70">
        <v>0</v>
      </c>
    </row>
    <row r="17" spans="1:5" ht="12.75">
      <c r="A17" s="68"/>
      <c r="B17" s="68"/>
      <c r="C17" s="68"/>
      <c r="D17" s="68"/>
      <c r="E17" s="68"/>
    </row>
    <row r="18" spans="1:5" ht="12.75">
      <c r="A18" s="289" t="s">
        <v>161</v>
      </c>
      <c r="B18" s="289"/>
      <c r="C18" s="289"/>
      <c r="D18" s="289"/>
      <c r="E18" s="289"/>
    </row>
    <row r="19" spans="1:5" ht="12.75">
      <c r="A19" s="290" t="s">
        <v>160</v>
      </c>
      <c r="B19" s="290"/>
      <c r="C19" s="290"/>
      <c r="D19" s="290"/>
      <c r="E19" s="290"/>
    </row>
    <row r="20" spans="1:5" ht="12" customHeight="1">
      <c r="A20" s="269" t="s">
        <v>5</v>
      </c>
      <c r="B20" s="269"/>
      <c r="C20" s="269"/>
      <c r="D20" s="269"/>
      <c r="E20" s="269"/>
    </row>
    <row r="21" spans="1:5" ht="12.75" customHeight="1">
      <c r="A21" s="279" t="s">
        <v>150</v>
      </c>
      <c r="B21" s="281" t="s">
        <v>3</v>
      </c>
      <c r="C21" s="283" t="s">
        <v>236</v>
      </c>
      <c r="D21" s="283" t="s">
        <v>19</v>
      </c>
      <c r="E21" s="285" t="s">
        <v>20</v>
      </c>
    </row>
    <row r="22" spans="1:5" ht="14.25" customHeight="1">
      <c r="A22" s="280"/>
      <c r="B22" s="282"/>
      <c r="C22" s="284"/>
      <c r="D22" s="284"/>
      <c r="E22" s="286"/>
    </row>
    <row r="23" spans="1:5" ht="12.75">
      <c r="A23" s="12"/>
      <c r="B23" s="13"/>
      <c r="C23" s="8"/>
      <c r="D23" s="8"/>
      <c r="E23" s="8"/>
    </row>
    <row r="24" spans="1:5" ht="12.75">
      <c r="A24" s="12"/>
      <c r="B24" s="13"/>
      <c r="C24" s="8"/>
      <c r="D24" s="8"/>
      <c r="E24" s="8"/>
    </row>
    <row r="25" spans="1:5" ht="12.75">
      <c r="A25" s="16" t="s">
        <v>13</v>
      </c>
      <c r="B25" s="13">
        <v>0</v>
      </c>
      <c r="C25" s="9">
        <v>0</v>
      </c>
      <c r="D25" s="9">
        <v>0</v>
      </c>
      <c r="E25" s="9">
        <v>0</v>
      </c>
    </row>
    <row r="27" spans="1:5" ht="12.75">
      <c r="A27" s="289" t="s">
        <v>162</v>
      </c>
      <c r="B27" s="289"/>
      <c r="C27" s="289"/>
      <c r="D27" s="289"/>
      <c r="E27" s="289"/>
    </row>
    <row r="28" spans="1:5" ht="12.75">
      <c r="A28" s="278" t="s">
        <v>109</v>
      </c>
      <c r="B28" s="278"/>
      <c r="C28" s="278"/>
      <c r="D28" s="278"/>
      <c r="E28" s="278"/>
    </row>
    <row r="29" spans="1:5" ht="12.75">
      <c r="A29" s="269" t="s">
        <v>5</v>
      </c>
      <c r="B29" s="269"/>
      <c r="C29" s="269"/>
      <c r="D29" s="269"/>
      <c r="E29" s="269"/>
    </row>
    <row r="30" spans="1:5" ht="12.75" customHeight="1">
      <c r="A30" s="279" t="s">
        <v>150</v>
      </c>
      <c r="B30" s="306" t="s">
        <v>3</v>
      </c>
      <c r="C30" s="306"/>
      <c r="D30" s="306"/>
      <c r="E30" s="285" t="s">
        <v>277</v>
      </c>
    </row>
    <row r="31" spans="1:5" ht="12.75">
      <c r="A31" s="280"/>
      <c r="B31" s="33" t="s">
        <v>265</v>
      </c>
      <c r="C31" s="19" t="s">
        <v>266</v>
      </c>
      <c r="D31" s="19" t="s">
        <v>269</v>
      </c>
      <c r="E31" s="286"/>
    </row>
    <row r="32" spans="1:5" ht="12.75">
      <c r="A32" s="12" t="s">
        <v>276</v>
      </c>
      <c r="B32" s="13">
        <v>0</v>
      </c>
      <c r="C32" s="113">
        <v>356466</v>
      </c>
      <c r="D32" s="113">
        <v>356466</v>
      </c>
      <c r="E32" s="114">
        <v>1</v>
      </c>
    </row>
    <row r="33" spans="1:5" ht="12.75">
      <c r="A33" s="12" t="s">
        <v>278</v>
      </c>
      <c r="B33" s="13">
        <v>0</v>
      </c>
      <c r="C33" s="113">
        <v>2361</v>
      </c>
      <c r="D33" s="113">
        <v>2361</v>
      </c>
      <c r="E33" s="114">
        <v>1</v>
      </c>
    </row>
    <row r="34" spans="1:5" ht="12.75">
      <c r="A34" s="12"/>
      <c r="B34" s="13"/>
      <c r="C34" s="8"/>
      <c r="D34" s="8"/>
      <c r="E34" s="8"/>
    </row>
    <row r="35" spans="1:5" ht="12.75">
      <c r="A35" s="16" t="s">
        <v>13</v>
      </c>
      <c r="B35" s="13">
        <v>0</v>
      </c>
      <c r="C35" s="100">
        <f>SUM(C32:C34)</f>
        <v>358827</v>
      </c>
      <c r="D35" s="100">
        <f>SUM(D32:D34)</f>
        <v>358827</v>
      </c>
      <c r="E35" s="116">
        <v>1</v>
      </c>
    </row>
    <row r="36" ht="12.75">
      <c r="C36" s="115"/>
    </row>
    <row r="37" spans="1:5" ht="12.75">
      <c r="A37" s="289" t="s">
        <v>164</v>
      </c>
      <c r="B37" s="289"/>
      <c r="C37" s="289"/>
      <c r="D37" s="289"/>
      <c r="E37" s="289"/>
    </row>
    <row r="38" spans="1:5" ht="12.75">
      <c r="A38" s="290" t="s">
        <v>163</v>
      </c>
      <c r="B38" s="290"/>
      <c r="C38" s="290"/>
      <c r="D38" s="290"/>
      <c r="E38" s="290"/>
    </row>
    <row r="39" spans="1:5" ht="12.75">
      <c r="A39" s="5"/>
      <c r="B39" s="5"/>
      <c r="C39" s="5"/>
      <c r="D39" s="5"/>
      <c r="E39" s="5" t="s">
        <v>1</v>
      </c>
    </row>
    <row r="40" spans="1:5" ht="12.75" customHeight="1">
      <c r="A40" s="287" t="s">
        <v>146</v>
      </c>
      <c r="B40" s="281" t="s">
        <v>3</v>
      </c>
      <c r="C40" s="283" t="s">
        <v>236</v>
      </c>
      <c r="D40" s="283" t="s">
        <v>19</v>
      </c>
      <c r="E40" s="285" t="s">
        <v>20</v>
      </c>
    </row>
    <row r="41" spans="1:5" ht="12.75">
      <c r="A41" s="288"/>
      <c r="B41" s="282"/>
      <c r="C41" s="284"/>
      <c r="D41" s="284"/>
      <c r="E41" s="286"/>
    </row>
    <row r="42" spans="1:5" ht="12.75">
      <c r="A42" s="70"/>
      <c r="B42" s="70"/>
      <c r="C42" s="70"/>
      <c r="D42" s="70"/>
      <c r="E42" s="70"/>
    </row>
    <row r="43" spans="1:5" ht="12.75">
      <c r="A43" s="70"/>
      <c r="B43" s="70"/>
      <c r="C43" s="70"/>
      <c r="D43" s="70"/>
      <c r="E43" s="70"/>
    </row>
    <row r="44" spans="1:5" ht="12.75">
      <c r="A44" s="70"/>
      <c r="B44" s="70"/>
      <c r="C44" s="70"/>
      <c r="D44" s="70"/>
      <c r="E44" s="70"/>
    </row>
    <row r="45" spans="1:5" ht="12.75">
      <c r="A45" s="16" t="s">
        <v>13</v>
      </c>
      <c r="B45" s="70">
        <v>0</v>
      </c>
      <c r="C45" s="70">
        <v>0</v>
      </c>
      <c r="D45" s="70">
        <v>0</v>
      </c>
      <c r="E45" s="70">
        <v>0</v>
      </c>
    </row>
    <row r="47" spans="1:5" ht="12.75">
      <c r="A47" s="289" t="s">
        <v>165</v>
      </c>
      <c r="B47" s="289"/>
      <c r="C47" s="289"/>
      <c r="D47" s="289"/>
      <c r="E47" s="289"/>
    </row>
    <row r="48" spans="1:5" ht="12.75">
      <c r="A48" s="290" t="s">
        <v>122</v>
      </c>
      <c r="B48" s="290"/>
      <c r="C48" s="290"/>
      <c r="D48" s="290"/>
      <c r="E48" s="290"/>
    </row>
    <row r="49" spans="1:5" ht="12.75">
      <c r="A49" s="5"/>
      <c r="B49" s="5"/>
      <c r="C49" s="5"/>
      <c r="D49" s="5"/>
      <c r="E49" s="5" t="s">
        <v>1</v>
      </c>
    </row>
    <row r="50" spans="1:5" ht="12.75" customHeight="1">
      <c r="A50" s="287" t="s">
        <v>146</v>
      </c>
      <c r="B50" s="281" t="s">
        <v>3</v>
      </c>
      <c r="C50" s="283" t="s">
        <v>236</v>
      </c>
      <c r="D50" s="283" t="s">
        <v>19</v>
      </c>
      <c r="E50" s="285" t="s">
        <v>20</v>
      </c>
    </row>
    <row r="51" spans="1:5" ht="12.75">
      <c r="A51" s="288"/>
      <c r="B51" s="282"/>
      <c r="C51" s="284"/>
      <c r="D51" s="284"/>
      <c r="E51" s="286"/>
    </row>
    <row r="52" spans="1:5" ht="12.75">
      <c r="A52" s="70"/>
      <c r="B52" s="70"/>
      <c r="C52" s="70"/>
      <c r="D52" s="70"/>
      <c r="E52" s="70"/>
    </row>
    <row r="53" spans="1:5" ht="12.75">
      <c r="A53" s="70"/>
      <c r="B53" s="70"/>
      <c r="C53" s="70"/>
      <c r="D53" s="70"/>
      <c r="E53" s="70"/>
    </row>
    <row r="54" spans="1:5" ht="12.75">
      <c r="A54" s="70"/>
      <c r="B54" s="70"/>
      <c r="C54" s="70"/>
      <c r="D54" s="70"/>
      <c r="E54" s="70"/>
    </row>
    <row r="55" spans="1:5" ht="12.75">
      <c r="A55" s="16" t="s">
        <v>13</v>
      </c>
      <c r="B55" s="70">
        <v>0</v>
      </c>
      <c r="C55" s="70">
        <v>0</v>
      </c>
      <c r="D55" s="70">
        <v>0</v>
      </c>
      <c r="E55" s="70">
        <v>0</v>
      </c>
    </row>
  </sheetData>
  <sheetProtection/>
  <mergeCells count="37">
    <mergeCell ref="A48:E48"/>
    <mergeCell ref="A50:A51"/>
    <mergeCell ref="B50:B51"/>
    <mergeCell ref="C50:C51"/>
    <mergeCell ref="D50:D51"/>
    <mergeCell ref="E50:E51"/>
    <mergeCell ref="B40:B41"/>
    <mergeCell ref="C40:C41"/>
    <mergeCell ref="D40:D41"/>
    <mergeCell ref="E40:E41"/>
    <mergeCell ref="B30:D30"/>
    <mergeCell ref="A47:E47"/>
    <mergeCell ref="A38:E38"/>
    <mergeCell ref="A40:A41"/>
    <mergeCell ref="A37:E37"/>
    <mergeCell ref="B21:B22"/>
    <mergeCell ref="A28:E28"/>
    <mergeCell ref="A30:A31"/>
    <mergeCell ref="E21:E22"/>
    <mergeCell ref="A21:A22"/>
    <mergeCell ref="D21:D22"/>
    <mergeCell ref="A10:E10"/>
    <mergeCell ref="B12:B13"/>
    <mergeCell ref="C12:C13"/>
    <mergeCell ref="D12:D13"/>
    <mergeCell ref="E12:E13"/>
    <mergeCell ref="A12:A13"/>
    <mergeCell ref="A18:E18"/>
    <mergeCell ref="E30:E31"/>
    <mergeCell ref="A29:E29"/>
    <mergeCell ref="A2:B2"/>
    <mergeCell ref="A3:B3"/>
    <mergeCell ref="A27:E27"/>
    <mergeCell ref="A20:E20"/>
    <mergeCell ref="A19:E19"/>
    <mergeCell ref="A9:E9"/>
    <mergeCell ref="C21:C22"/>
  </mergeCells>
  <printOptions/>
  <pageMargins left="0.75" right="0.35" top="0.36" bottom="0.3" header="0.26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2"/>
  </sheetPr>
  <dimension ref="A3:N51"/>
  <sheetViews>
    <sheetView zoomScale="135" zoomScaleNormal="135" zoomScalePageLayoutView="0" workbookViewId="0" topLeftCell="A13">
      <selection activeCell="L47" sqref="L47"/>
    </sheetView>
  </sheetViews>
  <sheetFormatPr defaultColWidth="9.00390625" defaultRowHeight="12.75"/>
  <cols>
    <col min="4" max="4" width="28.375" style="0" customWidth="1"/>
    <col min="12" max="12" width="9.875" style="0" customWidth="1"/>
    <col min="14" max="14" width="12.25390625" style="0" customWidth="1"/>
  </cols>
  <sheetData>
    <row r="3" spans="1:14" ht="12.75">
      <c r="A3" s="267" t="s">
        <v>137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11" ht="12.75">
      <c r="A4" s="268" t="s">
        <v>302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</row>
    <row r="5" spans="1:11" ht="12.75">
      <c r="A5" s="268" t="s">
        <v>33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</row>
    <row r="6" spans="1:14" ht="13.5" thickBot="1">
      <c r="A6" s="250" t="s">
        <v>1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</row>
    <row r="7" spans="1:14" ht="12.75" customHeight="1">
      <c r="A7" s="270" t="s">
        <v>2</v>
      </c>
      <c r="B7" s="271"/>
      <c r="C7" s="271"/>
      <c r="D7" s="271"/>
      <c r="E7" s="262" t="s">
        <v>279</v>
      </c>
      <c r="F7" s="263"/>
      <c r="G7" s="264"/>
      <c r="H7" s="262" t="s">
        <v>281</v>
      </c>
      <c r="I7" s="263"/>
      <c r="J7" s="264"/>
      <c r="K7" s="310" t="s">
        <v>13</v>
      </c>
      <c r="L7" s="311"/>
      <c r="M7" s="312"/>
      <c r="N7" s="313" t="s">
        <v>282</v>
      </c>
    </row>
    <row r="8" spans="1:14" ht="18.75" thickBot="1">
      <c r="A8" s="273"/>
      <c r="B8" s="258"/>
      <c r="C8" s="258"/>
      <c r="D8" s="258"/>
      <c r="E8" s="143" t="s">
        <v>265</v>
      </c>
      <c r="F8" s="144" t="s">
        <v>266</v>
      </c>
      <c r="G8" s="145" t="s">
        <v>280</v>
      </c>
      <c r="H8" s="143" t="s">
        <v>265</v>
      </c>
      <c r="I8" s="144" t="s">
        <v>266</v>
      </c>
      <c r="J8" s="145" t="s">
        <v>269</v>
      </c>
      <c r="K8" s="146" t="s">
        <v>265</v>
      </c>
      <c r="L8" s="147" t="s">
        <v>266</v>
      </c>
      <c r="M8" s="148" t="s">
        <v>269</v>
      </c>
      <c r="N8" s="314"/>
    </row>
    <row r="9" spans="1:14" ht="12.75">
      <c r="A9" s="252" t="s">
        <v>72</v>
      </c>
      <c r="B9" s="252"/>
      <c r="C9" s="252"/>
      <c r="D9" s="309"/>
      <c r="E9" s="140">
        <v>136005</v>
      </c>
      <c r="F9" s="141">
        <v>136005</v>
      </c>
      <c r="G9" s="142">
        <v>136005</v>
      </c>
      <c r="H9" s="140"/>
      <c r="I9" s="141"/>
      <c r="J9" s="142"/>
      <c r="K9" s="133">
        <f aca="true" t="shared" si="0" ref="K9:M14">E9</f>
        <v>136005</v>
      </c>
      <c r="L9" s="117">
        <f t="shared" si="0"/>
        <v>136005</v>
      </c>
      <c r="M9" s="134">
        <f t="shared" si="0"/>
        <v>136005</v>
      </c>
      <c r="N9" s="135">
        <f aca="true" t="shared" si="1" ref="N9:N14">M9/L9</f>
        <v>1</v>
      </c>
    </row>
    <row r="10" spans="1:14" ht="12.75">
      <c r="A10" s="205" t="s">
        <v>73</v>
      </c>
      <c r="B10" s="205"/>
      <c r="C10" s="205"/>
      <c r="D10" s="193"/>
      <c r="E10" s="122">
        <v>65467</v>
      </c>
      <c r="F10" s="21">
        <v>67976</v>
      </c>
      <c r="G10" s="123">
        <v>67976</v>
      </c>
      <c r="H10" s="122"/>
      <c r="I10" s="21"/>
      <c r="J10" s="123"/>
      <c r="K10" s="133">
        <f t="shared" si="0"/>
        <v>65467</v>
      </c>
      <c r="L10" s="117">
        <f t="shared" si="0"/>
        <v>67976</v>
      </c>
      <c r="M10" s="134">
        <f t="shared" si="0"/>
        <v>67976</v>
      </c>
      <c r="N10" s="135">
        <f t="shared" si="1"/>
        <v>1</v>
      </c>
    </row>
    <row r="11" spans="1:14" ht="23.25" customHeight="1">
      <c r="A11" s="195" t="s">
        <v>74</v>
      </c>
      <c r="B11" s="196"/>
      <c r="C11" s="196"/>
      <c r="D11" s="196"/>
      <c r="E11" s="122">
        <v>35729</v>
      </c>
      <c r="F11" s="21">
        <v>85277</v>
      </c>
      <c r="G11" s="123">
        <v>85277</v>
      </c>
      <c r="H11" s="122"/>
      <c r="I11" s="21"/>
      <c r="J11" s="123"/>
      <c r="K11" s="133">
        <f t="shared" si="0"/>
        <v>35729</v>
      </c>
      <c r="L11" s="117">
        <f t="shared" si="0"/>
        <v>85277</v>
      </c>
      <c r="M11" s="134">
        <f t="shared" si="0"/>
        <v>85277</v>
      </c>
      <c r="N11" s="135">
        <f t="shared" si="1"/>
        <v>1</v>
      </c>
    </row>
    <row r="12" spans="1:14" ht="12.75">
      <c r="A12" s="193" t="s">
        <v>75</v>
      </c>
      <c r="B12" s="210"/>
      <c r="C12" s="210"/>
      <c r="D12" s="210"/>
      <c r="E12" s="122">
        <v>4607</v>
      </c>
      <c r="F12" s="21">
        <v>4607</v>
      </c>
      <c r="G12" s="123">
        <v>4607</v>
      </c>
      <c r="H12" s="122"/>
      <c r="I12" s="21"/>
      <c r="J12" s="123"/>
      <c r="K12" s="133">
        <f t="shared" si="0"/>
        <v>4607</v>
      </c>
      <c r="L12" s="117">
        <f t="shared" si="0"/>
        <v>4607</v>
      </c>
      <c r="M12" s="134">
        <f t="shared" si="0"/>
        <v>4607</v>
      </c>
      <c r="N12" s="135">
        <f t="shared" si="1"/>
        <v>1</v>
      </c>
    </row>
    <row r="13" spans="1:14" ht="12.75">
      <c r="A13" s="193" t="s">
        <v>76</v>
      </c>
      <c r="B13" s="210"/>
      <c r="C13" s="210"/>
      <c r="D13" s="210"/>
      <c r="E13" s="122">
        <v>2168</v>
      </c>
      <c r="F13" s="21">
        <v>2656</v>
      </c>
      <c r="G13" s="123">
        <v>2656</v>
      </c>
      <c r="H13" s="122"/>
      <c r="I13" s="21"/>
      <c r="J13" s="123"/>
      <c r="K13" s="133">
        <f t="shared" si="0"/>
        <v>2168</v>
      </c>
      <c r="L13" s="117">
        <f t="shared" si="0"/>
        <v>2656</v>
      </c>
      <c r="M13" s="134">
        <f t="shared" si="0"/>
        <v>2656</v>
      </c>
      <c r="N13" s="135">
        <f t="shared" si="1"/>
        <v>1</v>
      </c>
    </row>
    <row r="14" spans="1:14" ht="12.75">
      <c r="A14" s="193" t="s">
        <v>77</v>
      </c>
      <c r="B14" s="210"/>
      <c r="C14" s="210"/>
      <c r="D14" s="210"/>
      <c r="E14" s="122">
        <v>62000</v>
      </c>
      <c r="F14" s="21">
        <v>44550</v>
      </c>
      <c r="G14" s="123">
        <v>44550</v>
      </c>
      <c r="H14" s="122"/>
      <c r="I14" s="21"/>
      <c r="J14" s="123"/>
      <c r="K14" s="133">
        <f t="shared" si="0"/>
        <v>62000</v>
      </c>
      <c r="L14" s="117">
        <f t="shared" si="0"/>
        <v>44550</v>
      </c>
      <c r="M14" s="134">
        <f t="shared" si="0"/>
        <v>44550</v>
      </c>
      <c r="N14" s="135">
        <f t="shared" si="1"/>
        <v>1</v>
      </c>
    </row>
    <row r="15" spans="1:14" ht="23.25" customHeight="1">
      <c r="A15" s="195" t="s">
        <v>78</v>
      </c>
      <c r="B15" s="196"/>
      <c r="C15" s="196"/>
      <c r="D15" s="196"/>
      <c r="E15" s="122"/>
      <c r="F15" s="21"/>
      <c r="G15" s="123"/>
      <c r="H15" s="122"/>
      <c r="I15" s="21"/>
      <c r="J15" s="123"/>
      <c r="K15" s="122"/>
      <c r="L15" s="117"/>
      <c r="M15" s="134"/>
      <c r="N15" s="136"/>
    </row>
    <row r="16" spans="1:14" ht="23.25" customHeight="1">
      <c r="A16" s="195" t="s">
        <v>79</v>
      </c>
      <c r="B16" s="196"/>
      <c r="C16" s="196"/>
      <c r="D16" s="196"/>
      <c r="E16" s="122"/>
      <c r="F16" s="21"/>
      <c r="G16" s="123"/>
      <c r="H16" s="122"/>
      <c r="I16" s="21"/>
      <c r="J16" s="123"/>
      <c r="K16" s="122"/>
      <c r="L16" s="117"/>
      <c r="M16" s="134"/>
      <c r="N16" s="136"/>
    </row>
    <row r="17" spans="1:14" ht="23.25" customHeight="1">
      <c r="A17" s="195" t="s">
        <v>80</v>
      </c>
      <c r="B17" s="196"/>
      <c r="C17" s="196"/>
      <c r="D17" s="196"/>
      <c r="E17" s="122"/>
      <c r="F17" s="21"/>
      <c r="G17" s="123"/>
      <c r="H17" s="122"/>
      <c r="I17" s="21"/>
      <c r="J17" s="123"/>
      <c r="K17" s="122"/>
      <c r="L17" s="117"/>
      <c r="M17" s="134"/>
      <c r="N17" s="136"/>
    </row>
    <row r="18" spans="1:14" ht="12.75" customHeight="1">
      <c r="A18" s="195" t="s">
        <v>81</v>
      </c>
      <c r="B18" s="196"/>
      <c r="C18" s="196"/>
      <c r="D18" s="196"/>
      <c r="E18" s="122">
        <v>19286</v>
      </c>
      <c r="F18" s="21">
        <v>93582</v>
      </c>
      <c r="G18" s="123">
        <v>93582</v>
      </c>
      <c r="H18" s="122"/>
      <c r="I18" s="21"/>
      <c r="J18" s="123"/>
      <c r="K18" s="122">
        <v>19286</v>
      </c>
      <c r="L18" s="117">
        <v>93582</v>
      </c>
      <c r="M18" s="134">
        <v>93582</v>
      </c>
      <c r="N18" s="135">
        <v>1</v>
      </c>
    </row>
    <row r="19" spans="1:14" ht="12.75" customHeight="1">
      <c r="A19" s="223" t="s">
        <v>129</v>
      </c>
      <c r="B19" s="224"/>
      <c r="C19" s="224"/>
      <c r="D19" s="224"/>
      <c r="E19" s="124">
        <f>SUM(E9:E18)</f>
        <v>325262</v>
      </c>
      <c r="F19" s="22">
        <f>SUM(F9:F18)</f>
        <v>434653</v>
      </c>
      <c r="G19" s="125">
        <f>SUM(G9:G18)</f>
        <v>434653</v>
      </c>
      <c r="H19" s="124"/>
      <c r="I19" s="22"/>
      <c r="J19" s="125"/>
      <c r="K19" s="124">
        <f>SUM(K9:K18)</f>
        <v>325262</v>
      </c>
      <c r="L19" s="22">
        <f>SUM(L9:L18)</f>
        <v>434653</v>
      </c>
      <c r="M19" s="125">
        <f>SUM(M9:M18)</f>
        <v>434653</v>
      </c>
      <c r="N19" s="137">
        <f>M19/L19</f>
        <v>1</v>
      </c>
    </row>
    <row r="20" spans="1:14" ht="12.75">
      <c r="A20" s="193"/>
      <c r="B20" s="210"/>
      <c r="C20" s="210"/>
      <c r="D20" s="210"/>
      <c r="E20" s="122"/>
      <c r="F20" s="21"/>
      <c r="G20" s="123"/>
      <c r="H20" s="122"/>
      <c r="I20" s="21"/>
      <c r="J20" s="123"/>
      <c r="K20" s="122"/>
      <c r="L20" s="9"/>
      <c r="M20" s="127"/>
      <c r="N20" s="138"/>
    </row>
    <row r="21" spans="1:14" ht="12.75">
      <c r="A21" s="265" t="s">
        <v>91</v>
      </c>
      <c r="B21" s="244"/>
      <c r="C21" s="244"/>
      <c r="D21" s="244"/>
      <c r="E21" s="124">
        <v>47994</v>
      </c>
      <c r="F21" s="22">
        <v>79141</v>
      </c>
      <c r="G21" s="125">
        <v>79396</v>
      </c>
      <c r="H21" s="124"/>
      <c r="I21" s="22"/>
      <c r="J21" s="125"/>
      <c r="K21" s="124">
        <f>E21</f>
        <v>47994</v>
      </c>
      <c r="L21" s="22">
        <f>F21</f>
        <v>79141</v>
      </c>
      <c r="M21" s="125">
        <f>G21</f>
        <v>79396</v>
      </c>
      <c r="N21" s="137">
        <f>M21/L21</f>
        <v>1.0032220972694306</v>
      </c>
    </row>
    <row r="22" spans="1:14" ht="12.75">
      <c r="A22" s="213"/>
      <c r="B22" s="213"/>
      <c r="C22" s="213"/>
      <c r="D22" s="199"/>
      <c r="E22" s="124"/>
      <c r="F22" s="22"/>
      <c r="G22" s="125"/>
      <c r="H22" s="122"/>
      <c r="I22" s="21"/>
      <c r="J22" s="123"/>
      <c r="K22" s="122"/>
      <c r="L22" s="9"/>
      <c r="M22" s="127"/>
      <c r="N22" s="138"/>
    </row>
    <row r="23" spans="1:14" ht="12.75">
      <c r="A23" s="241" t="s">
        <v>92</v>
      </c>
      <c r="B23" s="241"/>
      <c r="C23" s="241"/>
      <c r="D23" s="307"/>
      <c r="E23" s="122"/>
      <c r="F23" s="21"/>
      <c r="G23" s="123"/>
      <c r="H23" s="122"/>
      <c r="I23" s="21"/>
      <c r="J23" s="123"/>
      <c r="K23" s="122"/>
      <c r="L23" s="9"/>
      <c r="M23" s="127"/>
      <c r="N23" s="138"/>
    </row>
    <row r="24" spans="1:14" ht="12.75">
      <c r="A24" s="198" t="s">
        <v>93</v>
      </c>
      <c r="B24" s="198"/>
      <c r="C24" s="198"/>
      <c r="D24" s="195"/>
      <c r="E24" s="122"/>
      <c r="F24" s="21"/>
      <c r="G24" s="123"/>
      <c r="H24" s="122">
        <f>125+268+1000+14000+192+5994</f>
        <v>21579</v>
      </c>
      <c r="I24" s="21">
        <v>21579</v>
      </c>
      <c r="J24" s="123">
        <v>22289</v>
      </c>
      <c r="K24" s="122">
        <f>H24+E24</f>
        <v>21579</v>
      </c>
      <c r="L24" s="21">
        <f>F24+I24</f>
        <v>21579</v>
      </c>
      <c r="M24" s="123">
        <f>G24+J24</f>
        <v>22289</v>
      </c>
      <c r="N24" s="138"/>
    </row>
    <row r="25" spans="1:14" ht="12.75">
      <c r="A25" s="205" t="s">
        <v>94</v>
      </c>
      <c r="B25" s="205"/>
      <c r="C25" s="205"/>
      <c r="D25" s="193"/>
      <c r="E25" s="124"/>
      <c r="F25" s="22"/>
      <c r="G25" s="125"/>
      <c r="H25" s="122">
        <v>1243</v>
      </c>
      <c r="I25" s="21">
        <v>1243</v>
      </c>
      <c r="J25" s="123">
        <v>1623</v>
      </c>
      <c r="K25" s="122">
        <f aca="true" t="shared" si="2" ref="K25:K33">H25+E25</f>
        <v>1243</v>
      </c>
      <c r="L25" s="21">
        <f aca="true" t="shared" si="3" ref="L25:L33">F25+I25</f>
        <v>1243</v>
      </c>
      <c r="M25" s="123">
        <f aca="true" t="shared" si="4" ref="M25:M33">G25+J25</f>
        <v>1623</v>
      </c>
      <c r="N25" s="138"/>
    </row>
    <row r="26" spans="1:14" ht="12.75">
      <c r="A26" s="241" t="s">
        <v>235</v>
      </c>
      <c r="B26" s="241"/>
      <c r="C26" s="241"/>
      <c r="D26" s="307"/>
      <c r="E26" s="122"/>
      <c r="F26" s="21"/>
      <c r="G26" s="123"/>
      <c r="H26" s="122"/>
      <c r="I26" s="21"/>
      <c r="J26" s="123"/>
      <c r="K26" s="122">
        <f t="shared" si="2"/>
        <v>0</v>
      </c>
      <c r="L26" s="21">
        <f t="shared" si="3"/>
        <v>0</v>
      </c>
      <c r="M26" s="123">
        <f t="shared" si="4"/>
        <v>0</v>
      </c>
      <c r="N26" s="138"/>
    </row>
    <row r="27" spans="1:14" ht="12.75">
      <c r="A27" s="241" t="s">
        <v>234</v>
      </c>
      <c r="B27" s="241"/>
      <c r="C27" s="241"/>
      <c r="D27" s="307"/>
      <c r="E27" s="122">
        <v>11603</v>
      </c>
      <c r="F27" s="21">
        <v>11603</v>
      </c>
      <c r="G27" s="123">
        <v>12161</v>
      </c>
      <c r="H27" s="122"/>
      <c r="I27" s="21"/>
      <c r="J27" s="123"/>
      <c r="K27" s="122">
        <f t="shared" si="2"/>
        <v>11603</v>
      </c>
      <c r="L27" s="21">
        <f t="shared" si="3"/>
        <v>11603</v>
      </c>
      <c r="M27" s="123">
        <f t="shared" si="4"/>
        <v>12161</v>
      </c>
      <c r="N27" s="138"/>
    </row>
    <row r="28" spans="1:14" ht="12.75">
      <c r="A28" s="205" t="s">
        <v>95</v>
      </c>
      <c r="B28" s="205"/>
      <c r="C28" s="205"/>
      <c r="D28" s="193"/>
      <c r="E28" s="122">
        <f>243+1500+800+552</f>
        <v>3095</v>
      </c>
      <c r="F28" s="21">
        <v>3095</v>
      </c>
      <c r="G28" s="123">
        <v>3283</v>
      </c>
      <c r="H28" s="122">
        <f>32+115+162+174+22+3780</f>
        <v>4285</v>
      </c>
      <c r="I28" s="21">
        <v>4285</v>
      </c>
      <c r="J28" s="123">
        <v>4605</v>
      </c>
      <c r="K28" s="122">
        <f t="shared" si="2"/>
        <v>7380</v>
      </c>
      <c r="L28" s="21">
        <f t="shared" si="3"/>
        <v>7380</v>
      </c>
      <c r="M28" s="123">
        <f t="shared" si="4"/>
        <v>7888</v>
      </c>
      <c r="N28" s="138"/>
    </row>
    <row r="29" spans="1:14" ht="12.75">
      <c r="A29" s="193" t="s">
        <v>96</v>
      </c>
      <c r="B29" s="210"/>
      <c r="C29" s="210"/>
      <c r="D29" s="210"/>
      <c r="E29" s="122"/>
      <c r="F29" s="21"/>
      <c r="G29" s="123"/>
      <c r="H29" s="122"/>
      <c r="I29" s="21"/>
      <c r="J29" s="123"/>
      <c r="K29" s="122">
        <f t="shared" si="2"/>
        <v>0</v>
      </c>
      <c r="L29" s="21">
        <f t="shared" si="3"/>
        <v>0</v>
      </c>
      <c r="M29" s="123">
        <f t="shared" si="4"/>
        <v>0</v>
      </c>
      <c r="N29" s="138"/>
    </row>
    <row r="30" spans="1:14" ht="12.75">
      <c r="A30" s="205" t="s">
        <v>97</v>
      </c>
      <c r="B30" s="205"/>
      <c r="C30" s="205"/>
      <c r="D30" s="193"/>
      <c r="E30" s="122"/>
      <c r="F30" s="21"/>
      <c r="G30" s="123"/>
      <c r="H30" s="122">
        <v>2500</v>
      </c>
      <c r="I30" s="21">
        <v>2500</v>
      </c>
      <c r="J30" s="123">
        <v>2760</v>
      </c>
      <c r="K30" s="122">
        <f t="shared" si="2"/>
        <v>2500</v>
      </c>
      <c r="L30" s="21">
        <f t="shared" si="3"/>
        <v>2500</v>
      </c>
      <c r="M30" s="123">
        <f t="shared" si="4"/>
        <v>2760</v>
      </c>
      <c r="N30" s="138"/>
    </row>
    <row r="31" spans="1:14" ht="12.75">
      <c r="A31" s="205" t="s">
        <v>98</v>
      </c>
      <c r="B31" s="213"/>
      <c r="C31" s="213"/>
      <c r="D31" s="199"/>
      <c r="E31" s="124"/>
      <c r="F31" s="22"/>
      <c r="G31" s="125"/>
      <c r="H31" s="122"/>
      <c r="I31" s="21"/>
      <c r="J31" s="123"/>
      <c r="K31" s="122">
        <f t="shared" si="2"/>
        <v>0</v>
      </c>
      <c r="L31" s="21">
        <f t="shared" si="3"/>
        <v>0</v>
      </c>
      <c r="M31" s="123">
        <f t="shared" si="4"/>
        <v>0</v>
      </c>
      <c r="N31" s="138"/>
    </row>
    <row r="32" spans="1:14" ht="12.75">
      <c r="A32" s="193" t="s">
        <v>99</v>
      </c>
      <c r="B32" s="210"/>
      <c r="C32" s="210"/>
      <c r="D32" s="210"/>
      <c r="E32" s="124"/>
      <c r="F32" s="22"/>
      <c r="G32" s="125"/>
      <c r="H32" s="122">
        <v>0</v>
      </c>
      <c r="I32" s="21">
        <v>0</v>
      </c>
      <c r="J32" s="123">
        <v>422</v>
      </c>
      <c r="K32" s="122">
        <f t="shared" si="2"/>
        <v>0</v>
      </c>
      <c r="L32" s="21">
        <f t="shared" si="3"/>
        <v>0</v>
      </c>
      <c r="M32" s="123">
        <f t="shared" si="4"/>
        <v>422</v>
      </c>
      <c r="N32" s="138"/>
    </row>
    <row r="33" spans="1:14" ht="12.75">
      <c r="A33" s="213" t="s">
        <v>100</v>
      </c>
      <c r="B33" s="213"/>
      <c r="C33" s="213"/>
      <c r="D33" s="199"/>
      <c r="E33" s="150">
        <f aca="true" t="shared" si="5" ref="E33:J33">SUM(E23:E32)</f>
        <v>14698</v>
      </c>
      <c r="F33" s="22">
        <f t="shared" si="5"/>
        <v>14698</v>
      </c>
      <c r="G33" s="118">
        <f t="shared" si="5"/>
        <v>15444</v>
      </c>
      <c r="H33" s="150">
        <f t="shared" si="5"/>
        <v>29607</v>
      </c>
      <c r="I33" s="22">
        <f t="shared" si="5"/>
        <v>29607</v>
      </c>
      <c r="J33" s="118">
        <f t="shared" si="5"/>
        <v>31699</v>
      </c>
      <c r="K33" s="124">
        <f t="shared" si="2"/>
        <v>44305</v>
      </c>
      <c r="L33" s="22">
        <f t="shared" si="3"/>
        <v>44305</v>
      </c>
      <c r="M33" s="125">
        <f t="shared" si="4"/>
        <v>47143</v>
      </c>
      <c r="N33" s="149"/>
    </row>
    <row r="34" spans="1:14" ht="12.75">
      <c r="A34" s="238"/>
      <c r="B34" s="238"/>
      <c r="C34" s="238"/>
      <c r="D34" s="308"/>
      <c r="E34" s="126"/>
      <c r="F34" s="9"/>
      <c r="G34" s="127"/>
      <c r="H34" s="126"/>
      <c r="I34" s="9"/>
      <c r="J34" s="127"/>
      <c r="K34" s="126"/>
      <c r="L34" s="9"/>
      <c r="M34" s="127"/>
      <c r="N34" s="138"/>
    </row>
    <row r="35" spans="1:14" ht="23.25" customHeight="1">
      <c r="A35" s="198" t="s">
        <v>101</v>
      </c>
      <c r="B35" s="198"/>
      <c r="C35" s="198"/>
      <c r="D35" s="195"/>
      <c r="E35" s="126"/>
      <c r="F35" s="9"/>
      <c r="G35" s="127"/>
      <c r="H35" s="126"/>
      <c r="I35" s="9"/>
      <c r="J35" s="127"/>
      <c r="K35" s="126"/>
      <c r="L35" s="9"/>
      <c r="M35" s="127"/>
      <c r="N35" s="138"/>
    </row>
    <row r="36" spans="1:14" ht="23.25" customHeight="1">
      <c r="A36" s="198" t="s">
        <v>102</v>
      </c>
      <c r="B36" s="198"/>
      <c r="C36" s="198"/>
      <c r="D36" s="195"/>
      <c r="E36" s="126"/>
      <c r="F36" s="9"/>
      <c r="G36" s="127"/>
      <c r="H36" s="126"/>
      <c r="I36" s="9"/>
      <c r="J36" s="127"/>
      <c r="K36" s="126"/>
      <c r="L36" s="9"/>
      <c r="M36" s="127"/>
      <c r="N36" s="138"/>
    </row>
    <row r="37" spans="1:14" ht="12.75">
      <c r="A37" s="205" t="s">
        <v>103</v>
      </c>
      <c r="B37" s="205"/>
      <c r="C37" s="205"/>
      <c r="D37" s="193"/>
      <c r="E37" s="126"/>
      <c r="F37" s="9"/>
      <c r="G37" s="127"/>
      <c r="H37" s="126"/>
      <c r="I37" s="9"/>
      <c r="J37" s="127"/>
      <c r="K37" s="126"/>
      <c r="L37" s="9"/>
      <c r="M37" s="127"/>
      <c r="N37" s="138"/>
    </row>
    <row r="38" spans="1:14" ht="12.75">
      <c r="A38" s="213" t="s">
        <v>104</v>
      </c>
      <c r="B38" s="213"/>
      <c r="C38" s="213"/>
      <c r="D38" s="199"/>
      <c r="E38" s="126">
        <v>0</v>
      </c>
      <c r="F38" s="9"/>
      <c r="G38" s="127"/>
      <c r="H38" s="126">
        <v>0</v>
      </c>
      <c r="I38" s="9"/>
      <c r="J38" s="127"/>
      <c r="K38" s="126">
        <v>0</v>
      </c>
      <c r="L38" s="9"/>
      <c r="M38" s="127"/>
      <c r="N38" s="138"/>
    </row>
    <row r="39" spans="1:14" ht="12.75">
      <c r="A39" s="205"/>
      <c r="B39" s="205"/>
      <c r="C39" s="205"/>
      <c r="D39" s="193"/>
      <c r="E39" s="126"/>
      <c r="F39" s="9"/>
      <c r="G39" s="127"/>
      <c r="H39" s="126"/>
      <c r="I39" s="9"/>
      <c r="J39" s="127"/>
      <c r="K39" s="126"/>
      <c r="L39" s="9"/>
      <c r="M39" s="127"/>
      <c r="N39" s="138"/>
    </row>
    <row r="40" spans="1:14" ht="12.75">
      <c r="A40" s="213" t="s">
        <v>215</v>
      </c>
      <c r="B40" s="213"/>
      <c r="C40" s="213"/>
      <c r="D40" s="199"/>
      <c r="E40" s="151">
        <f aca="true" t="shared" si="6" ref="E40:M40">E38+E33+E21+E19</f>
        <v>387954</v>
      </c>
      <c r="F40" s="10">
        <f t="shared" si="6"/>
        <v>528492</v>
      </c>
      <c r="G40" s="119">
        <f t="shared" si="6"/>
        <v>529493</v>
      </c>
      <c r="H40" s="151">
        <f t="shared" si="6"/>
        <v>29607</v>
      </c>
      <c r="I40" s="10">
        <f t="shared" si="6"/>
        <v>29607</v>
      </c>
      <c r="J40" s="119">
        <f t="shared" si="6"/>
        <v>31699</v>
      </c>
      <c r="K40" s="151">
        <f t="shared" si="6"/>
        <v>417561</v>
      </c>
      <c r="L40" s="10">
        <f t="shared" si="6"/>
        <v>558099</v>
      </c>
      <c r="M40" s="119">
        <f t="shared" si="6"/>
        <v>561192</v>
      </c>
      <c r="N40" s="138"/>
    </row>
    <row r="41" spans="1:14" ht="12.75">
      <c r="A41" s="205"/>
      <c r="B41" s="205"/>
      <c r="C41" s="205"/>
      <c r="D41" s="193"/>
      <c r="E41" s="126"/>
      <c r="F41" s="9"/>
      <c r="G41" s="127"/>
      <c r="H41" s="126"/>
      <c r="I41" s="9"/>
      <c r="J41" s="127"/>
      <c r="K41" s="126"/>
      <c r="L41" s="9"/>
      <c r="M41" s="127"/>
      <c r="N41" s="138"/>
    </row>
    <row r="42" spans="1:14" ht="12.75">
      <c r="A42" s="193" t="s">
        <v>123</v>
      </c>
      <c r="B42" s="210"/>
      <c r="C42" s="210"/>
      <c r="D42" s="210"/>
      <c r="E42" s="126"/>
      <c r="F42" s="9"/>
      <c r="G42" s="127"/>
      <c r="H42" s="126"/>
      <c r="I42" s="9"/>
      <c r="J42" s="127"/>
      <c r="K42" s="126"/>
      <c r="L42" s="9"/>
      <c r="M42" s="127"/>
      <c r="N42" s="138"/>
    </row>
    <row r="43" spans="1:14" ht="12.75">
      <c r="A43" s="193" t="s">
        <v>44</v>
      </c>
      <c r="B43" s="210"/>
      <c r="C43" s="210"/>
      <c r="D43" s="210"/>
      <c r="E43" s="126"/>
      <c r="F43" s="9"/>
      <c r="G43" s="127"/>
      <c r="H43" s="126"/>
      <c r="I43" s="9"/>
      <c r="J43" s="127"/>
      <c r="K43" s="126"/>
      <c r="L43" s="9"/>
      <c r="M43" s="127"/>
      <c r="N43" s="138"/>
    </row>
    <row r="44" spans="1:14" ht="12.75">
      <c r="A44" s="193" t="s">
        <v>124</v>
      </c>
      <c r="B44" s="210"/>
      <c r="C44" s="210"/>
      <c r="D44" s="210"/>
      <c r="E44" s="126">
        <f>33523-29607</f>
        <v>3916</v>
      </c>
      <c r="F44" s="9">
        <v>117729</v>
      </c>
      <c r="G44" s="127">
        <v>82070</v>
      </c>
      <c r="H44" s="126">
        <v>29607</v>
      </c>
      <c r="I44" s="9">
        <v>29607</v>
      </c>
      <c r="J44" s="127">
        <v>31699</v>
      </c>
      <c r="K44" s="126">
        <f>H44+E44</f>
        <v>33523</v>
      </c>
      <c r="L44" s="9">
        <f aca="true" t="shared" si="7" ref="L44:M48">I44+F44</f>
        <v>147336</v>
      </c>
      <c r="M44" s="127">
        <f t="shared" si="7"/>
        <v>113769</v>
      </c>
      <c r="N44" s="138"/>
    </row>
    <row r="45" spans="1:14" ht="12.75">
      <c r="A45" s="193" t="s">
        <v>125</v>
      </c>
      <c r="B45" s="210"/>
      <c r="C45" s="210"/>
      <c r="D45" s="210"/>
      <c r="E45" s="126"/>
      <c r="F45" s="9"/>
      <c r="G45" s="127">
        <v>8617</v>
      </c>
      <c r="H45" s="126"/>
      <c r="I45" s="9"/>
      <c r="J45" s="127"/>
      <c r="K45" s="126"/>
      <c r="L45" s="9"/>
      <c r="M45" s="127">
        <f t="shared" si="7"/>
        <v>8617</v>
      </c>
      <c r="N45" s="138"/>
    </row>
    <row r="46" spans="1:14" ht="12.75">
      <c r="A46" s="193" t="s">
        <v>126</v>
      </c>
      <c r="B46" s="210"/>
      <c r="C46" s="210"/>
      <c r="D46" s="210"/>
      <c r="E46" s="126"/>
      <c r="F46" s="9"/>
      <c r="G46" s="127"/>
      <c r="H46" s="126"/>
      <c r="I46" s="9"/>
      <c r="J46" s="127"/>
      <c r="K46" s="126"/>
      <c r="L46" s="9"/>
      <c r="M46" s="127">
        <f t="shared" si="7"/>
        <v>0</v>
      </c>
      <c r="N46" s="138"/>
    </row>
    <row r="47" spans="1:14" ht="12.75">
      <c r="A47" s="193" t="s">
        <v>224</v>
      </c>
      <c r="B47" s="210"/>
      <c r="C47" s="210"/>
      <c r="D47" s="210"/>
      <c r="E47" s="126"/>
      <c r="F47" s="9"/>
      <c r="G47" s="127"/>
      <c r="H47" s="126"/>
      <c r="I47" s="9"/>
      <c r="J47" s="127"/>
      <c r="K47" s="126"/>
      <c r="L47" s="9"/>
      <c r="M47" s="127">
        <f t="shared" si="7"/>
        <v>0</v>
      </c>
      <c r="N47" s="138"/>
    </row>
    <row r="48" spans="1:14" ht="12.75">
      <c r="A48" s="193" t="s">
        <v>225</v>
      </c>
      <c r="B48" s="210"/>
      <c r="C48" s="210"/>
      <c r="D48" s="210"/>
      <c r="E48" s="126"/>
      <c r="F48" s="9"/>
      <c r="G48" s="127">
        <v>160000</v>
      </c>
      <c r="H48" s="126"/>
      <c r="I48" s="9"/>
      <c r="J48" s="127"/>
      <c r="K48" s="126"/>
      <c r="L48" s="9"/>
      <c r="M48" s="127">
        <f t="shared" si="7"/>
        <v>160000</v>
      </c>
      <c r="N48" s="138"/>
    </row>
    <row r="49" spans="1:14" ht="12.75">
      <c r="A49" s="199" t="s">
        <v>226</v>
      </c>
      <c r="B49" s="200"/>
      <c r="C49" s="200"/>
      <c r="D49" s="200"/>
      <c r="E49" s="126">
        <f aca="true" t="shared" si="8" ref="E49:M49">SUM(E42:E48)</f>
        <v>3916</v>
      </c>
      <c r="F49" s="9">
        <f t="shared" si="8"/>
        <v>117729</v>
      </c>
      <c r="G49" s="127">
        <f t="shared" si="8"/>
        <v>250687</v>
      </c>
      <c r="H49" s="126">
        <f t="shared" si="8"/>
        <v>29607</v>
      </c>
      <c r="I49" s="9">
        <f t="shared" si="8"/>
        <v>29607</v>
      </c>
      <c r="J49" s="127">
        <f t="shared" si="8"/>
        <v>31699</v>
      </c>
      <c r="K49" s="126">
        <f t="shared" si="8"/>
        <v>33523</v>
      </c>
      <c r="L49" s="9">
        <f t="shared" si="8"/>
        <v>147336</v>
      </c>
      <c r="M49" s="127">
        <f t="shared" si="8"/>
        <v>282386</v>
      </c>
      <c r="N49" s="138"/>
    </row>
    <row r="50" spans="1:14" ht="12.75">
      <c r="A50" s="205"/>
      <c r="B50" s="205"/>
      <c r="C50" s="205"/>
      <c r="D50" s="193"/>
      <c r="E50" s="126"/>
      <c r="F50" s="9"/>
      <c r="G50" s="127"/>
      <c r="H50" s="126"/>
      <c r="I50" s="9"/>
      <c r="J50" s="127"/>
      <c r="K50" s="126"/>
      <c r="L50" s="9"/>
      <c r="M50" s="127"/>
      <c r="N50" s="138"/>
    </row>
    <row r="51" spans="1:14" ht="13.5" thickBot="1">
      <c r="A51" s="213" t="s">
        <v>128</v>
      </c>
      <c r="B51" s="213"/>
      <c r="C51" s="213"/>
      <c r="D51" s="199"/>
      <c r="E51" s="130">
        <f aca="true" t="shared" si="9" ref="E51:M51">E49+E40</f>
        <v>391870</v>
      </c>
      <c r="F51" s="131">
        <f t="shared" si="9"/>
        <v>646221</v>
      </c>
      <c r="G51" s="176">
        <f t="shared" si="9"/>
        <v>780180</v>
      </c>
      <c r="H51" s="174">
        <f t="shared" si="9"/>
        <v>59214</v>
      </c>
      <c r="I51" s="131">
        <f t="shared" si="9"/>
        <v>59214</v>
      </c>
      <c r="J51" s="176">
        <f t="shared" si="9"/>
        <v>63398</v>
      </c>
      <c r="K51" s="174">
        <f t="shared" si="9"/>
        <v>451084</v>
      </c>
      <c r="L51" s="131">
        <f t="shared" si="9"/>
        <v>705435</v>
      </c>
      <c r="M51" s="176">
        <f t="shared" si="9"/>
        <v>843578</v>
      </c>
      <c r="N51" s="139"/>
    </row>
  </sheetData>
  <sheetProtection/>
  <mergeCells count="52">
    <mergeCell ref="E7:G7"/>
    <mergeCell ref="H7:J7"/>
    <mergeCell ref="K7:M7"/>
    <mergeCell ref="N7:N8"/>
    <mergeCell ref="A10:D10"/>
    <mergeCell ref="A18:D18"/>
    <mergeCell ref="A16:D16"/>
    <mergeCell ref="A12:D12"/>
    <mergeCell ref="A13:D13"/>
    <mergeCell ref="A14:D14"/>
    <mergeCell ref="A15:D15"/>
    <mergeCell ref="A17:D17"/>
    <mergeCell ref="A49:D49"/>
    <mergeCell ref="A50:D50"/>
    <mergeCell ref="A51:D51"/>
    <mergeCell ref="A11:D11"/>
    <mergeCell ref="A19:D19"/>
    <mergeCell ref="A29:D29"/>
    <mergeCell ref="A26:D26"/>
    <mergeCell ref="A28:D28"/>
    <mergeCell ref="A20:D20"/>
    <mergeCell ref="A21:D21"/>
    <mergeCell ref="A3:N3"/>
    <mergeCell ref="A25:D25"/>
    <mergeCell ref="A22:D22"/>
    <mergeCell ref="A23:D23"/>
    <mergeCell ref="A24:D24"/>
    <mergeCell ref="A4:K4"/>
    <mergeCell ref="A5:K5"/>
    <mergeCell ref="A7:D8"/>
    <mergeCell ref="A9:D9"/>
    <mergeCell ref="A6:N6"/>
    <mergeCell ref="A39:D39"/>
    <mergeCell ref="A34:D34"/>
    <mergeCell ref="A35:D35"/>
    <mergeCell ref="A36:D36"/>
    <mergeCell ref="A37:D37"/>
    <mergeCell ref="A30:D30"/>
    <mergeCell ref="A31:D31"/>
    <mergeCell ref="A32:D32"/>
    <mergeCell ref="A38:D38"/>
    <mergeCell ref="A33:D33"/>
    <mergeCell ref="A27:D27"/>
    <mergeCell ref="A46:D46"/>
    <mergeCell ref="A47:D47"/>
    <mergeCell ref="A48:D48"/>
    <mergeCell ref="A40:D40"/>
    <mergeCell ref="A41:D41"/>
    <mergeCell ref="A44:D44"/>
    <mergeCell ref="A45:D45"/>
    <mergeCell ref="A42:D42"/>
    <mergeCell ref="A43:D43"/>
  </mergeCells>
  <printOptions horizontalCentered="1"/>
  <pageMargins left="0.2755905511811024" right="0.1968503937007874" top="0.2362204724409449" bottom="0.1968503937007874" header="0.15748031496062992" footer="0.1574803149606299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2"/>
  </sheetPr>
  <dimension ref="A1:N43"/>
  <sheetViews>
    <sheetView zoomScale="135" zoomScaleNormal="135" zoomScalePageLayoutView="0" workbookViewId="0" topLeftCell="A1">
      <pane ySplit="8" topLeftCell="A9" activePane="bottomLeft" state="frozen"/>
      <selection pane="topLeft" activeCell="A1" sqref="A1"/>
      <selection pane="bottomLeft" activeCell="I41" sqref="I41"/>
    </sheetView>
  </sheetViews>
  <sheetFormatPr defaultColWidth="9.00390625" defaultRowHeight="12.75"/>
  <cols>
    <col min="1" max="2" width="9.25390625" style="0" customWidth="1"/>
    <col min="4" max="4" width="16.875" style="0" customWidth="1"/>
    <col min="5" max="15" width="9.375" style="0" customWidth="1"/>
  </cols>
  <sheetData>
    <row r="1" spans="1:14" ht="12.75">
      <c r="A1" s="289" t="s">
        <v>138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</row>
    <row r="2" spans="1:11" ht="12.75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4" ht="12.75">
      <c r="A3" s="268" t="s">
        <v>301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</row>
    <row r="4" spans="1:14" ht="12.75">
      <c r="A4" s="268" t="s">
        <v>33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</row>
    <row r="5" spans="1:11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4" ht="13.5" thickBot="1">
      <c r="A6" s="250" t="s">
        <v>1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</row>
    <row r="7" spans="1:14" ht="12.75" customHeight="1">
      <c r="A7" s="317" t="s">
        <v>2</v>
      </c>
      <c r="B7" s="318"/>
      <c r="C7" s="318"/>
      <c r="D7" s="319"/>
      <c r="E7" s="262" t="s">
        <v>29</v>
      </c>
      <c r="F7" s="263"/>
      <c r="G7" s="264"/>
      <c r="H7" s="262" t="s">
        <v>31</v>
      </c>
      <c r="I7" s="263"/>
      <c r="J7" s="264"/>
      <c r="K7" s="317" t="s">
        <v>7</v>
      </c>
      <c r="L7" s="318"/>
      <c r="M7" s="319"/>
      <c r="N7" s="338" t="s">
        <v>282</v>
      </c>
    </row>
    <row r="8" spans="1:14" ht="21" customHeight="1" thickBot="1">
      <c r="A8" s="320"/>
      <c r="B8" s="217"/>
      <c r="C8" s="217"/>
      <c r="D8" s="321"/>
      <c r="E8" s="143" t="s">
        <v>265</v>
      </c>
      <c r="F8" s="161" t="s">
        <v>266</v>
      </c>
      <c r="G8" s="145" t="s">
        <v>269</v>
      </c>
      <c r="H8" s="143" t="s">
        <v>265</v>
      </c>
      <c r="I8" s="161" t="s">
        <v>266</v>
      </c>
      <c r="J8" s="145" t="s">
        <v>269</v>
      </c>
      <c r="K8" s="146" t="s">
        <v>265</v>
      </c>
      <c r="L8" s="161" t="s">
        <v>266</v>
      </c>
      <c r="M8" s="145" t="s">
        <v>269</v>
      </c>
      <c r="N8" s="339"/>
    </row>
    <row r="9" spans="1:14" ht="12.75">
      <c r="A9" s="240" t="s">
        <v>105</v>
      </c>
      <c r="B9" s="241"/>
      <c r="C9" s="241"/>
      <c r="D9" s="242"/>
      <c r="E9" s="158"/>
      <c r="F9" s="159">
        <v>112282</v>
      </c>
      <c r="G9" s="160">
        <v>112282</v>
      </c>
      <c r="H9" s="133"/>
      <c r="I9" s="117"/>
      <c r="J9" s="134"/>
      <c r="K9" s="133"/>
      <c r="L9" s="101">
        <f>F9+I9</f>
        <v>112282</v>
      </c>
      <c r="M9" s="101">
        <f>G9+J9</f>
        <v>112282</v>
      </c>
      <c r="N9" s="189">
        <f>G9/F9</f>
        <v>1</v>
      </c>
    </row>
    <row r="10" spans="1:14" ht="23.25" customHeight="1">
      <c r="A10" s="324" t="s">
        <v>106</v>
      </c>
      <c r="B10" s="295"/>
      <c r="C10" s="295"/>
      <c r="D10" s="325"/>
      <c r="E10" s="152"/>
      <c r="F10" s="37"/>
      <c r="G10" s="153"/>
      <c r="H10" s="122"/>
      <c r="I10" s="21"/>
      <c r="J10" s="123"/>
      <c r="K10" s="122"/>
      <c r="L10" s="101"/>
      <c r="M10" s="127"/>
      <c r="N10" s="189"/>
    </row>
    <row r="11" spans="1:14" ht="23.25" customHeight="1">
      <c r="A11" s="326" t="s">
        <v>107</v>
      </c>
      <c r="B11" s="296"/>
      <c r="C11" s="296"/>
      <c r="D11" s="327"/>
      <c r="E11" s="152"/>
      <c r="F11" s="37"/>
      <c r="G11" s="153"/>
      <c r="H11" s="122"/>
      <c r="I11" s="21"/>
      <c r="J11" s="123"/>
      <c r="K11" s="122"/>
      <c r="L11" s="101"/>
      <c r="M11" s="127"/>
      <c r="N11" s="189"/>
    </row>
    <row r="12" spans="1:14" ht="23.25" customHeight="1">
      <c r="A12" s="326" t="s">
        <v>108</v>
      </c>
      <c r="B12" s="296"/>
      <c r="C12" s="296"/>
      <c r="D12" s="327"/>
      <c r="E12" s="152"/>
      <c r="F12" s="37"/>
      <c r="G12" s="153"/>
      <c r="H12" s="122"/>
      <c r="I12" s="21"/>
      <c r="J12" s="123"/>
      <c r="K12" s="122"/>
      <c r="L12" s="101"/>
      <c r="M12" s="127"/>
      <c r="N12" s="189"/>
    </row>
    <row r="13" spans="1:14" ht="23.25" customHeight="1">
      <c r="A13" s="322" t="s">
        <v>109</v>
      </c>
      <c r="B13" s="300"/>
      <c r="C13" s="300"/>
      <c r="D13" s="323"/>
      <c r="E13" s="152"/>
      <c r="F13" s="37">
        <v>358827</v>
      </c>
      <c r="G13" s="153">
        <v>358827</v>
      </c>
      <c r="H13" s="122"/>
      <c r="I13" s="21"/>
      <c r="J13" s="123"/>
      <c r="K13" s="122"/>
      <c r="L13" s="101">
        <f>F13+I13</f>
        <v>358827</v>
      </c>
      <c r="M13" s="101">
        <f>G13+J13</f>
        <v>358827</v>
      </c>
      <c r="N13" s="189">
        <f>G13/F13</f>
        <v>1</v>
      </c>
    </row>
    <row r="14" spans="1:14" ht="23.25" customHeight="1">
      <c r="A14" s="328" t="s">
        <v>110</v>
      </c>
      <c r="B14" s="302"/>
      <c r="C14" s="302"/>
      <c r="D14" s="329"/>
      <c r="E14" s="152">
        <v>0</v>
      </c>
      <c r="F14" s="190">
        <f>SUM(F9:F13)</f>
        <v>471109</v>
      </c>
      <c r="G14" s="190">
        <f>SUM(G9:G13)</f>
        <v>471109</v>
      </c>
      <c r="H14" s="122">
        <v>0</v>
      </c>
      <c r="I14" s="21"/>
      <c r="J14" s="123"/>
      <c r="K14" s="122">
        <v>0</v>
      </c>
      <c r="L14" s="191">
        <f>F14+I14</f>
        <v>471109</v>
      </c>
      <c r="M14" s="191">
        <f>G14+J14</f>
        <v>471109</v>
      </c>
      <c r="N14" s="192">
        <f>G14/F14</f>
        <v>1</v>
      </c>
    </row>
    <row r="15" spans="1:14" ht="12.75" customHeight="1">
      <c r="A15" s="332"/>
      <c r="B15" s="303"/>
      <c r="C15" s="303"/>
      <c r="D15" s="333"/>
      <c r="E15" s="152"/>
      <c r="F15" s="37"/>
      <c r="G15" s="153"/>
      <c r="H15" s="122"/>
      <c r="I15" s="21"/>
      <c r="J15" s="123"/>
      <c r="K15" s="122"/>
      <c r="L15" s="9"/>
      <c r="M15" s="127"/>
      <c r="N15" s="138"/>
    </row>
    <row r="16" spans="1:14" ht="12.75" customHeight="1">
      <c r="A16" s="326" t="s">
        <v>114</v>
      </c>
      <c r="B16" s="296"/>
      <c r="C16" s="296"/>
      <c r="D16" s="327"/>
      <c r="E16" s="152"/>
      <c r="F16" s="37"/>
      <c r="G16" s="153"/>
      <c r="H16" s="122"/>
      <c r="I16" s="21"/>
      <c r="J16" s="123"/>
      <c r="K16" s="122"/>
      <c r="L16" s="9"/>
      <c r="M16" s="127"/>
      <c r="N16" s="138"/>
    </row>
    <row r="17" spans="1:14" ht="12.75" customHeight="1">
      <c r="A17" s="326" t="s">
        <v>115</v>
      </c>
      <c r="B17" s="296"/>
      <c r="C17" s="296"/>
      <c r="D17" s="327"/>
      <c r="E17" s="152"/>
      <c r="F17" s="37"/>
      <c r="G17" s="153"/>
      <c r="H17" s="122">
        <v>6000</v>
      </c>
      <c r="I17" s="21">
        <v>6000</v>
      </c>
      <c r="J17" s="123">
        <v>200</v>
      </c>
      <c r="K17" s="122">
        <f>H17</f>
        <v>6000</v>
      </c>
      <c r="L17" s="21">
        <f>I17</f>
        <v>6000</v>
      </c>
      <c r="M17" s="123">
        <f>J17</f>
        <v>200</v>
      </c>
      <c r="N17" s="137">
        <f>M17/L17</f>
        <v>0.03333333333333333</v>
      </c>
    </row>
    <row r="18" spans="1:14" ht="12.75">
      <c r="A18" s="230" t="s">
        <v>116</v>
      </c>
      <c r="B18" s="205"/>
      <c r="C18" s="205"/>
      <c r="D18" s="231"/>
      <c r="E18" s="122"/>
      <c r="F18" s="21"/>
      <c r="G18" s="123"/>
      <c r="H18" s="122"/>
      <c r="I18" s="21"/>
      <c r="J18" s="123">
        <v>157</v>
      </c>
      <c r="K18" s="122"/>
      <c r="L18" s="21"/>
      <c r="M18" s="123">
        <f>J18</f>
        <v>157</v>
      </c>
      <c r="N18" s="137">
        <v>0</v>
      </c>
    </row>
    <row r="19" spans="1:14" ht="12.75">
      <c r="A19" s="226" t="s">
        <v>117</v>
      </c>
      <c r="B19" s="210"/>
      <c r="C19" s="210"/>
      <c r="D19" s="227"/>
      <c r="E19" s="154"/>
      <c r="F19" s="25"/>
      <c r="G19" s="155"/>
      <c r="H19" s="122"/>
      <c r="I19" s="21"/>
      <c r="J19" s="123"/>
      <c r="K19" s="122"/>
      <c r="L19" s="21"/>
      <c r="M19" s="123"/>
      <c r="N19" s="164"/>
    </row>
    <row r="20" spans="1:14" ht="12.75">
      <c r="A20" s="226" t="s">
        <v>118</v>
      </c>
      <c r="B20" s="210"/>
      <c r="C20" s="210"/>
      <c r="D20" s="227"/>
      <c r="E20" s="154"/>
      <c r="F20" s="25"/>
      <c r="G20" s="155"/>
      <c r="H20" s="122"/>
      <c r="I20" s="21"/>
      <c r="J20" s="123"/>
      <c r="K20" s="122"/>
      <c r="L20" s="21"/>
      <c r="M20" s="123"/>
      <c r="N20" s="164"/>
    </row>
    <row r="21" spans="1:14" ht="12.75">
      <c r="A21" s="315"/>
      <c r="B21" s="297"/>
      <c r="C21" s="297"/>
      <c r="D21" s="316"/>
      <c r="E21" s="154"/>
      <c r="F21" s="25"/>
      <c r="G21" s="155"/>
      <c r="H21" s="122"/>
      <c r="I21" s="21"/>
      <c r="J21" s="123"/>
      <c r="K21" s="122"/>
      <c r="L21" s="21"/>
      <c r="M21" s="123"/>
      <c r="N21" s="164"/>
    </row>
    <row r="22" spans="1:14" ht="12.75">
      <c r="A22" s="330" t="s">
        <v>119</v>
      </c>
      <c r="B22" s="298"/>
      <c r="C22" s="298"/>
      <c r="D22" s="331"/>
      <c r="E22" s="165">
        <f>SUM(E16:E21)</f>
        <v>0</v>
      </c>
      <c r="F22" s="34"/>
      <c r="G22" s="166"/>
      <c r="H22" s="167">
        <f aca="true" t="shared" si="0" ref="H22:M22">SUM(H16:H21)</f>
        <v>6000</v>
      </c>
      <c r="I22" s="34">
        <f t="shared" si="0"/>
        <v>6000</v>
      </c>
      <c r="J22" s="168">
        <f t="shared" si="0"/>
        <v>357</v>
      </c>
      <c r="K22" s="168">
        <f t="shared" si="0"/>
        <v>6000</v>
      </c>
      <c r="L22" s="168">
        <f t="shared" si="0"/>
        <v>6000</v>
      </c>
      <c r="M22" s="168">
        <f t="shared" si="0"/>
        <v>357</v>
      </c>
      <c r="N22" s="137">
        <f>M22/L22</f>
        <v>0.0595</v>
      </c>
    </row>
    <row r="23" spans="1:14" ht="12.75">
      <c r="A23" s="315"/>
      <c r="B23" s="297"/>
      <c r="C23" s="297"/>
      <c r="D23" s="316"/>
      <c r="E23" s="154"/>
      <c r="F23" s="25"/>
      <c r="G23" s="155"/>
      <c r="H23" s="122"/>
      <c r="I23" s="21"/>
      <c r="J23" s="123"/>
      <c r="K23" s="122"/>
      <c r="L23" s="9"/>
      <c r="M23" s="127"/>
      <c r="N23" s="138"/>
    </row>
    <row r="24" spans="1:14" ht="23.25" customHeight="1">
      <c r="A24" s="324" t="s">
        <v>120</v>
      </c>
      <c r="B24" s="295"/>
      <c r="C24" s="295"/>
      <c r="D24" s="325"/>
      <c r="E24" s="156"/>
      <c r="F24" s="36"/>
      <c r="G24" s="157"/>
      <c r="H24" s="124"/>
      <c r="I24" s="22"/>
      <c r="J24" s="125"/>
      <c r="K24" s="124"/>
      <c r="L24" s="9"/>
      <c r="M24" s="127"/>
      <c r="N24" s="138"/>
    </row>
    <row r="25" spans="1:14" ht="23.25" customHeight="1">
      <c r="A25" s="326" t="s">
        <v>121</v>
      </c>
      <c r="B25" s="296"/>
      <c r="C25" s="296"/>
      <c r="D25" s="327"/>
      <c r="E25" s="126"/>
      <c r="F25" s="9"/>
      <c r="G25" s="127"/>
      <c r="H25" s="126"/>
      <c r="I25" s="9"/>
      <c r="J25" s="127"/>
      <c r="K25" s="126"/>
      <c r="L25" s="9"/>
      <c r="M25" s="127"/>
      <c r="N25" s="138"/>
    </row>
    <row r="26" spans="1:14" ht="12.75">
      <c r="A26" s="240" t="s">
        <v>122</v>
      </c>
      <c r="B26" s="241"/>
      <c r="C26" s="241"/>
      <c r="D26" s="242"/>
      <c r="E26" s="126"/>
      <c r="F26" s="9"/>
      <c r="G26" s="127"/>
      <c r="H26" s="126"/>
      <c r="I26" s="9"/>
      <c r="J26" s="127"/>
      <c r="K26" s="126"/>
      <c r="L26" s="9"/>
      <c r="M26" s="127"/>
      <c r="N26" s="138"/>
    </row>
    <row r="27" spans="1:14" ht="12.75">
      <c r="A27" s="230"/>
      <c r="B27" s="205"/>
      <c r="C27" s="205"/>
      <c r="D27" s="231"/>
      <c r="E27" s="126"/>
      <c r="F27" s="9"/>
      <c r="G27" s="127"/>
      <c r="H27" s="126"/>
      <c r="I27" s="9"/>
      <c r="J27" s="127"/>
      <c r="K27" s="126"/>
      <c r="L27" s="9"/>
      <c r="M27" s="127"/>
      <c r="N27" s="138"/>
    </row>
    <row r="28" spans="1:14" ht="12.75">
      <c r="A28" s="334" t="s">
        <v>113</v>
      </c>
      <c r="B28" s="294"/>
      <c r="C28" s="294"/>
      <c r="D28" s="335"/>
      <c r="E28" s="126">
        <v>0</v>
      </c>
      <c r="F28" s="9"/>
      <c r="G28" s="127"/>
      <c r="H28" s="126">
        <v>0</v>
      </c>
      <c r="I28" s="9"/>
      <c r="J28" s="127"/>
      <c r="K28" s="126">
        <v>0</v>
      </c>
      <c r="L28" s="9"/>
      <c r="M28" s="127"/>
      <c r="N28" s="138"/>
    </row>
    <row r="29" spans="1:14" ht="12.75">
      <c r="A29" s="230"/>
      <c r="B29" s="205"/>
      <c r="C29" s="205"/>
      <c r="D29" s="231"/>
      <c r="E29" s="126"/>
      <c r="F29" s="9"/>
      <c r="G29" s="127"/>
      <c r="H29" s="126"/>
      <c r="I29" s="9"/>
      <c r="J29" s="127"/>
      <c r="K29" s="126"/>
      <c r="L29" s="9"/>
      <c r="M29" s="127"/>
      <c r="N29" s="138"/>
    </row>
    <row r="30" spans="1:14" ht="23.25" customHeight="1">
      <c r="A30" s="248" t="s">
        <v>132</v>
      </c>
      <c r="B30" s="224"/>
      <c r="C30" s="224"/>
      <c r="D30" s="249"/>
      <c r="E30" s="169">
        <f>E28+E22+E14</f>
        <v>0</v>
      </c>
      <c r="F30" s="9">
        <f>F28+F22+F14</f>
        <v>471109</v>
      </c>
      <c r="G30" s="32">
        <f>G28+G22+G14</f>
        <v>471109</v>
      </c>
      <c r="H30" s="169">
        <f aca="true" t="shared" si="1" ref="H30:M30">H28+H22+H14</f>
        <v>6000</v>
      </c>
      <c r="I30" s="9">
        <f t="shared" si="1"/>
        <v>6000</v>
      </c>
      <c r="J30" s="32">
        <f t="shared" si="1"/>
        <v>357</v>
      </c>
      <c r="K30" s="169">
        <f t="shared" si="1"/>
        <v>6000</v>
      </c>
      <c r="L30" s="9">
        <f t="shared" si="1"/>
        <v>477109</v>
      </c>
      <c r="M30" s="32">
        <f t="shared" si="1"/>
        <v>471466</v>
      </c>
      <c r="N30" s="163">
        <f>M30/L30</f>
        <v>0.9881725140376727</v>
      </c>
    </row>
    <row r="31" spans="1:14" ht="12.75">
      <c r="A31" s="230"/>
      <c r="B31" s="205"/>
      <c r="C31" s="205"/>
      <c r="D31" s="231"/>
      <c r="E31" s="126"/>
      <c r="F31" s="9"/>
      <c r="G31" s="127"/>
      <c r="H31" s="126"/>
      <c r="I31" s="9"/>
      <c r="J31" s="127"/>
      <c r="K31" s="126"/>
      <c r="L31" s="9"/>
      <c r="M31" s="127"/>
      <c r="N31" s="138"/>
    </row>
    <row r="32" spans="1:14" ht="12.75">
      <c r="A32" s="226" t="s">
        <v>123</v>
      </c>
      <c r="B32" s="210"/>
      <c r="C32" s="210"/>
      <c r="D32" s="227"/>
      <c r="E32" s="126"/>
      <c r="F32" s="9"/>
      <c r="G32" s="127"/>
      <c r="H32" s="126"/>
      <c r="I32" s="9"/>
      <c r="J32" s="127"/>
      <c r="K32" s="126"/>
      <c r="L32" s="9"/>
      <c r="M32" s="127"/>
      <c r="N32" s="138"/>
    </row>
    <row r="33" spans="1:14" ht="12.75">
      <c r="A33" s="226" t="s">
        <v>44</v>
      </c>
      <c r="B33" s="210"/>
      <c r="C33" s="210"/>
      <c r="D33" s="227"/>
      <c r="E33" s="126"/>
      <c r="F33" s="9"/>
      <c r="G33" s="127"/>
      <c r="H33" s="126"/>
      <c r="I33" s="9"/>
      <c r="J33" s="127"/>
      <c r="K33" s="126"/>
      <c r="L33" s="9"/>
      <c r="M33" s="127"/>
      <c r="N33" s="138"/>
    </row>
    <row r="34" spans="1:14" ht="12.75">
      <c r="A34" s="226" t="s">
        <v>124</v>
      </c>
      <c r="B34" s="210"/>
      <c r="C34" s="210"/>
      <c r="D34" s="227"/>
      <c r="E34" s="126"/>
      <c r="F34" s="9"/>
      <c r="G34" s="127"/>
      <c r="H34" s="126">
        <v>44</v>
      </c>
      <c r="I34" s="9">
        <v>0</v>
      </c>
      <c r="J34" s="127">
        <v>0</v>
      </c>
      <c r="K34" s="126">
        <f>H34+E34</f>
        <v>44</v>
      </c>
      <c r="L34" s="9">
        <v>0</v>
      </c>
      <c r="M34" s="127">
        <v>0</v>
      </c>
      <c r="N34" s="163">
        <v>0</v>
      </c>
    </row>
    <row r="35" spans="1:14" ht="12.75">
      <c r="A35" s="226" t="s">
        <v>125</v>
      </c>
      <c r="B35" s="210"/>
      <c r="C35" s="210"/>
      <c r="D35" s="227"/>
      <c r="E35" s="126"/>
      <c r="F35" s="9"/>
      <c r="G35" s="127"/>
      <c r="H35" s="126"/>
      <c r="I35" s="9"/>
      <c r="J35" s="127"/>
      <c r="K35" s="126"/>
      <c r="L35" s="9"/>
      <c r="M35" s="127"/>
      <c r="N35" s="138"/>
    </row>
    <row r="36" spans="1:14" ht="12.75">
      <c r="A36" s="226" t="s">
        <v>126</v>
      </c>
      <c r="B36" s="210"/>
      <c r="C36" s="210"/>
      <c r="D36" s="227"/>
      <c r="E36" s="126"/>
      <c r="F36" s="9"/>
      <c r="G36" s="127"/>
      <c r="H36" s="126"/>
      <c r="I36" s="9"/>
      <c r="J36" s="127"/>
      <c r="K36" s="126"/>
      <c r="L36" s="9"/>
      <c r="M36" s="127"/>
      <c r="N36" s="138"/>
    </row>
    <row r="37" spans="1:14" ht="12.75">
      <c r="A37" s="226" t="s">
        <v>224</v>
      </c>
      <c r="B37" s="210"/>
      <c r="C37" s="210"/>
      <c r="D37" s="227"/>
      <c r="E37" s="126"/>
      <c r="F37" s="9"/>
      <c r="G37" s="127"/>
      <c r="H37" s="126"/>
      <c r="I37" s="9"/>
      <c r="J37" s="127"/>
      <c r="K37" s="126"/>
      <c r="L37" s="9"/>
      <c r="M37" s="127"/>
      <c r="N37" s="138"/>
    </row>
    <row r="38" spans="1:14" ht="12.75">
      <c r="A38" s="226" t="s">
        <v>225</v>
      </c>
      <c r="B38" s="210"/>
      <c r="C38" s="210"/>
      <c r="D38" s="227"/>
      <c r="E38" s="126"/>
      <c r="F38" s="9"/>
      <c r="G38" s="127"/>
      <c r="H38" s="126"/>
      <c r="I38" s="9"/>
      <c r="J38" s="127"/>
      <c r="K38" s="126"/>
      <c r="L38" s="9"/>
      <c r="M38" s="127"/>
      <c r="N38" s="138"/>
    </row>
    <row r="39" spans="1:14" ht="12.75">
      <c r="A39" s="336" t="s">
        <v>226</v>
      </c>
      <c r="B39" s="200"/>
      <c r="C39" s="200"/>
      <c r="D39" s="337"/>
      <c r="E39" s="126">
        <f>SUM(E32:E38)</f>
        <v>0</v>
      </c>
      <c r="F39" s="9"/>
      <c r="G39" s="127"/>
      <c r="H39" s="126">
        <f>SUM(H32:H38)</f>
        <v>44</v>
      </c>
      <c r="I39" s="9">
        <v>0</v>
      </c>
      <c r="J39" s="127">
        <v>0</v>
      </c>
      <c r="K39" s="126">
        <f>SUM(K32:K38)</f>
        <v>44</v>
      </c>
      <c r="L39" s="9">
        <v>0</v>
      </c>
      <c r="M39" s="127">
        <v>0</v>
      </c>
      <c r="N39" s="163">
        <v>0</v>
      </c>
    </row>
    <row r="40" spans="1:14" ht="12.75">
      <c r="A40" s="237"/>
      <c r="B40" s="238"/>
      <c r="C40" s="238"/>
      <c r="D40" s="239"/>
      <c r="E40" s="126"/>
      <c r="F40" s="9"/>
      <c r="G40" s="127"/>
      <c r="H40" s="126"/>
      <c r="I40" s="9"/>
      <c r="J40" s="127"/>
      <c r="K40" s="126"/>
      <c r="L40" s="9"/>
      <c r="M40" s="127"/>
      <c r="N40" s="138"/>
    </row>
    <row r="41" spans="1:14" ht="13.5" thickBot="1">
      <c r="A41" s="232" t="s">
        <v>133</v>
      </c>
      <c r="B41" s="233"/>
      <c r="C41" s="233"/>
      <c r="D41" s="234"/>
      <c r="E41" s="174">
        <f aca="true" t="shared" si="2" ref="E41:M41">E39+E30</f>
        <v>0</v>
      </c>
      <c r="F41" s="131">
        <f t="shared" si="2"/>
        <v>471109</v>
      </c>
      <c r="G41" s="176">
        <f t="shared" si="2"/>
        <v>471109</v>
      </c>
      <c r="H41" s="174">
        <f t="shared" si="2"/>
        <v>6044</v>
      </c>
      <c r="I41" s="131">
        <f t="shared" si="2"/>
        <v>6000</v>
      </c>
      <c r="J41" s="176">
        <f t="shared" si="2"/>
        <v>357</v>
      </c>
      <c r="K41" s="174">
        <f t="shared" si="2"/>
        <v>6044</v>
      </c>
      <c r="L41" s="131">
        <f t="shared" si="2"/>
        <v>477109</v>
      </c>
      <c r="M41" s="176">
        <f t="shared" si="2"/>
        <v>471466</v>
      </c>
      <c r="N41" s="177">
        <f>M41/L41</f>
        <v>0.9881725140376727</v>
      </c>
    </row>
    <row r="42" spans="1:4" ht="12.75">
      <c r="A42" s="304"/>
      <c r="B42" s="304"/>
      <c r="C42" s="304"/>
      <c r="D42" s="304"/>
    </row>
    <row r="43" spans="1:4" ht="12.75">
      <c r="A43" s="304"/>
      <c r="B43" s="304"/>
      <c r="C43" s="304"/>
      <c r="D43" s="304"/>
    </row>
  </sheetData>
  <sheetProtection/>
  <mergeCells count="45">
    <mergeCell ref="N7:N8"/>
    <mergeCell ref="A6:N6"/>
    <mergeCell ref="A1:N1"/>
    <mergeCell ref="A3:N3"/>
    <mergeCell ref="A4:N4"/>
    <mergeCell ref="H7:J7"/>
    <mergeCell ref="K7:M7"/>
    <mergeCell ref="A25:D25"/>
    <mergeCell ref="A28:D28"/>
    <mergeCell ref="A27:D27"/>
    <mergeCell ref="A26:D26"/>
    <mergeCell ref="A42:D42"/>
    <mergeCell ref="A43:D43"/>
    <mergeCell ref="A38:D38"/>
    <mergeCell ref="A39:D39"/>
    <mergeCell ref="A32:D32"/>
    <mergeCell ref="A33:D33"/>
    <mergeCell ref="A41:D41"/>
    <mergeCell ref="A23:D23"/>
    <mergeCell ref="A31:D31"/>
    <mergeCell ref="A40:D40"/>
    <mergeCell ref="A24:D24"/>
    <mergeCell ref="A30:D30"/>
    <mergeCell ref="A34:D34"/>
    <mergeCell ref="A35:D35"/>
    <mergeCell ref="A36:D36"/>
    <mergeCell ref="A37:D37"/>
    <mergeCell ref="A29:D29"/>
    <mergeCell ref="A14:D14"/>
    <mergeCell ref="A16:D16"/>
    <mergeCell ref="A22:D22"/>
    <mergeCell ref="A15:D15"/>
    <mergeCell ref="A18:D18"/>
    <mergeCell ref="A17:D17"/>
    <mergeCell ref="A19:D19"/>
    <mergeCell ref="A20:D20"/>
    <mergeCell ref="A21:D21"/>
    <mergeCell ref="A7:D8"/>
    <mergeCell ref="A2:K2"/>
    <mergeCell ref="A13:D13"/>
    <mergeCell ref="A9:D9"/>
    <mergeCell ref="A10:D10"/>
    <mergeCell ref="A11:D11"/>
    <mergeCell ref="A12:D12"/>
    <mergeCell ref="E7:G7"/>
  </mergeCells>
  <printOptions/>
  <pageMargins left="0.2362204724409449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2"/>
  </sheetPr>
  <dimension ref="A2:H47"/>
  <sheetViews>
    <sheetView zoomScale="135" zoomScaleNormal="135" zoomScalePageLayoutView="0" workbookViewId="0" topLeftCell="A1">
      <selection activeCell="E7" sqref="E7:H7"/>
    </sheetView>
  </sheetViews>
  <sheetFormatPr defaultColWidth="9.00390625" defaultRowHeight="12.75"/>
  <cols>
    <col min="4" max="4" width="25.125" style="0" customWidth="1"/>
    <col min="5" max="8" width="12.00390625" style="0" customWidth="1"/>
  </cols>
  <sheetData>
    <row r="2" ht="12.75">
      <c r="H2" s="38" t="s">
        <v>139</v>
      </c>
    </row>
    <row r="3" spans="1:8" ht="12.75">
      <c r="A3" s="268" t="s">
        <v>304</v>
      </c>
      <c r="B3" s="268"/>
      <c r="C3" s="268"/>
      <c r="D3" s="268"/>
      <c r="E3" s="268"/>
      <c r="F3" s="268"/>
      <c r="G3" s="268"/>
      <c r="H3" s="268"/>
    </row>
    <row r="5" spans="1:8" ht="12.75">
      <c r="A5" s="63"/>
      <c r="B5" s="63"/>
      <c r="C5" s="63"/>
      <c r="D5" s="63"/>
      <c r="E5" s="45"/>
      <c r="F5" s="45"/>
      <c r="G5" s="45"/>
      <c r="H5" s="45"/>
    </row>
    <row r="6" spans="1:8" ht="12.75">
      <c r="A6" s="38"/>
      <c r="B6" s="38"/>
      <c r="C6" s="38"/>
      <c r="D6" s="38"/>
      <c r="E6" s="38"/>
      <c r="F6" s="38"/>
      <c r="G6" s="38"/>
      <c r="H6" s="38"/>
    </row>
    <row r="7" spans="1:8" ht="12.75">
      <c r="A7" s="340" t="s">
        <v>140</v>
      </c>
      <c r="B7" s="340"/>
      <c r="C7" s="340"/>
      <c r="D7" s="340"/>
      <c r="E7" s="345" t="s">
        <v>236</v>
      </c>
      <c r="F7" s="345"/>
      <c r="G7" s="345"/>
      <c r="H7" s="345"/>
    </row>
    <row r="8" spans="1:8" ht="12.75">
      <c r="A8" s="268"/>
      <c r="B8" s="268"/>
      <c r="C8" s="268"/>
      <c r="D8" s="268"/>
      <c r="E8" s="268"/>
      <c r="F8" s="268"/>
      <c r="G8" s="268"/>
      <c r="H8" s="268"/>
    </row>
    <row r="9" spans="1:8" ht="12.75">
      <c r="A9" s="269" t="s">
        <v>1</v>
      </c>
      <c r="B9" s="269"/>
      <c r="C9" s="269"/>
      <c r="D9" s="269"/>
      <c r="E9" s="269"/>
      <c r="F9" s="269"/>
      <c r="G9" s="269"/>
      <c r="H9" s="269"/>
    </row>
    <row r="10" spans="1:8" ht="12.75" customHeight="1">
      <c r="A10" s="270" t="s">
        <v>2</v>
      </c>
      <c r="B10" s="271"/>
      <c r="C10" s="271"/>
      <c r="D10" s="272"/>
      <c r="E10" s="342" t="s">
        <v>29</v>
      </c>
      <c r="F10" s="343"/>
      <c r="G10" s="344"/>
      <c r="H10" s="341" t="s">
        <v>268</v>
      </c>
    </row>
    <row r="11" spans="1:8" ht="24.75" customHeight="1">
      <c r="A11" s="273"/>
      <c r="B11" s="258"/>
      <c r="C11" s="258"/>
      <c r="D11" s="274"/>
      <c r="E11" s="112" t="s">
        <v>265</v>
      </c>
      <c r="F11" s="112" t="s">
        <v>266</v>
      </c>
      <c r="G11" s="112" t="s">
        <v>269</v>
      </c>
      <c r="H11" s="341"/>
    </row>
    <row r="12" spans="1:8" ht="23.25" customHeight="1">
      <c r="A12" s="195" t="s">
        <v>78</v>
      </c>
      <c r="B12" s="196"/>
      <c r="C12" s="196"/>
      <c r="D12" s="197"/>
      <c r="E12" s="21"/>
      <c r="F12" s="21"/>
      <c r="G12" s="21"/>
      <c r="H12" s="21"/>
    </row>
    <row r="13" spans="1:8" ht="23.25" customHeight="1">
      <c r="A13" s="195" t="s">
        <v>79</v>
      </c>
      <c r="B13" s="196"/>
      <c r="C13" s="196"/>
      <c r="D13" s="197"/>
      <c r="E13" s="21"/>
      <c r="F13" s="21"/>
      <c r="G13" s="21"/>
      <c r="H13" s="21"/>
    </row>
    <row r="14" spans="1:8" ht="23.25" customHeight="1">
      <c r="A14" s="195" t="s">
        <v>80</v>
      </c>
      <c r="B14" s="196"/>
      <c r="C14" s="196"/>
      <c r="D14" s="197"/>
      <c r="E14" s="21"/>
      <c r="F14" s="21"/>
      <c r="G14" s="21"/>
      <c r="H14" s="21"/>
    </row>
    <row r="15" spans="1:8" ht="12.75" customHeight="1">
      <c r="A15" s="195" t="s">
        <v>81</v>
      </c>
      <c r="B15" s="196"/>
      <c r="C15" s="196"/>
      <c r="D15" s="197"/>
      <c r="E15" s="21">
        <v>5000</v>
      </c>
      <c r="F15" s="21">
        <v>12508</v>
      </c>
      <c r="G15" s="21">
        <v>12998</v>
      </c>
      <c r="H15" s="103">
        <f>G15/F15</f>
        <v>1.0391749280460505</v>
      </c>
    </row>
    <row r="16" spans="1:8" ht="12.75" customHeight="1">
      <c r="A16" s="223" t="s">
        <v>129</v>
      </c>
      <c r="B16" s="224"/>
      <c r="C16" s="224"/>
      <c r="D16" s="225"/>
      <c r="E16" s="22">
        <f>SUM(E12:E15)</f>
        <v>5000</v>
      </c>
      <c r="F16" s="22">
        <f>SUM(F12:F15)</f>
        <v>12508</v>
      </c>
      <c r="G16" s="22">
        <f>SUM(G12:G15)</f>
        <v>12998</v>
      </c>
      <c r="H16" s="106">
        <f>SUM(H12:H15)</f>
        <v>1.0391749280460505</v>
      </c>
    </row>
    <row r="17" spans="1:8" ht="12.75">
      <c r="A17" s="205"/>
      <c r="B17" s="205"/>
      <c r="C17" s="205"/>
      <c r="D17" s="205"/>
      <c r="E17" s="21"/>
      <c r="F17" s="21"/>
      <c r="G17" s="21"/>
      <c r="H17" s="21"/>
    </row>
    <row r="18" spans="1:8" ht="12.75">
      <c r="A18" s="213"/>
      <c r="B18" s="213"/>
      <c r="C18" s="213"/>
      <c r="D18" s="213"/>
      <c r="E18" s="22"/>
      <c r="F18" s="21"/>
      <c r="G18" s="21"/>
      <c r="H18" s="21"/>
    </row>
    <row r="19" spans="1:8" ht="12.75">
      <c r="A19" s="241" t="s">
        <v>92</v>
      </c>
      <c r="B19" s="241"/>
      <c r="C19" s="241"/>
      <c r="D19" s="241"/>
      <c r="E19" s="21"/>
      <c r="F19" s="21"/>
      <c r="G19" s="21"/>
      <c r="H19" s="21"/>
    </row>
    <row r="20" spans="1:8" ht="12.75">
      <c r="A20" s="198" t="s">
        <v>93</v>
      </c>
      <c r="B20" s="198"/>
      <c r="C20" s="198"/>
      <c r="D20" s="198"/>
      <c r="E20" s="21"/>
      <c r="F20" s="21"/>
      <c r="G20" s="21"/>
      <c r="H20" s="21"/>
    </row>
    <row r="21" spans="1:8" ht="12.75">
      <c r="A21" s="205" t="s">
        <v>94</v>
      </c>
      <c r="B21" s="205"/>
      <c r="C21" s="205"/>
      <c r="D21" s="205"/>
      <c r="E21" s="22"/>
      <c r="F21" s="21"/>
      <c r="G21" s="21"/>
      <c r="H21" s="21"/>
    </row>
    <row r="22" spans="1:8" ht="12.75">
      <c r="A22" s="241" t="s">
        <v>235</v>
      </c>
      <c r="B22" s="241"/>
      <c r="C22" s="241"/>
      <c r="D22" s="241"/>
      <c r="E22" s="21"/>
      <c r="F22" s="21"/>
      <c r="G22" s="21"/>
      <c r="H22" s="21"/>
    </row>
    <row r="23" spans="1:8" ht="12.75">
      <c r="A23" s="241" t="s">
        <v>234</v>
      </c>
      <c r="B23" s="241"/>
      <c r="C23" s="241"/>
      <c r="D23" s="241"/>
      <c r="E23" s="21"/>
      <c r="F23" s="21"/>
      <c r="G23" s="21"/>
      <c r="H23" s="21"/>
    </row>
    <row r="24" spans="1:8" ht="12.75">
      <c r="A24" s="205" t="s">
        <v>95</v>
      </c>
      <c r="B24" s="205"/>
      <c r="C24" s="205"/>
      <c r="D24" s="205"/>
      <c r="E24" s="21"/>
      <c r="F24" s="21"/>
      <c r="G24" s="21"/>
      <c r="H24" s="21"/>
    </row>
    <row r="25" spans="1:8" ht="12.75">
      <c r="A25" s="193" t="s">
        <v>96</v>
      </c>
      <c r="B25" s="210"/>
      <c r="C25" s="210"/>
      <c r="D25" s="194"/>
      <c r="E25" s="21"/>
      <c r="F25" s="21"/>
      <c r="G25" s="21"/>
      <c r="H25" s="21"/>
    </row>
    <row r="26" spans="1:8" ht="12.75">
      <c r="A26" s="205" t="s">
        <v>97</v>
      </c>
      <c r="B26" s="205"/>
      <c r="C26" s="205"/>
      <c r="D26" s="205"/>
      <c r="E26" s="21">
        <v>0</v>
      </c>
      <c r="F26" s="21">
        <v>0</v>
      </c>
      <c r="G26" s="21">
        <v>6</v>
      </c>
      <c r="H26" s="103">
        <v>0</v>
      </c>
    </row>
    <row r="27" spans="1:8" ht="12.75">
      <c r="A27" s="205" t="s">
        <v>98</v>
      </c>
      <c r="B27" s="213"/>
      <c r="C27" s="213"/>
      <c r="D27" s="213"/>
      <c r="E27" s="22"/>
      <c r="F27" s="21"/>
      <c r="G27" s="21"/>
      <c r="H27" s="21"/>
    </row>
    <row r="28" spans="1:8" ht="12.75">
      <c r="A28" s="193" t="s">
        <v>99</v>
      </c>
      <c r="B28" s="210"/>
      <c r="C28" s="210"/>
      <c r="D28" s="194"/>
      <c r="E28" s="22"/>
      <c r="F28" s="21"/>
      <c r="G28" s="21"/>
      <c r="H28" s="21"/>
    </row>
    <row r="29" spans="1:8" ht="12.75">
      <c r="A29" s="213" t="s">
        <v>100</v>
      </c>
      <c r="B29" s="213"/>
      <c r="C29" s="213"/>
      <c r="D29" s="213"/>
      <c r="E29" s="21">
        <v>0</v>
      </c>
      <c r="F29" s="21">
        <v>0</v>
      </c>
      <c r="G29" s="21">
        <f>SUM(G19:G28)</f>
        <v>6</v>
      </c>
      <c r="H29" s="103">
        <f>SUM(H19:H28)</f>
        <v>0</v>
      </c>
    </row>
    <row r="30" spans="1:8" ht="12.75">
      <c r="A30" s="238"/>
      <c r="B30" s="238"/>
      <c r="C30" s="238"/>
      <c r="D30" s="238"/>
      <c r="E30" s="9"/>
      <c r="F30" s="9"/>
      <c r="G30" s="9"/>
      <c r="H30" s="9"/>
    </row>
    <row r="31" spans="1:8" ht="23.25" customHeight="1">
      <c r="A31" s="198" t="s">
        <v>101</v>
      </c>
      <c r="B31" s="198"/>
      <c r="C31" s="198"/>
      <c r="D31" s="198"/>
      <c r="E31" s="9"/>
      <c r="F31" s="9"/>
      <c r="G31" s="9"/>
      <c r="H31" s="9"/>
    </row>
    <row r="32" spans="1:8" ht="23.25" customHeight="1">
      <c r="A32" s="198" t="s">
        <v>102</v>
      </c>
      <c r="B32" s="198"/>
      <c r="C32" s="198"/>
      <c r="D32" s="198"/>
      <c r="E32" s="9"/>
      <c r="F32" s="9"/>
      <c r="G32" s="9"/>
      <c r="H32" s="9"/>
    </row>
    <row r="33" spans="1:8" ht="12.75">
      <c r="A33" s="205" t="s">
        <v>103</v>
      </c>
      <c r="B33" s="205"/>
      <c r="C33" s="205"/>
      <c r="D33" s="205"/>
      <c r="E33" s="9"/>
      <c r="F33" s="9"/>
      <c r="G33" s="9"/>
      <c r="H33" s="9"/>
    </row>
    <row r="34" spans="1:8" ht="12.75">
      <c r="A34" s="213" t="s">
        <v>104</v>
      </c>
      <c r="B34" s="213"/>
      <c r="C34" s="213"/>
      <c r="D34" s="213"/>
      <c r="E34" s="9">
        <v>0</v>
      </c>
      <c r="F34" s="9">
        <v>0</v>
      </c>
      <c r="G34" s="9">
        <v>0</v>
      </c>
      <c r="H34" s="9">
        <v>0</v>
      </c>
    </row>
    <row r="35" spans="1:8" ht="12.75">
      <c r="A35" s="205"/>
      <c r="B35" s="205"/>
      <c r="C35" s="205"/>
      <c r="D35" s="205"/>
      <c r="E35" s="9"/>
      <c r="F35" s="9"/>
      <c r="G35" s="9"/>
      <c r="H35" s="9"/>
    </row>
    <row r="36" spans="1:8" ht="12.75">
      <c r="A36" s="213" t="s">
        <v>127</v>
      </c>
      <c r="B36" s="213"/>
      <c r="C36" s="213"/>
      <c r="D36" s="213"/>
      <c r="E36" s="10">
        <f>E34+E29+E16</f>
        <v>5000</v>
      </c>
      <c r="F36" s="10">
        <f>F34+F29+F16</f>
        <v>12508</v>
      </c>
      <c r="G36" s="10">
        <f>G34+G29+G16</f>
        <v>13004</v>
      </c>
      <c r="H36" s="170">
        <f>H34+H29+H16</f>
        <v>1.0391749280460505</v>
      </c>
    </row>
    <row r="37" spans="1:8" ht="12.75">
      <c r="A37" s="205"/>
      <c r="B37" s="205"/>
      <c r="C37" s="205"/>
      <c r="D37" s="205"/>
      <c r="E37" s="9"/>
      <c r="F37" s="9"/>
      <c r="G37" s="9"/>
      <c r="H37" s="9"/>
    </row>
    <row r="38" spans="1:8" ht="12.75">
      <c r="A38" s="193" t="s">
        <v>123</v>
      </c>
      <c r="B38" s="210"/>
      <c r="C38" s="210"/>
      <c r="D38" s="194"/>
      <c r="E38" s="9"/>
      <c r="F38" s="9"/>
      <c r="G38" s="9"/>
      <c r="H38" s="9"/>
    </row>
    <row r="39" spans="1:8" ht="12.75">
      <c r="A39" s="193" t="s">
        <v>44</v>
      </c>
      <c r="B39" s="210"/>
      <c r="C39" s="210"/>
      <c r="D39" s="194"/>
      <c r="E39" s="9"/>
      <c r="F39" s="9"/>
      <c r="G39" s="9"/>
      <c r="H39" s="9"/>
    </row>
    <row r="40" spans="1:8" ht="12.75">
      <c r="A40" s="193" t="s">
        <v>124</v>
      </c>
      <c r="B40" s="210"/>
      <c r="C40" s="210"/>
      <c r="D40" s="194"/>
      <c r="E40" s="9">
        <v>12436</v>
      </c>
      <c r="F40" s="9">
        <v>12436</v>
      </c>
      <c r="G40" s="9">
        <v>12436</v>
      </c>
      <c r="H40" s="111">
        <v>1</v>
      </c>
    </row>
    <row r="41" spans="1:8" ht="12.75">
      <c r="A41" s="193" t="s">
        <v>125</v>
      </c>
      <c r="B41" s="210"/>
      <c r="C41" s="210"/>
      <c r="D41" s="194"/>
      <c r="E41" s="9"/>
      <c r="F41" s="9"/>
      <c r="G41" s="9"/>
      <c r="H41" s="9"/>
    </row>
    <row r="42" spans="1:8" ht="12.75">
      <c r="A42" s="193" t="s">
        <v>126</v>
      </c>
      <c r="B42" s="210"/>
      <c r="C42" s="210"/>
      <c r="D42" s="194"/>
      <c r="E42" s="9"/>
      <c r="F42" s="9"/>
      <c r="G42" s="9"/>
      <c r="H42" s="9"/>
    </row>
    <row r="43" spans="1:8" ht="12.75">
      <c r="A43" s="193" t="s">
        <v>224</v>
      </c>
      <c r="B43" s="210"/>
      <c r="C43" s="210"/>
      <c r="D43" s="194"/>
      <c r="E43" s="9">
        <v>132708</v>
      </c>
      <c r="F43" s="9">
        <v>120148</v>
      </c>
      <c r="G43" s="9">
        <v>118060</v>
      </c>
      <c r="H43" s="111">
        <f>G43/F43</f>
        <v>0.9826214335652695</v>
      </c>
    </row>
    <row r="44" spans="1:8" ht="12.75">
      <c r="A44" s="193" t="s">
        <v>225</v>
      </c>
      <c r="B44" s="210"/>
      <c r="C44" s="210"/>
      <c r="D44" s="194"/>
      <c r="E44" s="9"/>
      <c r="F44" s="9"/>
      <c r="G44" s="9"/>
      <c r="H44" s="9"/>
    </row>
    <row r="45" spans="1:8" ht="12.75">
      <c r="A45" s="199" t="s">
        <v>226</v>
      </c>
      <c r="B45" s="200"/>
      <c r="C45" s="200"/>
      <c r="D45" s="201"/>
      <c r="E45" s="9">
        <f>SUM(E38:E44)</f>
        <v>145144</v>
      </c>
      <c r="F45" s="9">
        <f>SUM(F38:F44)</f>
        <v>132584</v>
      </c>
      <c r="G45" s="9">
        <f>SUM(G38:G44)</f>
        <v>130496</v>
      </c>
      <c r="H45" s="111">
        <f>G45/F45</f>
        <v>0.9842514933928679</v>
      </c>
    </row>
    <row r="46" spans="1:8" ht="12.75">
      <c r="A46" s="205"/>
      <c r="B46" s="205"/>
      <c r="C46" s="205"/>
      <c r="D46" s="205"/>
      <c r="E46" s="9"/>
      <c r="F46" s="9"/>
      <c r="G46" s="9"/>
      <c r="H46" s="9"/>
    </row>
    <row r="47" spans="1:8" ht="12.75">
      <c r="A47" s="213" t="s">
        <v>128</v>
      </c>
      <c r="B47" s="213"/>
      <c r="C47" s="213"/>
      <c r="D47" s="213"/>
      <c r="E47" s="9">
        <f>E45+E36</f>
        <v>150144</v>
      </c>
      <c r="F47" s="9">
        <f>F45+F36</f>
        <v>145092</v>
      </c>
      <c r="G47" s="9">
        <f>G45+G36</f>
        <v>143500</v>
      </c>
      <c r="H47" s="111">
        <f>G47/F47</f>
        <v>0.9890276514211672</v>
      </c>
    </row>
  </sheetData>
  <sheetProtection/>
  <mergeCells count="44">
    <mergeCell ref="A20:D20"/>
    <mergeCell ref="A22:D22"/>
    <mergeCell ref="A47:D47"/>
    <mergeCell ref="H10:H11"/>
    <mergeCell ref="A15:D15"/>
    <mergeCell ref="A16:D16"/>
    <mergeCell ref="A29:D29"/>
    <mergeCell ref="A18:D18"/>
    <mergeCell ref="A19:D19"/>
    <mergeCell ref="A14:D14"/>
    <mergeCell ref="A13:D13"/>
    <mergeCell ref="E10:G10"/>
    <mergeCell ref="A3:H3"/>
    <mergeCell ref="A8:H8"/>
    <mergeCell ref="A10:D11"/>
    <mergeCell ref="A12:D12"/>
    <mergeCell ref="A7:D7"/>
    <mergeCell ref="A46:D46"/>
    <mergeCell ref="E7:H7"/>
    <mergeCell ref="A9:H9"/>
    <mergeCell ref="A45:D45"/>
    <mergeCell ref="A17:D17"/>
    <mergeCell ref="A44:D44"/>
    <mergeCell ref="A36:D36"/>
    <mergeCell ref="A37:D37"/>
    <mergeCell ref="A40:D40"/>
    <mergeCell ref="A41:D41"/>
    <mergeCell ref="A38:D38"/>
    <mergeCell ref="A39:D39"/>
    <mergeCell ref="A43:D43"/>
    <mergeCell ref="A34:D34"/>
    <mergeCell ref="A35:D35"/>
    <mergeCell ref="A24:D24"/>
    <mergeCell ref="A21:D21"/>
    <mergeCell ref="A23:D23"/>
    <mergeCell ref="A25:D25"/>
    <mergeCell ref="A26:D26"/>
    <mergeCell ref="A27:D27"/>
    <mergeCell ref="A28:D28"/>
    <mergeCell ref="A30:D30"/>
    <mergeCell ref="A31:D31"/>
    <mergeCell ref="A32:D32"/>
    <mergeCell ref="A33:D33"/>
    <mergeCell ref="A42:D42"/>
  </mergeCells>
  <printOptions horizontalCentered="1"/>
  <pageMargins left="0.2755905511811024" right="0.1968503937007874" top="0.2362204724409449" bottom="0.1968503937007874" header="0.15748031496062992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Marianna</dc:creator>
  <cp:keywords/>
  <dc:description/>
  <cp:lastModifiedBy>Marianna</cp:lastModifiedBy>
  <cp:lastPrinted>2015-05-21T08:08:05Z</cp:lastPrinted>
  <dcterms:created xsi:type="dcterms:W3CDTF">2000-01-09T14:34:55Z</dcterms:created>
  <dcterms:modified xsi:type="dcterms:W3CDTF">2015-06-22T08:42:04Z</dcterms:modified>
  <cp:category/>
  <cp:version/>
  <cp:contentType/>
  <cp:contentStatus/>
</cp:coreProperties>
</file>