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599" activeTab="2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6" r:id="rId12"/>
  </sheets>
  <calcPr calcId="125725"/>
</workbook>
</file>

<file path=xl/calcChain.xml><?xml version="1.0" encoding="utf-8"?>
<calcChain xmlns="http://schemas.openxmlformats.org/spreadsheetml/2006/main">
  <c r="D70" i="20"/>
  <c r="D64"/>
  <c r="D19"/>
  <c r="D14"/>
  <c r="B37" i="24"/>
  <c r="C74" i="26"/>
  <c r="C78" s="1"/>
  <c r="C56"/>
  <c r="C31" l="1"/>
  <c r="C39" s="1"/>
  <c r="C13"/>
  <c r="C34" i="21"/>
  <c r="C36" s="1"/>
  <c r="C28"/>
  <c r="C20" i="5"/>
  <c r="C16"/>
  <c r="C13" i="18"/>
  <c r="C30" s="1"/>
  <c r="C50" i="2" l="1"/>
  <c r="F25" i="3"/>
  <c r="C148" i="20"/>
  <c r="C75"/>
  <c r="D8"/>
  <c r="D9"/>
  <c r="D10"/>
  <c r="D11"/>
  <c r="D12"/>
  <c r="D13"/>
  <c r="D15"/>
  <c r="D16"/>
  <c r="D17"/>
  <c r="D18"/>
  <c r="D20"/>
  <c r="D21"/>
  <c r="D22"/>
  <c r="D23"/>
  <c r="D24"/>
  <c r="D26"/>
  <c r="D25"/>
  <c r="D27"/>
  <c r="D28"/>
  <c r="D29"/>
  <c r="D30"/>
  <c r="D31"/>
  <c r="D33"/>
  <c r="D32"/>
  <c r="D34"/>
  <c r="D35"/>
  <c r="D36"/>
  <c r="D37"/>
  <c r="D40"/>
  <c r="D42"/>
  <c r="D41"/>
  <c r="D43"/>
  <c r="D44"/>
  <c r="D45"/>
  <c r="D46"/>
  <c r="D47"/>
  <c r="D48"/>
  <c r="D49"/>
  <c r="D50"/>
  <c r="D51"/>
  <c r="D52"/>
  <c r="D53"/>
  <c r="D54"/>
  <c r="D55"/>
  <c r="D59"/>
  <c r="D60"/>
  <c r="D61"/>
  <c r="D62"/>
  <c r="D63"/>
  <c r="D65"/>
  <c r="D67"/>
  <c r="D68"/>
  <c r="D69"/>
  <c r="D56"/>
  <c r="D57"/>
  <c r="E75"/>
  <c r="D76" s="1"/>
  <c r="F75"/>
  <c r="H148"/>
  <c r="I148"/>
  <c r="J148"/>
  <c r="K148"/>
  <c r="G148"/>
  <c r="F148"/>
  <c r="L148"/>
  <c r="M148"/>
  <c r="N148"/>
  <c r="O148"/>
  <c r="P148"/>
  <c r="Q148"/>
  <c r="E148"/>
  <c r="D137"/>
  <c r="D143"/>
  <c r="D130"/>
  <c r="C16" i="24"/>
  <c r="I16"/>
  <c r="J16"/>
  <c r="K16"/>
  <c r="L16"/>
  <c r="M16"/>
  <c r="N16"/>
  <c r="I35"/>
  <c r="J35"/>
  <c r="K35"/>
  <c r="L35"/>
  <c r="M35"/>
  <c r="N35"/>
  <c r="H35"/>
  <c r="G35"/>
  <c r="C39" i="2"/>
  <c r="C35" i="24"/>
  <c r="D35"/>
  <c r="E35"/>
  <c r="F35"/>
  <c r="D16"/>
  <c r="E16"/>
  <c r="F16"/>
  <c r="G16"/>
  <c r="H16"/>
  <c r="D20" i="23"/>
  <c r="C20" i="22"/>
  <c r="C31" i="2"/>
  <c r="D94" i="20"/>
  <c r="D129"/>
  <c r="F18" i="3"/>
  <c r="F27" s="1"/>
  <c r="C18"/>
  <c r="B35" i="24"/>
  <c r="E33" i="23"/>
  <c r="D33"/>
  <c r="D76"/>
  <c r="D78" s="1"/>
  <c r="D80" s="1"/>
  <c r="C33"/>
  <c r="C76"/>
  <c r="C78" s="1"/>
  <c r="C80" s="1"/>
  <c r="C25" i="5"/>
  <c r="C32"/>
  <c r="C17" i="2"/>
  <c r="C25" i="3"/>
  <c r="C27" s="1"/>
  <c r="G75" i="20"/>
  <c r="H75"/>
  <c r="I75"/>
  <c r="J75"/>
  <c r="K75"/>
  <c r="L75"/>
  <c r="M75"/>
  <c r="N75"/>
  <c r="O75"/>
  <c r="P75"/>
  <c r="Q75"/>
  <c r="D116"/>
  <c r="D117"/>
  <c r="D118"/>
  <c r="D119"/>
  <c r="D120"/>
  <c r="D121"/>
  <c r="D122"/>
  <c r="D123"/>
  <c r="D124"/>
  <c r="D125"/>
  <c r="D126"/>
  <c r="D127"/>
  <c r="D128"/>
  <c r="D131"/>
  <c r="D132"/>
  <c r="D133"/>
  <c r="D134"/>
  <c r="D135"/>
  <c r="D136"/>
  <c r="D138"/>
  <c r="D139"/>
  <c r="D140"/>
  <c r="D141"/>
  <c r="D142"/>
  <c r="D115"/>
  <c r="D84"/>
  <c r="D85"/>
  <c r="D86"/>
  <c r="D87"/>
  <c r="D88"/>
  <c r="D89"/>
  <c r="D90"/>
  <c r="D91"/>
  <c r="D92"/>
  <c r="D93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83"/>
  <c r="D58"/>
  <c r="D66"/>
  <c r="B16" i="24"/>
  <c r="C15" i="25"/>
  <c r="E76" i="23"/>
  <c r="E20"/>
  <c r="E77" s="1"/>
  <c r="E64"/>
  <c r="D64"/>
  <c r="D77"/>
  <c r="C20"/>
  <c r="C64"/>
  <c r="C34" i="2"/>
  <c r="D25" i="3"/>
  <c r="D75" i="20" l="1"/>
  <c r="D77" s="1"/>
  <c r="D148"/>
  <c r="D150" s="1"/>
  <c r="E78" i="23"/>
  <c r="E80" s="1"/>
  <c r="C77"/>
  <c r="C34" i="5"/>
  <c r="C36" s="1"/>
</calcChain>
</file>

<file path=xl/comments1.xml><?xml version="1.0" encoding="utf-8"?>
<comments xmlns="http://schemas.openxmlformats.org/spreadsheetml/2006/main">
  <authors>
    <author>Szabó Marika</author>
  </authors>
  <commentList>
    <comment ref="B3" authorId="0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<sst xmlns="http://schemas.openxmlformats.org/spreadsheetml/2006/main" count="798" uniqueCount="448">
  <si>
    <t>Összesen</t>
  </si>
  <si>
    <t>Egyéb sajátos bevételek</t>
  </si>
  <si>
    <t>Bevételek</t>
  </si>
  <si>
    <t>Kiadások</t>
  </si>
  <si>
    <t>Személyi juttatások</t>
  </si>
  <si>
    <t>Munkaadót terh. befizetések</t>
  </si>
  <si>
    <t>Felhalmozási bevételek</t>
  </si>
  <si>
    <t>Dologi kiadások</t>
  </si>
  <si>
    <t>Segélyek, egyéb pénzbeli jutt.</t>
  </si>
  <si>
    <t>Önkorm. pénzmaradványa</t>
  </si>
  <si>
    <t>Általános tartalék</t>
  </si>
  <si>
    <t>Mindösszesen</t>
  </si>
  <si>
    <t>Intézményi működési bevételek</t>
  </si>
  <si>
    <t>Alaptev. szolgáltatás</t>
  </si>
  <si>
    <t>Bérleti díjak</t>
  </si>
  <si>
    <t>Kötbér, bírság, kártérítés</t>
  </si>
  <si>
    <t>Kiszámlázott ÁFA</t>
  </si>
  <si>
    <t>Kamatbevétel</t>
  </si>
  <si>
    <t>Önkorm. sajátos műk. bevételei</t>
  </si>
  <si>
    <t>Gépjármű súlyadó</t>
  </si>
  <si>
    <t>Önkorm.költségvetési tám.</t>
  </si>
  <si>
    <t>Szakfeladat</t>
  </si>
  <si>
    <t>Jogcím</t>
  </si>
  <si>
    <t>Temetési segély</t>
  </si>
  <si>
    <t>Átadott pénzeszközök</t>
  </si>
  <si>
    <t>Megnevezés</t>
  </si>
  <si>
    <t>Helyi adók</t>
  </si>
  <si>
    <t>Átengedett központi adók</t>
  </si>
  <si>
    <t>Talajterhelési díj</t>
  </si>
  <si>
    <t>Működési célú pénzeszk.átvétel</t>
  </si>
  <si>
    <t xml:space="preserve">Átmeneti segély </t>
  </si>
  <si>
    <t>eFt-ban</t>
  </si>
  <si>
    <t>Tovább számlázott szolg. bevételei</t>
  </si>
  <si>
    <t>Szociális ellátások</t>
  </si>
  <si>
    <t>Egyéb sajátos bevétel</t>
  </si>
  <si>
    <t>Lakossági csatorna törlesztés</t>
  </si>
  <si>
    <t>Intézményi működési bevételek össz.</t>
  </si>
  <si>
    <t>Költségvetési támogatás összesen</t>
  </si>
  <si>
    <t>MEP finanszírozás</t>
  </si>
  <si>
    <t>Pótlék, bírság</t>
  </si>
  <si>
    <t>Önkorm. sajátos működési bev.össz.</t>
  </si>
  <si>
    <t>Felhalmozási bevételek összesen:</t>
  </si>
  <si>
    <t>Működési célú pénzeszk átvétel össz.</t>
  </si>
  <si>
    <t>Szabálysértési bírság</t>
  </si>
  <si>
    <t>Felügyeleti jellegű tev.díja</t>
  </si>
  <si>
    <t>Tárgyévi bevételek</t>
  </si>
  <si>
    <t>Tárgyévi működési kiadások</t>
  </si>
  <si>
    <t>Normatív állami támogatás</t>
  </si>
  <si>
    <t>Felújítási kiadások</t>
  </si>
  <si>
    <t>Folyósított ellátás összesen</t>
  </si>
  <si>
    <t xml:space="preserve">                összesen:</t>
  </si>
  <si>
    <t>Rászorultságtól függő pénzbeli,szociális, gyerekvédelmi ellátások</t>
  </si>
  <si>
    <t>Természetben nyújtott szociális ellátások</t>
  </si>
  <si>
    <t>Fejlesztés, felújítás</t>
  </si>
  <si>
    <t>összesen:</t>
  </si>
  <si>
    <t>Ft-ban</t>
  </si>
  <si>
    <t>eFt</t>
  </si>
  <si>
    <t>Iparűzési adó (állandó)</t>
  </si>
  <si>
    <t>Állami támogatás adatai</t>
  </si>
  <si>
    <t>Állami támogatás mindösszesen:</t>
  </si>
  <si>
    <t>Fejlesztési céltartalék</t>
  </si>
  <si>
    <t>2013. évi költségvetés</t>
  </si>
  <si>
    <t>2013. évi bevételek</t>
  </si>
  <si>
    <t>Felhalmozási célú pénzeszk átvétel</t>
  </si>
  <si>
    <t xml:space="preserve">Címrend </t>
  </si>
  <si>
    <t>Cím</t>
  </si>
  <si>
    <t>Alcím</t>
  </si>
  <si>
    <t>Cím neve</t>
  </si>
  <si>
    <t>1.</t>
  </si>
  <si>
    <t xml:space="preserve"> Szennyvíz gyűjtése, tisztítása, elhelyezése</t>
  </si>
  <si>
    <t>Közutak, hidak, alagutak üzemeltetése, fenntartása</t>
  </si>
  <si>
    <t xml:space="preserve">Közvilágítás </t>
  </si>
  <si>
    <t>Város-, községgazdálkodási m.n.s.szolgáltatások</t>
  </si>
  <si>
    <t>Önkormányzatok, valamint többcélú kistérségi társulások elszámolásai</t>
  </si>
  <si>
    <t>Óvodai nevelés, ellátás</t>
  </si>
  <si>
    <t>Általános iskolai tanulók nappali rendszerű nevelése, oktatása (5-8. évfolyam)</t>
  </si>
  <si>
    <t>Család- és nővédelmi egészségügyi gondozás</t>
  </si>
  <si>
    <t>Ifjúság-egészségügyi gondozás</t>
  </si>
  <si>
    <t>Rendszeres szociális segély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</si>
  <si>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</si>
  <si>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</si>
  <si>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</si>
  <si>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</si>
  <si>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</si>
  <si>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</si>
  <si>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Átmeneti segély</t>
  </si>
  <si>
    <t xml:space="preserve"> Rendkívüli gyermekvédelmi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</si>
  <si>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</si>
  <si>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</si>
  <si>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</si>
  <si>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</si>
  <si>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</si>
  <si>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>Rövid időtartamú közfoglalkoztatás</t>
  </si>
  <si>
    <t>Bérpótló juttatásra jogosultak hosszabb időtartamú közfoglalkoztatása</t>
  </si>
  <si>
    <t>Egyéb közfoglalkoztatás</t>
  </si>
  <si>
    <t xml:space="preserve">Könyvtári szolgáltatások       </t>
  </si>
  <si>
    <t>Közművelődési intézmények, közösségi színterek működtetése</t>
  </si>
  <si>
    <t>Köztemető fenntartás és működtetés</t>
  </si>
  <si>
    <t>Nem lakóingatlan bérbeadása, üzemeltetése</t>
  </si>
  <si>
    <t>Nemzeti ünnepek programjai</t>
  </si>
  <si>
    <t>Lakóingatlan bérbeadása, üzemeltetése</t>
  </si>
  <si>
    <t>Támogatás</t>
  </si>
  <si>
    <t>Intézményi  működési bevételek</t>
  </si>
  <si>
    <t>Önk.költségvetési támogatása</t>
  </si>
  <si>
    <t>Önk. sajátos működési bev.</t>
  </si>
  <si>
    <t>Átvett pénzeszközök</t>
  </si>
  <si>
    <t>az önkormányzat költségvetése szakfeladatonként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</si>
  <si>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</si>
  <si>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</si>
  <si>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</si>
  <si>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</si>
  <si>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</si>
  <si>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</si>
  <si>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</si>
  <si>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</si>
  <si>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</si>
  <si>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</si>
  <si>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</si>
  <si>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</si>
  <si>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</si>
  <si>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</si>
  <si>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</si>
  <si>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</si>
  <si>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</si>
  <si>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</si>
  <si>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</si>
  <si>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</si>
  <si>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</si>
  <si>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</si>
  <si>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</si>
  <si>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</si>
  <si>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</si>
  <si>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</si>
  <si>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</si>
  <si>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</si>
  <si>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</si>
  <si>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</si>
  <si>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</si>
  <si>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</si>
  <si>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</si>
  <si>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</si>
  <si>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</si>
  <si>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</si>
  <si>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</si>
  <si>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</si>
  <si>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</si>
  <si>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</si>
  <si>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</si>
  <si>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</si>
  <si>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</si>
  <si>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</si>
  <si>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</si>
  <si>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</si>
  <si>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</si>
  <si>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</si>
  <si>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</si>
  <si>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</si>
  <si>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</si>
  <si>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</si>
  <si>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</si>
  <si>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Intézményi működési bevétel </t>
  </si>
  <si>
    <t xml:space="preserve">2. </t>
  </si>
  <si>
    <t xml:space="preserve">Önkormányzatok sajátos működési bevételei </t>
  </si>
  <si>
    <t xml:space="preserve">5. </t>
  </si>
  <si>
    <t xml:space="preserve">6. </t>
  </si>
  <si>
    <t>Továbbadási (lebonyolítási) célú működési bevétel</t>
  </si>
  <si>
    <t>Működési célú kölcsönök visszatérülése, igénybevétele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</si>
  <si>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</si>
  <si>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</si>
  <si>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</si>
  <si>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</si>
  <si>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</si>
  <si>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</si>
  <si>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</si>
  <si>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</si>
  <si>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</si>
  <si>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</si>
  <si>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>Műk. célú. pénzeszk.átadás áht.-n kívülre,  egyéb tám.</t>
  </si>
  <si>
    <t>Támogatásértékű működési kiadás</t>
  </si>
  <si>
    <t xml:space="preserve">17. </t>
  </si>
  <si>
    <t>Ellátottak pénzbeli juttatása</t>
  </si>
  <si>
    <t xml:space="preserve">19. </t>
  </si>
  <si>
    <t>Működési c. kölcsönök nyújtása és törleszt.</t>
  </si>
  <si>
    <t>Rövid lejáratú hitel visszafizetése</t>
  </si>
  <si>
    <t>Rövid lejáratú hitel kamata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</si>
  <si>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</si>
  <si>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</si>
  <si>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</si>
  <si>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</si>
  <si>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</si>
  <si>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</si>
  <si>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</si>
  <si>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Fejlesztési célú támogatások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</si>
  <si>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</si>
  <si>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</si>
  <si>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</si>
  <si>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</si>
  <si>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</si>
  <si>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</si>
  <si>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</si>
  <si>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</si>
  <si>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</si>
  <si>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</si>
  <si>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</si>
  <si>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</si>
  <si>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</si>
  <si>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Támogatási célú pénzeszközátadás államháztartáson</t>
  </si>
  <si>
    <t>Továbbadási (lebonyoltási) célú felhalmozási kiadás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</si>
  <si>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</si>
  <si>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</si>
  <si>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</si>
  <si>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</si>
  <si>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</si>
  <si>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</si>
  <si>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</si>
  <si>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</si>
  <si>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</si>
  <si>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</si>
  <si>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</si>
  <si>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</si>
  <si>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</si>
  <si>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</si>
  <si>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</si>
  <si>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</si>
  <si>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</si>
  <si>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</si>
  <si>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</si>
  <si>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</si>
  <si>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</si>
  <si>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</si>
  <si>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</si>
  <si>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</si>
  <si>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2013. évi várható kiadások havi forgalma</t>
  </si>
  <si>
    <t>2013. évi várható bevételek havi forgalma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</si>
  <si>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</si>
  <si>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</si>
  <si>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</si>
  <si>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</si>
  <si>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</si>
  <si>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</si>
  <si>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>Önkorm. költségvetési támogatása</t>
  </si>
  <si>
    <t>Előző évi pénzmar. igénybevétele</t>
  </si>
  <si>
    <t xml:space="preserve">Bevételek összesen </t>
  </si>
  <si>
    <t>Visszanem térítendő lakás építási tám.</t>
  </si>
  <si>
    <t>Intézm.műk.bev.</t>
  </si>
  <si>
    <t>Támog.</t>
  </si>
  <si>
    <t>Közhat.bev.</t>
  </si>
  <si>
    <t>tám.c.műk.bev.</t>
  </si>
  <si>
    <t>átvett.pe.</t>
  </si>
  <si>
    <t>Működési bevételek</t>
  </si>
  <si>
    <t>Felhalm. tőkejell.bev.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</si>
  <si>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</si>
  <si>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</si>
  <si>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</si>
  <si>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</si>
  <si>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</si>
  <si>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</si>
  <si>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Intézm. műk.bev.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</si>
  <si>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</si>
  <si>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</si>
  <si>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</si>
  <si>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</si>
  <si>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</si>
  <si>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</si>
  <si>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</si>
  <si>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</si>
  <si>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</si>
  <si>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</si>
  <si>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Tám.köl-cs.</t>
  </si>
  <si>
    <t>Tartalék</t>
  </si>
  <si>
    <t>Lét-szám</t>
  </si>
  <si>
    <t>1. melléklet a 1/2013.(II.13.) önkormányzati rendelethez</t>
  </si>
  <si>
    <t>Piliscsév Község Önkormányzata</t>
  </si>
  <si>
    <t>Piliscsévi Közös Önkormányzati Hivatal</t>
  </si>
  <si>
    <t>Kálmánfi Béla Művelődési Ház és Könyvtár</t>
  </si>
  <si>
    <t>Út, autópálya építése</t>
  </si>
  <si>
    <t>M.n.s. egyéb információs szolgáltatás</t>
  </si>
  <si>
    <t>Önkormányzatok és többcélú kistérségi társulások igazgatási tevékenysége</t>
  </si>
  <si>
    <t>Települési kisebbségi önkormányzatok igazgatási tevékenysége</t>
  </si>
  <si>
    <t>Fogorvosi alapellátás</t>
  </si>
  <si>
    <t>Idősek nappali ellátása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</si>
  <si>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</si>
  <si>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</si>
  <si>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</si>
  <si>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</si>
  <si>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</si>
  <si>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</si>
  <si>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</si>
  <si>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</si>
  <si>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</si>
  <si>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Könyvtári állomány gyarapítása, nyilvántartása</t>
  </si>
  <si>
    <t>Könyvtári állományfeltárása, megőrzése, védelme</t>
  </si>
  <si>
    <t>Országgyűlési képviselőválasztáshoz kapcsolódó tevékenységek</t>
  </si>
  <si>
    <t xml:space="preserve">Önkormányzati képviselőválasztáshoz kapcsolódó tevékenységek </t>
  </si>
  <si>
    <t>Országos és helyi nemzetiségi önkormányzati választásokhoz kapcsolódó tevékenységek</t>
  </si>
  <si>
    <t>Európai parlamenti képviselőválasztásokhoz kapcsolódó tevékenységek</t>
  </si>
  <si>
    <t>Országos és helyi népszavazáshoz kapcsolódó tevékenységek</t>
  </si>
  <si>
    <t>Önkormányzatok és társulások általános végrehajtó igazgatási tevékenysége</t>
  </si>
  <si>
    <t>Statisztikai tevékenység</t>
  </si>
  <si>
    <t>3. melléklet az 1/2013.(II.13.) önkormányzati rendelethez</t>
  </si>
  <si>
    <t>Int. finansz.</t>
  </si>
  <si>
    <t>Kv. Bev. Fő-összeg</t>
  </si>
  <si>
    <t>Bevételi főösszeg</t>
  </si>
  <si>
    <t>Intézményfinanszírozás</t>
  </si>
  <si>
    <t>Halmozódásmentes főösszeg</t>
  </si>
  <si>
    <t>Önk.ált. foly.ellát.</t>
  </si>
  <si>
    <t>2. melléklet az 1/2013.(II.13.) önkormányzati rendelethez</t>
  </si>
  <si>
    <t>Intézmény finanszírozás</t>
  </si>
  <si>
    <t>Céltart.(elköt.p.mar.terhére)</t>
  </si>
  <si>
    <t>4. melléklet a 1/2013.(II.13.) önkormányzati rendelethez</t>
  </si>
  <si>
    <t xml:space="preserve">Piliscsév Község Önkormányzata </t>
  </si>
  <si>
    <t>Vállalkozók kommunális adója</t>
  </si>
  <si>
    <t>Magánszemélyek kommunális adója</t>
  </si>
  <si>
    <t>Népességszám</t>
  </si>
  <si>
    <t>5. melléklet a 1/2013.(II.13.) önkormányzati rendelethez</t>
  </si>
  <si>
    <t>6. melléklet a 1/2013.(II.13.) önkormányzati rendelethez</t>
  </si>
  <si>
    <t>Ápolási díj (helyi)</t>
  </si>
  <si>
    <t>Rendkív.gyermekvédelmi tám.</t>
  </si>
  <si>
    <t>Önkorm. rend.-ben megállapított</t>
  </si>
  <si>
    <t xml:space="preserve">        kórházi ápolás</t>
  </si>
  <si>
    <t xml:space="preserve">        eseti gyógyszer tám.</t>
  </si>
  <si>
    <t xml:space="preserve">        harmadik gyermek szül.</t>
  </si>
  <si>
    <t xml:space="preserve">                  összesen</t>
  </si>
  <si>
    <t xml:space="preserve">Természetbeni átm.(segély tüzelő, int. tér., gyermek szállítás) </t>
  </si>
  <si>
    <t>Köztemetés</t>
  </si>
  <si>
    <t>Közgyógyellátás</t>
  </si>
  <si>
    <t>Önkormányzat által saját hatáskörben adott pénzügyi ellátás</t>
  </si>
  <si>
    <t>Arany János pály.</t>
  </si>
  <si>
    <t>Baba utalvány</t>
  </si>
  <si>
    <t>Csévi gyerekek beisk.</t>
  </si>
  <si>
    <t>Ösztöndíj</t>
  </si>
  <si>
    <t>Karácsonyi segély</t>
  </si>
  <si>
    <t xml:space="preserve">                 összesen</t>
  </si>
  <si>
    <t>Folyósított ellátás önkormányzat saját</t>
  </si>
  <si>
    <t>7. melléklet a 1/2013.(II.13.) önkormányzati rendelethez</t>
  </si>
  <si>
    <t>Beruházási kiadások</t>
  </si>
  <si>
    <t>Kesztölci u. - Dózsa u.vége         (pályázat KDOP-4.2.1/B-11)</t>
  </si>
  <si>
    <t>Rendezési terv</t>
  </si>
  <si>
    <t>Felhalmozási kiadások összesen:</t>
  </si>
  <si>
    <t>8. melléklet a 1/2013.(II.13.) önkormányzati rendelethez</t>
  </si>
  <si>
    <t>Fejlesztési céltartalék összesen</t>
  </si>
  <si>
    <t>Céltartalék (elköt.p.mar.terhére)</t>
  </si>
  <si>
    <t>11. melléklet a 1/2013.(II.13.) önkormányzati rendelethez</t>
  </si>
  <si>
    <t>9. melléklet a 1/2013.(II.13.) önkormányzati rendelethez</t>
  </si>
  <si>
    <t>52.</t>
  </si>
  <si>
    <t>53.</t>
  </si>
  <si>
    <t>10. melléklet a 1/2013.(II.13.) önkormányzati rendelethez</t>
  </si>
  <si>
    <t>Piliscsévi Szlovák Önkormányzat</t>
  </si>
  <si>
    <t>2013. évi költségvetése</t>
  </si>
  <si>
    <t>Előző évi pénzmaradvány</t>
  </si>
  <si>
    <t>Irodaszer</t>
  </si>
  <si>
    <t>Folyóirat</t>
  </si>
  <si>
    <t>Egyéb készlet besz.</t>
  </si>
  <si>
    <t>Vásárolt élelmezés</t>
  </si>
  <si>
    <t>Szállítás</t>
  </si>
  <si>
    <t>Gázdíj</t>
  </si>
  <si>
    <t>Villamosenergia</t>
  </si>
  <si>
    <t>Vízdíj</t>
  </si>
  <si>
    <t>Karbantartás</t>
  </si>
  <si>
    <t>Egyéb üzemeltetési kiadás</t>
  </si>
  <si>
    <t>Kiküldetés</t>
  </si>
  <si>
    <t>ÁFA</t>
  </si>
  <si>
    <t>Reprezentáció</t>
  </si>
  <si>
    <t>Adók, díjak</t>
  </si>
  <si>
    <t>Személyi juttatás</t>
  </si>
  <si>
    <t>Járulék</t>
  </si>
  <si>
    <t>Átadott pénzeszköz</t>
  </si>
  <si>
    <t>Céltartalék (Tájház)</t>
  </si>
  <si>
    <t>Kiadások összesen:</t>
  </si>
  <si>
    <t>Piliscsévi Bolgár Önkormányzat</t>
  </si>
  <si>
    <t>12. melléklet az 1/2013.(II.13.) önkormányzati rendelethez</t>
  </si>
  <si>
    <t>Mérleg</t>
  </si>
  <si>
    <t>Önkormányzati hivatal működésének támogatása</t>
  </si>
  <si>
    <t>Település-üzemeltetéshez kapcsolódó feladatellátás támogatása összesen</t>
  </si>
  <si>
    <t>A zöldterület-gazdálkodással kapcsolatos feladatok ellátásának támogatása</t>
  </si>
  <si>
    <t>ebből: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</si>
  <si>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</si>
  <si>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</si>
  <si>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</si>
  <si>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</si>
  <si>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Könyvtár, közművelődés</t>
  </si>
  <si>
    <t>Beszámítás összege</t>
  </si>
  <si>
    <t>Pénzbeli szociális ellátás</t>
  </si>
  <si>
    <t>Lakott külterülettel kapcsolatos feladatok</t>
  </si>
  <si>
    <t>Beruházások, felújítások</t>
  </si>
  <si>
    <t>Iskolai intézményi étkeztetés</t>
  </si>
  <si>
    <t>Igazgatási szolg. díj</t>
  </si>
  <si>
    <t>Érdekeltség növelő támogatás</t>
  </si>
  <si>
    <t>Közfoglalkoztatásra kapott tám.</t>
  </si>
  <si>
    <t>Közös Hivatal által átvett pénzeszköz</t>
  </si>
  <si>
    <t>Egyes jövedelempótló támogatások</t>
  </si>
  <si>
    <t>Szerkezetátalakítási tartalék (gyermekétkeztetés támogatása)</t>
  </si>
  <si>
    <t>Folyósított ellátás (Közös Hivatal)</t>
  </si>
  <si>
    <t>Szilvás utca</t>
  </si>
  <si>
    <t>Nefelejcs utca</t>
  </si>
  <si>
    <t>Teherautó vásárlás</t>
  </si>
  <si>
    <t>Tisztítómű gépeinek felújítása</t>
  </si>
  <si>
    <t>Működési célú pénzeszközátvétel államháztartáson kív.</t>
  </si>
  <si>
    <t>Átvett pénzeszköz</t>
  </si>
  <si>
    <t>Vásárolt közszolgáltatás</t>
  </si>
  <si>
    <t>Óvodai intézményi étkeztetés</t>
  </si>
  <si>
    <t>Piliscsévi "Aranykapu" Egységes Óvoda-bölcsőde</t>
  </si>
  <si>
    <t>Sajátos nevelési igényű gyermekek óvodai nevelése, ellátása</t>
  </si>
  <si>
    <t>Nemzetiségi óvodai nevelés, ellátás</t>
  </si>
  <si>
    <t>Körjegyzőség pénzmaradványa</t>
  </si>
  <si>
    <t>Művelődési Ház pénzmaradványa</t>
  </si>
  <si>
    <t>Intézményi térítési díj</t>
  </si>
  <si>
    <t>Pályázat (Magyarország szeretlek!)</t>
  </si>
  <si>
    <t>Pályázat (ESZA)</t>
  </si>
  <si>
    <t>Normatíva átvétel (Társ. gesztortól)</t>
  </si>
  <si>
    <t>Óvodapedagógusok m. segítő tám.</t>
  </si>
  <si>
    <t>Óvodaműködtetési támogatás</t>
  </si>
  <si>
    <t>Ingyenes és kedvezményes étkeztetés támog.</t>
  </si>
  <si>
    <t>Árpád utca</t>
  </si>
  <si>
    <t>Kálvária</t>
  </si>
  <si>
    <t>Kerti pavilon (Idősek Klubja)</t>
  </si>
  <si>
    <t>Kenyérmezei patak (meder tisztítás)</t>
  </si>
  <si>
    <t>Saját bevétel</t>
  </si>
  <si>
    <t>Pénzügyi szolg.</t>
  </si>
  <si>
    <t>Bevételek összesen</t>
  </si>
  <si>
    <t>Óvodai étkeztetés</t>
  </si>
  <si>
    <t>"Aranykapu"Egységes Óvoda-bölcsőde</t>
  </si>
  <si>
    <t>Sajátos nev. igényű gyermekek óvodai nev., ell.</t>
  </si>
  <si>
    <t>Kiadási főösszeg</t>
  </si>
  <si>
    <t>Felhalm.c. visszat. támog.</t>
  </si>
  <si>
    <t>Befekt.c. részesedések vás.</t>
  </si>
  <si>
    <t>Műv. Ház által átvett p.</t>
  </si>
  <si>
    <t>Pályázat (Eü.)</t>
  </si>
  <si>
    <t>Egyszeri GYVT</t>
  </si>
  <si>
    <t>Egyéb működési célú központi támogatások (bérkompenzáció, szoc. tűzifa)</t>
  </si>
  <si>
    <t>Rendkív.gyermekvédelmi tám.(utalvány)</t>
  </si>
  <si>
    <t>Notebook (Hivatal)</t>
  </si>
  <si>
    <t>Szám.t.eszközök, fényképezőgép (Műv.H.)</t>
  </si>
  <si>
    <t>Utcák (Vasút, Kesztölci, Klastrom, Viola)</t>
  </si>
  <si>
    <t>Ravatalozó</t>
  </si>
  <si>
    <t>Felhalmozási célú visszatét. támog.</t>
  </si>
  <si>
    <t>Befekt. c. részesedések vásárlása</t>
  </si>
  <si>
    <t>Műk. célú támogatásértékű bev.</t>
  </si>
  <si>
    <t>Bevételek összesen:</t>
  </si>
  <si>
    <t>Pénzmaradvány</t>
  </si>
  <si>
    <t>Támog. Központi költségvetésből</t>
  </si>
  <si>
    <t>Működési bevétel</t>
  </si>
  <si>
    <t>Egyéb anyag besz.</t>
  </si>
  <si>
    <t>Bérletidíj</t>
  </si>
  <si>
    <t>Vás. közszolg.</t>
  </si>
  <si>
    <t>Pénzügyi szolgált. Kiad.</t>
  </si>
  <si>
    <t>Átadott pénz</t>
  </si>
  <si>
    <t>Befekt,. c. részesedések vás.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</si>
</sst>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7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3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sz val="13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14"/>
      <color indexed="10"/>
      <name val="Arial CE"/>
      <family val="2"/>
      <charset val="238"/>
    </font>
    <font>
      <sz val="10"/>
      <color indexed="10"/>
      <name val="Arial CE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3"/>
      <name val="Bookman Old Style"/>
      <family val="1"/>
    </font>
    <font>
      <b/>
      <sz val="13"/>
      <name val="Bookman Old Style"/>
      <family val="1"/>
      <charset val="238"/>
    </font>
    <font>
      <b/>
      <i/>
      <sz val="10"/>
      <name val="Arial"/>
      <family val="2"/>
      <charset val="238"/>
    </font>
    <font>
      <i/>
      <sz val="10"/>
      <name val="Arial CE"/>
      <charset val="238"/>
    </font>
    <font>
      <i/>
      <sz val="12"/>
      <name val="Times New Roman"/>
      <family val="1"/>
      <charset val="238"/>
    </font>
    <font>
      <sz val="11"/>
      <name val="Arial"/>
      <family val="2"/>
      <charset val="238"/>
    </font>
    <font>
      <sz val="7"/>
      <name val="Times New Roman"/>
      <family val="1"/>
      <charset val="238"/>
    </font>
    <font>
      <b/>
      <i/>
      <sz val="12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2" fillId="0" borderId="0"/>
    <xf numFmtId="9" fontId="1" fillId="0" borderId="0" applyFont="0" applyFill="0" applyBorder="0" applyAlignment="0" applyProtection="0"/>
  </cellStyleXfs>
  <cellXfs count="66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5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0" fontId="14" fillId="0" borderId="0" xfId="0" applyFont="1"/>
    <xf numFmtId="3" fontId="12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12" fillId="0" borderId="0" xfId="0" applyFont="1"/>
    <xf numFmtId="0" fontId="10" fillId="0" borderId="1" xfId="0" applyFont="1" applyBorder="1"/>
    <xf numFmtId="0" fontId="17" fillId="0" borderId="0" xfId="0" applyFont="1"/>
    <xf numFmtId="0" fontId="11" fillId="0" borderId="0" xfId="0" applyFont="1" applyBorder="1" applyAlignment="1">
      <alignment horizontal="right"/>
    </xf>
    <xf numFmtId="0" fontId="0" fillId="0" borderId="2" xfId="0" applyBorder="1"/>
    <xf numFmtId="0" fontId="1" fillId="0" borderId="0" xfId="0" applyFont="1" applyAlignment="1">
      <alignment horizontal="right"/>
    </xf>
    <xf numFmtId="0" fontId="15" fillId="0" borderId="3" xfId="0" applyFont="1" applyBorder="1"/>
    <xf numFmtId="0" fontId="3" fillId="0" borderId="2" xfId="0" applyFont="1" applyBorder="1"/>
    <xf numFmtId="3" fontId="0" fillId="0" borderId="4" xfId="0" applyNumberFormat="1" applyBorder="1"/>
    <xf numFmtId="0" fontId="29" fillId="0" borderId="0" xfId="0" applyFont="1"/>
    <xf numFmtId="0" fontId="28" fillId="0" borderId="0" xfId="0" applyFont="1" applyFill="1" applyBorder="1"/>
    <xf numFmtId="3" fontId="8" fillId="0" borderId="2" xfId="0" applyNumberFormat="1" applyFont="1" applyBorder="1"/>
    <xf numFmtId="0" fontId="8" fillId="0" borderId="2" xfId="0" applyFont="1" applyBorder="1"/>
    <xf numFmtId="0" fontId="7" fillId="0" borderId="2" xfId="0" applyFont="1" applyBorder="1"/>
    <xf numFmtId="0" fontId="2" fillId="0" borderId="5" xfId="0" applyFont="1" applyBorder="1"/>
    <xf numFmtId="3" fontId="7" fillId="0" borderId="6" xfId="0" applyNumberFormat="1" applyFont="1" applyBorder="1"/>
    <xf numFmtId="0" fontId="0" fillId="0" borderId="4" xfId="0" applyBorder="1"/>
    <xf numFmtId="0" fontId="19" fillId="0" borderId="0" xfId="0" applyFont="1"/>
    <xf numFmtId="0" fontId="31" fillId="0" borderId="0" xfId="0" applyFont="1"/>
    <xf numFmtId="0" fontId="31" fillId="0" borderId="0" xfId="0" applyFont="1" applyAlignment="1">
      <alignment horizontal="right"/>
    </xf>
    <xf numFmtId="0" fontId="22" fillId="0" borderId="0" xfId="0" applyFont="1"/>
    <xf numFmtId="3" fontId="3" fillId="0" borderId="2" xfId="0" applyNumberFormat="1" applyFont="1" applyBorder="1"/>
    <xf numFmtId="3" fontId="7" fillId="0" borderId="2" xfId="0" applyNumberFormat="1" applyFont="1" applyBorder="1"/>
    <xf numFmtId="3" fontId="0" fillId="0" borderId="0" xfId="0" applyNumberFormat="1"/>
    <xf numFmtId="0" fontId="36" fillId="0" borderId="7" xfId="0" applyFont="1" applyBorder="1" applyAlignment="1">
      <alignment horizontal="center" vertical="top" wrapText="1"/>
    </xf>
    <xf numFmtId="0" fontId="37" fillId="0" borderId="4" xfId="0" applyFont="1" applyBorder="1" applyAlignment="1">
      <alignment horizontal="center" vertical="top" wrapText="1"/>
    </xf>
    <xf numFmtId="0" fontId="38" fillId="0" borderId="8" xfId="0" applyFont="1" applyBorder="1"/>
    <xf numFmtId="0" fontId="38" fillId="0" borderId="8" xfId="0" applyFont="1" applyBorder="1" applyAlignment="1">
      <alignment vertical="top" wrapText="1"/>
    </xf>
    <xf numFmtId="0" fontId="38" fillId="0" borderId="9" xfId="0" applyFont="1" applyBorder="1"/>
    <xf numFmtId="0" fontId="33" fillId="0" borderId="0" xfId="0" applyFont="1" applyAlignment="1">
      <alignment vertical="top" wrapText="1"/>
    </xf>
    <xf numFmtId="3" fontId="9" fillId="0" borderId="1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3" fontId="11" fillId="0" borderId="0" xfId="3" applyNumberFormat="1" applyFont="1" applyBorder="1"/>
    <xf numFmtId="3" fontId="41" fillId="0" borderId="2" xfId="0" applyNumberFormat="1" applyFont="1" applyFill="1" applyBorder="1"/>
    <xf numFmtId="0" fontId="11" fillId="0" borderId="12" xfId="0" applyFont="1" applyBorder="1"/>
    <xf numFmtId="3" fontId="11" fillId="0" borderId="12" xfId="3" applyNumberFormat="1" applyFont="1" applyFill="1" applyBorder="1"/>
    <xf numFmtId="3" fontId="11" fillId="0" borderId="3" xfId="3" applyNumberFormat="1" applyFont="1" applyBorder="1"/>
    <xf numFmtId="3" fontId="11" fillId="0" borderId="3" xfId="0" applyNumberFormat="1" applyFont="1" applyBorder="1"/>
    <xf numFmtId="3" fontId="41" fillId="0" borderId="5" xfId="0" applyNumberFormat="1" applyFont="1" applyBorder="1"/>
    <xf numFmtId="3" fontId="11" fillId="0" borderId="12" xfId="0" applyNumberFormat="1" applyFont="1" applyBorder="1"/>
    <xf numFmtId="3" fontId="41" fillId="0" borderId="2" xfId="0" applyNumberFormat="1" applyFont="1" applyBorder="1"/>
    <xf numFmtId="0" fontId="11" fillId="0" borderId="1" xfId="0" applyFont="1" applyBorder="1"/>
    <xf numFmtId="3" fontId="11" fillId="0" borderId="1" xfId="3" applyNumberFormat="1" applyFont="1" applyBorder="1"/>
    <xf numFmtId="3" fontId="11" fillId="0" borderId="1" xfId="0" applyNumberFormat="1" applyFont="1" applyBorder="1"/>
    <xf numFmtId="3" fontId="41" fillId="0" borderId="6" xfId="0" applyNumberFormat="1" applyFont="1" applyBorder="1"/>
    <xf numFmtId="0" fontId="39" fillId="0" borderId="13" xfId="0" applyFont="1" applyBorder="1"/>
    <xf numFmtId="0" fontId="21" fillId="0" borderId="0" xfId="0" applyFont="1" applyFill="1" applyBorder="1" applyAlignment="1">
      <alignment horizontal="center" vertical="top" wrapText="1"/>
    </xf>
    <xf numFmtId="0" fontId="11" fillId="0" borderId="0" xfId="0" applyFont="1"/>
    <xf numFmtId="0" fontId="21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/>
    <xf numFmtId="0" fontId="16" fillId="0" borderId="0" xfId="0" applyFont="1" applyAlignment="1"/>
    <xf numFmtId="0" fontId="24" fillId="0" borderId="0" xfId="0" applyFont="1" applyAlignment="1"/>
    <xf numFmtId="3" fontId="39" fillId="0" borderId="14" xfId="0" applyNumberFormat="1" applyFont="1" applyBorder="1" applyAlignment="1">
      <alignment horizontal="right"/>
    </xf>
    <xf numFmtId="0" fontId="41" fillId="0" borderId="8" xfId="0" applyFont="1" applyBorder="1" applyAlignment="1">
      <alignment horizontal="right"/>
    </xf>
    <xf numFmtId="0" fontId="39" fillId="0" borderId="15" xfId="0" applyFont="1" applyBorder="1" applyAlignment="1"/>
    <xf numFmtId="0" fontId="39" fillId="0" borderId="7" xfId="0" applyFont="1" applyBorder="1" applyAlignment="1"/>
    <xf numFmtId="3" fontId="39" fillId="0" borderId="16" xfId="0" applyNumberFormat="1" applyFont="1" applyBorder="1"/>
    <xf numFmtId="0" fontId="42" fillId="0" borderId="0" xfId="0" applyFont="1" applyAlignment="1">
      <alignment horizontal="right"/>
    </xf>
    <xf numFmtId="0" fontId="40" fillId="0" borderId="0" xfId="0" applyFont="1" applyAlignment="1"/>
    <xf numFmtId="3" fontId="40" fillId="0" borderId="0" xfId="0" applyNumberFormat="1" applyFont="1" applyAlignment="1"/>
    <xf numFmtId="0" fontId="42" fillId="0" borderId="17" xfId="0" applyFont="1" applyBorder="1" applyAlignment="1">
      <alignment horizontal="center" wrapText="1"/>
    </xf>
    <xf numFmtId="3" fontId="42" fillId="0" borderId="17" xfId="0" applyNumberFormat="1" applyFont="1" applyBorder="1" applyAlignment="1">
      <alignment horizontal="center" wrapText="1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justify" wrapText="1"/>
    </xf>
    <xf numFmtId="3" fontId="42" fillId="0" borderId="5" xfId="0" applyNumberFormat="1" applyFont="1" applyBorder="1" applyAlignment="1">
      <alignment horizontal="right" wrapText="1"/>
    </xf>
    <xf numFmtId="0" fontId="42" fillId="0" borderId="2" xfId="0" applyFont="1" applyBorder="1" applyAlignment="1">
      <alignment horizontal="center" wrapText="1"/>
    </xf>
    <xf numFmtId="0" fontId="42" fillId="0" borderId="2" xfId="0" applyFont="1" applyBorder="1" applyAlignment="1">
      <alignment horizontal="justify" wrapText="1"/>
    </xf>
    <xf numFmtId="3" fontId="42" fillId="0" borderId="2" xfId="0" applyNumberFormat="1" applyFont="1" applyBorder="1" applyAlignment="1">
      <alignment horizontal="right" wrapText="1"/>
    </xf>
    <xf numFmtId="0" fontId="42" fillId="0" borderId="6" xfId="0" applyFont="1" applyBorder="1" applyAlignment="1">
      <alignment horizontal="justify" wrapText="1"/>
    </xf>
    <xf numFmtId="3" fontId="42" fillId="0" borderId="6" xfId="0" applyNumberFormat="1" applyFont="1" applyBorder="1" applyAlignment="1">
      <alignment horizontal="right" wrapText="1"/>
    </xf>
    <xf numFmtId="0" fontId="44" fillId="0" borderId="2" xfId="0" applyFont="1" applyBorder="1" applyAlignment="1">
      <alignment horizontal="center" wrapText="1"/>
    </xf>
    <xf numFmtId="0" fontId="44" fillId="0" borderId="18" xfId="0" applyFont="1" applyBorder="1" applyAlignment="1">
      <alignment horizontal="justify" wrapText="1"/>
    </xf>
    <xf numFmtId="3" fontId="43" fillId="0" borderId="18" xfId="0" applyNumberFormat="1" applyFont="1" applyBorder="1" applyAlignment="1">
      <alignment horizontal="right" wrapText="1"/>
    </xf>
    <xf numFmtId="0" fontId="45" fillId="0" borderId="17" xfId="0" applyFont="1" applyBorder="1" applyAlignment="1">
      <alignment wrapText="1"/>
    </xf>
    <xf numFmtId="0" fontId="44" fillId="0" borderId="18" xfId="0" applyFont="1" applyBorder="1" applyAlignment="1">
      <alignment wrapText="1"/>
    </xf>
    <xf numFmtId="3" fontId="43" fillId="0" borderId="18" xfId="0" applyNumberFormat="1" applyFont="1" applyBorder="1" applyAlignment="1">
      <alignment wrapText="1"/>
    </xf>
    <xf numFmtId="0" fontId="45" fillId="0" borderId="0" xfId="0" applyFont="1" applyBorder="1" applyAlignment="1">
      <alignment horizontal="center" wrapText="1"/>
    </xf>
    <xf numFmtId="0" fontId="45" fillId="0" borderId="0" xfId="0" applyFont="1" applyBorder="1" applyAlignment="1">
      <alignment horizontal="justify" wrapText="1"/>
    </xf>
    <xf numFmtId="3" fontId="42" fillId="0" borderId="0" xfId="0" applyNumberFormat="1" applyFont="1" applyBorder="1" applyAlignment="1">
      <alignment horizontal="right" wrapText="1"/>
    </xf>
    <xf numFmtId="0" fontId="45" fillId="0" borderId="10" xfId="0" applyFont="1" applyBorder="1" applyAlignment="1">
      <alignment horizontal="center" wrapText="1"/>
    </xf>
    <xf numFmtId="0" fontId="45" fillId="0" borderId="10" xfId="0" applyFont="1" applyBorder="1" applyAlignment="1">
      <alignment horizontal="justify" wrapText="1"/>
    </xf>
    <xf numFmtId="0" fontId="42" fillId="0" borderId="18" xfId="0" applyFont="1" applyBorder="1" applyAlignment="1">
      <alignment horizontal="center" wrapText="1"/>
    </xf>
    <xf numFmtId="3" fontId="42" fillId="0" borderId="18" xfId="0" applyNumberFormat="1" applyFont="1" applyBorder="1" applyAlignment="1">
      <alignment horizontal="center" wrapText="1"/>
    </xf>
    <xf numFmtId="0" fontId="42" fillId="0" borderId="19" xfId="0" applyFont="1" applyBorder="1" applyAlignment="1">
      <alignment horizontal="center" wrapText="1"/>
    </xf>
    <xf numFmtId="0" fontId="42" fillId="0" borderId="19" xfId="0" applyFont="1" applyBorder="1" applyAlignment="1">
      <alignment horizontal="justify" wrapText="1"/>
    </xf>
    <xf numFmtId="3" fontId="42" fillId="0" borderId="19" xfId="0" applyNumberFormat="1" applyFont="1" applyBorder="1" applyAlignment="1">
      <alignment horizontal="right" wrapText="1"/>
    </xf>
    <xf numFmtId="0" fontId="42" fillId="0" borderId="20" xfId="0" applyFont="1" applyBorder="1" applyAlignment="1">
      <alignment horizontal="center" wrapText="1"/>
    </xf>
    <xf numFmtId="0" fontId="42" fillId="0" borderId="20" xfId="0" applyFont="1" applyBorder="1" applyAlignment="1">
      <alignment horizontal="justify" wrapText="1"/>
    </xf>
    <xf numFmtId="3" fontId="42" fillId="0" borderId="20" xfId="0" applyNumberFormat="1" applyFont="1" applyBorder="1" applyAlignment="1">
      <alignment horizontal="right" wrapText="1"/>
    </xf>
    <xf numFmtId="3" fontId="42" fillId="0" borderId="20" xfId="0" applyNumberFormat="1" applyFont="1" applyBorder="1" applyAlignment="1">
      <alignment horizontal="justify" wrapText="1"/>
    </xf>
    <xf numFmtId="3" fontId="42" fillId="0" borderId="5" xfId="0" applyNumberFormat="1" applyFont="1" applyBorder="1" applyAlignment="1">
      <alignment horizontal="justify" wrapText="1"/>
    </xf>
    <xf numFmtId="0" fontId="42" fillId="0" borderId="2" xfId="0" applyFont="1" applyBorder="1" applyAlignment="1">
      <alignment horizontal="right" wrapText="1"/>
    </xf>
    <xf numFmtId="3" fontId="42" fillId="0" borderId="2" xfId="0" applyNumberFormat="1" applyFont="1" applyBorder="1" applyAlignment="1">
      <alignment horizontal="justify" wrapText="1"/>
    </xf>
    <xf numFmtId="3" fontId="4" fillId="0" borderId="8" xfId="0" applyNumberFormat="1" applyFont="1" applyFill="1" applyBorder="1" applyAlignment="1">
      <alignment horizontal="right" wrapText="1"/>
    </xf>
    <xf numFmtId="0" fontId="44" fillId="0" borderId="18" xfId="0" applyFont="1" applyBorder="1" applyAlignment="1">
      <alignment horizontal="center" wrapText="1"/>
    </xf>
    <xf numFmtId="0" fontId="43" fillId="0" borderId="21" xfId="0" applyFont="1" applyBorder="1" applyAlignment="1">
      <alignment horizontal="center" wrapText="1"/>
    </xf>
    <xf numFmtId="0" fontId="42" fillId="0" borderId="0" xfId="0" applyFont="1" applyAlignment="1"/>
    <xf numFmtId="0" fontId="47" fillId="2" borderId="22" xfId="0" applyFont="1" applyFill="1" applyBorder="1" applyAlignment="1">
      <alignment horizontal="center" wrapText="1"/>
    </xf>
    <xf numFmtId="0" fontId="47" fillId="2" borderId="23" xfId="0" applyFont="1" applyFill="1" applyBorder="1" applyAlignment="1">
      <alignment horizontal="center" wrapText="1"/>
    </xf>
    <xf numFmtId="3" fontId="37" fillId="2" borderId="24" xfId="0" applyNumberFormat="1" applyFont="1" applyFill="1" applyBorder="1" applyAlignment="1">
      <alignment horizontal="right" wrapText="1"/>
    </xf>
    <xf numFmtId="3" fontId="37" fillId="2" borderId="4" xfId="0" applyNumberFormat="1" applyFont="1" applyFill="1" applyBorder="1" applyAlignment="1">
      <alignment wrapText="1"/>
    </xf>
    <xf numFmtId="3" fontId="37" fillId="2" borderId="8" xfId="0" applyNumberFormat="1" applyFont="1" applyFill="1" applyBorder="1" applyAlignment="1">
      <alignment wrapText="1"/>
    </xf>
    <xf numFmtId="3" fontId="37" fillId="2" borderId="4" xfId="0" applyNumberFormat="1" applyFont="1" applyFill="1" applyBorder="1" applyAlignment="1">
      <alignment horizontal="right" wrapText="1"/>
    </xf>
    <xf numFmtId="3" fontId="37" fillId="2" borderId="8" xfId="0" applyNumberFormat="1" applyFont="1" applyFill="1" applyBorder="1" applyAlignment="1">
      <alignment horizontal="right" wrapText="1"/>
    </xf>
    <xf numFmtId="3" fontId="48" fillId="2" borderId="4" xfId="0" applyNumberFormat="1" applyFont="1" applyFill="1" applyBorder="1" applyAlignment="1">
      <alignment horizontal="right" wrapText="1"/>
    </xf>
    <xf numFmtId="3" fontId="48" fillId="2" borderId="8" xfId="0" applyNumberFormat="1" applyFont="1" applyFill="1" applyBorder="1" applyAlignment="1">
      <alignment horizontal="right" wrapText="1"/>
    </xf>
    <xf numFmtId="3" fontId="50" fillId="2" borderId="25" xfId="0" applyNumberFormat="1" applyFont="1" applyFill="1" applyBorder="1" applyAlignment="1">
      <alignment horizontal="center" wrapText="1"/>
    </xf>
    <xf numFmtId="0" fontId="49" fillId="2" borderId="11" xfId="0" applyFont="1" applyFill="1" applyBorder="1" applyAlignment="1">
      <alignment wrapText="1"/>
    </xf>
    <xf numFmtId="0" fontId="49" fillId="2" borderId="0" xfId="0" applyFont="1" applyFill="1" applyBorder="1" applyAlignment="1">
      <alignment wrapText="1"/>
    </xf>
    <xf numFmtId="0" fontId="47" fillId="2" borderId="4" xfId="0" applyFont="1" applyFill="1" applyBorder="1" applyAlignment="1">
      <alignment horizontal="center" wrapText="1"/>
    </xf>
    <xf numFmtId="0" fontId="47" fillId="2" borderId="8" xfId="0" applyFont="1" applyFill="1" applyBorder="1" applyAlignment="1">
      <alignment horizontal="center" wrapText="1"/>
    </xf>
    <xf numFmtId="3" fontId="32" fillId="2" borderId="4" xfId="0" applyNumberFormat="1" applyFont="1" applyFill="1" applyBorder="1" applyAlignment="1">
      <alignment horizontal="right" wrapText="1"/>
    </xf>
    <xf numFmtId="0" fontId="32" fillId="0" borderId="0" xfId="0" applyFont="1"/>
    <xf numFmtId="0" fontId="32" fillId="0" borderId="13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6" xfId="0" applyFont="1" applyBorder="1"/>
    <xf numFmtId="0" fontId="32" fillId="0" borderId="27" xfId="0" applyFont="1" applyBorder="1" applyAlignment="1">
      <alignment horizontal="right"/>
    </xf>
    <xf numFmtId="0" fontId="32" fillId="0" borderId="7" xfId="0" applyFont="1" applyBorder="1"/>
    <xf numFmtId="0" fontId="32" fillId="0" borderId="8" xfId="0" applyFont="1" applyBorder="1" applyAlignment="1">
      <alignment horizontal="right"/>
    </xf>
    <xf numFmtId="0" fontId="51" fillId="0" borderId="7" xfId="0" applyFont="1" applyBorder="1"/>
    <xf numFmtId="0" fontId="51" fillId="0" borderId="8" xfId="0" applyFont="1" applyBorder="1"/>
    <xf numFmtId="0" fontId="32" fillId="0" borderId="28" xfId="0" applyFont="1" applyBorder="1"/>
    <xf numFmtId="0" fontId="32" fillId="0" borderId="9" xfId="0" applyFont="1" applyBorder="1"/>
    <xf numFmtId="0" fontId="7" fillId="0" borderId="0" xfId="0" applyFont="1"/>
    <xf numFmtId="0" fontId="45" fillId="0" borderId="0" xfId="0" applyFont="1" applyBorder="1" applyAlignment="1">
      <alignment wrapText="1"/>
    </xf>
    <xf numFmtId="0" fontId="44" fillId="0" borderId="11" xfId="0" applyFont="1" applyBorder="1" applyAlignment="1">
      <alignment wrapText="1"/>
    </xf>
    <xf numFmtId="3" fontId="43" fillId="0" borderId="11" xfId="0" applyNumberFormat="1" applyFont="1" applyBorder="1" applyAlignment="1">
      <alignment wrapText="1"/>
    </xf>
    <xf numFmtId="0" fontId="44" fillId="0" borderId="0" xfId="0" applyFont="1" applyBorder="1" applyAlignment="1">
      <alignment wrapText="1"/>
    </xf>
    <xf numFmtId="3" fontId="43" fillId="0" borderId="0" xfId="0" applyNumberFormat="1" applyFont="1" applyBorder="1" applyAlignment="1">
      <alignment wrapText="1"/>
    </xf>
    <xf numFmtId="3" fontId="37" fillId="2" borderId="27" xfId="0" applyNumberFormat="1" applyFont="1" applyFill="1" applyBorder="1" applyAlignment="1">
      <alignment horizontal="right" wrapText="1"/>
    </xf>
    <xf numFmtId="3" fontId="50" fillId="2" borderId="16" xfId="0" applyNumberFormat="1" applyFont="1" applyFill="1" applyBorder="1" applyAlignment="1">
      <alignment horizontal="center" wrapText="1"/>
    </xf>
    <xf numFmtId="3" fontId="32" fillId="2" borderId="8" xfId="0" applyNumberFormat="1" applyFont="1" applyFill="1" applyBorder="1" applyAlignment="1">
      <alignment horizontal="right" wrapText="1"/>
    </xf>
    <xf numFmtId="3" fontId="38" fillId="0" borderId="4" xfId="0" applyNumberFormat="1" applyFont="1" applyBorder="1" applyAlignment="1">
      <alignment horizontal="right" vertical="top" wrapText="1"/>
    </xf>
    <xf numFmtId="3" fontId="38" fillId="0" borderId="4" xfId="0" applyNumberFormat="1" applyFont="1" applyFill="1" applyBorder="1" applyAlignment="1">
      <alignment horizontal="right" vertical="top" wrapText="1"/>
    </xf>
    <xf numFmtId="0" fontId="38" fillId="0" borderId="4" xfId="0" applyFont="1" applyBorder="1" applyAlignment="1">
      <alignment vertical="top" wrapText="1"/>
    </xf>
    <xf numFmtId="0" fontId="0" fillId="0" borderId="4" xfId="0" applyFill="1" applyBorder="1"/>
    <xf numFmtId="0" fontId="38" fillId="0" borderId="29" xfId="0" applyFont="1" applyBorder="1"/>
    <xf numFmtId="0" fontId="38" fillId="0" borderId="28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8" fillId="0" borderId="29" xfId="0" applyFont="1" applyBorder="1" applyAlignment="1">
      <alignment vertical="top" wrapText="1"/>
    </xf>
    <xf numFmtId="0" fontId="0" fillId="0" borderId="8" xfId="0" applyBorder="1"/>
    <xf numFmtId="0" fontId="38" fillId="0" borderId="7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center" wrapText="1"/>
    </xf>
    <xf numFmtId="0" fontId="0" fillId="0" borderId="7" xfId="0" applyBorder="1"/>
    <xf numFmtId="1" fontId="53" fillId="0" borderId="4" xfId="1" applyNumberFormat="1" applyFont="1" applyFill="1" applyBorder="1" applyAlignment="1">
      <alignment horizontal="center" vertical="center" wrapText="1"/>
    </xf>
    <xf numFmtId="1" fontId="18" fillId="0" borderId="4" xfId="1" applyNumberFormat="1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top" wrapText="1"/>
    </xf>
    <xf numFmtId="0" fontId="0" fillId="0" borderId="29" xfId="0" applyBorder="1"/>
    <xf numFmtId="0" fontId="5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top" wrapText="1"/>
    </xf>
    <xf numFmtId="0" fontId="55" fillId="0" borderId="0" xfId="0" applyFont="1" applyBorder="1" applyAlignment="1"/>
    <xf numFmtId="0" fontId="53" fillId="0" borderId="31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/>
    </xf>
    <xf numFmtId="0" fontId="25" fillId="0" borderId="7" xfId="0" applyFont="1" applyBorder="1" applyAlignment="1">
      <alignment horizontal="center" vertical="top" wrapText="1"/>
    </xf>
    <xf numFmtId="0" fontId="38" fillId="0" borderId="4" xfId="0" applyFont="1" applyBorder="1" applyAlignment="1">
      <alignment horizontal="center" vertical="top" wrapText="1"/>
    </xf>
    <xf numFmtId="0" fontId="37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top" wrapText="1"/>
    </xf>
    <xf numFmtId="0" fontId="17" fillId="0" borderId="4" xfId="0" applyFont="1" applyBorder="1"/>
    <xf numFmtId="0" fontId="37" fillId="0" borderId="4" xfId="0" applyFont="1" applyFill="1" applyBorder="1" applyAlignment="1">
      <alignment horizontal="center" vertical="top" wrapText="1"/>
    </xf>
    <xf numFmtId="0" fontId="37" fillId="0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5" fillId="2" borderId="15" xfId="0" applyFont="1" applyFill="1" applyBorder="1" applyAlignment="1">
      <alignment horizontal="center" vertical="top" wrapText="1"/>
    </xf>
    <xf numFmtId="0" fontId="35" fillId="2" borderId="33" xfId="0" applyFont="1" applyFill="1" applyBorder="1" applyAlignment="1">
      <alignment horizontal="center" vertical="top" wrapText="1"/>
    </xf>
    <xf numFmtId="0" fontId="35" fillId="2" borderId="14" xfId="0" applyFont="1" applyFill="1" applyBorder="1" applyAlignment="1">
      <alignment horizontal="center" vertical="top" wrapText="1"/>
    </xf>
    <xf numFmtId="0" fontId="35" fillId="0" borderId="7" xfId="0" applyFont="1" applyBorder="1" applyAlignment="1">
      <alignment horizontal="center" vertical="top" wrapText="1"/>
    </xf>
    <xf numFmtId="0" fontId="35" fillId="0" borderId="8" xfId="0" applyFont="1" applyBorder="1" applyAlignment="1">
      <alignment vertical="top" wrapText="1"/>
    </xf>
    <xf numFmtId="0" fontId="35" fillId="0" borderId="7" xfId="0" applyFont="1" applyBorder="1" applyAlignment="1">
      <alignment horizontal="center"/>
    </xf>
    <xf numFmtId="0" fontId="35" fillId="0" borderId="8" xfId="0" applyFont="1" applyFill="1" applyBorder="1"/>
    <xf numFmtId="0" fontId="0" fillId="0" borderId="7" xfId="0" applyBorder="1" applyAlignment="1">
      <alignment horizontal="center"/>
    </xf>
    <xf numFmtId="0" fontId="38" fillId="0" borderId="8" xfId="0" applyFont="1" applyFill="1" applyBorder="1"/>
    <xf numFmtId="0" fontId="38" fillId="0" borderId="8" xfId="0" applyNumberFormat="1" applyFont="1" applyFill="1" applyBorder="1" applyAlignment="1">
      <alignment wrapText="1"/>
    </xf>
    <xf numFmtId="0" fontId="35" fillId="0" borderId="8" xfId="0" applyFont="1" applyBorder="1"/>
    <xf numFmtId="0" fontId="38" fillId="0" borderId="34" xfId="0" applyFont="1" applyBorder="1" applyAlignment="1">
      <alignment horizontal="center"/>
    </xf>
    <xf numFmtId="0" fontId="38" fillId="0" borderId="34" xfId="0" applyFont="1" applyBorder="1" applyAlignment="1">
      <alignment horizontal="center" vertical="top" wrapText="1"/>
    </xf>
    <xf numFmtId="0" fontId="38" fillId="0" borderId="35" xfId="0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25" fillId="0" borderId="12" xfId="0" applyFont="1" applyBorder="1" applyAlignment="1">
      <alignment horizontal="center" vertical="top" wrapText="1"/>
    </xf>
    <xf numFmtId="0" fontId="38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 vertical="top" wrapText="1"/>
    </xf>
    <xf numFmtId="0" fontId="38" fillId="0" borderId="37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38" fillId="0" borderId="8" xfId="0" applyFont="1" applyBorder="1" applyAlignment="1">
      <alignment horizontal="center" vertical="top" wrapText="1"/>
    </xf>
    <xf numFmtId="0" fontId="38" fillId="0" borderId="9" xfId="0" applyFont="1" applyBorder="1" applyAlignment="1">
      <alignment horizontal="center"/>
    </xf>
    <xf numFmtId="0" fontId="38" fillId="0" borderId="29" xfId="0" applyFont="1" applyBorder="1" applyAlignment="1">
      <alignment wrapText="1"/>
    </xf>
    <xf numFmtId="0" fontId="38" fillId="0" borderId="8" xfId="0" applyFont="1" applyBorder="1" applyAlignment="1">
      <alignment wrapText="1"/>
    </xf>
    <xf numFmtId="0" fontId="38" fillId="0" borderId="1" xfId="0" applyFont="1" applyBorder="1" applyAlignment="1">
      <alignment horizontal="center" vertical="top" wrapText="1"/>
    </xf>
    <xf numFmtId="0" fontId="35" fillId="0" borderId="12" xfId="0" applyFont="1" applyBorder="1" applyAlignment="1"/>
    <xf numFmtId="0" fontId="35" fillId="0" borderId="12" xfId="0" applyFont="1" applyFill="1" applyBorder="1" applyAlignment="1"/>
    <xf numFmtId="0" fontId="35" fillId="0" borderId="34" xfId="0" applyFont="1" applyFill="1" applyBorder="1" applyAlignment="1"/>
    <xf numFmtId="0" fontId="38" fillId="0" borderId="29" xfId="0" applyFont="1" applyFill="1" applyBorder="1" applyAlignment="1"/>
    <xf numFmtId="0" fontId="35" fillId="0" borderId="34" xfId="0" applyFont="1" applyBorder="1" applyAlignment="1"/>
    <xf numFmtId="3" fontId="38" fillId="0" borderId="7" xfId="0" applyNumberFormat="1" applyFont="1" applyBorder="1" applyAlignment="1">
      <alignment horizontal="right" vertical="top" wrapText="1"/>
    </xf>
    <xf numFmtId="3" fontId="35" fillId="0" borderId="7" xfId="0" applyNumberFormat="1" applyFont="1" applyBorder="1" applyAlignment="1">
      <alignment horizontal="right" vertical="top" wrapText="1"/>
    </xf>
    <xf numFmtId="0" fontId="38" fillId="0" borderId="7" xfId="0" applyFont="1" applyBorder="1" applyAlignment="1">
      <alignment vertical="top" wrapText="1"/>
    </xf>
    <xf numFmtId="3" fontId="38" fillId="0" borderId="7" xfId="0" applyNumberFormat="1" applyFont="1" applyBorder="1" applyAlignment="1">
      <alignment horizontal="center" vertical="top" wrapText="1"/>
    </xf>
    <xf numFmtId="0" fontId="25" fillId="0" borderId="38" xfId="0" applyFont="1" applyBorder="1" applyAlignment="1">
      <alignment horizontal="center" vertical="top" wrapText="1"/>
    </xf>
    <xf numFmtId="0" fontId="38" fillId="0" borderId="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top" wrapText="1"/>
    </xf>
    <xf numFmtId="0" fontId="53" fillId="0" borderId="32" xfId="0" applyFont="1" applyBorder="1" applyAlignment="1">
      <alignment horizontal="center" vertical="center" wrapText="1"/>
    </xf>
    <xf numFmtId="0" fontId="53" fillId="0" borderId="3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top" wrapText="1"/>
    </xf>
    <xf numFmtId="0" fontId="35" fillId="0" borderId="7" xfId="0" applyFont="1" applyFill="1" applyBorder="1" applyAlignment="1"/>
    <xf numFmtId="0" fontId="35" fillId="0" borderId="7" xfId="0" applyFont="1" applyBorder="1" applyAlignment="1"/>
    <xf numFmtId="0" fontId="35" fillId="0" borderId="29" xfId="0" applyFont="1" applyFill="1" applyBorder="1" applyAlignment="1"/>
    <xf numFmtId="0" fontId="35" fillId="0" borderId="29" xfId="0" applyFont="1" applyBorder="1" applyAlignment="1"/>
    <xf numFmtId="0" fontId="25" fillId="0" borderId="8" xfId="0" applyFont="1" applyBorder="1" applyAlignment="1">
      <alignment horizontal="center" vertical="top" wrapText="1"/>
    </xf>
    <xf numFmtId="1" fontId="38" fillId="0" borderId="7" xfId="0" applyNumberFormat="1" applyFont="1" applyBorder="1" applyAlignment="1">
      <alignment horizontal="center"/>
    </xf>
    <xf numFmtId="3" fontId="38" fillId="0" borderId="2" xfId="0" applyNumberFormat="1" applyFont="1" applyBorder="1" applyAlignment="1">
      <alignment horizontal="center"/>
    </xf>
    <xf numFmtId="3" fontId="38" fillId="0" borderId="17" xfId="0" applyNumberFormat="1" applyFont="1" applyBorder="1" applyAlignment="1">
      <alignment horizontal="center"/>
    </xf>
    <xf numFmtId="0" fontId="25" fillId="0" borderId="14" xfId="0" applyFont="1" applyBorder="1" applyAlignment="1">
      <alignment horizontal="center" vertical="top" wrapText="1"/>
    </xf>
    <xf numFmtId="1" fontId="38" fillId="0" borderId="28" xfId="0" applyNumberFormat="1" applyFont="1" applyBorder="1" applyAlignment="1">
      <alignment horizontal="center"/>
    </xf>
    <xf numFmtId="0" fontId="38" fillId="0" borderId="43" xfId="0" applyFont="1" applyBorder="1"/>
    <xf numFmtId="0" fontId="38" fillId="0" borderId="3" xfId="0" applyFont="1" applyBorder="1" applyAlignment="1">
      <alignment horizontal="center"/>
    </xf>
    <xf numFmtId="3" fontId="38" fillId="0" borderId="5" xfId="0" applyNumberFormat="1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3" fontId="38" fillId="0" borderId="26" xfId="0" applyNumberFormat="1" applyFont="1" applyBorder="1" applyAlignment="1">
      <alignment horizontal="right" vertical="top" wrapText="1"/>
    </xf>
    <xf numFmtId="3" fontId="38" fillId="0" borderId="24" xfId="0" applyNumberFormat="1" applyFont="1" applyBorder="1" applyAlignment="1">
      <alignment horizontal="right" vertical="top" wrapText="1"/>
    </xf>
    <xf numFmtId="0" fontId="0" fillId="0" borderId="24" xfId="0" applyBorder="1"/>
    <xf numFmtId="0" fontId="0" fillId="0" borderId="43" xfId="0" applyBorder="1"/>
    <xf numFmtId="0" fontId="0" fillId="0" borderId="26" xfId="0" applyBorder="1"/>
    <xf numFmtId="0" fontId="0" fillId="0" borderId="27" xfId="0" applyBorder="1"/>
    <xf numFmtId="0" fontId="18" fillId="0" borderId="45" xfId="0" applyFont="1" applyBorder="1" applyAlignment="1">
      <alignment horizontal="center" vertical="center" wrapText="1"/>
    </xf>
    <xf numFmtId="164" fontId="52" fillId="0" borderId="15" xfId="1" applyNumberFormat="1" applyFont="1" applyBorder="1" applyAlignment="1">
      <alignment horizontal="center" vertical="center" wrapText="1"/>
    </xf>
    <xf numFmtId="164" fontId="52" fillId="0" borderId="33" xfId="1" applyNumberFormat="1" applyFont="1" applyBorder="1" applyAlignment="1">
      <alignment horizontal="center" vertical="center" wrapText="1"/>
    </xf>
    <xf numFmtId="164" fontId="56" fillId="0" borderId="33" xfId="1" applyNumberFormat="1" applyFont="1" applyBorder="1" applyAlignment="1">
      <alignment horizontal="center" vertical="center"/>
    </xf>
    <xf numFmtId="164" fontId="56" fillId="0" borderId="46" xfId="1" applyNumberFormat="1" applyFont="1" applyBorder="1" applyAlignment="1">
      <alignment horizontal="center" vertical="center"/>
    </xf>
    <xf numFmtId="164" fontId="56" fillId="0" borderId="15" xfId="1" applyNumberFormat="1" applyFont="1" applyBorder="1" applyAlignment="1">
      <alignment horizontal="center" vertical="center"/>
    </xf>
    <xf numFmtId="164" fontId="56" fillId="0" borderId="14" xfId="1" applyNumberFormat="1" applyFont="1" applyBorder="1" applyAlignment="1">
      <alignment horizontal="center" vertical="center"/>
    </xf>
    <xf numFmtId="164" fontId="52" fillId="0" borderId="7" xfId="1" applyNumberFormat="1" applyFont="1" applyBorder="1" applyAlignment="1">
      <alignment horizontal="center" vertical="center" wrapText="1"/>
    </xf>
    <xf numFmtId="164" fontId="52" fillId="0" borderId="4" xfId="1" applyNumberFormat="1" applyFont="1" applyBorder="1" applyAlignment="1">
      <alignment horizontal="center" vertical="center" wrapText="1"/>
    </xf>
    <xf numFmtId="164" fontId="56" fillId="0" borderId="4" xfId="1" applyNumberFormat="1" applyFont="1" applyBorder="1" applyAlignment="1">
      <alignment horizontal="center" vertical="center"/>
    </xf>
    <xf numFmtId="164" fontId="56" fillId="0" borderId="29" xfId="1" applyNumberFormat="1" applyFont="1" applyBorder="1" applyAlignment="1">
      <alignment horizontal="center" vertical="center"/>
    </xf>
    <xf numFmtId="164" fontId="56" fillId="0" borderId="7" xfId="1" applyNumberFormat="1" applyFont="1" applyBorder="1" applyAlignment="1">
      <alignment horizontal="center" vertical="center"/>
    </xf>
    <xf numFmtId="164" fontId="56" fillId="0" borderId="8" xfId="1" applyNumberFormat="1" applyFont="1" applyBorder="1" applyAlignment="1">
      <alignment horizontal="center" vertical="center"/>
    </xf>
    <xf numFmtId="164" fontId="52" fillId="0" borderId="4" xfId="1" applyNumberFormat="1" applyFont="1" applyFill="1" applyBorder="1" applyAlignment="1">
      <alignment horizontal="center" vertical="center" wrapText="1"/>
    </xf>
    <xf numFmtId="1" fontId="18" fillId="0" borderId="8" xfId="1" applyNumberFormat="1" applyFont="1" applyBorder="1" applyAlignment="1">
      <alignment horizontal="center" vertical="center"/>
    </xf>
    <xf numFmtId="1" fontId="52" fillId="0" borderId="4" xfId="1" applyNumberFormat="1" applyFont="1" applyFill="1" applyBorder="1" applyAlignment="1">
      <alignment horizontal="center" vertical="center" wrapText="1"/>
    </xf>
    <xf numFmtId="1" fontId="56" fillId="0" borderId="4" xfId="1" applyNumberFormat="1" applyFont="1" applyBorder="1" applyAlignment="1">
      <alignment horizontal="center" vertical="center"/>
    </xf>
    <xf numFmtId="164" fontId="18" fillId="0" borderId="4" xfId="1" applyNumberFormat="1" applyFont="1" applyBorder="1" applyAlignment="1">
      <alignment horizontal="center" vertical="center"/>
    </xf>
    <xf numFmtId="164" fontId="18" fillId="0" borderId="29" xfId="1" applyNumberFormat="1" applyFont="1" applyBorder="1" applyAlignment="1">
      <alignment horizontal="center" vertical="center"/>
    </xf>
    <xf numFmtId="1" fontId="18" fillId="0" borderId="29" xfId="1" applyNumberFormat="1" applyFont="1" applyBorder="1" applyAlignment="1">
      <alignment horizontal="center" vertical="center"/>
    </xf>
    <xf numFmtId="164" fontId="52" fillId="0" borderId="28" xfId="1" applyNumberFormat="1" applyFont="1" applyBorder="1" applyAlignment="1">
      <alignment horizontal="center" vertical="center" wrapText="1"/>
    </xf>
    <xf numFmtId="164" fontId="52" fillId="0" borderId="30" xfId="1" applyNumberFormat="1" applyFont="1" applyFill="1" applyBorder="1" applyAlignment="1">
      <alignment horizontal="center" vertical="center" wrapText="1"/>
    </xf>
    <xf numFmtId="164" fontId="56" fillId="0" borderId="30" xfId="1" applyNumberFormat="1" applyFont="1" applyBorder="1" applyAlignment="1">
      <alignment horizontal="center" vertical="center"/>
    </xf>
    <xf numFmtId="164" fontId="56" fillId="0" borderId="45" xfId="1" applyNumberFormat="1" applyFont="1" applyBorder="1" applyAlignment="1">
      <alignment horizontal="center" vertical="center"/>
    </xf>
    <xf numFmtId="164" fontId="56" fillId="0" borderId="28" xfId="1" applyNumberFormat="1" applyFont="1" applyBorder="1" applyAlignment="1">
      <alignment horizontal="center" vertical="center"/>
    </xf>
    <xf numFmtId="164" fontId="56" fillId="0" borderId="9" xfId="1" applyNumberFormat="1" applyFont="1" applyBorder="1" applyAlignment="1">
      <alignment horizontal="center" vertical="center"/>
    </xf>
    <xf numFmtId="1" fontId="56" fillId="0" borderId="8" xfId="1" applyNumberFormat="1" applyFont="1" applyBorder="1" applyAlignment="1">
      <alignment horizontal="center" vertical="center"/>
    </xf>
    <xf numFmtId="0" fontId="38" fillId="0" borderId="47" xfId="0" applyFont="1" applyBorder="1" applyAlignment="1">
      <alignment horizontal="center"/>
    </xf>
    <xf numFmtId="0" fontId="38" fillId="0" borderId="47" xfId="0" applyFont="1" applyBorder="1" applyAlignment="1">
      <alignment horizontal="center" vertical="top" wrapText="1"/>
    </xf>
    <xf numFmtId="3" fontId="38" fillId="0" borderId="19" xfId="0" applyNumberFormat="1" applyFont="1" applyBorder="1" applyAlignment="1">
      <alignment horizontal="center"/>
    </xf>
    <xf numFmtId="0" fontId="38" fillId="0" borderId="45" xfId="0" applyFont="1" applyBorder="1"/>
    <xf numFmtId="3" fontId="54" fillId="0" borderId="20" xfId="0" applyNumberFormat="1" applyFont="1" applyBorder="1" applyAlignment="1">
      <alignment horizontal="center" vertical="top" wrapText="1"/>
    </xf>
    <xf numFmtId="0" fontId="57" fillId="0" borderId="25" xfId="0" applyFont="1" applyFill="1" applyBorder="1" applyAlignment="1">
      <alignment horizontal="center" vertical="top" wrapText="1"/>
    </xf>
    <xf numFmtId="0" fontId="0" fillId="0" borderId="25" xfId="0" applyBorder="1"/>
    <xf numFmtId="0" fontId="0" fillId="0" borderId="16" xfId="0" applyBorder="1"/>
    <xf numFmtId="3" fontId="35" fillId="0" borderId="48" xfId="0" applyNumberFormat="1" applyFont="1" applyFill="1" applyBorder="1" applyAlignment="1">
      <alignment horizontal="center" vertical="top" wrapText="1"/>
    </xf>
    <xf numFmtId="1" fontId="35" fillId="0" borderId="48" xfId="0" applyNumberFormat="1" applyFont="1" applyBorder="1"/>
    <xf numFmtId="0" fontId="57" fillId="0" borderId="16" xfId="0" applyFont="1" applyFill="1" applyBorder="1" applyAlignment="1">
      <alignment horizontal="center" vertical="top" wrapText="1"/>
    </xf>
    <xf numFmtId="1" fontId="25" fillId="0" borderId="15" xfId="0" applyNumberFormat="1" applyFont="1" applyBorder="1" applyAlignment="1">
      <alignment horizontal="center" vertical="top" wrapText="1"/>
    </xf>
    <xf numFmtId="1" fontId="25" fillId="0" borderId="46" xfId="0" applyNumberFormat="1" applyFont="1" applyBorder="1" applyAlignment="1">
      <alignment horizontal="center" vertical="top" wrapText="1"/>
    </xf>
    <xf numFmtId="1" fontId="38" fillId="0" borderId="29" xfId="0" applyNumberFormat="1" applyFont="1" applyBorder="1" applyAlignment="1">
      <alignment horizontal="center"/>
    </xf>
    <xf numFmtId="1" fontId="38" fillId="0" borderId="29" xfId="0" applyNumberFormat="1" applyFont="1" applyBorder="1" applyAlignment="1">
      <alignment horizontal="center" vertical="top" wrapText="1"/>
    </xf>
    <xf numFmtId="1" fontId="38" fillId="0" borderId="49" xfId="0" applyNumberFormat="1" applyFont="1" applyBorder="1" applyAlignment="1">
      <alignment horizontal="center"/>
    </xf>
    <xf numFmtId="1" fontId="38" fillId="0" borderId="45" xfId="0" applyNumberFormat="1" applyFont="1" applyBorder="1" applyAlignment="1">
      <alignment horizontal="center"/>
    </xf>
    <xf numFmtId="1" fontId="52" fillId="0" borderId="15" xfId="1" applyNumberFormat="1" applyFont="1" applyBorder="1" applyAlignment="1">
      <alignment horizontal="center" vertical="center" wrapText="1"/>
    </xf>
    <xf numFmtId="1" fontId="52" fillId="0" borderId="33" xfId="1" applyNumberFormat="1" applyFont="1" applyBorder="1" applyAlignment="1">
      <alignment horizontal="center" vertical="center" wrapText="1"/>
    </xf>
    <xf numFmtId="1" fontId="56" fillId="0" borderId="33" xfId="1" applyNumberFormat="1" applyFont="1" applyBorder="1" applyAlignment="1">
      <alignment horizontal="center" vertical="center"/>
    </xf>
    <xf numFmtId="1" fontId="56" fillId="0" borderId="46" xfId="1" applyNumberFormat="1" applyFont="1" applyBorder="1" applyAlignment="1">
      <alignment horizontal="center" vertical="center"/>
    </xf>
    <xf numFmtId="1" fontId="56" fillId="0" borderId="15" xfId="1" applyNumberFormat="1" applyFont="1" applyBorder="1" applyAlignment="1">
      <alignment horizontal="center" vertical="center"/>
    </xf>
    <xf numFmtId="1" fontId="56" fillId="0" borderId="14" xfId="1" applyNumberFormat="1" applyFont="1" applyBorder="1" applyAlignment="1">
      <alignment horizontal="center" vertical="center"/>
    </xf>
    <xf numFmtId="1" fontId="52" fillId="0" borderId="7" xfId="1" applyNumberFormat="1" applyFont="1" applyBorder="1" applyAlignment="1">
      <alignment horizontal="center" vertical="center" wrapText="1"/>
    </xf>
    <xf numFmtId="1" fontId="56" fillId="0" borderId="29" xfId="1" applyNumberFormat="1" applyFont="1" applyBorder="1" applyAlignment="1">
      <alignment horizontal="center" vertical="center"/>
    </xf>
    <xf numFmtId="1" fontId="56" fillId="0" borderId="7" xfId="1" applyNumberFormat="1" applyFont="1" applyBorder="1" applyAlignment="1">
      <alignment horizontal="center" vertical="center"/>
    </xf>
    <xf numFmtId="1" fontId="18" fillId="0" borderId="7" xfId="1" applyNumberFormat="1" applyFont="1" applyBorder="1" applyAlignment="1">
      <alignment horizontal="center" vertical="center"/>
    </xf>
    <xf numFmtId="1" fontId="52" fillId="0" borderId="32" xfId="1" applyNumberFormat="1" applyFont="1" applyBorder="1" applyAlignment="1">
      <alignment horizontal="center" vertical="center" wrapText="1"/>
    </xf>
    <xf numFmtId="1" fontId="52" fillId="0" borderId="39" xfId="1" applyNumberFormat="1" applyFont="1" applyFill="1" applyBorder="1" applyAlignment="1">
      <alignment horizontal="center" vertical="center" wrapText="1"/>
    </xf>
    <xf numFmtId="1" fontId="56" fillId="0" borderId="39" xfId="1" applyNumberFormat="1" applyFont="1" applyBorder="1" applyAlignment="1">
      <alignment horizontal="center" vertical="center"/>
    </xf>
    <xf numFmtId="1" fontId="56" fillId="0" borderId="49" xfId="1" applyNumberFormat="1" applyFont="1" applyBorder="1" applyAlignment="1">
      <alignment horizontal="center" vertical="center"/>
    </xf>
    <xf numFmtId="1" fontId="56" fillId="0" borderId="32" xfId="1" applyNumberFormat="1" applyFont="1" applyBorder="1" applyAlignment="1">
      <alignment horizontal="center" vertical="center"/>
    </xf>
    <xf numFmtId="1" fontId="56" fillId="0" borderId="40" xfId="1" applyNumberFormat="1" applyFont="1" applyBorder="1" applyAlignment="1">
      <alignment horizontal="center" vertical="center"/>
    </xf>
    <xf numFmtId="1" fontId="52" fillId="0" borderId="28" xfId="1" applyNumberFormat="1" applyFont="1" applyBorder="1" applyAlignment="1">
      <alignment horizontal="center" vertical="center" wrapText="1"/>
    </xf>
    <xf numFmtId="1" fontId="52" fillId="0" borderId="30" xfId="1" applyNumberFormat="1" applyFont="1" applyFill="1" applyBorder="1" applyAlignment="1">
      <alignment horizontal="center" vertical="center" wrapText="1"/>
    </xf>
    <xf numFmtId="1" fontId="56" fillId="0" borderId="30" xfId="1" applyNumberFormat="1" applyFont="1" applyBorder="1" applyAlignment="1">
      <alignment horizontal="center" vertical="center"/>
    </xf>
    <xf numFmtId="1" fontId="56" fillId="0" borderId="45" xfId="1" applyNumberFormat="1" applyFont="1" applyBorder="1" applyAlignment="1">
      <alignment horizontal="center" vertical="center"/>
    </xf>
    <xf numFmtId="1" fontId="56" fillId="0" borderId="28" xfId="1" applyNumberFormat="1" applyFont="1" applyBorder="1" applyAlignment="1">
      <alignment horizontal="center" vertical="center"/>
    </xf>
    <xf numFmtId="1" fontId="56" fillId="0" borderId="9" xfId="1" applyNumberFormat="1" applyFont="1" applyBorder="1" applyAlignment="1">
      <alignment horizontal="center" vertical="center"/>
    </xf>
    <xf numFmtId="3" fontId="54" fillId="0" borderId="50" xfId="0" applyNumberFormat="1" applyFont="1" applyBorder="1" applyAlignment="1">
      <alignment horizontal="center" vertical="top" wrapText="1"/>
    </xf>
    <xf numFmtId="0" fontId="57" fillId="0" borderId="51" xfId="0" applyFont="1" applyFill="1" applyBorder="1" applyAlignment="1">
      <alignment vertical="top" wrapText="1"/>
    </xf>
    <xf numFmtId="1" fontId="35" fillId="0" borderId="25" xfId="0" applyNumberFormat="1" applyFont="1" applyFill="1" applyBorder="1" applyAlignment="1">
      <alignment horizontal="center" vertical="top" wrapText="1"/>
    </xf>
    <xf numFmtId="0" fontId="0" fillId="0" borderId="51" xfId="0" applyBorder="1"/>
    <xf numFmtId="1" fontId="35" fillId="0" borderId="25" xfId="0" applyNumberFormat="1" applyFont="1" applyBorder="1"/>
    <xf numFmtId="0" fontId="0" fillId="0" borderId="32" xfId="0" applyBorder="1"/>
    <xf numFmtId="0" fontId="0" fillId="0" borderId="39" xfId="0" applyFill="1" applyBorder="1"/>
    <xf numFmtId="0" fontId="0" fillId="0" borderId="39" xfId="0" applyBorder="1"/>
    <xf numFmtId="0" fontId="0" fillId="0" borderId="49" xfId="0" applyBorder="1"/>
    <xf numFmtId="3" fontId="17" fillId="0" borderId="52" xfId="0" applyNumberFormat="1" applyFont="1" applyBorder="1" applyAlignment="1"/>
    <xf numFmtId="0" fontId="0" fillId="0" borderId="40" xfId="0" applyBorder="1"/>
    <xf numFmtId="3" fontId="17" fillId="0" borderId="53" xfId="0" applyNumberFormat="1" applyFont="1" applyBorder="1" applyAlignment="1"/>
    <xf numFmtId="0" fontId="17" fillId="0" borderId="52" xfId="0" applyFont="1" applyBorder="1" applyAlignment="1"/>
    <xf numFmtId="0" fontId="17" fillId="0" borderId="53" xfId="0" applyFont="1" applyBorder="1" applyAlignment="1"/>
    <xf numFmtId="0" fontId="11" fillId="0" borderId="3" xfId="0" applyFont="1" applyBorder="1"/>
    <xf numFmtId="3" fontId="39" fillId="0" borderId="54" xfId="0" applyNumberFormat="1" applyFont="1" applyBorder="1"/>
    <xf numFmtId="0" fontId="13" fillId="0" borderId="55" xfId="0" applyFont="1" applyBorder="1"/>
    <xf numFmtId="0" fontId="39" fillId="0" borderId="38" xfId="0" applyFont="1" applyBorder="1"/>
    <xf numFmtId="0" fontId="39" fillId="0" borderId="37" xfId="0" applyFont="1" applyFill="1" applyBorder="1"/>
    <xf numFmtId="3" fontId="13" fillId="0" borderId="56" xfId="0" applyNumberFormat="1" applyFont="1" applyBorder="1"/>
    <xf numFmtId="0" fontId="0" fillId="0" borderId="57" xfId="0" applyBorder="1"/>
    <xf numFmtId="0" fontId="0" fillId="0" borderId="31" xfId="0" applyBorder="1"/>
    <xf numFmtId="3" fontId="13" fillId="0" borderId="54" xfId="0" applyNumberFormat="1" applyFont="1" applyBorder="1"/>
    <xf numFmtId="3" fontId="39" fillId="0" borderId="19" xfId="3" applyNumberFormat="1" applyFont="1" applyFill="1" applyBorder="1"/>
    <xf numFmtId="3" fontId="39" fillId="0" borderId="17" xfId="0" applyNumberFormat="1" applyFont="1" applyBorder="1"/>
    <xf numFmtId="3" fontId="13" fillId="0" borderId="55" xfId="0" applyNumberFormat="1" applyFont="1" applyBorder="1"/>
    <xf numFmtId="0" fontId="39" fillId="0" borderId="46" xfId="0" applyFont="1" applyBorder="1"/>
    <xf numFmtId="0" fontId="39" fillId="0" borderId="45" xfId="0" applyFont="1" applyFill="1" applyBorder="1"/>
    <xf numFmtId="0" fontId="36" fillId="0" borderId="0" xfId="0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 vertical="top" wrapText="1"/>
    </xf>
    <xf numFmtId="0" fontId="38" fillId="0" borderId="0" xfId="0" applyFont="1" applyBorder="1"/>
    <xf numFmtId="0" fontId="38" fillId="0" borderId="0" xfId="0" applyFont="1" applyBorder="1" applyAlignment="1">
      <alignment horizontal="right"/>
    </xf>
    <xf numFmtId="0" fontId="9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9" fillId="0" borderId="8" xfId="0" applyFont="1" applyBorder="1"/>
    <xf numFmtId="0" fontId="59" fillId="0" borderId="7" xfId="0" applyFont="1" applyBorder="1"/>
    <xf numFmtId="3" fontId="19" fillId="0" borderId="8" xfId="0" applyNumberFormat="1" applyFont="1" applyBorder="1"/>
    <xf numFmtId="3" fontId="19" fillId="0" borderId="8" xfId="0" applyNumberFormat="1" applyFont="1" applyBorder="1" applyAlignment="1">
      <alignment horizontal="left"/>
    </xf>
    <xf numFmtId="0" fontId="59" fillId="0" borderId="32" xfId="0" applyFont="1" applyBorder="1"/>
    <xf numFmtId="0" fontId="60" fillId="0" borderId="7" xfId="0" applyFont="1" applyBorder="1"/>
    <xf numFmtId="3" fontId="60" fillId="0" borderId="8" xfId="0" applyNumberFormat="1" applyFont="1" applyBorder="1" applyAlignment="1">
      <alignment horizontal="right"/>
    </xf>
    <xf numFmtId="0" fontId="11" fillId="0" borderId="7" xfId="0" applyFont="1" applyBorder="1" applyAlignment="1">
      <alignment wrapText="1"/>
    </xf>
    <xf numFmtId="0" fontId="15" fillId="0" borderId="7" xfId="0" applyFont="1" applyBorder="1"/>
    <xf numFmtId="0" fontId="23" fillId="0" borderId="7" xfId="0" applyFont="1" applyBorder="1" applyAlignment="1">
      <alignment wrapText="1"/>
    </xf>
    <xf numFmtId="0" fontId="60" fillId="0" borderId="8" xfId="0" applyFont="1" applyBorder="1" applyAlignment="1">
      <alignment horizontal="right"/>
    </xf>
    <xf numFmtId="0" fontId="15" fillId="0" borderId="28" xfId="0" applyFont="1" applyBorder="1"/>
    <xf numFmtId="3" fontId="60" fillId="0" borderId="9" xfId="0" applyNumberFormat="1" applyFont="1" applyBorder="1" applyAlignment="1">
      <alignment horizontal="right"/>
    </xf>
    <xf numFmtId="0" fontId="20" fillId="0" borderId="51" xfId="0" applyFont="1" applyBorder="1" applyAlignment="1"/>
    <xf numFmtId="0" fontId="22" fillId="0" borderId="12" xfId="0" applyFont="1" applyBorder="1" applyAlignment="1">
      <alignment wrapText="1"/>
    </xf>
    <xf numFmtId="0" fontId="20" fillId="0" borderId="12" xfId="0" applyFont="1" applyBorder="1"/>
    <xf numFmtId="0" fontId="20" fillId="0" borderId="4" xfId="0" applyFont="1" applyBorder="1"/>
    <xf numFmtId="3" fontId="24" fillId="0" borderId="4" xfId="0" applyNumberFormat="1" applyFont="1" applyBorder="1"/>
    <xf numFmtId="0" fontId="20" fillId="0" borderId="7" xfId="0" applyFont="1" applyBorder="1"/>
    <xf numFmtId="3" fontId="24" fillId="0" borderId="8" xfId="0" applyNumberFormat="1" applyFont="1" applyBorder="1"/>
    <xf numFmtId="0" fontId="39" fillId="0" borderId="39" xfId="0" applyFont="1" applyBorder="1"/>
    <xf numFmtId="3" fontId="40" fillId="0" borderId="39" xfId="0" applyNumberFormat="1" applyFont="1" applyBorder="1"/>
    <xf numFmtId="0" fontId="42" fillId="0" borderId="3" xfId="0" applyFont="1" applyBorder="1" applyAlignment="1">
      <alignment horizontal="justify" wrapText="1"/>
    </xf>
    <xf numFmtId="0" fontId="44" fillId="0" borderId="51" xfId="0" applyFont="1" applyBorder="1" applyAlignment="1">
      <alignment horizontal="justify" wrapText="1"/>
    </xf>
    <xf numFmtId="3" fontId="43" fillId="0" borderId="54" xfId="0" applyNumberFormat="1" applyFont="1" applyBorder="1" applyAlignment="1">
      <alignment horizontal="right" wrapText="1"/>
    </xf>
    <xf numFmtId="0" fontId="42" fillId="0" borderId="50" xfId="0" applyFont="1" applyBorder="1" applyAlignment="1">
      <alignment horizontal="justify" wrapText="1"/>
    </xf>
    <xf numFmtId="0" fontId="43" fillId="0" borderId="51" xfId="0" applyFont="1" applyBorder="1" applyAlignment="1">
      <alignment horizontal="center" wrapText="1"/>
    </xf>
    <xf numFmtId="0" fontId="43" fillId="0" borderId="51" xfId="0" applyFont="1" applyBorder="1" applyAlignment="1">
      <alignment horizontal="justify" wrapText="1"/>
    </xf>
    <xf numFmtId="0" fontId="43" fillId="0" borderId="0" xfId="0" applyFont="1" applyBorder="1" applyAlignment="1">
      <alignment horizontal="justify" wrapText="1"/>
    </xf>
    <xf numFmtId="3" fontId="43" fillId="0" borderId="20" xfId="0" applyNumberFormat="1" applyFont="1" applyBorder="1" applyAlignment="1">
      <alignment horizontal="right" wrapText="1"/>
    </xf>
    <xf numFmtId="0" fontId="39" fillId="0" borderId="58" xfId="0" applyFont="1" applyFill="1" applyBorder="1"/>
    <xf numFmtId="3" fontId="17" fillId="0" borderId="59" xfId="0" applyNumberFormat="1" applyFont="1" applyBorder="1"/>
    <xf numFmtId="0" fontId="39" fillId="0" borderId="51" xfId="0" applyFont="1" applyBorder="1"/>
    <xf numFmtId="3" fontId="17" fillId="0" borderId="18" xfId="0" applyNumberFormat="1" applyFont="1" applyBorder="1"/>
    <xf numFmtId="3" fontId="36" fillId="2" borderId="39" xfId="0" applyNumberFormat="1" applyFont="1" applyFill="1" applyBorder="1" applyAlignment="1">
      <alignment horizontal="right" wrapText="1"/>
    </xf>
    <xf numFmtId="3" fontId="32" fillId="2" borderId="40" xfId="0" applyNumberFormat="1" applyFont="1" applyFill="1" applyBorder="1" applyAlignment="1">
      <alignment horizontal="right" wrapText="1"/>
    </xf>
    <xf numFmtId="3" fontId="12" fillId="0" borderId="0" xfId="0" applyNumberFormat="1" applyFont="1" applyAlignment="1">
      <alignment horizontal="center" vertical="center"/>
    </xf>
    <xf numFmtId="0" fontId="0" fillId="0" borderId="28" xfId="0" applyBorder="1"/>
    <xf numFmtId="0" fontId="0" fillId="0" borderId="30" xfId="0" applyBorder="1"/>
    <xf numFmtId="0" fontId="0" fillId="0" borderId="9" xfId="0" applyBorder="1"/>
    <xf numFmtId="0" fontId="25" fillId="0" borderId="12" xfId="0" applyFont="1" applyBorder="1"/>
    <xf numFmtId="0" fontId="25" fillId="0" borderId="12" xfId="0" applyFont="1" applyBorder="1" applyAlignment="1">
      <alignment wrapText="1"/>
    </xf>
    <xf numFmtId="0" fontId="63" fillId="0" borderId="12" xfId="0" applyFont="1" applyBorder="1" applyAlignment="1">
      <alignment wrapText="1"/>
    </xf>
    <xf numFmtId="0" fontId="63" fillId="0" borderId="12" xfId="0" applyFont="1" applyBorder="1"/>
    <xf numFmtId="0" fontId="25" fillId="0" borderId="2" xfId="0" applyFont="1" applyBorder="1" applyAlignment="1">
      <alignment horizontal="center"/>
    </xf>
    <xf numFmtId="3" fontId="25" fillId="0" borderId="2" xfId="0" applyNumberFormat="1" applyFont="1" applyBorder="1"/>
    <xf numFmtId="3" fontId="25" fillId="0" borderId="2" xfId="0" applyNumberFormat="1" applyFont="1" applyBorder="1" applyAlignment="1">
      <alignment vertical="center"/>
    </xf>
    <xf numFmtId="3" fontId="62" fillId="0" borderId="2" xfId="0" applyNumberFormat="1" applyFont="1" applyBorder="1"/>
    <xf numFmtId="3" fontId="62" fillId="0" borderId="2" xfId="0" applyNumberFormat="1" applyFont="1" applyFill="1" applyBorder="1"/>
    <xf numFmtId="3" fontId="25" fillId="0" borderId="2" xfId="0" applyNumberFormat="1" applyFont="1" applyFill="1" applyBorder="1"/>
    <xf numFmtId="3" fontId="25" fillId="0" borderId="2" xfId="0" applyNumberFormat="1" applyFont="1" applyBorder="1" applyAlignment="1">
      <alignment horizontal="right"/>
    </xf>
    <xf numFmtId="0" fontId="33" fillId="0" borderId="0" xfId="0" applyFont="1" applyAlignment="1">
      <alignment horizontal="center" vertical="top" wrapText="1"/>
    </xf>
    <xf numFmtId="0" fontId="16" fillId="0" borderId="58" xfId="0" applyFont="1" applyBorder="1"/>
    <xf numFmtId="0" fontId="14" fillId="0" borderId="38" xfId="0" applyFont="1" applyBorder="1"/>
    <xf numFmtId="0" fontId="15" fillId="0" borderId="12" xfId="0" applyFont="1" applyBorder="1"/>
    <xf numFmtId="0" fontId="10" fillId="0" borderId="12" xfId="0" applyFont="1" applyBorder="1"/>
    <xf numFmtId="0" fontId="16" fillId="0" borderId="12" xfId="0" applyFont="1" applyBorder="1"/>
    <xf numFmtId="0" fontId="10" fillId="0" borderId="37" xfId="0" applyFont="1" applyBorder="1"/>
    <xf numFmtId="3" fontId="16" fillId="0" borderId="59" xfId="0" applyNumberFormat="1" applyFont="1" applyBorder="1"/>
    <xf numFmtId="0" fontId="0" fillId="0" borderId="19" xfId="0" applyBorder="1"/>
    <xf numFmtId="3" fontId="8" fillId="0" borderId="17" xfId="0" applyNumberFormat="1" applyFont="1" applyBorder="1"/>
    <xf numFmtId="0" fontId="15" fillId="0" borderId="55" xfId="0" applyFont="1" applyBorder="1"/>
    <xf numFmtId="3" fontId="16" fillId="0" borderId="54" xfId="0" applyNumberFormat="1" applyFont="1" applyFill="1" applyBorder="1"/>
    <xf numFmtId="0" fontId="7" fillId="0" borderId="19" xfId="0" applyFont="1" applyBorder="1"/>
    <xf numFmtId="0" fontId="20" fillId="0" borderId="55" xfId="0" applyFont="1" applyBorder="1" applyAlignment="1">
      <alignment horizontal="center"/>
    </xf>
    <xf numFmtId="0" fontId="31" fillId="0" borderId="19" xfId="0" applyFont="1" applyBorder="1"/>
    <xf numFmtId="0" fontId="31" fillId="0" borderId="38" xfId="0" applyFont="1" applyBorder="1"/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16" fillId="0" borderId="25" xfId="0" applyFont="1" applyBorder="1" applyAlignment="1">
      <alignment horizontal="center" vertical="center"/>
    </xf>
    <xf numFmtId="0" fontId="22" fillId="0" borderId="3" xfId="0" applyFont="1" applyBorder="1" applyAlignment="1">
      <alignment wrapText="1"/>
    </xf>
    <xf numFmtId="3" fontId="22" fillId="0" borderId="24" xfId="0" applyNumberFormat="1" applyFont="1" applyBorder="1" applyAlignment="1">
      <alignment vertical="center"/>
    </xf>
    <xf numFmtId="3" fontId="22" fillId="0" borderId="4" xfId="0" applyNumberFormat="1" applyFont="1" applyBorder="1"/>
    <xf numFmtId="3" fontId="20" fillId="0" borderId="4" xfId="0" applyNumberFormat="1" applyFont="1" applyBorder="1"/>
    <xf numFmtId="0" fontId="22" fillId="0" borderId="37" xfId="0" applyFont="1" applyBorder="1"/>
    <xf numFmtId="3" fontId="22" fillId="0" borderId="30" xfId="0" applyNumberFormat="1" applyFont="1" applyBorder="1"/>
    <xf numFmtId="0" fontId="20" fillId="0" borderId="55" xfId="0" applyFont="1" applyBorder="1" applyAlignment="1">
      <alignment horizontal="left"/>
    </xf>
    <xf numFmtId="3" fontId="20" fillId="0" borderId="60" xfId="0" applyNumberFormat="1" applyFont="1" applyBorder="1"/>
    <xf numFmtId="0" fontId="22" fillId="0" borderId="15" xfId="0" applyFont="1" applyBorder="1"/>
    <xf numFmtId="3" fontId="22" fillId="0" borderId="33" xfId="0" applyNumberFormat="1" applyFont="1" applyBorder="1"/>
    <xf numFmtId="0" fontId="22" fillId="0" borderId="7" xfId="0" applyFont="1" applyBorder="1" applyAlignment="1">
      <alignment wrapText="1"/>
    </xf>
    <xf numFmtId="3" fontId="20" fillId="0" borderId="13" xfId="0" applyNumberFormat="1" applyFont="1" applyBorder="1"/>
    <xf numFmtId="3" fontId="20" fillId="0" borderId="25" xfId="0" applyNumberFormat="1" applyFont="1" applyBorder="1"/>
    <xf numFmtId="0" fontId="12" fillId="0" borderId="1" xfId="0" applyFont="1" applyBorder="1"/>
    <xf numFmtId="0" fontId="36" fillId="0" borderId="28" xfId="0" applyFont="1" applyBorder="1" applyAlignment="1">
      <alignment horizontal="center" vertical="top" wrapText="1"/>
    </xf>
    <xf numFmtId="0" fontId="37" fillId="0" borderId="30" xfId="0" applyFont="1" applyBorder="1" applyAlignment="1">
      <alignment horizontal="center" vertical="top" wrapText="1"/>
    </xf>
    <xf numFmtId="3" fontId="14" fillId="0" borderId="0" xfId="0" applyNumberFormat="1" applyFont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/>
    </xf>
    <xf numFmtId="0" fontId="39" fillId="0" borderId="54" xfId="0" applyFont="1" applyBorder="1" applyAlignment="1">
      <alignment horizontal="center" vertical="center"/>
    </xf>
    <xf numFmtId="0" fontId="39" fillId="0" borderId="58" xfId="0" applyFont="1" applyBorder="1"/>
    <xf numFmtId="3" fontId="39" fillId="0" borderId="58" xfId="0" applyNumberFormat="1" applyFont="1" applyBorder="1" applyAlignment="1">
      <alignment horizontal="right"/>
    </xf>
    <xf numFmtId="3" fontId="39" fillId="0" borderId="10" xfId="3" applyNumberFormat="1" applyFont="1" applyBorder="1"/>
    <xf numFmtId="3" fontId="39" fillId="0" borderId="21" xfId="0" applyNumberFormat="1" applyFont="1" applyBorder="1"/>
    <xf numFmtId="3" fontId="39" fillId="0" borderId="59" xfId="0" applyNumberFormat="1" applyFont="1" applyBorder="1" applyAlignment="1">
      <alignment horizontal="right"/>
    </xf>
    <xf numFmtId="0" fontId="11" fillId="0" borderId="19" xfId="0" applyFont="1" applyBorder="1"/>
    <xf numFmtId="0" fontId="11" fillId="0" borderId="2" xfId="0" applyFont="1" applyBorder="1"/>
    <xf numFmtId="0" fontId="11" fillId="0" borderId="17" xfId="0" applyFont="1" applyBorder="1"/>
    <xf numFmtId="1" fontId="11" fillId="0" borderId="19" xfId="3" applyNumberFormat="1" applyFont="1" applyBorder="1"/>
    <xf numFmtId="3" fontId="11" fillId="0" borderId="2" xfId="3" applyNumberFormat="1" applyFont="1" applyBorder="1"/>
    <xf numFmtId="3" fontId="11" fillId="0" borderId="2" xfId="3" applyNumberFormat="1" applyFont="1" applyFill="1" applyBorder="1"/>
    <xf numFmtId="3" fontId="11" fillId="0" borderId="17" xfId="3" applyNumberFormat="1" applyFont="1" applyFill="1" applyBorder="1"/>
    <xf numFmtId="1" fontId="11" fillId="0" borderId="34" xfId="3" applyNumberFormat="1" applyFont="1" applyBorder="1"/>
    <xf numFmtId="3" fontId="11" fillId="0" borderId="34" xfId="3" applyNumberFormat="1" applyFont="1" applyBorder="1"/>
    <xf numFmtId="3" fontId="11" fillId="0" borderId="2" xfId="0" applyNumberFormat="1" applyFont="1" applyBorder="1"/>
    <xf numFmtId="0" fontId="40" fillId="0" borderId="19" xfId="0" applyFont="1" applyBorder="1"/>
    <xf numFmtId="3" fontId="41" fillId="0" borderId="17" xfId="0" applyNumberFormat="1" applyFont="1" applyFill="1" applyBorder="1"/>
    <xf numFmtId="0" fontId="14" fillId="0" borderId="55" xfId="0" applyFont="1" applyBorder="1"/>
    <xf numFmtId="0" fontId="16" fillId="0" borderId="50" xfId="0" applyFont="1" applyBorder="1"/>
    <xf numFmtId="0" fontId="15" fillId="0" borderId="38" xfId="0" applyFont="1" applyBorder="1"/>
    <xf numFmtId="0" fontId="19" fillId="0" borderId="12" xfId="0" applyFont="1" applyBorder="1"/>
    <xf numFmtId="0" fontId="24" fillId="0" borderId="54" xfId="0" applyFont="1" applyBorder="1" applyAlignment="1">
      <alignment horizontal="center"/>
    </xf>
    <xf numFmtId="3" fontId="16" fillId="0" borderId="20" xfId="0" applyNumberFormat="1" applyFont="1" applyBorder="1"/>
    <xf numFmtId="0" fontId="15" fillId="0" borderId="20" xfId="0" applyFont="1" applyBorder="1"/>
    <xf numFmtId="0" fontId="16" fillId="0" borderId="59" xfId="0" applyFont="1" applyBorder="1"/>
    <xf numFmtId="3" fontId="16" fillId="0" borderId="59" xfId="1" applyNumberFormat="1" applyFont="1" applyBorder="1" applyAlignment="1">
      <alignment horizontal="right"/>
    </xf>
    <xf numFmtId="3" fontId="20" fillId="0" borderId="0" xfId="0" applyNumberFormat="1" applyFont="1" applyBorder="1"/>
    <xf numFmtId="0" fontId="12" fillId="0" borderId="3" xfId="0" applyFont="1" applyBorder="1"/>
    <xf numFmtId="0" fontId="12" fillId="0" borderId="12" xfId="0" applyFont="1" applyBorder="1"/>
    <xf numFmtId="0" fontId="37" fillId="2" borderId="1" xfId="0" applyFont="1" applyFill="1" applyBorder="1" applyAlignment="1">
      <alignment wrapText="1"/>
    </xf>
    <xf numFmtId="0" fontId="50" fillId="2" borderId="51" xfId="0" applyFont="1" applyFill="1" applyBorder="1" applyAlignment="1">
      <alignment wrapText="1"/>
    </xf>
    <xf numFmtId="3" fontId="17" fillId="2" borderId="15" xfId="0" applyNumberFormat="1" applyFont="1" applyFill="1" applyBorder="1" applyAlignment="1">
      <alignment wrapText="1"/>
    </xf>
    <xf numFmtId="3" fontId="17" fillId="2" borderId="7" xfId="0" applyNumberFormat="1" applyFont="1" applyFill="1" applyBorder="1" applyAlignment="1">
      <alignment wrapText="1"/>
    </xf>
    <xf numFmtId="3" fontId="50" fillId="2" borderId="13" xfId="0" applyNumberFormat="1" applyFont="1" applyFill="1" applyBorder="1" applyAlignment="1">
      <alignment horizontal="center" wrapText="1"/>
    </xf>
    <xf numFmtId="3" fontId="12" fillId="0" borderId="12" xfId="0" applyNumberFormat="1" applyFont="1" applyBorder="1"/>
    <xf numFmtId="3" fontId="12" fillId="0" borderId="1" xfId="0" applyNumberFormat="1" applyFont="1" applyBorder="1"/>
    <xf numFmtId="3" fontId="36" fillId="2" borderId="7" xfId="0" applyNumberFormat="1" applyFont="1" applyFill="1" applyBorder="1" applyAlignment="1">
      <alignment wrapText="1"/>
    </xf>
    <xf numFmtId="3" fontId="36" fillId="2" borderId="32" xfId="0" applyNumberFormat="1" applyFont="1" applyFill="1" applyBorder="1" applyAlignment="1">
      <alignment wrapText="1"/>
    </xf>
    <xf numFmtId="0" fontId="38" fillId="0" borderId="50" xfId="0" applyFont="1" applyBorder="1" applyAlignment="1">
      <alignment horizontal="center" vertical="top" wrapText="1"/>
    </xf>
    <xf numFmtId="3" fontId="38" fillId="0" borderId="59" xfId="0" applyNumberFormat="1" applyFont="1" applyBorder="1" applyAlignment="1">
      <alignment horizontal="center"/>
    </xf>
    <xf numFmtId="0" fontId="38" fillId="0" borderId="61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3" fontId="38" fillId="0" borderId="6" xfId="0" applyNumberFormat="1" applyFont="1" applyBorder="1" applyAlignment="1">
      <alignment horizontal="center"/>
    </xf>
    <xf numFmtId="0" fontId="38" fillId="0" borderId="49" xfId="0" applyFont="1" applyBorder="1" applyAlignment="1">
      <alignment wrapText="1"/>
    </xf>
    <xf numFmtId="0" fontId="38" fillId="0" borderId="58" xfId="0" applyFont="1" applyBorder="1" applyAlignment="1">
      <alignment horizontal="center" vertical="top" wrapText="1"/>
    </xf>
    <xf numFmtId="3" fontId="54" fillId="0" borderId="21" xfId="0" applyNumberFormat="1" applyFont="1" applyBorder="1" applyAlignment="1">
      <alignment horizontal="center" vertical="top" wrapText="1"/>
    </xf>
    <xf numFmtId="3" fontId="54" fillId="0" borderId="52" xfId="0" applyNumberFormat="1" applyFont="1" applyBorder="1" applyAlignment="1">
      <alignment horizontal="center" vertical="top" wrapText="1"/>
    </xf>
    <xf numFmtId="3" fontId="54" fillId="0" borderId="62" xfId="0" applyNumberFormat="1" applyFont="1" applyBorder="1" applyAlignment="1">
      <alignment horizontal="center" vertical="top" wrapText="1"/>
    </xf>
    <xf numFmtId="3" fontId="54" fillId="0" borderId="53" xfId="0" applyNumberFormat="1" applyFont="1" applyBorder="1" applyAlignment="1">
      <alignment horizontal="center" vertical="top" wrapText="1"/>
    </xf>
    <xf numFmtId="0" fontId="0" fillId="0" borderId="63" xfId="0" applyBorder="1"/>
    <xf numFmtId="0" fontId="0" fillId="0" borderId="30" xfId="0" applyFill="1" applyBorder="1"/>
    <xf numFmtId="0" fontId="0" fillId="0" borderId="45" xfId="0" applyBorder="1"/>
    <xf numFmtId="0" fontId="38" fillId="0" borderId="1" xfId="0" applyFont="1" applyBorder="1" applyAlignment="1">
      <alignment horizontal="center"/>
    </xf>
    <xf numFmtId="3" fontId="54" fillId="0" borderId="58" xfId="0" applyNumberFormat="1" applyFont="1" applyBorder="1" applyAlignment="1">
      <alignment horizontal="center" vertical="top" wrapText="1"/>
    </xf>
    <xf numFmtId="3" fontId="38" fillId="0" borderId="34" xfId="0" applyNumberFormat="1" applyFont="1" applyBorder="1" applyAlignment="1">
      <alignment horizontal="center"/>
    </xf>
    <xf numFmtId="3" fontId="38" fillId="0" borderId="35" xfId="0" applyNumberFormat="1" applyFont="1" applyBorder="1" applyAlignment="1">
      <alignment horizontal="center"/>
    </xf>
    <xf numFmtId="164" fontId="65" fillId="0" borderId="29" xfId="1" applyNumberFormat="1" applyFont="1" applyBorder="1" applyAlignment="1">
      <alignment horizontal="center" vertical="center"/>
    </xf>
    <xf numFmtId="0" fontId="38" fillId="0" borderId="34" xfId="0" applyFont="1" applyBorder="1"/>
    <xf numFmtId="3" fontId="11" fillId="0" borderId="1" xfId="3" applyNumberFormat="1" applyFont="1" applyFill="1" applyBorder="1"/>
    <xf numFmtId="3" fontId="7" fillId="0" borderId="2" xfId="1" applyNumberFormat="1" applyFont="1" applyBorder="1" applyAlignment="1">
      <alignment horizontal="right"/>
    </xf>
    <xf numFmtId="3" fontId="7" fillId="0" borderId="17" xfId="1" applyNumberFormat="1" applyFont="1" applyBorder="1" applyAlignment="1">
      <alignment horizontal="right"/>
    </xf>
    <xf numFmtId="0" fontId="25" fillId="0" borderId="1" xfId="0" applyFont="1" applyBorder="1"/>
    <xf numFmtId="3" fontId="25" fillId="0" borderId="6" xfId="0" applyNumberFormat="1" applyFont="1" applyFill="1" applyBorder="1"/>
    <xf numFmtId="0" fontId="23" fillId="0" borderId="51" xfId="0" applyFont="1" applyBorder="1"/>
    <xf numFmtId="3" fontId="23" fillId="0" borderId="18" xfId="0" applyNumberFormat="1" applyFont="1" applyFill="1" applyBorder="1" applyAlignment="1"/>
    <xf numFmtId="0" fontId="16" fillId="0" borderId="54" xfId="0" applyFont="1" applyBorder="1" applyAlignment="1">
      <alignment horizontal="center" vertical="center"/>
    </xf>
    <xf numFmtId="0" fontId="20" fillId="0" borderId="75" xfId="0" applyFont="1" applyBorder="1"/>
    <xf numFmtId="3" fontId="20" fillId="0" borderId="76" xfId="0" applyNumberFormat="1" applyFont="1" applyBorder="1"/>
    <xf numFmtId="3" fontId="14" fillId="0" borderId="0" xfId="0" applyNumberFormat="1" applyFont="1" applyAlignment="1">
      <alignment horizontal="center" vertical="center"/>
    </xf>
    <xf numFmtId="0" fontId="22" fillId="0" borderId="4" xfId="0" applyFont="1" applyBorder="1"/>
    <xf numFmtId="3" fontId="20" fillId="3" borderId="4" xfId="0" applyNumberFormat="1" applyFont="1" applyFill="1" applyBorder="1"/>
    <xf numFmtId="3" fontId="12" fillId="0" borderId="0" xfId="0" applyNumberFormat="1" applyFont="1" applyAlignment="1">
      <alignment horizontal="right" vertical="center"/>
    </xf>
    <xf numFmtId="3" fontId="14" fillId="0" borderId="0" xfId="0" applyNumberFormat="1" applyFont="1" applyAlignment="1"/>
    <xf numFmtId="3" fontId="14" fillId="0" borderId="0" xfId="0" applyNumberFormat="1" applyFont="1" applyAlignment="1">
      <alignment vertical="center"/>
    </xf>
    <xf numFmtId="14" fontId="0" fillId="0" borderId="0" xfId="0" applyNumberFormat="1" applyAlignment="1"/>
    <xf numFmtId="3" fontId="22" fillId="0" borderId="4" xfId="0" applyNumberFormat="1" applyFont="1" applyFill="1" applyBorder="1"/>
    <xf numFmtId="0" fontId="22" fillId="0" borderId="4" xfId="0" applyFont="1" applyFill="1" applyBorder="1"/>
    <xf numFmtId="3" fontId="20" fillId="0" borderId="4" xfId="0" applyNumberFormat="1" applyFont="1" applyFill="1" applyBorder="1"/>
    <xf numFmtId="3" fontId="12" fillId="0" borderId="0" xfId="0" applyNumberFormat="1" applyFont="1" applyAlignment="1">
      <alignment horizontal="right"/>
    </xf>
    <xf numFmtId="3" fontId="66" fillId="4" borderId="4" xfId="0" applyNumberFormat="1" applyFont="1" applyFill="1" applyBorder="1"/>
    <xf numFmtId="3" fontId="66" fillId="0" borderId="4" xfId="0" applyNumberFormat="1" applyFont="1" applyBorder="1"/>
    <xf numFmtId="3" fontId="37" fillId="2" borderId="39" xfId="0" applyNumberFormat="1" applyFont="1" applyFill="1" applyBorder="1" applyAlignment="1">
      <alignment horizontal="right" wrapText="1"/>
    </xf>
    <xf numFmtId="3" fontId="37" fillId="2" borderId="40" xfId="0" applyNumberFormat="1" applyFont="1" applyFill="1" applyBorder="1" applyAlignment="1">
      <alignment horizontal="right" wrapText="1"/>
    </xf>
    <xf numFmtId="0" fontId="61" fillId="2" borderId="55" xfId="0" applyFont="1" applyFill="1" applyBorder="1" applyAlignment="1">
      <alignment wrapText="1"/>
    </xf>
    <xf numFmtId="3" fontId="61" fillId="2" borderId="67" xfId="0" applyNumberFormat="1" applyFont="1" applyFill="1" applyBorder="1" applyAlignment="1">
      <alignment wrapText="1"/>
    </xf>
    <xf numFmtId="3" fontId="61" fillId="2" borderId="60" xfId="0" applyNumberFormat="1" applyFont="1" applyFill="1" applyBorder="1" applyAlignment="1">
      <alignment wrapText="1"/>
    </xf>
    <xf numFmtId="3" fontId="61" fillId="2" borderId="77" xfId="0" applyNumberFormat="1" applyFont="1" applyFill="1" applyBorder="1" applyAlignment="1">
      <alignment wrapText="1"/>
    </xf>
    <xf numFmtId="0" fontId="0" fillId="0" borderId="60" xfId="0" applyBorder="1"/>
    <xf numFmtId="0" fontId="0" fillId="0" borderId="77" xfId="0" applyBorder="1"/>
    <xf numFmtId="3" fontId="12" fillId="0" borderId="55" xfId="0" applyNumberFormat="1" applyFont="1" applyFill="1" applyBorder="1"/>
    <xf numFmtId="3" fontId="23" fillId="0" borderId="51" xfId="0" applyNumberFormat="1" applyFont="1" applyFill="1" applyBorder="1"/>
    <xf numFmtId="3" fontId="36" fillId="2" borderId="67" xfId="0" applyNumberFormat="1" applyFont="1" applyFill="1" applyBorder="1" applyAlignment="1">
      <alignment wrapText="1"/>
    </xf>
    <xf numFmtId="3" fontId="17" fillId="0" borderId="13" xfId="0" applyNumberFormat="1" applyFont="1" applyBorder="1"/>
    <xf numFmtId="0" fontId="50" fillId="2" borderId="55" xfId="0" applyFont="1" applyFill="1" applyBorder="1" applyAlignment="1">
      <alignment wrapText="1"/>
    </xf>
    <xf numFmtId="0" fontId="49" fillId="2" borderId="56" xfId="0" applyFont="1" applyFill="1" applyBorder="1" applyAlignment="1">
      <alignment wrapText="1"/>
    </xf>
    <xf numFmtId="0" fontId="50" fillId="2" borderId="50" xfId="0" applyFont="1" applyFill="1" applyBorder="1" applyAlignment="1">
      <alignment wrapText="1"/>
    </xf>
    <xf numFmtId="0" fontId="49" fillId="2" borderId="78" xfId="0" applyFont="1" applyFill="1" applyBorder="1" applyAlignment="1">
      <alignment wrapText="1"/>
    </xf>
    <xf numFmtId="0" fontId="53" fillId="0" borderId="29" xfId="0" applyFont="1" applyFill="1" applyBorder="1" applyAlignment="1">
      <alignment wrapText="1"/>
    </xf>
    <xf numFmtId="0" fontId="53" fillId="0" borderId="29" xfId="0" applyNumberFormat="1" applyFont="1" applyFill="1" applyBorder="1" applyAlignment="1">
      <alignment wrapText="1"/>
    </xf>
    <xf numFmtId="0" fontId="53" fillId="0" borderId="49" xfId="0" applyFont="1" applyBorder="1" applyAlignment="1">
      <alignment wrapText="1"/>
    </xf>
    <xf numFmtId="0" fontId="53" fillId="0" borderId="29" xfId="0" applyFont="1" applyBorder="1" applyAlignment="1">
      <alignment vertical="top" wrapText="1"/>
    </xf>
    <xf numFmtId="0" fontId="35" fillId="0" borderId="67" xfId="0" applyFont="1" applyBorder="1" applyAlignment="1">
      <alignment horizontal="left"/>
    </xf>
    <xf numFmtId="0" fontId="35" fillId="0" borderId="68" xfId="0" applyFont="1" applyBorder="1" applyAlignment="1">
      <alignment horizontal="left"/>
    </xf>
    <xf numFmtId="0" fontId="0" fillId="0" borderId="11" xfId="0" applyBorder="1"/>
    <xf numFmtId="1" fontId="35" fillId="0" borderId="79" xfId="0" applyNumberFormat="1" applyFont="1" applyBorder="1"/>
    <xf numFmtId="0" fontId="0" fillId="0" borderId="68" xfId="0" applyBorder="1"/>
    <xf numFmtId="0" fontId="0" fillId="0" borderId="79" xfId="0" applyBorder="1"/>
    <xf numFmtId="0" fontId="0" fillId="0" borderId="56" xfId="0" applyBorder="1"/>
    <xf numFmtId="0" fontId="52" fillId="0" borderId="29" xfId="0" applyFont="1" applyFill="1" applyBorder="1" applyAlignment="1">
      <alignment wrapText="1"/>
    </xf>
    <xf numFmtId="0" fontId="52" fillId="0" borderId="29" xfId="0" applyNumberFormat="1" applyFont="1" applyFill="1" applyBorder="1" applyAlignment="1">
      <alignment wrapText="1"/>
    </xf>
    <xf numFmtId="0" fontId="33" fillId="0" borderId="0" xfId="0" applyFont="1" applyAlignment="1">
      <alignment horizontal="center" vertical="top" wrapText="1"/>
    </xf>
    <xf numFmtId="0" fontId="34" fillId="0" borderId="0" xfId="0" applyFont="1" applyFill="1" applyAlignment="1">
      <alignment horizontal="center" vertical="top" wrapText="1"/>
    </xf>
    <xf numFmtId="14" fontId="34" fillId="0" borderId="0" xfId="0" applyNumberFormat="1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30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5" fillId="0" borderId="51" xfId="0" applyFont="1" applyFill="1" applyBorder="1" applyAlignment="1">
      <alignment horizontal="left" vertical="top" wrapText="1"/>
    </xf>
    <xf numFmtId="0" fontId="35" fillId="0" borderId="64" xfId="0" applyFont="1" applyFill="1" applyBorder="1" applyAlignment="1">
      <alignment horizontal="left" vertical="top" wrapText="1"/>
    </xf>
    <xf numFmtId="0" fontId="38" fillId="0" borderId="14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top" wrapText="1"/>
    </xf>
    <xf numFmtId="0" fontId="38" fillId="0" borderId="28" xfId="0" applyFont="1" applyBorder="1" applyAlignment="1">
      <alignment horizontal="center" vertical="top" wrapText="1"/>
    </xf>
    <xf numFmtId="0" fontId="0" fillId="0" borderId="38" xfId="0" applyBorder="1" applyAlignment="1">
      <alignment horizontal="right"/>
    </xf>
    <xf numFmtId="0" fontId="0" fillId="0" borderId="66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14" xfId="0" applyBorder="1" applyAlignment="1">
      <alignment horizontal="right"/>
    </xf>
    <xf numFmtId="0" fontId="55" fillId="0" borderId="57" xfId="0" applyFont="1" applyBorder="1" applyAlignment="1">
      <alignment horizontal="center"/>
    </xf>
    <xf numFmtId="0" fontId="55" fillId="0" borderId="33" xfId="0" applyFont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35" fillId="0" borderId="51" xfId="0" applyFont="1" applyBorder="1" applyAlignment="1">
      <alignment horizontal="left"/>
    </xf>
    <xf numFmtId="0" fontId="35" fillId="0" borderId="65" xfId="0" applyFont="1" applyBorder="1" applyAlignment="1">
      <alignment horizontal="left"/>
    </xf>
    <xf numFmtId="0" fontId="38" fillId="0" borderId="21" xfId="0" applyFont="1" applyBorder="1" applyAlignment="1">
      <alignment horizontal="justify" vertical="top" wrapText="1"/>
    </xf>
    <xf numFmtId="0" fontId="38" fillId="0" borderId="62" xfId="0" applyFont="1" applyBorder="1" applyAlignment="1">
      <alignment horizontal="justify" vertical="top" wrapText="1"/>
    </xf>
    <xf numFmtId="0" fontId="58" fillId="0" borderId="12" xfId="0" applyFont="1" applyBorder="1" applyAlignment="1">
      <alignment horizontal="center" vertical="top" wrapText="1"/>
    </xf>
    <xf numFmtId="0" fontId="58" fillId="0" borderId="34" xfId="0" applyFont="1" applyBorder="1" applyAlignment="1">
      <alignment horizontal="center" vertical="top" wrapText="1"/>
    </xf>
    <xf numFmtId="0" fontId="38" fillId="0" borderId="46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67" xfId="0" applyFont="1" applyBorder="1" applyAlignment="1">
      <alignment horizontal="justify" vertical="top" wrapText="1"/>
    </xf>
    <xf numFmtId="0" fontId="38" fillId="0" borderId="68" xfId="0" applyFont="1" applyBorder="1" applyAlignment="1">
      <alignment horizontal="justify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36" xfId="0" applyFont="1" applyBorder="1" applyAlignment="1">
      <alignment horizontal="left" vertical="top" wrapText="1"/>
    </xf>
    <xf numFmtId="0" fontId="38" fillId="0" borderId="7" xfId="0" applyFont="1" applyBorder="1" applyAlignment="1">
      <alignment horizontal="center" vertical="top" wrapText="1"/>
    </xf>
    <xf numFmtId="0" fontId="38" fillId="0" borderId="8" xfId="0" applyFont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left" vertical="top" wrapText="1"/>
    </xf>
    <xf numFmtId="0" fontId="35" fillId="0" borderId="25" xfId="0" applyFont="1" applyFill="1" applyBorder="1" applyAlignment="1">
      <alignment horizontal="left" vertical="top" wrapText="1"/>
    </xf>
    <xf numFmtId="0" fontId="35" fillId="0" borderId="13" xfId="0" applyFont="1" applyBorder="1" applyAlignment="1">
      <alignment horizontal="left"/>
    </xf>
    <xf numFmtId="0" fontId="35" fillId="0" borderId="25" xfId="0" applyFont="1" applyBorder="1" applyAlignment="1">
      <alignment horizontal="left"/>
    </xf>
    <xf numFmtId="0" fontId="21" fillId="0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38" fillId="0" borderId="3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0" fontId="38" fillId="0" borderId="19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38" xfId="0" applyFont="1" applyBorder="1" applyAlignment="1">
      <alignment horizontal="center" vertical="top" wrapText="1"/>
    </xf>
    <xf numFmtId="0" fontId="25" fillId="0" borderId="42" xfId="0" applyFont="1" applyBorder="1" applyAlignment="1">
      <alignment horizontal="center" vertical="top" wrapText="1"/>
    </xf>
    <xf numFmtId="0" fontId="38" fillId="0" borderId="57" xfId="0" applyFont="1" applyBorder="1" applyAlignment="1">
      <alignment horizontal="center" vertical="top" wrapText="1"/>
    </xf>
    <xf numFmtId="0" fontId="38" fillId="0" borderId="46" xfId="0" applyFont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/>
    </xf>
    <xf numFmtId="0" fontId="55" fillId="0" borderId="66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64" fillId="0" borderId="0" xfId="0" applyNumberFormat="1" applyFont="1" applyAlignment="1">
      <alignment horizontal="center" vertical="top" wrapText="1"/>
    </xf>
    <xf numFmtId="3" fontId="2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4" fontId="6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64" fillId="0" borderId="0" xfId="0" applyFont="1" applyFill="1" applyBorder="1" applyAlignment="1">
      <alignment horizontal="center" vertical="top" wrapText="1"/>
    </xf>
    <xf numFmtId="0" fontId="43" fillId="0" borderId="69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wrapText="1"/>
    </xf>
    <xf numFmtId="3" fontId="42" fillId="0" borderId="10" xfId="0" applyNumberFormat="1" applyFont="1" applyBorder="1" applyAlignment="1">
      <alignment horizontal="center" wrapText="1"/>
    </xf>
    <xf numFmtId="0" fontId="36" fillId="2" borderId="38" xfId="0" applyFont="1" applyFill="1" applyBorder="1" applyAlignment="1">
      <alignment horizontal="center" wrapText="1"/>
    </xf>
    <xf numFmtId="0" fontId="36" fillId="2" borderId="12" xfId="0" applyFont="1" applyFill="1" applyBorder="1" applyAlignment="1">
      <alignment horizontal="center" wrapText="1"/>
    </xf>
    <xf numFmtId="0" fontId="47" fillId="2" borderId="15" xfId="0" applyFont="1" applyFill="1" applyBorder="1" applyAlignment="1">
      <alignment horizontal="center" wrapText="1"/>
    </xf>
    <xf numFmtId="0" fontId="47" fillId="2" borderId="7" xfId="0" applyFont="1" applyFill="1" applyBorder="1" applyAlignment="1">
      <alignment horizontal="center" wrapText="1"/>
    </xf>
    <xf numFmtId="0" fontId="46" fillId="2" borderId="33" xfId="0" applyFont="1" applyFill="1" applyBorder="1" applyAlignment="1">
      <alignment horizontal="center" wrapText="1"/>
    </xf>
    <xf numFmtId="0" fontId="46" fillId="2" borderId="14" xfId="0" applyFont="1" applyFill="1" applyBorder="1" applyAlignment="1">
      <alignment horizontal="center" wrapText="1"/>
    </xf>
    <xf numFmtId="0" fontId="4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6" fillId="2" borderId="55" xfId="0" applyFont="1" applyFill="1" applyBorder="1" applyAlignment="1">
      <alignment horizontal="center" wrapText="1"/>
    </xf>
    <xf numFmtId="0" fontId="36" fillId="2" borderId="58" xfId="0" applyFont="1" applyFill="1" applyBorder="1" applyAlignment="1">
      <alignment horizontal="center" wrapText="1"/>
    </xf>
    <xf numFmtId="0" fontId="47" fillId="2" borderId="70" xfId="0" applyFont="1" applyFill="1" applyBorder="1" applyAlignment="1">
      <alignment horizontal="center" wrapText="1"/>
    </xf>
    <xf numFmtId="0" fontId="47" fillId="2" borderId="71" xfId="0" applyFont="1" applyFill="1" applyBorder="1" applyAlignment="1">
      <alignment horizontal="center" wrapText="1"/>
    </xf>
    <xf numFmtId="0" fontId="46" fillId="2" borderId="72" xfId="0" applyFont="1" applyFill="1" applyBorder="1" applyAlignment="1">
      <alignment horizontal="center" wrapText="1"/>
    </xf>
    <xf numFmtId="0" fontId="46" fillId="2" borderId="73" xfId="0" applyFont="1" applyFill="1" applyBorder="1" applyAlignment="1">
      <alignment horizontal="center" wrapText="1"/>
    </xf>
    <xf numFmtId="0" fontId="46" fillId="2" borderId="74" xfId="0" applyFont="1" applyFill="1" applyBorder="1" applyAlignment="1">
      <alignment horizontal="center" wrapText="1"/>
    </xf>
    <xf numFmtId="0" fontId="49" fillId="2" borderId="0" xfId="0" applyFont="1" applyFill="1" applyBorder="1" applyAlignment="1">
      <alignment horizontal="center" wrapText="1"/>
    </xf>
    <xf numFmtId="0" fontId="49" fillId="2" borderId="78" xfId="0" applyFont="1" applyFill="1" applyBorder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vertical="center"/>
    </xf>
  </cellXfs>
  <cellStyles count="4">
    <cellStyle name="Ezres" xfId="1" builtinId="3"/>
    <cellStyle name="Normál" xfId="0" builtinId="0"/>
    <cellStyle name="Normál 2" xfId="2"/>
    <cellStyle name="Százalék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17"/>
  <sheetViews>
    <sheetView workbookViewId="0">
      <selection activeCell="F16" sqref="F16"/>
    </sheetView>
  </sheetViews>
  <sheetFormatPr defaultRowHeight="12.75"/>
  <cols>
    <col min="2" max="2" width="5.28515625" customWidth="1"/>
    <col min="3" max="3" width="6" customWidth="1"/>
    <col min="4" max="4" width="59.140625" customWidth="1"/>
  </cols>
  <sheetData>
    <row r="1" spans="2:4" ht="15">
      <c r="B1" s="556" t="s">
        <v>271</v>
      </c>
      <c r="C1" s="556"/>
      <c r="D1" s="556"/>
    </row>
    <row r="2" spans="2:4" ht="15">
      <c r="B2" s="557" t="s">
        <v>64</v>
      </c>
      <c r="C2" s="557"/>
      <c r="D2" s="557"/>
    </row>
    <row r="3" spans="2:4" ht="18" customHeight="1" thickBot="1">
      <c r="B3" s="558">
        <v>41639</v>
      </c>
      <c r="C3" s="559"/>
      <c r="D3" s="559"/>
    </row>
    <row r="4" spans="2:4">
      <c r="B4" s="187" t="s">
        <v>65</v>
      </c>
      <c r="C4" s="188" t="s">
        <v>66</v>
      </c>
      <c r="D4" s="189" t="s">
        <v>67</v>
      </c>
    </row>
    <row r="5" spans="2:4" ht="14.1" customHeight="1">
      <c r="B5" s="190" t="s">
        <v>68</v>
      </c>
      <c r="C5" s="182"/>
      <c r="D5" s="191" t="s">
        <v>272</v>
      </c>
    </row>
    <row r="6" spans="2:4" ht="14.1" customHeight="1">
      <c r="B6" s="41"/>
      <c r="C6" s="42">
        <v>1</v>
      </c>
      <c r="D6" s="43" t="s">
        <v>69</v>
      </c>
    </row>
    <row r="7" spans="2:4" ht="14.1" customHeight="1">
      <c r="B7" s="41"/>
      <c r="C7" s="42">
        <v>2</v>
      </c>
      <c r="D7" s="43" t="s">
        <v>275</v>
      </c>
    </row>
    <row r="8" spans="2:4" ht="14.1" customHeight="1">
      <c r="B8" s="41"/>
      <c r="C8" s="42">
        <v>3</v>
      </c>
      <c r="D8" s="44" t="s">
        <v>70</v>
      </c>
    </row>
    <row r="9" spans="2:4" ht="14.1" customHeight="1">
      <c r="B9" s="41"/>
      <c r="C9" s="42">
        <v>4</v>
      </c>
      <c r="D9" s="43" t="s">
        <v>276</v>
      </c>
    </row>
    <row r="10" spans="2:4" ht="14.1" customHeight="1">
      <c r="B10" s="41"/>
      <c r="C10" s="42">
        <v>5</v>
      </c>
      <c r="D10" s="43" t="s">
        <v>100</v>
      </c>
    </row>
    <row r="11" spans="2:4" ht="14.1" customHeight="1">
      <c r="B11" s="41"/>
      <c r="C11" s="42">
        <v>6</v>
      </c>
      <c r="D11" s="43" t="s">
        <v>98</v>
      </c>
    </row>
    <row r="12" spans="2:4" ht="14.1" customHeight="1">
      <c r="B12" s="41"/>
      <c r="C12" s="42">
        <v>7</v>
      </c>
      <c r="D12" s="43" t="s">
        <v>277</v>
      </c>
    </row>
    <row r="13" spans="2:4" ht="14.1" customHeight="1">
      <c r="B13" s="41"/>
      <c r="C13" s="42">
        <v>8</v>
      </c>
      <c r="D13" s="43" t="s">
        <v>278</v>
      </c>
    </row>
    <row r="14" spans="2:4" ht="14.1" customHeight="1">
      <c r="B14" s="41"/>
      <c r="C14" s="42">
        <v>9</v>
      </c>
      <c r="D14" s="43" t="s">
        <v>99</v>
      </c>
    </row>
    <row r="15" spans="2:4" ht="14.1" customHeight="1">
      <c r="B15" s="41"/>
      <c r="C15" s="42">
        <v>10</v>
      </c>
      <c r="D15" s="44" t="s">
        <v>71</v>
      </c>
    </row>
    <row r="16" spans="2:4" ht="14.1" customHeight="1">
      <c r="B16" s="41"/>
      <c r="C16" s="42">
        <v>11</v>
      </c>
      <c r="D16" s="44" t="s">
        <v>72</v>
      </c>
    </row>
    <row r="17" spans="2:4" ht="14.1" customHeight="1">
      <c r="B17" s="41"/>
      <c r="C17" s="42">
        <v>12</v>
      </c>
      <c r="D17" s="44" t="s">
        <v>73</v>
      </c>
    </row>
    <row r="18" spans="2:4" ht="14.1" customHeight="1">
      <c r="B18" s="41"/>
      <c r="C18" s="42">
        <v>13</v>
      </c>
      <c r="D18" s="44" t="s">
        <v>74</v>
      </c>
    </row>
    <row r="19" spans="2:4" ht="14.1" customHeight="1">
      <c r="B19" s="41"/>
      <c r="C19" s="42">
        <v>14</v>
      </c>
      <c r="D19" s="44" t="s">
        <v>75</v>
      </c>
    </row>
    <row r="20" spans="2:4" ht="14.1" customHeight="1">
      <c r="B20" s="41"/>
      <c r="C20" s="42">
        <v>15</v>
      </c>
      <c r="D20" s="44" t="s">
        <v>279</v>
      </c>
    </row>
    <row r="21" spans="2:4" ht="14.1" customHeight="1">
      <c r="B21" s="41"/>
      <c r="C21" s="42">
        <v>16</v>
      </c>
      <c r="D21" s="43" t="s">
        <v>76</v>
      </c>
    </row>
    <row r="22" spans="2:4" ht="14.1" customHeight="1">
      <c r="B22" s="41"/>
      <c r="C22" s="42">
        <v>17</v>
      </c>
      <c r="D22" s="43" t="s">
        <v>77</v>
      </c>
    </row>
    <row r="23" spans="2:4" ht="14.1" customHeight="1">
      <c r="B23" s="41"/>
      <c r="C23" s="42">
        <v>18</v>
      </c>
      <c r="D23" s="162" t="s">
        <v>280</v>
      </c>
    </row>
    <row r="24" spans="2:4" ht="14.1" customHeight="1">
      <c r="B24" s="41"/>
      <c r="C24" s="42">
        <v>19</v>
      </c>
      <c r="D24" s="43" t="s">
        <v>78</v>
      </c>
    </row>
    <row r="25" spans="2:4" ht="14.1" customHeight="1">
      <c r="B25" s="41"/>
      <c r="C25" s="42">
        <v>20</v>
      </c>
      <c r="D25" s="43" t="s">
        <v>79</v>
      </c>
    </row>
    <row r="26" spans="2:4" ht="14.1" customHeight="1">
      <c r="B26" s="41"/>
      <c r="C26" s="42">
        <v>21</v>
      </c>
      <c r="D26" s="43" t="s">
        <v>281</v>
      </c>
    </row>
    <row r="27" spans="2:4" ht="14.1" customHeight="1">
      <c r="B27" s="41"/>
      <c r="C27" s="42">
        <v>22</v>
      </c>
      <c r="D27" s="43" t="s">
        <v>80</v>
      </c>
    </row>
    <row r="28" spans="2:4" ht="14.1" customHeight="1">
      <c r="B28" s="41"/>
      <c r="C28" s="42">
        <v>23</v>
      </c>
      <c r="D28" s="43" t="s">
        <v>81</v>
      </c>
    </row>
    <row r="29" spans="2:4" ht="14.1" customHeight="1">
      <c r="B29" s="41"/>
      <c r="C29" s="42">
        <v>24</v>
      </c>
      <c r="D29" s="43" t="s">
        <v>82</v>
      </c>
    </row>
    <row r="30" spans="2:4" ht="14.1" customHeight="1">
      <c r="B30" s="41"/>
      <c r="C30" s="42">
        <v>25</v>
      </c>
      <c r="D30" s="43" t="s">
        <v>83</v>
      </c>
    </row>
    <row r="31" spans="2:4" ht="14.1" customHeight="1">
      <c r="B31" s="41"/>
      <c r="C31" s="42">
        <v>26</v>
      </c>
      <c r="D31" s="43" t="s">
        <v>84</v>
      </c>
    </row>
    <row r="32" spans="2:4" ht="14.1" customHeight="1">
      <c r="B32" s="41"/>
      <c r="C32" s="42">
        <v>27</v>
      </c>
      <c r="D32" s="43" t="s">
        <v>282</v>
      </c>
    </row>
    <row r="33" spans="2:4" ht="14.1" customHeight="1">
      <c r="B33" s="41"/>
      <c r="C33" s="42">
        <v>28</v>
      </c>
      <c r="D33" s="43" t="s">
        <v>85</v>
      </c>
    </row>
    <row r="34" spans="2:4" ht="14.1" customHeight="1">
      <c r="B34" s="41"/>
      <c r="C34" s="42">
        <v>29</v>
      </c>
      <c r="D34" s="43" t="s">
        <v>23</v>
      </c>
    </row>
    <row r="35" spans="2:4" ht="14.1" customHeight="1">
      <c r="B35" s="41"/>
      <c r="C35" s="42">
        <v>30</v>
      </c>
      <c r="D35" s="43" t="s">
        <v>86</v>
      </c>
    </row>
    <row r="36" spans="2:4" ht="14.1" customHeight="1">
      <c r="B36" s="41"/>
      <c r="C36" s="42">
        <v>31</v>
      </c>
      <c r="D36" s="43" t="s">
        <v>87</v>
      </c>
    </row>
    <row r="37" spans="2:4" ht="14.1" customHeight="1">
      <c r="B37" s="41"/>
      <c r="C37" s="42">
        <v>32</v>
      </c>
      <c r="D37" s="43" t="s">
        <v>88</v>
      </c>
    </row>
    <row r="38" spans="2:4" ht="14.1" customHeight="1">
      <c r="B38" s="41"/>
      <c r="C38" s="42">
        <v>33</v>
      </c>
      <c r="D38" s="43" t="s">
        <v>89</v>
      </c>
    </row>
    <row r="39" spans="2:4" ht="14.1" customHeight="1">
      <c r="B39" s="41"/>
      <c r="C39" s="42">
        <v>34</v>
      </c>
      <c r="D39" s="43" t="s">
        <v>90</v>
      </c>
    </row>
    <row r="40" spans="2:4" ht="14.1" customHeight="1">
      <c r="B40" s="41"/>
      <c r="C40" s="42">
        <v>35</v>
      </c>
      <c r="D40" s="43" t="s">
        <v>91</v>
      </c>
    </row>
    <row r="41" spans="2:4" ht="14.1" customHeight="1">
      <c r="B41" s="41"/>
      <c r="C41" s="42">
        <v>36</v>
      </c>
      <c r="D41" s="43" t="s">
        <v>283</v>
      </c>
    </row>
    <row r="42" spans="2:4" ht="14.1" customHeight="1">
      <c r="B42" s="41"/>
      <c r="C42" s="42">
        <v>37</v>
      </c>
      <c r="D42" s="43" t="s">
        <v>284</v>
      </c>
    </row>
    <row r="43" spans="2:4" ht="14.1" customHeight="1">
      <c r="B43" s="41"/>
      <c r="C43" s="42">
        <v>38</v>
      </c>
      <c r="D43" s="43" t="s">
        <v>285</v>
      </c>
    </row>
    <row r="44" spans="2:4" ht="14.1" customHeight="1">
      <c r="B44" s="41"/>
      <c r="C44" s="42">
        <v>39</v>
      </c>
      <c r="D44" s="44" t="s">
        <v>92</v>
      </c>
    </row>
    <row r="45" spans="2:4" ht="14.1" customHeight="1">
      <c r="B45" s="41"/>
      <c r="C45" s="42">
        <v>40</v>
      </c>
      <c r="D45" s="44" t="s">
        <v>93</v>
      </c>
    </row>
    <row r="46" spans="2:4" ht="14.1" customHeight="1">
      <c r="B46" s="41"/>
      <c r="C46" s="42">
        <v>41</v>
      </c>
      <c r="D46" s="44" t="s">
        <v>94</v>
      </c>
    </row>
    <row r="47" spans="2:4" ht="27" customHeight="1">
      <c r="B47" s="41"/>
      <c r="C47" s="181">
        <v>42</v>
      </c>
      <c r="D47" s="44" t="s">
        <v>286</v>
      </c>
    </row>
    <row r="48" spans="2:4" ht="15.75" customHeight="1">
      <c r="B48" s="41"/>
      <c r="C48" s="42">
        <v>43</v>
      </c>
      <c r="D48" s="44" t="s">
        <v>287</v>
      </c>
    </row>
    <row r="49" spans="2:4" ht="15.75" customHeight="1">
      <c r="B49" s="41"/>
      <c r="C49" s="42">
        <v>44</v>
      </c>
      <c r="D49" s="44" t="s">
        <v>288</v>
      </c>
    </row>
    <row r="50" spans="2:4" ht="15.75" customHeight="1">
      <c r="B50" s="41"/>
      <c r="C50" s="42">
        <v>45</v>
      </c>
      <c r="D50" s="44" t="s">
        <v>289</v>
      </c>
    </row>
    <row r="51" spans="2:4" ht="14.1" customHeight="1">
      <c r="B51" s="41"/>
      <c r="C51" s="42">
        <v>46</v>
      </c>
      <c r="D51" s="43" t="s">
        <v>97</v>
      </c>
    </row>
    <row r="52" spans="2:4" ht="14.1" customHeight="1">
      <c r="B52" s="41"/>
      <c r="C52" s="42">
        <v>47</v>
      </c>
      <c r="D52" s="43" t="s">
        <v>385</v>
      </c>
    </row>
    <row r="53" spans="2:4" ht="14.1" customHeight="1" thickBot="1">
      <c r="B53" s="436"/>
      <c r="C53" s="437">
        <v>48</v>
      </c>
      <c r="D53" s="45" t="s">
        <v>400</v>
      </c>
    </row>
    <row r="54" spans="2:4" ht="14.1" customHeight="1">
      <c r="B54" s="345"/>
      <c r="C54" s="346"/>
      <c r="D54" s="347"/>
    </row>
    <row r="55" spans="2:4" ht="14.1" customHeight="1">
      <c r="B55" s="345"/>
      <c r="C55" s="346"/>
      <c r="D55" s="347"/>
    </row>
    <row r="56" spans="2:4" ht="14.1" customHeight="1" thickBot="1">
      <c r="B56" s="345"/>
      <c r="C56" s="346"/>
      <c r="D56" s="348" t="s">
        <v>68</v>
      </c>
    </row>
    <row r="57" spans="2:4" ht="14.1" customHeight="1">
      <c r="B57" s="187" t="s">
        <v>65</v>
      </c>
      <c r="C57" s="188" t="s">
        <v>66</v>
      </c>
      <c r="D57" s="189" t="s">
        <v>67</v>
      </c>
    </row>
    <row r="58" spans="2:4" ht="14.1" customHeight="1">
      <c r="B58" s="192" t="s">
        <v>109</v>
      </c>
      <c r="C58" s="183"/>
      <c r="D58" s="193" t="s">
        <v>273</v>
      </c>
    </row>
    <row r="59" spans="2:4" ht="14.1" customHeight="1">
      <c r="B59" s="194"/>
      <c r="C59" s="184">
        <v>1</v>
      </c>
      <c r="D59" s="195" t="s">
        <v>292</v>
      </c>
    </row>
    <row r="60" spans="2:4" ht="14.1" customHeight="1">
      <c r="B60" s="194"/>
      <c r="C60" s="184">
        <v>2</v>
      </c>
      <c r="D60" s="195" t="s">
        <v>293</v>
      </c>
    </row>
    <row r="61" spans="2:4" ht="27" customHeight="1">
      <c r="B61" s="194"/>
      <c r="C61" s="185">
        <v>3</v>
      </c>
      <c r="D61" s="196" t="s">
        <v>294</v>
      </c>
    </row>
    <row r="62" spans="2:4" ht="14.1" customHeight="1">
      <c r="B62" s="194"/>
      <c r="C62" s="184">
        <v>4</v>
      </c>
      <c r="D62" s="195" t="s">
        <v>295</v>
      </c>
    </row>
    <row r="63" spans="2:4" ht="14.1" customHeight="1">
      <c r="B63" s="194"/>
      <c r="C63" s="184">
        <v>5</v>
      </c>
      <c r="D63" s="195" t="s">
        <v>296</v>
      </c>
    </row>
    <row r="64" spans="2:4" ht="14.1" customHeight="1">
      <c r="B64" s="194"/>
      <c r="C64" s="184">
        <v>6</v>
      </c>
      <c r="D64" s="195" t="s">
        <v>297</v>
      </c>
    </row>
    <row r="65" spans="2:4" ht="14.1" customHeight="1">
      <c r="B65" s="194"/>
      <c r="C65" s="184">
        <v>7</v>
      </c>
      <c r="D65" s="195" t="s">
        <v>298</v>
      </c>
    </row>
    <row r="66" spans="2:4" ht="14.1" customHeight="1">
      <c r="B66" s="192" t="s">
        <v>110</v>
      </c>
      <c r="C66" s="183"/>
      <c r="D66" s="197" t="s">
        <v>274</v>
      </c>
    </row>
    <row r="67" spans="2:4" ht="14.1" customHeight="1">
      <c r="B67" s="192"/>
      <c r="C67" s="186">
        <v>1</v>
      </c>
      <c r="D67" s="43" t="s">
        <v>290</v>
      </c>
    </row>
    <row r="68" spans="2:4" ht="14.1" customHeight="1">
      <c r="B68" s="192"/>
      <c r="C68" s="186">
        <v>2</v>
      </c>
      <c r="D68" s="43" t="s">
        <v>291</v>
      </c>
    </row>
    <row r="69" spans="2:4" ht="14.1" customHeight="1">
      <c r="B69" s="41"/>
      <c r="C69" s="180">
        <v>3</v>
      </c>
      <c r="D69" s="43" t="s">
        <v>95</v>
      </c>
    </row>
    <row r="70" spans="2:4" ht="14.1" customHeight="1">
      <c r="B70" s="41"/>
      <c r="C70" s="180">
        <v>4</v>
      </c>
      <c r="D70" s="43" t="s">
        <v>96</v>
      </c>
    </row>
    <row r="71" spans="2:4">
      <c r="B71" s="439" t="s">
        <v>111</v>
      </c>
      <c r="C71" s="33"/>
      <c r="D71" s="193" t="s">
        <v>401</v>
      </c>
    </row>
    <row r="72" spans="2:4">
      <c r="B72" s="165"/>
      <c r="C72" s="186">
        <v>1</v>
      </c>
      <c r="D72" s="43" t="s">
        <v>74</v>
      </c>
    </row>
    <row r="73" spans="2:4">
      <c r="B73" s="165"/>
      <c r="C73" s="186">
        <v>2</v>
      </c>
      <c r="D73" s="43" t="s">
        <v>402</v>
      </c>
    </row>
    <row r="74" spans="2:4" ht="13.5" thickBot="1">
      <c r="B74" s="389"/>
      <c r="C74" s="440">
        <v>3</v>
      </c>
      <c r="D74" s="45" t="s">
        <v>403</v>
      </c>
    </row>
    <row r="117" spans="4:4">
      <c r="D117" s="5" t="s">
        <v>109</v>
      </c>
    </row>
  </sheetData>
  <mergeCells count="3">
    <mergeCell ref="B1:D1"/>
    <mergeCell ref="B2:D2"/>
    <mergeCell ref="B3:D3"/>
  </mergeCells>
  <phoneticPr fontId="18" type="noConversion"/>
  <pageMargins left="0.74803149606299213" right="0.7480314960629921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37"/>
  <sheetViews>
    <sheetView workbookViewId="0">
      <selection sqref="A1:N37"/>
    </sheetView>
  </sheetViews>
  <sheetFormatPr defaultRowHeight="12.75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" customWidth="1"/>
  </cols>
  <sheetData>
    <row r="1" spans="1:15" ht="15" customHeight="1">
      <c r="A1" s="605" t="s">
        <v>346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</row>
    <row r="2" spans="1:15" ht="15">
      <c r="B2" s="64"/>
      <c r="C2" s="632">
        <v>41639</v>
      </c>
      <c r="D2" s="634"/>
      <c r="E2" s="634"/>
      <c r="F2" s="634"/>
      <c r="G2" s="634"/>
      <c r="H2" s="634"/>
      <c r="I2" s="634"/>
      <c r="J2" s="634"/>
    </row>
    <row r="3" spans="1:15" ht="15.75">
      <c r="A3" s="566" t="s">
        <v>272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</row>
    <row r="4" spans="1:15" ht="15.75">
      <c r="A4" s="631" t="s">
        <v>61</v>
      </c>
      <c r="B4" s="631"/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</row>
    <row r="6" spans="1:15" ht="13.5" thickBot="1">
      <c r="A6" s="646" t="s">
        <v>234</v>
      </c>
      <c r="B6" s="647"/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7"/>
    </row>
    <row r="7" spans="1:15" ht="13.5" thickBot="1">
      <c r="A7" s="648" t="s">
        <v>2</v>
      </c>
      <c r="B7" s="650" t="s">
        <v>218</v>
      </c>
      <c r="C7" s="652" t="s">
        <v>233</v>
      </c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654"/>
    </row>
    <row r="8" spans="1:15" ht="13.5" thickBot="1">
      <c r="A8" s="649"/>
      <c r="B8" s="651"/>
      <c r="C8" s="117" t="s">
        <v>219</v>
      </c>
      <c r="D8" s="117" t="s">
        <v>220</v>
      </c>
      <c r="E8" s="117" t="s">
        <v>221</v>
      </c>
      <c r="F8" s="117" t="s">
        <v>222</v>
      </c>
      <c r="G8" s="117" t="s">
        <v>223</v>
      </c>
      <c r="H8" s="117" t="s">
        <v>224</v>
      </c>
      <c r="I8" s="117" t="s">
        <v>225</v>
      </c>
      <c r="J8" s="117" t="s">
        <v>226</v>
      </c>
      <c r="K8" s="117" t="s">
        <v>227</v>
      </c>
      <c r="L8" s="117" t="s">
        <v>228</v>
      </c>
      <c r="M8" s="117" t="s">
        <v>229</v>
      </c>
      <c r="N8" s="118" t="s">
        <v>230</v>
      </c>
    </row>
    <row r="9" spans="1:15" ht="17.25" customHeight="1">
      <c r="A9" s="473" t="s">
        <v>102</v>
      </c>
      <c r="B9" s="477">
        <v>14155</v>
      </c>
      <c r="C9" s="119">
        <v>947</v>
      </c>
      <c r="D9" s="119">
        <v>922</v>
      </c>
      <c r="E9" s="119">
        <v>950</v>
      </c>
      <c r="F9" s="119">
        <v>947</v>
      </c>
      <c r="G9" s="119">
        <v>947</v>
      </c>
      <c r="H9" s="119">
        <v>947</v>
      </c>
      <c r="I9" s="119">
        <v>1444</v>
      </c>
      <c r="J9" s="119">
        <v>1444</v>
      </c>
      <c r="K9" s="119">
        <v>1444</v>
      </c>
      <c r="L9" s="119">
        <v>1444</v>
      </c>
      <c r="M9" s="119">
        <v>1434</v>
      </c>
      <c r="N9" s="149">
        <v>1285</v>
      </c>
      <c r="O9" s="40"/>
    </row>
    <row r="10" spans="1:15" ht="15" customHeight="1">
      <c r="A10" s="474" t="s">
        <v>104</v>
      </c>
      <c r="B10" s="478">
        <v>62825</v>
      </c>
      <c r="C10" s="120">
        <v>2000</v>
      </c>
      <c r="D10" s="120">
        <v>2000</v>
      </c>
      <c r="E10" s="120">
        <v>25000</v>
      </c>
      <c r="F10" s="120">
        <v>2000</v>
      </c>
      <c r="G10" s="120">
        <v>2000</v>
      </c>
      <c r="H10" s="120">
        <v>2025</v>
      </c>
      <c r="I10" s="120">
        <v>2000</v>
      </c>
      <c r="J10" s="120">
        <v>17800</v>
      </c>
      <c r="K10" s="120">
        <v>2000</v>
      </c>
      <c r="L10" s="120">
        <v>2000</v>
      </c>
      <c r="M10" s="120">
        <v>2000</v>
      </c>
      <c r="N10" s="121">
        <v>2000</v>
      </c>
      <c r="O10" s="40"/>
    </row>
    <row r="11" spans="1:15" ht="15" customHeight="1">
      <c r="A11" s="474" t="s">
        <v>103</v>
      </c>
      <c r="B11" s="478">
        <v>71702</v>
      </c>
      <c r="C11" s="122">
        <v>3887</v>
      </c>
      <c r="D11" s="122">
        <v>3887</v>
      </c>
      <c r="E11" s="122">
        <v>3887</v>
      </c>
      <c r="F11" s="122">
        <v>3887</v>
      </c>
      <c r="G11" s="122">
        <v>3887</v>
      </c>
      <c r="H11" s="122">
        <v>3887</v>
      </c>
      <c r="I11" s="122">
        <v>7267</v>
      </c>
      <c r="J11" s="122">
        <v>7267</v>
      </c>
      <c r="K11" s="122">
        <v>8466</v>
      </c>
      <c r="L11" s="122">
        <v>8466</v>
      </c>
      <c r="M11" s="122">
        <v>8466</v>
      </c>
      <c r="N11" s="123">
        <v>8448</v>
      </c>
      <c r="O11" s="40"/>
    </row>
    <row r="12" spans="1:15" ht="15" customHeight="1">
      <c r="A12" s="474" t="s">
        <v>6</v>
      </c>
      <c r="B12" s="478">
        <v>322</v>
      </c>
      <c r="C12" s="122"/>
      <c r="D12" s="122"/>
      <c r="E12" s="122"/>
      <c r="F12" s="122">
        <v>25</v>
      </c>
      <c r="G12" s="13"/>
      <c r="H12" s="122">
        <v>25</v>
      </c>
      <c r="I12" s="122"/>
      <c r="J12" s="122">
        <v>25</v>
      </c>
      <c r="K12" s="122">
        <v>20</v>
      </c>
      <c r="L12" s="122">
        <v>150</v>
      </c>
      <c r="M12" s="122">
        <v>77</v>
      </c>
      <c r="N12" s="123"/>
      <c r="O12" s="40"/>
    </row>
    <row r="13" spans="1:15" ht="15" customHeight="1">
      <c r="A13" s="474" t="s">
        <v>105</v>
      </c>
      <c r="B13" s="478">
        <v>63055</v>
      </c>
      <c r="C13" s="122">
        <v>4717</v>
      </c>
      <c r="D13" s="122">
        <v>4717</v>
      </c>
      <c r="E13" s="122">
        <v>4717</v>
      </c>
      <c r="F13" s="122">
        <v>4717</v>
      </c>
      <c r="G13" s="122">
        <v>4717</v>
      </c>
      <c r="H13" s="122">
        <v>4717</v>
      </c>
      <c r="I13" s="122">
        <v>5791</v>
      </c>
      <c r="J13" s="122">
        <v>5791</v>
      </c>
      <c r="K13" s="122">
        <v>5791</v>
      </c>
      <c r="L13" s="122">
        <v>5798</v>
      </c>
      <c r="M13" s="122">
        <v>5791</v>
      </c>
      <c r="N13" s="123">
        <v>5791</v>
      </c>
      <c r="O13" s="40"/>
    </row>
    <row r="14" spans="1:15" ht="15" customHeight="1">
      <c r="A14" s="435" t="s">
        <v>307</v>
      </c>
      <c r="B14" s="478">
        <v>67444</v>
      </c>
      <c r="C14" s="122">
        <v>3505</v>
      </c>
      <c r="D14" s="122">
        <v>3505</v>
      </c>
      <c r="E14" s="122">
        <v>3505</v>
      </c>
      <c r="F14" s="122">
        <v>3505</v>
      </c>
      <c r="G14" s="122">
        <v>3505</v>
      </c>
      <c r="H14" s="122">
        <v>3502</v>
      </c>
      <c r="I14" s="122">
        <v>6905</v>
      </c>
      <c r="J14" s="122">
        <v>6907</v>
      </c>
      <c r="K14" s="122">
        <v>6905</v>
      </c>
      <c r="L14" s="122">
        <v>8566</v>
      </c>
      <c r="M14" s="122">
        <v>8566</v>
      </c>
      <c r="N14" s="123">
        <v>8568</v>
      </c>
      <c r="O14" s="40"/>
    </row>
    <row r="15" spans="1:15" ht="15" customHeight="1" thickBot="1">
      <c r="A15" s="475" t="s">
        <v>241</v>
      </c>
      <c r="B15" s="478">
        <v>56415</v>
      </c>
      <c r="C15" s="124">
        <v>56415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O15" s="40"/>
    </row>
    <row r="16" spans="1:15" ht="15" customHeight="1" thickBot="1">
      <c r="A16" s="476" t="s">
        <v>242</v>
      </c>
      <c r="B16" s="479">
        <f>SUM(B9:B15)</f>
        <v>335918</v>
      </c>
      <c r="C16" s="126">
        <f>SUM(C9:C15)</f>
        <v>71471</v>
      </c>
      <c r="D16" s="126">
        <f t="shared" ref="D16:N16" si="0">SUM(D9:D15)</f>
        <v>15031</v>
      </c>
      <c r="E16" s="126">
        <f t="shared" si="0"/>
        <v>38059</v>
      </c>
      <c r="F16" s="126">
        <f t="shared" si="0"/>
        <v>15081</v>
      </c>
      <c r="G16" s="126">
        <f t="shared" si="0"/>
        <v>15056</v>
      </c>
      <c r="H16" s="126">
        <f t="shared" si="0"/>
        <v>15103</v>
      </c>
      <c r="I16" s="126">
        <f t="shared" si="0"/>
        <v>23407</v>
      </c>
      <c r="J16" s="126">
        <f t="shared" si="0"/>
        <v>39234</v>
      </c>
      <c r="K16" s="126">
        <f t="shared" si="0"/>
        <v>24626</v>
      </c>
      <c r="L16" s="126">
        <f t="shared" si="0"/>
        <v>26424</v>
      </c>
      <c r="M16" s="126">
        <f t="shared" si="0"/>
        <v>26334</v>
      </c>
      <c r="N16" s="150">
        <f t="shared" si="0"/>
        <v>26092</v>
      </c>
      <c r="O16" s="40"/>
    </row>
    <row r="17" spans="1:15" ht="4.5" customHeight="1" thickBot="1">
      <c r="A17" s="539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540"/>
      <c r="O17" s="40"/>
    </row>
    <row r="18" spans="1:15" ht="15" hidden="1" customHeight="1" thickBot="1">
      <c r="A18" s="541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542"/>
      <c r="O18" s="40"/>
    </row>
    <row r="19" spans="1:15" ht="15" hidden="1" customHeight="1" thickBot="1">
      <c r="A19" s="541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655"/>
      <c r="M19" s="655"/>
      <c r="N19" s="656"/>
      <c r="O19" s="40"/>
    </row>
    <row r="20" spans="1:15" ht="15" hidden="1" customHeight="1" thickBot="1">
      <c r="A20" s="541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542"/>
      <c r="O20" s="40"/>
    </row>
    <row r="21" spans="1:15" ht="15" customHeight="1">
      <c r="A21" s="640" t="s">
        <v>3</v>
      </c>
      <c r="B21" s="642" t="s">
        <v>218</v>
      </c>
      <c r="C21" s="644" t="s">
        <v>232</v>
      </c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5"/>
      <c r="O21" s="40"/>
    </row>
    <row r="22" spans="1:15" ht="15" customHeight="1">
      <c r="A22" s="641"/>
      <c r="B22" s="643"/>
      <c r="C22" s="129" t="s">
        <v>219</v>
      </c>
      <c r="D22" s="129" t="s">
        <v>220</v>
      </c>
      <c r="E22" s="129" t="s">
        <v>221</v>
      </c>
      <c r="F22" s="129" t="s">
        <v>222</v>
      </c>
      <c r="G22" s="129" t="s">
        <v>223</v>
      </c>
      <c r="H22" s="129" t="s">
        <v>224</v>
      </c>
      <c r="I22" s="129" t="s">
        <v>225</v>
      </c>
      <c r="J22" s="129" t="s">
        <v>226</v>
      </c>
      <c r="K22" s="129" t="s">
        <v>227</v>
      </c>
      <c r="L22" s="129" t="s">
        <v>228</v>
      </c>
      <c r="M22" s="129" t="s">
        <v>229</v>
      </c>
      <c r="N22" s="130" t="s">
        <v>230</v>
      </c>
      <c r="O22" s="40"/>
    </row>
    <row r="23" spans="1:15" ht="15" customHeight="1">
      <c r="A23" s="480" t="s">
        <v>4</v>
      </c>
      <c r="B23" s="482">
        <v>86413</v>
      </c>
      <c r="C23" s="131">
        <v>5419</v>
      </c>
      <c r="D23" s="131">
        <v>5419</v>
      </c>
      <c r="E23" s="131">
        <v>5419</v>
      </c>
      <c r="F23" s="131">
        <v>5419</v>
      </c>
      <c r="G23" s="131">
        <v>5419</v>
      </c>
      <c r="H23" s="131">
        <v>5419</v>
      </c>
      <c r="I23" s="131">
        <v>8983</v>
      </c>
      <c r="J23" s="131">
        <v>8983</v>
      </c>
      <c r="K23" s="131">
        <v>8983</v>
      </c>
      <c r="L23" s="131">
        <v>8983</v>
      </c>
      <c r="M23" s="131">
        <v>8983</v>
      </c>
      <c r="N23" s="151">
        <v>8984</v>
      </c>
      <c r="O23" s="40"/>
    </row>
    <row r="24" spans="1:15" ht="15" customHeight="1">
      <c r="A24" s="480" t="s">
        <v>5</v>
      </c>
      <c r="B24" s="482">
        <v>21675</v>
      </c>
      <c r="C24" s="131">
        <v>1440</v>
      </c>
      <c r="D24" s="131">
        <v>1440</v>
      </c>
      <c r="E24" s="131">
        <v>1440</v>
      </c>
      <c r="F24" s="131">
        <v>1440</v>
      </c>
      <c r="G24" s="131">
        <v>1440</v>
      </c>
      <c r="H24" s="131">
        <v>1440</v>
      </c>
      <c r="I24" s="131">
        <v>2172</v>
      </c>
      <c r="J24" s="131">
        <v>2172</v>
      </c>
      <c r="K24" s="131">
        <v>2172</v>
      </c>
      <c r="L24" s="131">
        <v>2172</v>
      </c>
      <c r="M24" s="131">
        <v>2172</v>
      </c>
      <c r="N24" s="151">
        <v>2175</v>
      </c>
      <c r="O24" s="40"/>
    </row>
    <row r="25" spans="1:15" ht="15" customHeight="1">
      <c r="A25" s="480" t="s">
        <v>7</v>
      </c>
      <c r="B25" s="482">
        <v>54802</v>
      </c>
      <c r="C25" s="122">
        <v>3499</v>
      </c>
      <c r="D25" s="122">
        <v>3499</v>
      </c>
      <c r="E25" s="122">
        <v>3499</v>
      </c>
      <c r="F25" s="122">
        <v>3499</v>
      </c>
      <c r="G25" s="122">
        <v>3500</v>
      </c>
      <c r="H25" s="122">
        <v>3499</v>
      </c>
      <c r="I25" s="122">
        <v>5633</v>
      </c>
      <c r="J25" s="122">
        <v>5633</v>
      </c>
      <c r="K25" s="122">
        <v>5633</v>
      </c>
      <c r="L25" s="122">
        <v>5636</v>
      </c>
      <c r="M25" s="122">
        <v>5639</v>
      </c>
      <c r="N25" s="123">
        <v>5633</v>
      </c>
      <c r="O25" s="40"/>
    </row>
    <row r="26" spans="1:15" ht="15" customHeight="1">
      <c r="A26" s="480" t="s">
        <v>8</v>
      </c>
      <c r="B26" s="482">
        <v>34079</v>
      </c>
      <c r="C26" s="122">
        <v>1766</v>
      </c>
      <c r="D26" s="122">
        <v>1766</v>
      </c>
      <c r="E26" s="122">
        <v>1766</v>
      </c>
      <c r="F26" s="122">
        <v>1766</v>
      </c>
      <c r="G26" s="122">
        <v>1765</v>
      </c>
      <c r="H26" s="122">
        <v>1766</v>
      </c>
      <c r="I26" s="122">
        <v>3913</v>
      </c>
      <c r="J26" s="122">
        <v>3913</v>
      </c>
      <c r="K26" s="122">
        <v>3913</v>
      </c>
      <c r="L26" s="122">
        <v>3919</v>
      </c>
      <c r="M26" s="122">
        <v>3913</v>
      </c>
      <c r="N26" s="123">
        <v>3913</v>
      </c>
      <c r="O26" s="40"/>
    </row>
    <row r="27" spans="1:15" ht="15" customHeight="1">
      <c r="A27" s="480" t="s">
        <v>101</v>
      </c>
      <c r="B27" s="482">
        <v>4220</v>
      </c>
      <c r="C27" s="122">
        <v>50</v>
      </c>
      <c r="D27" s="122">
        <v>50</v>
      </c>
      <c r="E27" s="122">
        <v>1500</v>
      </c>
      <c r="F27" s="122">
        <v>150</v>
      </c>
      <c r="G27" s="122">
        <v>150</v>
      </c>
      <c r="H27" s="122">
        <v>50</v>
      </c>
      <c r="I27" s="122">
        <v>1500</v>
      </c>
      <c r="J27" s="122">
        <v>50</v>
      </c>
      <c r="K27" s="122">
        <v>297</v>
      </c>
      <c r="L27" s="122">
        <v>150</v>
      </c>
      <c r="M27" s="122">
        <v>150</v>
      </c>
      <c r="N27" s="123">
        <v>123</v>
      </c>
      <c r="O27" s="40"/>
    </row>
    <row r="28" spans="1:15" ht="15" customHeight="1">
      <c r="A28" s="480" t="s">
        <v>24</v>
      </c>
      <c r="B28" s="482">
        <v>14815</v>
      </c>
      <c r="C28" s="122">
        <v>1046</v>
      </c>
      <c r="D28" s="122">
        <v>1046</v>
      </c>
      <c r="E28" s="122">
        <v>1046</v>
      </c>
      <c r="F28" s="122">
        <v>1046</v>
      </c>
      <c r="G28" s="122">
        <v>1046</v>
      </c>
      <c r="H28" s="122">
        <v>1046</v>
      </c>
      <c r="I28" s="122">
        <v>1242</v>
      </c>
      <c r="J28" s="122">
        <v>1242</v>
      </c>
      <c r="K28" s="122">
        <v>1242</v>
      </c>
      <c r="L28" s="122">
        <v>1604</v>
      </c>
      <c r="M28" s="122">
        <v>1604</v>
      </c>
      <c r="N28" s="123">
        <v>1605</v>
      </c>
      <c r="O28" s="40"/>
    </row>
    <row r="29" spans="1:15" ht="15" customHeight="1">
      <c r="A29" s="480" t="s">
        <v>307</v>
      </c>
      <c r="B29" s="482">
        <v>67444</v>
      </c>
      <c r="C29" s="122">
        <v>3505</v>
      </c>
      <c r="D29" s="122">
        <v>3505</v>
      </c>
      <c r="E29" s="122">
        <v>3505</v>
      </c>
      <c r="F29" s="122">
        <v>3505</v>
      </c>
      <c r="G29" s="122">
        <v>3505</v>
      </c>
      <c r="H29" s="122">
        <v>3502</v>
      </c>
      <c r="I29" s="122">
        <v>6905</v>
      </c>
      <c r="J29" s="122">
        <v>6907</v>
      </c>
      <c r="K29" s="122">
        <v>6905</v>
      </c>
      <c r="L29" s="122">
        <v>8566</v>
      </c>
      <c r="M29" s="122">
        <v>8566</v>
      </c>
      <c r="N29" s="123">
        <v>8568</v>
      </c>
      <c r="O29" s="40"/>
    </row>
    <row r="30" spans="1:15" ht="15" customHeight="1">
      <c r="A30" s="480" t="s">
        <v>53</v>
      </c>
      <c r="B30" s="482">
        <v>33732</v>
      </c>
      <c r="C30" s="122"/>
      <c r="D30" s="122"/>
      <c r="E30" s="122"/>
      <c r="F30" s="122">
        <v>1000</v>
      </c>
      <c r="G30" s="122">
        <v>6000</v>
      </c>
      <c r="H30" s="122"/>
      <c r="I30" s="122">
        <v>10360</v>
      </c>
      <c r="J30" s="122"/>
      <c r="K30" s="122">
        <v>5000</v>
      </c>
      <c r="L30" s="122">
        <v>2139</v>
      </c>
      <c r="M30" s="122">
        <v>5000</v>
      </c>
      <c r="N30" s="123">
        <v>4233</v>
      </c>
      <c r="O30" s="40"/>
    </row>
    <row r="31" spans="1:15" ht="15" customHeight="1">
      <c r="A31" s="480" t="s">
        <v>60</v>
      </c>
      <c r="B31" s="482">
        <v>4343</v>
      </c>
      <c r="C31" s="122"/>
      <c r="D31" s="122"/>
      <c r="E31" s="122"/>
      <c r="F31" s="122"/>
      <c r="G31" s="122">
        <v>1500</v>
      </c>
      <c r="H31" s="122">
        <v>1000</v>
      </c>
      <c r="I31" s="122"/>
      <c r="J31" s="122"/>
      <c r="K31" s="122"/>
      <c r="L31" s="122">
        <v>1843</v>
      </c>
      <c r="M31" s="122"/>
      <c r="N31" s="123"/>
      <c r="O31" s="40"/>
    </row>
    <row r="32" spans="1:15" ht="15" customHeight="1">
      <c r="A32" s="480" t="s">
        <v>424</v>
      </c>
      <c r="B32" s="482">
        <v>3312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>
        <v>3312</v>
      </c>
      <c r="M32" s="122"/>
      <c r="N32" s="123"/>
      <c r="O32" s="40"/>
    </row>
    <row r="33" spans="1:15" ht="15" customHeight="1">
      <c r="A33" s="481" t="s">
        <v>447</v>
      </c>
      <c r="B33" s="483">
        <v>23</v>
      </c>
      <c r="C33" s="527"/>
      <c r="D33" s="527"/>
      <c r="E33" s="527"/>
      <c r="F33" s="527"/>
      <c r="G33" s="527"/>
      <c r="H33" s="527"/>
      <c r="I33" s="527"/>
      <c r="J33" s="527"/>
      <c r="K33" s="527"/>
      <c r="L33" s="527"/>
      <c r="M33" s="527">
        <v>23</v>
      </c>
      <c r="N33" s="528"/>
      <c r="O33" s="40"/>
    </row>
    <row r="34" spans="1:15" ht="16.5" customHeight="1" thickBot="1">
      <c r="A34" s="481" t="s">
        <v>10</v>
      </c>
      <c r="B34" s="483">
        <v>11060</v>
      </c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7">
        <v>11060</v>
      </c>
      <c r="O34" s="40"/>
    </row>
    <row r="35" spans="1:15" ht="15" customHeight="1" thickBot="1">
      <c r="A35" s="529" t="s">
        <v>231</v>
      </c>
      <c r="B35" s="530">
        <f>SUM(B23:B34)</f>
        <v>335918</v>
      </c>
      <c r="C35" s="531">
        <f>SUM(C23:C34)</f>
        <v>16725</v>
      </c>
      <c r="D35" s="531">
        <f t="shared" ref="D35:N35" si="1">SUM(D23:D34)</f>
        <v>16725</v>
      </c>
      <c r="E35" s="531">
        <f t="shared" si="1"/>
        <v>18175</v>
      </c>
      <c r="F35" s="531">
        <f t="shared" si="1"/>
        <v>17825</v>
      </c>
      <c r="G35" s="531">
        <f t="shared" si="1"/>
        <v>24325</v>
      </c>
      <c r="H35" s="531">
        <f t="shared" si="1"/>
        <v>17722</v>
      </c>
      <c r="I35" s="531">
        <f t="shared" si="1"/>
        <v>40708</v>
      </c>
      <c r="J35" s="531">
        <f t="shared" si="1"/>
        <v>28900</v>
      </c>
      <c r="K35" s="531">
        <f t="shared" si="1"/>
        <v>34145</v>
      </c>
      <c r="L35" s="531">
        <f t="shared" si="1"/>
        <v>38324</v>
      </c>
      <c r="M35" s="531">
        <f t="shared" si="1"/>
        <v>36050</v>
      </c>
      <c r="N35" s="532">
        <f t="shared" si="1"/>
        <v>46294</v>
      </c>
      <c r="O35" s="40"/>
    </row>
    <row r="36" spans="1:15" ht="21.75" customHeight="1" thickBot="1">
      <c r="A36" s="535" t="s">
        <v>307</v>
      </c>
      <c r="B36" s="537">
        <v>-67444</v>
      </c>
      <c r="C36" s="533"/>
      <c r="D36" s="533"/>
      <c r="E36" s="533"/>
      <c r="F36" s="533"/>
      <c r="G36" s="533"/>
      <c r="H36" s="533"/>
      <c r="I36" s="533"/>
      <c r="J36" s="533"/>
      <c r="K36" s="533"/>
      <c r="L36" s="533"/>
      <c r="M36" s="533"/>
      <c r="N36" s="534"/>
    </row>
    <row r="37" spans="1:15" ht="13.5" thickBot="1">
      <c r="A37" s="536" t="s">
        <v>304</v>
      </c>
      <c r="B37" s="538">
        <f>SUM(B35:B36)</f>
        <v>268474</v>
      </c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5"/>
    </row>
  </sheetData>
  <mergeCells count="12">
    <mergeCell ref="A1:N1"/>
    <mergeCell ref="A3:N3"/>
    <mergeCell ref="A4:N4"/>
    <mergeCell ref="L19:N19"/>
    <mergeCell ref="C2:J2"/>
    <mergeCell ref="A21:A22"/>
    <mergeCell ref="B21:B22"/>
    <mergeCell ref="C21:N21"/>
    <mergeCell ref="A6:N6"/>
    <mergeCell ref="A7:A8"/>
    <mergeCell ref="B7:B8"/>
    <mergeCell ref="C7:N7"/>
  </mergeCells>
  <phoneticPr fontId="18" type="noConversion"/>
  <pageMargins left="0.19685039370078741" right="0.19685039370078741" top="0.39370078740157483" bottom="0.39370078740157483" header="0.51181102362204722" footer="0.51181102362204722"/>
  <pageSetup paperSize="9" orientation="landscape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D17"/>
  <sheetViews>
    <sheetView workbookViewId="0">
      <selection activeCell="B48" sqref="B48"/>
    </sheetView>
  </sheetViews>
  <sheetFormatPr defaultRowHeight="12.75"/>
  <cols>
    <col min="2" max="2" width="33" customWidth="1"/>
    <col min="3" max="3" width="15.5703125" customWidth="1"/>
  </cols>
  <sheetData>
    <row r="2" spans="1:4" ht="15">
      <c r="A2" s="605" t="s">
        <v>342</v>
      </c>
      <c r="B2" s="605"/>
      <c r="C2" s="605"/>
      <c r="D2" s="605"/>
    </row>
    <row r="3" spans="1:4" ht="15" customHeight="1">
      <c r="A3" s="567">
        <v>41639</v>
      </c>
      <c r="B3" s="568"/>
      <c r="C3" s="568"/>
      <c r="D3" s="568"/>
    </row>
    <row r="4" spans="1:4" ht="15.75">
      <c r="A4" s="566" t="s">
        <v>272</v>
      </c>
      <c r="B4" s="566"/>
      <c r="C4" s="566"/>
      <c r="D4" s="566"/>
    </row>
    <row r="5" spans="1:4" ht="15.75">
      <c r="A5" s="631" t="s">
        <v>61</v>
      </c>
      <c r="B5" s="631"/>
      <c r="C5" s="631"/>
      <c r="D5" s="631"/>
    </row>
    <row r="7" spans="1:4">
      <c r="B7" s="657" t="s">
        <v>235</v>
      </c>
      <c r="C7" s="657"/>
    </row>
    <row r="8" spans="1:4">
      <c r="B8" s="657"/>
      <c r="C8" s="657"/>
    </row>
    <row r="9" spans="1:4" ht="13.5" thickBot="1">
      <c r="B9" s="132"/>
      <c r="C9" s="132"/>
    </row>
    <row r="10" spans="1:4" ht="13.5" thickBot="1">
      <c r="B10" s="133" t="s">
        <v>236</v>
      </c>
      <c r="C10" s="134" t="s">
        <v>56</v>
      </c>
    </row>
    <row r="11" spans="1:4">
      <c r="B11" s="135" t="s">
        <v>243</v>
      </c>
      <c r="C11" s="136"/>
    </row>
    <row r="12" spans="1:4">
      <c r="B12" s="137" t="s">
        <v>237</v>
      </c>
      <c r="C12" s="138">
        <v>469</v>
      </c>
    </row>
    <row r="13" spans="1:4">
      <c r="B13" s="137" t="s">
        <v>238</v>
      </c>
      <c r="C13" s="138"/>
    </row>
    <row r="14" spans="1:4">
      <c r="B14" s="137" t="s">
        <v>239</v>
      </c>
      <c r="C14" s="138"/>
    </row>
    <row r="15" spans="1:4">
      <c r="B15" s="139" t="s">
        <v>0</v>
      </c>
      <c r="C15" s="140">
        <f>SUM(C11:C14)</f>
        <v>469</v>
      </c>
    </row>
    <row r="16" spans="1:4" ht="13.5" thickBot="1">
      <c r="B16" s="141"/>
      <c r="C16" s="142"/>
    </row>
    <row r="17" spans="2:3" ht="15">
      <c r="B17" s="143"/>
      <c r="C17" s="143"/>
    </row>
  </sheetData>
  <mergeCells count="6">
    <mergeCell ref="B8:C8"/>
    <mergeCell ref="A2:D2"/>
    <mergeCell ref="A4:D4"/>
    <mergeCell ref="A5:D5"/>
    <mergeCell ref="B7:C7"/>
    <mergeCell ref="A3:D3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G78"/>
  <sheetViews>
    <sheetView workbookViewId="0">
      <selection activeCell="A41" sqref="A41:XFD41"/>
    </sheetView>
  </sheetViews>
  <sheetFormatPr defaultRowHeight="12.75"/>
  <cols>
    <col min="2" max="2" width="39.85546875" customWidth="1"/>
    <col min="3" max="3" width="14.28515625" customWidth="1"/>
  </cols>
  <sheetData>
    <row r="2" spans="1:7" ht="15" customHeight="1">
      <c r="A2" s="605" t="s">
        <v>370</v>
      </c>
      <c r="B2" s="605"/>
      <c r="C2" s="605"/>
      <c r="D2" s="605"/>
      <c r="E2" s="66"/>
      <c r="F2" s="66"/>
      <c r="G2" s="66"/>
    </row>
    <row r="3" spans="1:7">
      <c r="A3" s="567">
        <v>41639</v>
      </c>
      <c r="B3" s="567"/>
      <c r="C3" s="567"/>
      <c r="D3" s="567"/>
      <c r="E3" s="520"/>
      <c r="F3" s="520"/>
    </row>
    <row r="5" spans="1:7" ht="18">
      <c r="A5" s="658" t="s">
        <v>347</v>
      </c>
      <c r="B5" s="658"/>
      <c r="C5" s="658"/>
      <c r="D5" s="658"/>
      <c r="E5" s="518"/>
      <c r="F5" s="518"/>
    </row>
    <row r="6" spans="1:7" ht="18">
      <c r="A6" s="659" t="s">
        <v>348</v>
      </c>
      <c r="B6" s="659"/>
      <c r="C6" s="659"/>
      <c r="D6" s="659"/>
      <c r="E6" s="519"/>
      <c r="F6" s="519"/>
    </row>
    <row r="7" spans="1:7" ht="18">
      <c r="B7" s="514"/>
      <c r="C7" s="514"/>
      <c r="D7" s="514"/>
      <c r="E7" s="514"/>
      <c r="F7" s="514"/>
    </row>
    <row r="8" spans="1:7" ht="15">
      <c r="C8" s="517" t="s">
        <v>56</v>
      </c>
    </row>
    <row r="9" spans="1:7" ht="15.75">
      <c r="B9" s="526" t="s">
        <v>2</v>
      </c>
      <c r="C9" s="515"/>
    </row>
    <row r="10" spans="1:7" ht="15.75">
      <c r="B10" s="424" t="s">
        <v>437</v>
      </c>
      <c r="C10" s="515">
        <v>2221</v>
      </c>
    </row>
    <row r="11" spans="1:7" ht="15.75">
      <c r="B11" s="424" t="s">
        <v>349</v>
      </c>
      <c r="C11" s="515">
        <v>1807</v>
      </c>
    </row>
    <row r="12" spans="1:7" ht="15.75">
      <c r="B12" s="424" t="s">
        <v>417</v>
      </c>
      <c r="C12" s="515"/>
    </row>
    <row r="13" spans="1:7" ht="15.75">
      <c r="B13" s="516" t="s">
        <v>438</v>
      </c>
      <c r="C13" s="516">
        <f>SUM(C10:C12)</f>
        <v>4028</v>
      </c>
    </row>
    <row r="14" spans="1:7" ht="15.75">
      <c r="B14" s="526" t="s">
        <v>3</v>
      </c>
      <c r="C14" s="515"/>
    </row>
    <row r="15" spans="1:7" ht="15.75">
      <c r="B15" s="424" t="s">
        <v>350</v>
      </c>
      <c r="C15" s="515">
        <v>6</v>
      </c>
    </row>
    <row r="16" spans="1:7" ht="15.75">
      <c r="B16" s="424" t="s">
        <v>351</v>
      </c>
      <c r="C16" s="515">
        <v>50</v>
      </c>
    </row>
    <row r="17" spans="2:3" ht="15.75">
      <c r="B17" s="424" t="s">
        <v>352</v>
      </c>
      <c r="C17" s="515">
        <v>89</v>
      </c>
    </row>
    <row r="18" spans="2:3" ht="15.75">
      <c r="B18" s="424" t="s">
        <v>353</v>
      </c>
      <c r="C18" s="515">
        <v>152</v>
      </c>
    </row>
    <row r="19" spans="2:3" ht="15.75">
      <c r="B19" s="424" t="s">
        <v>354</v>
      </c>
      <c r="C19" s="515">
        <v>172</v>
      </c>
    </row>
    <row r="20" spans="2:3" ht="15.75">
      <c r="B20" s="424" t="s">
        <v>355</v>
      </c>
      <c r="C20" s="515">
        <v>45</v>
      </c>
    </row>
    <row r="21" spans="2:3" ht="15.75">
      <c r="B21" s="424" t="s">
        <v>356</v>
      </c>
      <c r="C21" s="515">
        <v>15</v>
      </c>
    </row>
    <row r="22" spans="2:3" ht="15.75">
      <c r="B22" s="424" t="s">
        <v>357</v>
      </c>
      <c r="C22" s="515">
        <v>30</v>
      </c>
    </row>
    <row r="23" spans="2:3" ht="15.75">
      <c r="B23" s="424" t="s">
        <v>358</v>
      </c>
      <c r="C23" s="515">
        <v>639</v>
      </c>
    </row>
    <row r="24" spans="2:3" ht="15.75">
      <c r="B24" s="424" t="s">
        <v>359</v>
      </c>
      <c r="C24" s="515">
        <v>58</v>
      </c>
    </row>
    <row r="25" spans="2:3" ht="15.75">
      <c r="B25" s="424" t="s">
        <v>399</v>
      </c>
      <c r="C25" s="515">
        <v>320</v>
      </c>
    </row>
    <row r="26" spans="2:3" ht="15.75">
      <c r="B26" s="424" t="s">
        <v>360</v>
      </c>
      <c r="C26" s="515"/>
    </row>
    <row r="27" spans="2:3" ht="15.75">
      <c r="B27" s="424" t="s">
        <v>361</v>
      </c>
      <c r="C27" s="515">
        <v>412</v>
      </c>
    </row>
    <row r="28" spans="2:3" ht="15.75">
      <c r="B28" s="424" t="s">
        <v>418</v>
      </c>
      <c r="C28" s="515">
        <v>7</v>
      </c>
    </row>
    <row r="29" spans="2:3" ht="15.75">
      <c r="B29" s="424" t="s">
        <v>362</v>
      </c>
      <c r="C29" s="515">
        <v>30</v>
      </c>
    </row>
    <row r="30" spans="2:3" ht="15.75">
      <c r="B30" s="424" t="s">
        <v>363</v>
      </c>
      <c r="C30" s="515"/>
    </row>
    <row r="31" spans="2:3" ht="15.75">
      <c r="B31" s="425" t="s">
        <v>0</v>
      </c>
      <c r="C31" s="368">
        <f>SUM(C15:C30)</f>
        <v>2025</v>
      </c>
    </row>
    <row r="32" spans="2:3" ht="15.75">
      <c r="B32" s="425"/>
      <c r="C32" s="515"/>
    </row>
    <row r="33" spans="1:6" ht="15.75">
      <c r="B33" s="424" t="s">
        <v>364</v>
      </c>
      <c r="C33" s="515">
        <v>245</v>
      </c>
    </row>
    <row r="34" spans="1:6" ht="15.75">
      <c r="B34" s="424" t="s">
        <v>365</v>
      </c>
      <c r="C34" s="515">
        <v>60</v>
      </c>
    </row>
    <row r="35" spans="1:6" ht="15.75">
      <c r="B35" s="424" t="s">
        <v>366</v>
      </c>
      <c r="C35" s="515">
        <v>35</v>
      </c>
    </row>
    <row r="36" spans="1:6" ht="15.75">
      <c r="B36" s="424" t="s">
        <v>367</v>
      </c>
      <c r="C36" s="515">
        <v>1458</v>
      </c>
    </row>
    <row r="37" spans="1:6" ht="15.75">
      <c r="B37" s="424" t="s">
        <v>10</v>
      </c>
      <c r="C37" s="515">
        <v>205</v>
      </c>
    </row>
    <row r="38" spans="1:6" ht="15.75">
      <c r="B38" s="424" t="s">
        <v>439</v>
      </c>
      <c r="C38" s="515"/>
    </row>
    <row r="39" spans="1:6" ht="15.75">
      <c r="B39" s="516" t="s">
        <v>368</v>
      </c>
      <c r="C39" s="516">
        <f>SUM(C31:C37)</f>
        <v>4028</v>
      </c>
    </row>
    <row r="40" spans="1:6" ht="15">
      <c r="C40" s="388"/>
    </row>
    <row r="41" spans="1:6" ht="15">
      <c r="C41" s="388"/>
    </row>
    <row r="42" spans="1:6" ht="15">
      <c r="C42" s="388"/>
    </row>
    <row r="43" spans="1:6" ht="15">
      <c r="C43" s="388"/>
    </row>
    <row r="44" spans="1:6" ht="15.75">
      <c r="C44" s="472"/>
      <c r="D44" s="472"/>
    </row>
    <row r="45" spans="1:6" ht="15.75">
      <c r="C45" s="472"/>
      <c r="D45" s="472"/>
    </row>
    <row r="47" spans="1:6" ht="18">
      <c r="A47" s="658" t="s">
        <v>369</v>
      </c>
      <c r="B47" s="658"/>
      <c r="C47" s="658"/>
      <c r="D47" s="658"/>
      <c r="E47" s="518"/>
      <c r="F47" s="518"/>
    </row>
    <row r="48" spans="1:6" ht="18">
      <c r="A48" s="659" t="s">
        <v>348</v>
      </c>
      <c r="B48" s="659"/>
      <c r="C48" s="659"/>
      <c r="D48" s="659"/>
      <c r="E48" s="519"/>
      <c r="F48" s="519"/>
    </row>
    <row r="49" spans="2:4" ht="18">
      <c r="B49" s="438"/>
      <c r="C49" s="438"/>
      <c r="D49" s="438"/>
    </row>
    <row r="50" spans="2:4" ht="15">
      <c r="C50" s="524" t="s">
        <v>56</v>
      </c>
    </row>
    <row r="51" spans="2:4" ht="15.75">
      <c r="B51" s="525" t="s">
        <v>2</v>
      </c>
      <c r="C51" s="521"/>
    </row>
    <row r="52" spans="2:4" ht="15.75">
      <c r="B52" s="521" t="s">
        <v>440</v>
      </c>
      <c r="C52" s="522">
        <v>416</v>
      </c>
    </row>
    <row r="53" spans="2:4" ht="15.75">
      <c r="B53" s="521" t="s">
        <v>349</v>
      </c>
      <c r="C53" s="522">
        <v>167</v>
      </c>
    </row>
    <row r="54" spans="2:4" ht="15.75">
      <c r="B54" s="521" t="s">
        <v>398</v>
      </c>
      <c r="C54" s="522">
        <v>50</v>
      </c>
    </row>
    <row r="55" spans="2:4" ht="15.75">
      <c r="B55" s="521" t="s">
        <v>441</v>
      </c>
      <c r="C55" s="522"/>
    </row>
    <row r="56" spans="2:4" ht="15.75">
      <c r="B56" s="516" t="s">
        <v>419</v>
      </c>
      <c r="C56" s="516">
        <f>SUM(C52:C54)</f>
        <v>633</v>
      </c>
    </row>
    <row r="57" spans="2:4" ht="15.75">
      <c r="B57" s="525" t="s">
        <v>3</v>
      </c>
      <c r="C57" s="521"/>
    </row>
    <row r="58" spans="2:4" ht="15.75">
      <c r="B58" s="521" t="s">
        <v>350</v>
      </c>
      <c r="C58" s="521"/>
    </row>
    <row r="59" spans="2:4" ht="15.75">
      <c r="B59" s="521" t="s">
        <v>351</v>
      </c>
      <c r="C59" s="521"/>
    </row>
    <row r="60" spans="2:4" ht="15.75">
      <c r="B60" s="521" t="s">
        <v>442</v>
      </c>
      <c r="C60" s="521">
        <v>228</v>
      </c>
    </row>
    <row r="61" spans="2:4" ht="15.75">
      <c r="B61" s="521" t="s">
        <v>353</v>
      </c>
      <c r="C61" s="521">
        <v>30</v>
      </c>
    </row>
    <row r="62" spans="2:4" ht="15.75">
      <c r="B62" s="521" t="s">
        <v>354</v>
      </c>
      <c r="C62" s="521"/>
    </row>
    <row r="63" spans="2:4" ht="15.75">
      <c r="B63" s="521" t="s">
        <v>355</v>
      </c>
      <c r="C63" s="521"/>
    </row>
    <row r="64" spans="2:4" ht="15.75">
      <c r="B64" s="521" t="s">
        <v>356</v>
      </c>
      <c r="C64" s="521"/>
    </row>
    <row r="65" spans="2:3" ht="15.75">
      <c r="B65" s="521" t="s">
        <v>357</v>
      </c>
      <c r="C65" s="521"/>
    </row>
    <row r="66" spans="2:3" ht="15.75">
      <c r="B66" s="521" t="s">
        <v>358</v>
      </c>
      <c r="C66" s="521"/>
    </row>
    <row r="67" spans="2:3" ht="15.75">
      <c r="B67" s="521" t="s">
        <v>359</v>
      </c>
      <c r="C67" s="521">
        <v>58</v>
      </c>
    </row>
    <row r="68" spans="2:3" ht="15.75">
      <c r="B68" s="521" t="s">
        <v>443</v>
      </c>
      <c r="C68" s="521"/>
    </row>
    <row r="69" spans="2:3" ht="15.75">
      <c r="B69" s="521" t="s">
        <v>444</v>
      </c>
      <c r="C69" s="521">
        <v>35</v>
      </c>
    </row>
    <row r="70" spans="2:3" ht="15.75">
      <c r="B70" s="521" t="s">
        <v>360</v>
      </c>
      <c r="C70" s="521"/>
    </row>
    <row r="71" spans="2:3" ht="15.75">
      <c r="B71" s="521" t="s">
        <v>361</v>
      </c>
      <c r="C71" s="521">
        <v>81</v>
      </c>
    </row>
    <row r="72" spans="2:3" ht="15.75">
      <c r="B72" s="521" t="s">
        <v>445</v>
      </c>
      <c r="C72" s="521">
        <v>1</v>
      </c>
    </row>
    <row r="73" spans="2:3" ht="15.75">
      <c r="B73" s="521" t="s">
        <v>362</v>
      </c>
      <c r="C73" s="521"/>
    </row>
    <row r="74" spans="2:3" ht="15.75">
      <c r="B74" s="523" t="s">
        <v>0</v>
      </c>
      <c r="C74" s="523">
        <f>SUM(C58:C73)</f>
        <v>433</v>
      </c>
    </row>
    <row r="75" spans="2:3" ht="15.75">
      <c r="B75" s="521" t="s">
        <v>446</v>
      </c>
      <c r="C75" s="521">
        <v>100</v>
      </c>
    </row>
    <row r="76" spans="2:3" ht="15.75">
      <c r="B76" s="521" t="s">
        <v>10</v>
      </c>
      <c r="C76" s="522">
        <v>100</v>
      </c>
    </row>
    <row r="77" spans="2:3" ht="15.75">
      <c r="B77" s="521" t="s">
        <v>439</v>
      </c>
      <c r="C77" s="522"/>
    </row>
    <row r="78" spans="2:3" ht="15.75">
      <c r="B78" s="516" t="s">
        <v>368</v>
      </c>
      <c r="C78" s="516">
        <f>SUM(C74:C76)</f>
        <v>633</v>
      </c>
    </row>
  </sheetData>
  <mergeCells count="6">
    <mergeCell ref="A48:D48"/>
    <mergeCell ref="A5:D5"/>
    <mergeCell ref="A6:D6"/>
    <mergeCell ref="A3:D3"/>
    <mergeCell ref="A2:D2"/>
    <mergeCell ref="A47:D47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3"/>
  <sheetViews>
    <sheetView workbookViewId="0">
      <selection activeCell="H27" sqref="H27"/>
    </sheetView>
  </sheetViews>
  <sheetFormatPr defaultRowHeight="12.75"/>
  <cols>
    <col min="1" max="1" width="1.7109375" customWidth="1"/>
    <col min="2" max="2" width="35.28515625" customWidth="1"/>
    <col min="3" max="3" width="11.42578125" customWidth="1"/>
    <col min="4" max="4" width="0.42578125" hidden="1" customWidth="1"/>
    <col min="5" max="5" width="35.28515625" customWidth="1"/>
    <col min="6" max="6" width="11.140625" customWidth="1"/>
  </cols>
  <sheetData>
    <row r="1" spans="1:9" ht="15" customHeight="1">
      <c r="A1" s="556" t="s">
        <v>306</v>
      </c>
      <c r="B1" s="556"/>
      <c r="C1" s="556"/>
      <c r="D1" s="556"/>
      <c r="E1" s="556"/>
      <c r="F1" s="556"/>
    </row>
    <row r="2" spans="1:9" ht="15.75" customHeight="1">
      <c r="B2" s="567">
        <v>41639</v>
      </c>
      <c r="C2" s="568"/>
      <c r="D2" s="568"/>
      <c r="E2" s="568"/>
      <c r="F2" s="568"/>
      <c r="G2" s="22"/>
      <c r="H2" s="22"/>
      <c r="I2" s="22"/>
    </row>
    <row r="3" spans="1:9" s="5" customFormat="1" ht="15">
      <c r="B3" s="15"/>
      <c r="C3" s="15"/>
      <c r="D3" s="15"/>
      <c r="E3" s="15"/>
      <c r="G3" s="4"/>
    </row>
    <row r="4" spans="1:9" s="5" customFormat="1" ht="35.25" customHeight="1">
      <c r="B4" s="564" t="s">
        <v>272</v>
      </c>
      <c r="C4" s="565"/>
      <c r="D4" s="565"/>
      <c r="E4" s="565"/>
      <c r="F4" s="565"/>
      <c r="G4" s="4"/>
    </row>
    <row r="5" spans="1:9" s="5" customFormat="1" ht="20.25" customHeight="1">
      <c r="B5" s="566" t="s">
        <v>61</v>
      </c>
      <c r="C5" s="566"/>
      <c r="D5" s="566"/>
      <c r="E5" s="566"/>
      <c r="F5" s="566"/>
      <c r="G5" s="4"/>
    </row>
    <row r="6" spans="1:9" ht="24" customHeight="1">
      <c r="B6" s="563" t="s">
        <v>371</v>
      </c>
      <c r="C6" s="563"/>
      <c r="D6" s="563"/>
      <c r="E6" s="563"/>
      <c r="F6" s="563"/>
      <c r="G6" s="3"/>
    </row>
    <row r="7" spans="1:9" ht="18.75" customHeight="1" thickBot="1">
      <c r="B7" s="47"/>
      <c r="C7" s="47"/>
      <c r="D7" s="48"/>
      <c r="E7" s="47"/>
      <c r="F7" s="16" t="s">
        <v>31</v>
      </c>
      <c r="G7" s="3"/>
    </row>
    <row r="8" spans="1:9" ht="18" customHeight="1" thickBot="1">
      <c r="B8" s="560" t="s">
        <v>2</v>
      </c>
      <c r="C8" s="562"/>
      <c r="D8" s="49"/>
      <c r="E8" s="560" t="s">
        <v>3</v>
      </c>
      <c r="F8" s="561"/>
      <c r="G8" s="3"/>
    </row>
    <row r="9" spans="1:9" s="6" customFormat="1" ht="32.25" customHeight="1" thickBot="1">
      <c r="B9" s="441"/>
      <c r="C9" s="442">
        <v>2013</v>
      </c>
      <c r="D9" s="443"/>
      <c r="E9" s="444"/>
      <c r="F9" s="445">
        <v>2013</v>
      </c>
    </row>
    <row r="10" spans="1:9" ht="19.899999999999999" customHeight="1">
      <c r="B10" s="451"/>
      <c r="C10" s="454"/>
      <c r="D10" s="458"/>
      <c r="E10" s="451"/>
      <c r="F10" s="461"/>
    </row>
    <row r="11" spans="1:9" ht="19.899999999999999" customHeight="1">
      <c r="B11" s="452" t="s">
        <v>102</v>
      </c>
      <c r="C11" s="455">
        <v>14155</v>
      </c>
      <c r="D11" s="459"/>
      <c r="E11" s="460" t="s">
        <v>4</v>
      </c>
      <c r="F11" s="51">
        <v>86413</v>
      </c>
    </row>
    <row r="12" spans="1:9" ht="19.899999999999999" customHeight="1">
      <c r="B12" s="452" t="s">
        <v>104</v>
      </c>
      <c r="C12" s="455">
        <v>62825</v>
      </c>
      <c r="D12" s="459"/>
      <c r="E12" s="460" t="s">
        <v>5</v>
      </c>
      <c r="F12" s="51">
        <v>21675</v>
      </c>
    </row>
    <row r="13" spans="1:9" ht="19.899999999999999" customHeight="1">
      <c r="B13" s="452" t="s">
        <v>103</v>
      </c>
      <c r="C13" s="455">
        <v>71702</v>
      </c>
      <c r="D13" s="459"/>
      <c r="E13" s="460" t="s">
        <v>7</v>
      </c>
      <c r="F13" s="51">
        <v>54802</v>
      </c>
    </row>
    <row r="14" spans="1:9" ht="19.899999999999999" customHeight="1">
      <c r="B14" s="452" t="s">
        <v>6</v>
      </c>
      <c r="C14" s="455">
        <v>322</v>
      </c>
      <c r="D14" s="459"/>
      <c r="E14" s="460" t="s">
        <v>8</v>
      </c>
      <c r="F14" s="51">
        <v>34079</v>
      </c>
    </row>
    <row r="15" spans="1:9" ht="19.899999999999999" customHeight="1">
      <c r="B15" s="452" t="s">
        <v>105</v>
      </c>
      <c r="C15" s="456">
        <v>63055</v>
      </c>
      <c r="D15" s="459"/>
      <c r="E15" s="460" t="s">
        <v>101</v>
      </c>
      <c r="F15" s="51">
        <v>4220</v>
      </c>
      <c r="G15" s="26"/>
    </row>
    <row r="16" spans="1:9" ht="19.899999999999999" customHeight="1">
      <c r="B16" s="452" t="s">
        <v>307</v>
      </c>
      <c r="C16" s="456">
        <v>67444</v>
      </c>
      <c r="D16" s="459"/>
      <c r="E16" s="460" t="s">
        <v>24</v>
      </c>
      <c r="F16" s="51">
        <v>14815</v>
      </c>
      <c r="G16" s="26"/>
    </row>
    <row r="17" spans="2:7" ht="19.899999999999999" customHeight="1" thickBot="1">
      <c r="B17" s="453"/>
      <c r="C17" s="457"/>
      <c r="D17" s="459"/>
      <c r="E17" s="453" t="s">
        <v>307</v>
      </c>
      <c r="F17" s="462">
        <v>67444</v>
      </c>
      <c r="G17" s="26"/>
    </row>
    <row r="18" spans="2:7" s="19" customFormat="1" ht="19.899999999999999" customHeight="1" thickBot="1">
      <c r="B18" s="446" t="s">
        <v>45</v>
      </c>
      <c r="C18" s="447">
        <f>SUM(C11:C16)</f>
        <v>279503</v>
      </c>
      <c r="D18" s="448"/>
      <c r="E18" s="449" t="s">
        <v>46</v>
      </c>
      <c r="F18" s="450">
        <f>SUM(F11:F17)</f>
        <v>283448</v>
      </c>
    </row>
    <row r="19" spans="2:7" s="2" customFormat="1" ht="19.899999999999999" customHeight="1">
      <c r="B19" s="331" t="s">
        <v>9</v>
      </c>
      <c r="C19" s="54">
        <v>45796</v>
      </c>
      <c r="D19" s="50"/>
      <c r="E19" s="55" t="s">
        <v>53</v>
      </c>
      <c r="F19" s="56">
        <v>33732</v>
      </c>
    </row>
    <row r="20" spans="2:7" s="2" customFormat="1" ht="19.899999999999999" customHeight="1">
      <c r="B20" s="52" t="s">
        <v>405</v>
      </c>
      <c r="C20" s="54">
        <v>7525</v>
      </c>
      <c r="D20" s="50"/>
      <c r="E20" s="55" t="s">
        <v>60</v>
      </c>
      <c r="F20" s="56">
        <v>4343</v>
      </c>
    </row>
    <row r="21" spans="2:7" ht="19.899999999999999" customHeight="1">
      <c r="B21" s="52" t="s">
        <v>404</v>
      </c>
      <c r="C21" s="53">
        <v>3094</v>
      </c>
      <c r="D21" s="50"/>
      <c r="E21" s="57" t="s">
        <v>308</v>
      </c>
      <c r="F21" s="58"/>
    </row>
    <row r="22" spans="2:7" ht="19.899999999999999" customHeight="1">
      <c r="B22" s="59"/>
      <c r="C22" s="504"/>
      <c r="D22" s="50"/>
      <c r="E22" s="61" t="s">
        <v>424</v>
      </c>
      <c r="F22" s="62">
        <v>3312</v>
      </c>
    </row>
    <row r="23" spans="2:7" ht="19.899999999999999" customHeight="1">
      <c r="B23" s="59"/>
      <c r="C23" s="504"/>
      <c r="D23" s="50"/>
      <c r="E23" s="61" t="s">
        <v>425</v>
      </c>
      <c r="F23" s="62">
        <v>23</v>
      </c>
    </row>
    <row r="24" spans="2:7" ht="19.899999999999999" customHeight="1" thickBot="1">
      <c r="B24" s="59"/>
      <c r="C24" s="60"/>
      <c r="D24" s="50"/>
      <c r="E24" s="61" t="s">
        <v>10</v>
      </c>
      <c r="F24" s="62">
        <v>11060</v>
      </c>
    </row>
    <row r="25" spans="2:7" s="7" customFormat="1" ht="18" customHeight="1" thickBot="1">
      <c r="B25" s="333" t="s">
        <v>11</v>
      </c>
      <c r="C25" s="339">
        <f>SUM(C18:C24)</f>
        <v>335918</v>
      </c>
      <c r="D25" s="336" t="e">
        <f>D18+D21+#REF!</f>
        <v>#REF!</v>
      </c>
      <c r="E25" s="342" t="s">
        <v>11</v>
      </c>
      <c r="F25" s="332">
        <f>SUM(F18:F24)</f>
        <v>335918</v>
      </c>
    </row>
    <row r="26" spans="2:7" ht="15">
      <c r="B26" s="334" t="s">
        <v>307</v>
      </c>
      <c r="C26" s="340">
        <v>-67444</v>
      </c>
      <c r="D26" s="337"/>
      <c r="E26" s="343" t="s">
        <v>307</v>
      </c>
      <c r="F26" s="340">
        <v>-67444</v>
      </c>
    </row>
    <row r="27" spans="2:7" ht="15.75" thickBot="1">
      <c r="B27" s="335" t="s">
        <v>304</v>
      </c>
      <c r="C27" s="341">
        <f>SUM(C25:C26)</f>
        <v>268474</v>
      </c>
      <c r="D27" s="338"/>
      <c r="E27" s="344" t="s">
        <v>304</v>
      </c>
      <c r="F27" s="341">
        <f>SUM(F25:F26)</f>
        <v>268474</v>
      </c>
    </row>
    <row r="28" spans="2:7">
      <c r="B28" s="3"/>
      <c r="C28" s="3"/>
      <c r="D28" s="3"/>
      <c r="E28" s="11"/>
    </row>
    <row r="29" spans="2:7">
      <c r="B29" s="3"/>
      <c r="C29" s="3"/>
      <c r="D29" s="3"/>
      <c r="E29" s="3"/>
    </row>
    <row r="30" spans="2:7">
      <c r="B30" s="3"/>
      <c r="C30" s="3"/>
      <c r="D30" s="3"/>
      <c r="E30" s="3"/>
    </row>
    <row r="31" spans="2:7">
      <c r="B31" s="3"/>
      <c r="C31" s="3"/>
      <c r="D31" s="3"/>
      <c r="E31" s="3"/>
    </row>
    <row r="32" spans="2:7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  <row r="35" spans="2:5">
      <c r="B35" s="3"/>
      <c r="C35" s="3"/>
      <c r="D35" s="3"/>
      <c r="E35" s="3"/>
    </row>
    <row r="36" spans="2:5">
      <c r="B36" s="3"/>
      <c r="C36" s="3"/>
      <c r="D36" s="3"/>
      <c r="E36" s="3"/>
    </row>
    <row r="37" spans="2:5">
      <c r="B37" s="3"/>
      <c r="C37" s="3"/>
      <c r="D37" s="3"/>
      <c r="E37" s="3"/>
    </row>
    <row r="38" spans="2:5">
      <c r="B38" s="3"/>
      <c r="C38" s="3"/>
      <c r="D38" s="3"/>
      <c r="E38" s="3"/>
    </row>
    <row r="39" spans="2:5">
      <c r="B39" s="3"/>
      <c r="C39" s="3"/>
      <c r="D39" s="3"/>
      <c r="E39" s="3"/>
    </row>
    <row r="40" spans="2:5">
      <c r="B40" s="3"/>
      <c r="C40" s="3"/>
      <c r="D40" s="3"/>
      <c r="E40" s="3"/>
    </row>
    <row r="41" spans="2:5">
      <c r="B41" s="3"/>
      <c r="C41" s="3"/>
      <c r="D41" s="3"/>
      <c r="E41" s="3"/>
    </row>
    <row r="42" spans="2:5">
      <c r="B42" s="3"/>
      <c r="C42" s="3"/>
      <c r="D42" s="3"/>
      <c r="E42" s="3"/>
    </row>
    <row r="43" spans="2:5">
      <c r="B43" s="3"/>
      <c r="C43" s="3"/>
      <c r="D43" s="3"/>
      <c r="E43" s="3"/>
    </row>
    <row r="44" spans="2:5">
      <c r="B44" s="3"/>
      <c r="C44" s="3"/>
      <c r="D44" s="3"/>
      <c r="E44" s="3"/>
    </row>
    <row r="45" spans="2:5">
      <c r="B45" s="3"/>
      <c r="C45" s="3"/>
      <c r="D45" s="3"/>
      <c r="E45" s="3"/>
    </row>
    <row r="46" spans="2:5">
      <c r="B46" s="3"/>
      <c r="C46" s="3"/>
      <c r="D46" s="3"/>
      <c r="E46" s="3"/>
    </row>
    <row r="47" spans="2:5">
      <c r="B47" s="3"/>
      <c r="C47" s="3"/>
      <c r="D47" s="3"/>
      <c r="E47" s="3"/>
    </row>
    <row r="48" spans="2:5">
      <c r="B48" s="3"/>
      <c r="C48" s="3"/>
      <c r="D48" s="3"/>
      <c r="E48" s="3"/>
    </row>
    <row r="49" spans="2:5">
      <c r="B49" s="3"/>
      <c r="C49" s="3"/>
      <c r="D49" s="3"/>
      <c r="E49" s="3"/>
    </row>
    <row r="50" spans="2:5">
      <c r="B50" s="3"/>
      <c r="C50" s="3"/>
      <c r="D50" s="3"/>
      <c r="E50" s="3"/>
    </row>
    <row r="51" spans="2:5">
      <c r="B51" s="3"/>
      <c r="C51" s="3"/>
      <c r="D51" s="3"/>
      <c r="E51" s="3"/>
    </row>
    <row r="52" spans="2:5">
      <c r="B52" s="3"/>
      <c r="C52" s="3"/>
      <c r="D52" s="3"/>
      <c r="E52" s="3"/>
    </row>
    <row r="53" spans="2:5">
      <c r="B53" s="3"/>
      <c r="C53" s="3"/>
      <c r="D53" s="3"/>
      <c r="E53" s="3"/>
    </row>
    <row r="54" spans="2:5">
      <c r="B54" s="3"/>
      <c r="C54" s="3"/>
      <c r="D54" s="3"/>
      <c r="E54" s="3"/>
    </row>
    <row r="55" spans="2:5">
      <c r="B55" s="3"/>
      <c r="C55" s="3"/>
      <c r="D55" s="3"/>
      <c r="E55" s="3"/>
    </row>
    <row r="56" spans="2:5">
      <c r="B56" s="3"/>
      <c r="C56" s="3"/>
      <c r="D56" s="3"/>
      <c r="E56" s="3"/>
    </row>
    <row r="57" spans="2:5">
      <c r="B57" s="3"/>
      <c r="C57" s="3"/>
      <c r="D57" s="3"/>
      <c r="E57" s="3"/>
    </row>
    <row r="58" spans="2:5">
      <c r="B58" s="3"/>
      <c r="C58" s="3"/>
      <c r="D58" s="3"/>
      <c r="E58" s="3"/>
    </row>
    <row r="59" spans="2:5">
      <c r="B59" s="3"/>
      <c r="C59" s="3"/>
      <c r="D59" s="3"/>
      <c r="E59" s="3"/>
    </row>
    <row r="60" spans="2:5">
      <c r="B60" s="3"/>
      <c r="C60" s="3"/>
      <c r="D60" s="3"/>
      <c r="E60" s="3"/>
    </row>
    <row r="61" spans="2:5">
      <c r="B61" s="3"/>
      <c r="C61" s="3"/>
      <c r="D61" s="3"/>
      <c r="E61" s="3"/>
    </row>
    <row r="62" spans="2:5">
      <c r="B62" s="3"/>
      <c r="C62" s="3"/>
      <c r="D62" s="3"/>
      <c r="E62" s="3"/>
    </row>
    <row r="63" spans="2:5">
      <c r="B63" s="3"/>
      <c r="C63" s="3"/>
      <c r="D63" s="3"/>
      <c r="E63" s="3"/>
    </row>
    <row r="64" spans="2:5">
      <c r="B64" s="3"/>
      <c r="C64" s="3"/>
      <c r="D64" s="3"/>
      <c r="E64" s="3"/>
    </row>
    <row r="65" spans="2:5">
      <c r="B65" s="3"/>
      <c r="C65" s="3"/>
      <c r="D65" s="3"/>
      <c r="E65" s="3"/>
    </row>
    <row r="66" spans="2:5">
      <c r="B66" s="3"/>
      <c r="C66" s="3"/>
      <c r="D66" s="3"/>
      <c r="E66" s="3"/>
    </row>
    <row r="67" spans="2:5">
      <c r="B67" s="3"/>
      <c r="C67" s="3"/>
      <c r="D67" s="3"/>
      <c r="E67" s="3"/>
    </row>
    <row r="68" spans="2:5">
      <c r="B68" s="3"/>
      <c r="C68" s="3"/>
      <c r="D68" s="3"/>
      <c r="E68" s="3"/>
    </row>
    <row r="69" spans="2:5">
      <c r="B69" s="3"/>
      <c r="C69" s="3"/>
      <c r="D69" s="3"/>
      <c r="E69" s="3"/>
    </row>
    <row r="70" spans="2:5">
      <c r="B70" s="3"/>
      <c r="C70" s="3"/>
      <c r="D70" s="3"/>
      <c r="E70" s="3"/>
    </row>
    <row r="71" spans="2:5">
      <c r="B71" s="3"/>
      <c r="C71" s="3"/>
      <c r="D71" s="3"/>
      <c r="E71" s="3"/>
    </row>
    <row r="72" spans="2:5">
      <c r="B72" s="3"/>
      <c r="C72" s="3"/>
      <c r="D72" s="3"/>
      <c r="E72" s="3"/>
    </row>
    <row r="73" spans="2:5">
      <c r="B73" s="3"/>
      <c r="C73" s="3"/>
      <c r="D73" s="3"/>
      <c r="E73" s="3"/>
    </row>
    <row r="74" spans="2:5">
      <c r="B74" s="3"/>
      <c r="C74" s="3"/>
      <c r="D74" s="3"/>
      <c r="E74" s="3"/>
    </row>
    <row r="75" spans="2:5">
      <c r="B75" s="3"/>
      <c r="C75" s="3"/>
      <c r="D75" s="3"/>
      <c r="E75" s="3"/>
    </row>
    <row r="76" spans="2:5">
      <c r="B76" s="3"/>
      <c r="C76" s="3"/>
      <c r="D76" s="3"/>
      <c r="E76" s="3"/>
    </row>
    <row r="77" spans="2:5">
      <c r="B77" s="3"/>
      <c r="C77" s="3"/>
      <c r="D77" s="3"/>
      <c r="E77" s="3"/>
    </row>
    <row r="78" spans="2:5">
      <c r="B78" s="3"/>
      <c r="C78" s="3"/>
      <c r="D78" s="3"/>
      <c r="E78" s="3"/>
    </row>
    <row r="79" spans="2:5">
      <c r="B79" s="3"/>
      <c r="C79" s="3"/>
      <c r="D79" s="3"/>
      <c r="E79" s="3"/>
    </row>
    <row r="80" spans="2:5">
      <c r="B80" s="3"/>
      <c r="C80" s="3"/>
      <c r="D80" s="3"/>
      <c r="E80" s="3"/>
    </row>
    <row r="81" spans="2:5">
      <c r="B81" s="3"/>
      <c r="C81" s="3"/>
      <c r="D81" s="3"/>
      <c r="E81" s="3"/>
    </row>
    <row r="82" spans="2:5">
      <c r="B82" s="3"/>
      <c r="C82" s="3"/>
      <c r="D82" s="3"/>
      <c r="E82" s="3"/>
    </row>
    <row r="83" spans="2:5">
      <c r="B83" s="3"/>
      <c r="C83" s="3"/>
      <c r="D83" s="3"/>
      <c r="E83" s="3"/>
    </row>
    <row r="84" spans="2:5">
      <c r="B84" s="3"/>
      <c r="C84" s="3"/>
      <c r="D84" s="3"/>
      <c r="E84" s="3"/>
    </row>
    <row r="85" spans="2:5">
      <c r="B85" s="3"/>
      <c r="C85" s="3"/>
      <c r="D85" s="3"/>
      <c r="E85" s="3"/>
    </row>
    <row r="86" spans="2:5">
      <c r="B86" s="3"/>
      <c r="C86" s="3"/>
      <c r="D86" s="3"/>
      <c r="E86" s="3"/>
    </row>
    <row r="87" spans="2:5">
      <c r="B87" s="3"/>
      <c r="C87" s="3"/>
      <c r="D87" s="3"/>
      <c r="E87" s="3"/>
    </row>
    <row r="88" spans="2:5">
      <c r="B88" s="3"/>
      <c r="C88" s="3"/>
      <c r="D88" s="3"/>
      <c r="E88" s="3"/>
    </row>
    <row r="89" spans="2:5">
      <c r="B89" s="3"/>
      <c r="C89" s="3"/>
      <c r="D89" s="3"/>
      <c r="E89" s="3"/>
    </row>
    <row r="90" spans="2:5">
      <c r="B90" s="3"/>
      <c r="C90" s="3"/>
      <c r="D90" s="3"/>
      <c r="E90" s="3"/>
    </row>
    <row r="91" spans="2:5">
      <c r="B91" s="3"/>
      <c r="C91" s="3"/>
      <c r="D91" s="3"/>
      <c r="E91" s="3"/>
    </row>
    <row r="92" spans="2:5">
      <c r="B92" s="3"/>
      <c r="C92" s="3"/>
      <c r="D92" s="3"/>
      <c r="E92" s="3"/>
    </row>
    <row r="93" spans="2:5">
      <c r="B93" s="3"/>
      <c r="C93" s="3"/>
      <c r="D93" s="3"/>
      <c r="E93" s="3"/>
    </row>
    <row r="94" spans="2:5">
      <c r="B94" s="3"/>
      <c r="C94" s="3"/>
      <c r="D94" s="3"/>
      <c r="E94" s="3"/>
    </row>
    <row r="95" spans="2:5">
      <c r="B95" s="3"/>
      <c r="C95" s="3"/>
      <c r="D95" s="3"/>
      <c r="E95" s="3"/>
    </row>
    <row r="96" spans="2:5">
      <c r="B96" s="3"/>
      <c r="C96" s="3"/>
      <c r="D96" s="3"/>
      <c r="E96" s="3"/>
    </row>
    <row r="97" spans="2:5">
      <c r="B97" s="3"/>
      <c r="C97" s="3"/>
      <c r="D97" s="3"/>
      <c r="E97" s="3"/>
    </row>
    <row r="98" spans="2:5">
      <c r="B98" s="3"/>
      <c r="C98" s="3"/>
      <c r="D98" s="3"/>
      <c r="E98" s="3"/>
    </row>
    <row r="99" spans="2:5">
      <c r="B99" s="3"/>
      <c r="C99" s="3"/>
      <c r="D99" s="3"/>
      <c r="E99" s="3"/>
    </row>
    <row r="100" spans="2:5">
      <c r="B100" s="3"/>
      <c r="C100" s="3"/>
      <c r="D100" s="3"/>
      <c r="E100" s="3"/>
    </row>
    <row r="101" spans="2:5">
      <c r="B101" s="3"/>
      <c r="C101" s="3"/>
      <c r="D101" s="3"/>
      <c r="E101" s="3"/>
    </row>
    <row r="102" spans="2:5">
      <c r="B102" s="3"/>
      <c r="C102" s="3"/>
      <c r="D102" s="3"/>
      <c r="E102" s="3"/>
    </row>
    <row r="103" spans="2:5">
      <c r="B103" s="3"/>
      <c r="C103" s="3"/>
      <c r="D103" s="3"/>
      <c r="E103" s="3"/>
    </row>
    <row r="104" spans="2:5">
      <c r="B104" s="3"/>
      <c r="C104" s="3"/>
      <c r="D104" s="3"/>
      <c r="E104" s="3"/>
    </row>
    <row r="105" spans="2:5">
      <c r="B105" s="3"/>
      <c r="C105" s="3"/>
      <c r="D105" s="3"/>
      <c r="E105" s="3"/>
    </row>
    <row r="106" spans="2:5">
      <c r="B106" s="3"/>
      <c r="C106" s="3"/>
      <c r="D106" s="3"/>
      <c r="E106" s="3"/>
    </row>
    <row r="107" spans="2:5">
      <c r="B107" s="3"/>
      <c r="C107" s="3"/>
      <c r="D107" s="3"/>
      <c r="E107" s="3"/>
    </row>
    <row r="108" spans="2:5">
      <c r="B108" s="3"/>
      <c r="C108" s="3"/>
      <c r="D108" s="3"/>
      <c r="E108" s="3"/>
    </row>
    <row r="109" spans="2:5">
      <c r="B109" s="3"/>
      <c r="C109" s="3"/>
      <c r="D109" s="3"/>
      <c r="E109" s="3"/>
    </row>
    <row r="110" spans="2:5">
      <c r="B110" s="3"/>
      <c r="C110" s="3"/>
      <c r="D110" s="3"/>
      <c r="E110" s="3"/>
    </row>
    <row r="111" spans="2:5">
      <c r="B111" s="3"/>
      <c r="C111" s="3"/>
      <c r="D111" s="3"/>
      <c r="E111" s="3"/>
    </row>
    <row r="112" spans="2:5">
      <c r="B112" s="3"/>
      <c r="C112" s="3"/>
      <c r="D112" s="3"/>
      <c r="E112" s="3"/>
    </row>
    <row r="113" spans="2:5">
      <c r="B113" s="3"/>
      <c r="C113" s="3"/>
      <c r="D113" s="3"/>
      <c r="E113" s="3"/>
    </row>
    <row r="114" spans="2:5">
      <c r="B114" s="3"/>
      <c r="C114" s="3"/>
      <c r="D114" s="3"/>
      <c r="E114" s="3"/>
    </row>
    <row r="115" spans="2:5">
      <c r="B115" s="3"/>
      <c r="C115" s="3"/>
      <c r="D115" s="3"/>
      <c r="E115" s="3"/>
    </row>
    <row r="116" spans="2:5">
      <c r="B116" s="3"/>
      <c r="C116" s="3"/>
      <c r="D116" s="3"/>
      <c r="E116" s="3"/>
    </row>
    <row r="117" spans="2:5">
      <c r="B117" s="3"/>
      <c r="C117" s="3"/>
      <c r="D117" s="3"/>
      <c r="E117" s="3"/>
    </row>
    <row r="118" spans="2:5">
      <c r="B118" s="3"/>
      <c r="C118" s="3"/>
      <c r="D118" s="3"/>
      <c r="E118" s="3"/>
    </row>
    <row r="119" spans="2:5">
      <c r="B119" s="3"/>
      <c r="C119" s="3"/>
      <c r="D119" s="3"/>
      <c r="E119" s="3"/>
    </row>
    <row r="120" spans="2:5">
      <c r="B120" s="3"/>
      <c r="C120" s="3"/>
      <c r="D120" s="3"/>
      <c r="E120" s="3"/>
    </row>
    <row r="121" spans="2:5">
      <c r="B121" s="3"/>
      <c r="C121" s="3"/>
      <c r="D121" s="3"/>
      <c r="E121" s="3"/>
    </row>
    <row r="122" spans="2:5">
      <c r="B122" s="3"/>
      <c r="C122" s="3"/>
      <c r="D122" s="3"/>
      <c r="E122" s="3"/>
    </row>
    <row r="123" spans="2:5">
      <c r="B123" s="3"/>
      <c r="C123" s="3"/>
      <c r="D123" s="3"/>
      <c r="E123" s="3"/>
    </row>
  </sheetData>
  <mergeCells count="7">
    <mergeCell ref="A1:F1"/>
    <mergeCell ref="E8:F8"/>
    <mergeCell ref="B8:C8"/>
    <mergeCell ref="B6:F6"/>
    <mergeCell ref="B4:F4"/>
    <mergeCell ref="B5:F5"/>
    <mergeCell ref="B2:F2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150"/>
  <sheetViews>
    <sheetView tabSelected="1" workbookViewId="0">
      <selection activeCell="B132" sqref="B132:B137"/>
    </sheetView>
  </sheetViews>
  <sheetFormatPr defaultRowHeight="12.75"/>
  <cols>
    <col min="1" max="1" width="4.42578125" customWidth="1"/>
    <col min="2" max="2" width="39.85546875" customWidth="1"/>
    <col min="3" max="3" width="5.140625" customWidth="1"/>
    <col min="4" max="4" width="7" customWidth="1"/>
    <col min="5" max="5" width="7.28515625" customWidth="1"/>
    <col min="6" max="6" width="6.7109375" customWidth="1"/>
    <col min="7" max="7" width="6.5703125" customWidth="1"/>
    <col min="8" max="8" width="6.42578125" customWidth="1"/>
    <col min="9" max="9" width="7.7109375" customWidth="1"/>
    <col min="10" max="10" width="7.28515625" customWidth="1"/>
    <col min="11" max="11" width="6.42578125" customWidth="1"/>
    <col min="12" max="12" width="8" customWidth="1"/>
    <col min="13" max="13" width="7.85546875" customWidth="1"/>
    <col min="14" max="14" width="7.42578125" customWidth="1"/>
    <col min="15" max="15" width="3.7109375" customWidth="1"/>
    <col min="16" max="16" width="5.140625" customWidth="1"/>
    <col min="17" max="17" width="7.28515625" customWidth="1"/>
  </cols>
  <sheetData>
    <row r="1" spans="1:17" ht="15" customHeight="1">
      <c r="A1" s="605" t="s">
        <v>299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</row>
    <row r="2" spans="1:17" ht="27" customHeight="1">
      <c r="A2" s="606" t="s">
        <v>106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</row>
    <row r="3" spans="1:17" ht="24" customHeight="1" thickBot="1">
      <c r="D3" s="611">
        <v>41639</v>
      </c>
      <c r="E3" s="612"/>
      <c r="F3" s="612"/>
      <c r="G3" s="612"/>
      <c r="H3" s="612"/>
      <c r="I3" s="612"/>
      <c r="J3" s="612"/>
    </row>
    <row r="4" spans="1:17" ht="12.95" customHeight="1">
      <c r="A4" s="577" t="s">
        <v>107</v>
      </c>
      <c r="B4" s="593" t="s">
        <v>21</v>
      </c>
      <c r="C4" s="609" t="s">
        <v>270</v>
      </c>
      <c r="D4" s="573" t="s">
        <v>301</v>
      </c>
      <c r="E4" s="571" t="s">
        <v>300</v>
      </c>
      <c r="F4" s="577" t="s">
        <v>249</v>
      </c>
      <c r="G4" s="607"/>
      <c r="H4" s="607"/>
      <c r="I4" s="607"/>
      <c r="J4" s="608"/>
      <c r="K4" s="584" t="s">
        <v>6</v>
      </c>
      <c r="L4" s="585"/>
      <c r="M4" s="586"/>
      <c r="N4" s="581" t="s">
        <v>56</v>
      </c>
      <c r="O4" s="582"/>
      <c r="P4" s="582"/>
      <c r="Q4" s="583"/>
    </row>
    <row r="5" spans="1:17" ht="38.25" customHeight="1" thickBot="1">
      <c r="A5" s="578"/>
      <c r="B5" s="594"/>
      <c r="C5" s="610"/>
      <c r="D5" s="576"/>
      <c r="E5" s="572"/>
      <c r="F5" s="224" t="s">
        <v>257</v>
      </c>
      <c r="G5" s="225" t="s">
        <v>245</v>
      </c>
      <c r="H5" s="226" t="s">
        <v>246</v>
      </c>
      <c r="I5" s="226" t="s">
        <v>247</v>
      </c>
      <c r="J5" s="227" t="s">
        <v>248</v>
      </c>
      <c r="K5" s="228" t="s">
        <v>250</v>
      </c>
      <c r="L5" s="226" t="s">
        <v>251</v>
      </c>
      <c r="M5" s="227" t="s">
        <v>252</v>
      </c>
      <c r="N5" s="229" t="s">
        <v>253</v>
      </c>
      <c r="O5" s="226" t="s">
        <v>254</v>
      </c>
      <c r="P5" s="226" t="s">
        <v>255</v>
      </c>
      <c r="Q5" s="227" t="s">
        <v>256</v>
      </c>
    </row>
    <row r="6" spans="1:17" ht="12.95" customHeight="1">
      <c r="A6" s="613" t="s">
        <v>108</v>
      </c>
      <c r="B6" s="614"/>
      <c r="C6" s="221"/>
      <c r="D6" s="223"/>
      <c r="E6" s="239"/>
      <c r="F6" s="252"/>
      <c r="G6" s="253"/>
      <c r="H6" s="254"/>
      <c r="I6" s="254"/>
      <c r="J6" s="255"/>
      <c r="K6" s="256"/>
      <c r="L6" s="254"/>
      <c r="M6" s="255"/>
      <c r="N6" s="256"/>
      <c r="O6" s="254"/>
      <c r="P6" s="254"/>
      <c r="Q6" s="257"/>
    </row>
    <row r="7" spans="1:17" ht="12.95" customHeight="1">
      <c r="A7" s="591" t="s">
        <v>272</v>
      </c>
      <c r="B7" s="592"/>
      <c r="C7" s="202"/>
      <c r="D7" s="179"/>
      <c r="E7" s="235"/>
      <c r="F7" s="258"/>
      <c r="G7" s="259"/>
      <c r="H7" s="260"/>
      <c r="I7" s="260"/>
      <c r="J7" s="261"/>
      <c r="K7" s="262"/>
      <c r="L7" s="260"/>
      <c r="M7" s="261"/>
      <c r="N7" s="262"/>
      <c r="O7" s="260"/>
      <c r="P7" s="260"/>
      <c r="Q7" s="263"/>
    </row>
    <row r="8" spans="1:17" ht="12.95" customHeight="1">
      <c r="A8" s="163" t="s">
        <v>68</v>
      </c>
      <c r="B8" s="156" t="s">
        <v>69</v>
      </c>
      <c r="C8" s="203"/>
      <c r="D8" s="236">
        <f>F8+G8+H8+I8+J8+K8+L8+M8+N8+O8+P8+Q8</f>
        <v>5775</v>
      </c>
      <c r="E8" s="206"/>
      <c r="F8" s="258">
        <v>5775</v>
      </c>
      <c r="G8" s="264"/>
      <c r="H8" s="260"/>
      <c r="I8" s="260"/>
      <c r="J8" s="261"/>
      <c r="K8" s="262"/>
      <c r="L8" s="260"/>
      <c r="M8" s="261"/>
      <c r="N8" s="262"/>
      <c r="O8" s="260"/>
      <c r="P8" s="260"/>
      <c r="Q8" s="263"/>
    </row>
    <row r="9" spans="1:17" ht="12.75" customHeight="1">
      <c r="A9" s="163" t="s">
        <v>109</v>
      </c>
      <c r="B9" s="156" t="s">
        <v>275</v>
      </c>
      <c r="C9" s="203"/>
      <c r="D9" s="236">
        <f t="shared" ref="D9:D37" si="0">F9+G9+H9+I9+J9+K9+L9+M9+N9+O9+P9+Q9</f>
        <v>0</v>
      </c>
      <c r="E9" s="206"/>
      <c r="F9" s="258"/>
      <c r="G9" s="264"/>
      <c r="H9" s="260"/>
      <c r="I9" s="260"/>
      <c r="J9" s="261"/>
      <c r="K9" s="262"/>
      <c r="L9" s="260"/>
      <c r="M9" s="261"/>
      <c r="N9" s="262"/>
      <c r="O9" s="260"/>
      <c r="P9" s="260"/>
      <c r="Q9" s="263"/>
    </row>
    <row r="10" spans="1:17" ht="12.95" customHeight="1">
      <c r="A10" s="163" t="s">
        <v>110</v>
      </c>
      <c r="B10" s="161" t="s">
        <v>70</v>
      </c>
      <c r="C10" s="203"/>
      <c r="D10" s="236">
        <f t="shared" si="0"/>
        <v>0</v>
      </c>
      <c r="E10" s="206"/>
      <c r="F10" s="258"/>
      <c r="G10" s="264"/>
      <c r="H10" s="260"/>
      <c r="I10" s="260"/>
      <c r="J10" s="261"/>
      <c r="K10" s="262"/>
      <c r="L10" s="260"/>
      <c r="M10" s="261"/>
      <c r="N10" s="262"/>
      <c r="O10" s="260"/>
      <c r="P10" s="260"/>
      <c r="Q10" s="263"/>
    </row>
    <row r="11" spans="1:17" ht="12.95" customHeight="1">
      <c r="A11" s="163" t="s">
        <v>111</v>
      </c>
      <c r="B11" s="156" t="s">
        <v>276</v>
      </c>
      <c r="C11" s="204"/>
      <c r="D11" s="236">
        <f t="shared" si="0"/>
        <v>25</v>
      </c>
      <c r="E11" s="207"/>
      <c r="F11" s="258">
        <v>25</v>
      </c>
      <c r="G11" s="264"/>
      <c r="H11" s="260"/>
      <c r="I11" s="260"/>
      <c r="J11" s="261"/>
      <c r="K11" s="262"/>
      <c r="L11" s="260"/>
      <c r="M11" s="261"/>
      <c r="N11" s="262"/>
      <c r="O11" s="260"/>
      <c r="P11" s="260"/>
      <c r="Q11" s="263"/>
    </row>
    <row r="12" spans="1:17" ht="12.95" customHeight="1">
      <c r="A12" s="163" t="s">
        <v>112</v>
      </c>
      <c r="B12" s="156" t="s">
        <v>100</v>
      </c>
      <c r="C12" s="204"/>
      <c r="D12" s="236">
        <f t="shared" si="0"/>
        <v>0</v>
      </c>
      <c r="E12" s="207"/>
      <c r="F12" s="258"/>
      <c r="G12" s="264"/>
      <c r="H12" s="260"/>
      <c r="I12" s="260"/>
      <c r="J12" s="261"/>
      <c r="K12" s="262"/>
      <c r="L12" s="260"/>
      <c r="M12" s="261"/>
      <c r="N12" s="262"/>
      <c r="O12" s="260"/>
      <c r="P12" s="260"/>
      <c r="Q12" s="263"/>
    </row>
    <row r="13" spans="1:17" ht="12.95" customHeight="1">
      <c r="A13" s="163" t="s">
        <v>113</v>
      </c>
      <c r="B13" s="156" t="s">
        <v>98</v>
      </c>
      <c r="C13" s="204"/>
      <c r="D13" s="236">
        <f t="shared" si="0"/>
        <v>2270</v>
      </c>
      <c r="E13" s="207"/>
      <c r="F13" s="258">
        <v>2270</v>
      </c>
      <c r="G13" s="264"/>
      <c r="H13" s="260"/>
      <c r="I13" s="260"/>
      <c r="J13" s="261"/>
      <c r="K13" s="262"/>
      <c r="L13" s="260"/>
      <c r="M13" s="261"/>
      <c r="N13" s="262"/>
      <c r="O13" s="260"/>
      <c r="P13" s="260"/>
      <c r="Q13" s="263"/>
    </row>
    <row r="14" spans="1:17" ht="24.75" customHeight="1">
      <c r="A14" s="163" t="s">
        <v>114</v>
      </c>
      <c r="B14" s="209" t="s">
        <v>277</v>
      </c>
      <c r="C14" s="204">
        <v>2</v>
      </c>
      <c r="D14" s="236">
        <f>F14+G14+H14+I14+J14+K14+L14+M14+N14+O14+P14+Q14</f>
        <v>57058</v>
      </c>
      <c r="E14" s="207"/>
      <c r="F14" s="258">
        <v>2721</v>
      </c>
      <c r="G14" s="264"/>
      <c r="H14" s="260"/>
      <c r="I14" s="260"/>
      <c r="J14" s="502">
        <v>8219</v>
      </c>
      <c r="K14" s="262"/>
      <c r="L14" s="260"/>
      <c r="M14" s="261">
        <v>322</v>
      </c>
      <c r="N14" s="262"/>
      <c r="O14" s="260"/>
      <c r="P14" s="260"/>
      <c r="Q14" s="277">
        <v>45796</v>
      </c>
    </row>
    <row r="15" spans="1:17" ht="24.75" customHeight="1">
      <c r="A15" s="163" t="s">
        <v>115</v>
      </c>
      <c r="B15" s="209" t="s">
        <v>278</v>
      </c>
      <c r="C15" s="204"/>
      <c r="D15" s="236">
        <f t="shared" si="0"/>
        <v>0</v>
      </c>
      <c r="E15" s="207"/>
      <c r="F15" s="258"/>
      <c r="G15" s="264"/>
      <c r="H15" s="260"/>
      <c r="I15" s="260"/>
      <c r="J15" s="261"/>
      <c r="K15" s="262"/>
      <c r="L15" s="260"/>
      <c r="M15" s="261"/>
      <c r="N15" s="262"/>
      <c r="O15" s="260"/>
      <c r="P15" s="260"/>
      <c r="Q15" s="265"/>
    </row>
    <row r="16" spans="1:17" ht="12.95" customHeight="1">
      <c r="A16" s="163" t="s">
        <v>116</v>
      </c>
      <c r="B16" s="156" t="s">
        <v>99</v>
      </c>
      <c r="C16" s="204"/>
      <c r="D16" s="236">
        <f t="shared" si="0"/>
        <v>0</v>
      </c>
      <c r="E16" s="207"/>
      <c r="F16" s="258"/>
      <c r="G16" s="264"/>
      <c r="H16" s="260"/>
      <c r="I16" s="260"/>
      <c r="J16" s="261"/>
      <c r="K16" s="262"/>
      <c r="L16" s="260"/>
      <c r="M16" s="261"/>
      <c r="N16" s="262"/>
      <c r="O16" s="260"/>
      <c r="P16" s="260"/>
      <c r="Q16" s="263"/>
    </row>
    <row r="17" spans="1:17" ht="12.95" customHeight="1">
      <c r="A17" s="163" t="s">
        <v>117</v>
      </c>
      <c r="B17" s="161" t="s">
        <v>71</v>
      </c>
      <c r="C17" s="204"/>
      <c r="D17" s="236">
        <f t="shared" si="0"/>
        <v>0</v>
      </c>
      <c r="E17" s="207"/>
      <c r="F17" s="258"/>
      <c r="G17" s="264"/>
      <c r="H17" s="260"/>
      <c r="I17" s="260"/>
      <c r="J17" s="261"/>
      <c r="K17" s="262"/>
      <c r="L17" s="260"/>
      <c r="M17" s="261"/>
      <c r="N17" s="262"/>
      <c r="O17" s="260"/>
      <c r="P17" s="260"/>
      <c r="Q17" s="263"/>
    </row>
    <row r="18" spans="1:17" ht="15.75" customHeight="1">
      <c r="A18" s="163" t="s">
        <v>118</v>
      </c>
      <c r="B18" s="161" t="s">
        <v>72</v>
      </c>
      <c r="C18" s="204">
        <v>2</v>
      </c>
      <c r="D18" s="236">
        <f t="shared" si="0"/>
        <v>0</v>
      </c>
      <c r="E18" s="207"/>
      <c r="F18" s="258"/>
      <c r="G18" s="166"/>
      <c r="H18" s="167"/>
      <c r="I18" s="260"/>
      <c r="J18" s="261"/>
      <c r="K18" s="262"/>
      <c r="L18" s="260"/>
      <c r="M18" s="261"/>
      <c r="N18" s="262"/>
      <c r="O18" s="260"/>
      <c r="P18" s="260"/>
      <c r="Q18" s="263"/>
    </row>
    <row r="19" spans="1:17" ht="27" customHeight="1">
      <c r="A19" s="163" t="s">
        <v>119</v>
      </c>
      <c r="B19" s="161" t="s">
        <v>73</v>
      </c>
      <c r="C19" s="204"/>
      <c r="D19" s="236">
        <f>G19+H19</f>
        <v>134527</v>
      </c>
      <c r="E19" s="207"/>
      <c r="F19" s="258"/>
      <c r="G19" s="266">
        <v>71702</v>
      </c>
      <c r="H19" s="267">
        <v>62825</v>
      </c>
      <c r="I19" s="260"/>
      <c r="J19" s="261"/>
      <c r="K19" s="262"/>
      <c r="L19" s="260"/>
      <c r="M19" s="261"/>
      <c r="N19" s="262"/>
      <c r="O19" s="260"/>
      <c r="P19" s="260"/>
      <c r="Q19" s="263"/>
    </row>
    <row r="20" spans="1:17" ht="12.95" customHeight="1">
      <c r="A20" s="163" t="s">
        <v>120</v>
      </c>
      <c r="B20" s="161" t="s">
        <v>74</v>
      </c>
      <c r="C20" s="204"/>
      <c r="D20" s="236">
        <f t="shared" si="0"/>
        <v>0</v>
      </c>
      <c r="E20" s="207"/>
      <c r="F20" s="258"/>
      <c r="G20" s="264"/>
      <c r="H20" s="260"/>
      <c r="I20" s="260"/>
      <c r="J20" s="261"/>
      <c r="K20" s="262"/>
      <c r="L20" s="268"/>
      <c r="M20" s="269"/>
      <c r="N20" s="262"/>
      <c r="O20" s="260"/>
      <c r="P20" s="260"/>
      <c r="Q20" s="263"/>
    </row>
    <row r="21" spans="1:17" ht="12.95" customHeight="1">
      <c r="A21" s="163" t="s">
        <v>121</v>
      </c>
      <c r="B21" s="161" t="s">
        <v>75</v>
      </c>
      <c r="C21" s="204"/>
      <c r="D21" s="236">
        <f t="shared" si="0"/>
        <v>0</v>
      </c>
      <c r="E21" s="207"/>
      <c r="F21" s="258"/>
      <c r="G21" s="264"/>
      <c r="H21" s="260"/>
      <c r="I21" s="260"/>
      <c r="J21" s="261"/>
      <c r="K21" s="262"/>
      <c r="L21" s="260"/>
      <c r="M21" s="261"/>
      <c r="N21" s="262"/>
      <c r="O21" s="260"/>
      <c r="P21" s="260"/>
      <c r="Q21" s="263"/>
    </row>
    <row r="22" spans="1:17" ht="12.95" customHeight="1">
      <c r="A22" s="163" t="s">
        <v>122</v>
      </c>
      <c r="B22" s="161" t="s">
        <v>279</v>
      </c>
      <c r="C22" s="204"/>
      <c r="D22" s="236">
        <f t="shared" si="0"/>
        <v>0</v>
      </c>
      <c r="E22" s="207"/>
      <c r="F22" s="258"/>
      <c r="G22" s="264"/>
      <c r="H22" s="260"/>
      <c r="I22" s="260"/>
      <c r="J22" s="261"/>
      <c r="K22" s="262"/>
      <c r="L22" s="260"/>
      <c r="M22" s="261"/>
      <c r="N22" s="262"/>
      <c r="O22" s="260"/>
      <c r="P22" s="260"/>
      <c r="Q22" s="263"/>
    </row>
    <row r="23" spans="1:17" ht="15" customHeight="1">
      <c r="A23" s="163" t="s">
        <v>123</v>
      </c>
      <c r="B23" s="156" t="s">
        <v>76</v>
      </c>
      <c r="C23" s="204"/>
      <c r="D23" s="236">
        <f t="shared" si="0"/>
        <v>3417</v>
      </c>
      <c r="E23" s="207"/>
      <c r="F23" s="258"/>
      <c r="G23" s="264"/>
      <c r="H23" s="260"/>
      <c r="I23" s="267">
        <v>3417</v>
      </c>
      <c r="J23" s="261"/>
      <c r="K23" s="262"/>
      <c r="L23" s="260"/>
      <c r="M23" s="261"/>
      <c r="N23" s="262"/>
      <c r="O23" s="260"/>
      <c r="P23" s="260"/>
      <c r="Q23" s="263"/>
    </row>
    <row r="24" spans="1:17" ht="12.95" customHeight="1">
      <c r="A24" s="163" t="s">
        <v>124</v>
      </c>
      <c r="B24" s="156" t="s">
        <v>77</v>
      </c>
      <c r="C24" s="203">
        <v>1</v>
      </c>
      <c r="D24" s="236">
        <f t="shared" si="0"/>
        <v>0</v>
      </c>
      <c r="E24" s="206"/>
      <c r="F24" s="258"/>
      <c r="G24" s="260"/>
      <c r="H24" s="260"/>
      <c r="I24" s="260"/>
      <c r="J24" s="270"/>
      <c r="K24" s="262"/>
      <c r="L24" s="260"/>
      <c r="M24" s="261"/>
      <c r="N24" s="262"/>
      <c r="O24" s="260"/>
      <c r="P24" s="260"/>
      <c r="Q24" s="263"/>
    </row>
    <row r="25" spans="1:17" ht="12.95" customHeight="1">
      <c r="A25" s="163" t="s">
        <v>125</v>
      </c>
      <c r="B25" s="156" t="s">
        <v>280</v>
      </c>
      <c r="C25" s="203"/>
      <c r="D25" s="236">
        <f t="shared" si="0"/>
        <v>0</v>
      </c>
      <c r="E25" s="206"/>
      <c r="F25" s="258"/>
      <c r="G25" s="264"/>
      <c r="H25" s="260"/>
      <c r="I25" s="260"/>
      <c r="J25" s="261"/>
      <c r="K25" s="262"/>
      <c r="L25" s="260"/>
      <c r="M25" s="261"/>
      <c r="N25" s="262"/>
      <c r="O25" s="260"/>
      <c r="P25" s="260"/>
      <c r="Q25" s="263"/>
    </row>
    <row r="26" spans="1:17" ht="12.95" customHeight="1">
      <c r="A26" s="163" t="s">
        <v>126</v>
      </c>
      <c r="B26" s="156" t="s">
        <v>78</v>
      </c>
      <c r="C26" s="203"/>
      <c r="D26" s="236">
        <f t="shared" si="0"/>
        <v>0</v>
      </c>
      <c r="E26" s="206"/>
      <c r="F26" s="258"/>
      <c r="G26" s="264"/>
      <c r="H26" s="260"/>
      <c r="I26" s="260"/>
      <c r="J26" s="261"/>
      <c r="K26" s="262"/>
      <c r="L26" s="260"/>
      <c r="M26" s="261"/>
      <c r="N26" s="262"/>
      <c r="O26" s="260"/>
      <c r="P26" s="260"/>
      <c r="Q26" s="263"/>
    </row>
    <row r="27" spans="1:17" ht="12.95" customHeight="1">
      <c r="A27" s="163" t="s">
        <v>127</v>
      </c>
      <c r="B27" s="156" t="s">
        <v>79</v>
      </c>
      <c r="C27" s="204"/>
      <c r="D27" s="236">
        <f t="shared" si="0"/>
        <v>0</v>
      </c>
      <c r="E27" s="207"/>
      <c r="F27" s="258"/>
      <c r="G27" s="264"/>
      <c r="H27" s="260"/>
      <c r="I27" s="260"/>
      <c r="J27" s="261"/>
      <c r="K27" s="262"/>
      <c r="L27" s="260"/>
      <c r="M27" s="261"/>
      <c r="N27" s="262"/>
      <c r="O27" s="260"/>
      <c r="P27" s="260"/>
      <c r="Q27" s="263"/>
    </row>
    <row r="28" spans="1:17" ht="12.95" customHeight="1">
      <c r="A28" s="163" t="s">
        <v>128</v>
      </c>
      <c r="B28" s="156" t="s">
        <v>281</v>
      </c>
      <c r="C28" s="203"/>
      <c r="D28" s="236">
        <f t="shared" si="0"/>
        <v>0</v>
      </c>
      <c r="E28" s="206"/>
      <c r="F28" s="258"/>
      <c r="G28" s="264"/>
      <c r="H28" s="260"/>
      <c r="I28" s="260"/>
      <c r="J28" s="261"/>
      <c r="K28" s="262"/>
      <c r="L28" s="260"/>
      <c r="M28" s="261"/>
      <c r="N28" s="262"/>
      <c r="O28" s="260"/>
      <c r="P28" s="260"/>
      <c r="Q28" s="263"/>
    </row>
    <row r="29" spans="1:17" ht="12.95" customHeight="1">
      <c r="A29" s="163" t="s">
        <v>129</v>
      </c>
      <c r="B29" s="156" t="s">
        <v>80</v>
      </c>
      <c r="C29" s="203"/>
      <c r="D29" s="236">
        <f t="shared" si="0"/>
        <v>0</v>
      </c>
      <c r="E29" s="206"/>
      <c r="F29" s="258"/>
      <c r="G29" s="264"/>
      <c r="H29" s="260"/>
      <c r="I29" s="260"/>
      <c r="J29" s="261"/>
      <c r="K29" s="262"/>
      <c r="L29" s="260"/>
      <c r="M29" s="261"/>
      <c r="N29" s="262"/>
      <c r="O29" s="260"/>
      <c r="P29" s="260"/>
      <c r="Q29" s="263"/>
    </row>
    <row r="30" spans="1:17" ht="12.95" customHeight="1">
      <c r="A30" s="163" t="s">
        <v>130</v>
      </c>
      <c r="B30" s="156" t="s">
        <v>81</v>
      </c>
      <c r="C30" s="203"/>
      <c r="D30" s="236">
        <f t="shared" si="0"/>
        <v>0</v>
      </c>
      <c r="E30" s="206"/>
      <c r="F30" s="258"/>
      <c r="G30" s="264"/>
      <c r="H30" s="260"/>
      <c r="I30" s="260"/>
      <c r="J30" s="261"/>
      <c r="K30" s="262"/>
      <c r="L30" s="260"/>
      <c r="M30" s="261"/>
      <c r="N30" s="262"/>
      <c r="O30" s="260"/>
      <c r="P30" s="260"/>
      <c r="Q30" s="263"/>
    </row>
    <row r="31" spans="1:17" ht="12.95" customHeight="1">
      <c r="A31" s="163" t="s">
        <v>131</v>
      </c>
      <c r="B31" s="156" t="s">
        <v>82</v>
      </c>
      <c r="C31" s="203"/>
      <c r="D31" s="236">
        <f t="shared" si="0"/>
        <v>0</v>
      </c>
      <c r="E31" s="206"/>
      <c r="F31" s="258"/>
      <c r="G31" s="264"/>
      <c r="H31" s="260"/>
      <c r="I31" s="260"/>
      <c r="J31" s="261"/>
      <c r="K31" s="262"/>
      <c r="L31" s="260"/>
      <c r="M31" s="261"/>
      <c r="N31" s="262"/>
      <c r="O31" s="260"/>
      <c r="P31" s="260"/>
      <c r="Q31" s="263"/>
    </row>
    <row r="32" spans="1:17" ht="12.95" customHeight="1">
      <c r="A32" s="163" t="s">
        <v>132</v>
      </c>
      <c r="B32" s="156" t="s">
        <v>83</v>
      </c>
      <c r="C32" s="203"/>
      <c r="D32" s="236">
        <f t="shared" si="0"/>
        <v>0</v>
      </c>
      <c r="E32" s="206"/>
      <c r="F32" s="258"/>
      <c r="G32" s="264"/>
      <c r="H32" s="260"/>
      <c r="I32" s="260"/>
      <c r="J32" s="261"/>
      <c r="K32" s="262"/>
      <c r="L32" s="260"/>
      <c r="M32" s="261"/>
      <c r="N32" s="262"/>
      <c r="O32" s="260"/>
      <c r="P32" s="260"/>
      <c r="Q32" s="263"/>
    </row>
    <row r="33" spans="1:17" ht="12.95" customHeight="1">
      <c r="A33" s="163" t="s">
        <v>133</v>
      </c>
      <c r="B33" s="156" t="s">
        <v>84</v>
      </c>
      <c r="C33" s="203"/>
      <c r="D33" s="236">
        <f t="shared" si="0"/>
        <v>0</v>
      </c>
      <c r="E33" s="206"/>
      <c r="F33" s="258"/>
      <c r="G33" s="264"/>
      <c r="H33" s="260"/>
      <c r="I33" s="260"/>
      <c r="J33" s="261"/>
      <c r="K33" s="262"/>
      <c r="L33" s="260"/>
      <c r="M33" s="261"/>
      <c r="N33" s="262"/>
      <c r="O33" s="260"/>
      <c r="P33" s="260"/>
      <c r="Q33" s="263"/>
    </row>
    <row r="34" spans="1:17" ht="12.95" customHeight="1">
      <c r="A34" s="175" t="s">
        <v>134</v>
      </c>
      <c r="B34" s="156" t="s">
        <v>282</v>
      </c>
      <c r="C34" s="203"/>
      <c r="D34" s="236">
        <f t="shared" si="0"/>
        <v>0</v>
      </c>
      <c r="E34" s="206"/>
      <c r="F34" s="258"/>
      <c r="G34" s="264"/>
      <c r="H34" s="260"/>
      <c r="I34" s="260"/>
      <c r="J34" s="261"/>
      <c r="K34" s="262"/>
      <c r="L34" s="260"/>
      <c r="M34" s="261"/>
      <c r="N34" s="262"/>
      <c r="O34" s="260"/>
      <c r="P34" s="260"/>
      <c r="Q34" s="263"/>
    </row>
    <row r="35" spans="1:17" ht="12.95" customHeight="1">
      <c r="A35" s="168" t="s">
        <v>135</v>
      </c>
      <c r="B35" s="156" t="s">
        <v>85</v>
      </c>
      <c r="C35" s="203"/>
      <c r="D35" s="236">
        <f t="shared" si="0"/>
        <v>0</v>
      </c>
      <c r="E35" s="206"/>
      <c r="F35" s="258"/>
      <c r="G35" s="264"/>
      <c r="H35" s="260"/>
      <c r="I35" s="260"/>
      <c r="J35" s="261"/>
      <c r="K35" s="262"/>
      <c r="L35" s="260"/>
      <c r="M35" s="261"/>
      <c r="N35" s="262"/>
      <c r="O35" s="260"/>
      <c r="P35" s="260"/>
      <c r="Q35" s="263"/>
    </row>
    <row r="36" spans="1:17" ht="12.95" customHeight="1">
      <c r="A36" s="163" t="s">
        <v>136</v>
      </c>
      <c r="B36" s="156" t="s">
        <v>23</v>
      </c>
      <c r="C36" s="203"/>
      <c r="D36" s="236">
        <f t="shared" si="0"/>
        <v>0</v>
      </c>
      <c r="E36" s="206"/>
      <c r="F36" s="258"/>
      <c r="G36" s="264"/>
      <c r="H36" s="260"/>
      <c r="I36" s="260"/>
      <c r="J36" s="261"/>
      <c r="K36" s="262"/>
      <c r="L36" s="260"/>
      <c r="M36" s="261"/>
      <c r="N36" s="262"/>
      <c r="O36" s="260"/>
      <c r="P36" s="260"/>
      <c r="Q36" s="263"/>
    </row>
    <row r="37" spans="1:17" ht="17.25" customHeight="1" thickBot="1">
      <c r="A37" s="157" t="s">
        <v>137</v>
      </c>
      <c r="B37" s="281" t="s">
        <v>86</v>
      </c>
      <c r="C37" s="205"/>
      <c r="D37" s="240">
        <f t="shared" si="0"/>
        <v>0</v>
      </c>
      <c r="E37" s="208"/>
      <c r="F37" s="271"/>
      <c r="G37" s="272"/>
      <c r="H37" s="273"/>
      <c r="I37" s="273"/>
      <c r="J37" s="274"/>
      <c r="K37" s="275"/>
      <c r="L37" s="273"/>
      <c r="M37" s="274"/>
      <c r="N37" s="275"/>
      <c r="O37" s="273"/>
      <c r="P37" s="273"/>
      <c r="Q37" s="276"/>
    </row>
    <row r="38" spans="1:17" ht="12.75" customHeight="1">
      <c r="A38" s="577" t="s">
        <v>107</v>
      </c>
      <c r="B38" s="593" t="s">
        <v>21</v>
      </c>
      <c r="C38" s="609" t="s">
        <v>270</v>
      </c>
      <c r="D38" s="573" t="s">
        <v>301</v>
      </c>
      <c r="E38" s="571" t="s">
        <v>300</v>
      </c>
      <c r="F38" s="615" t="s">
        <v>249</v>
      </c>
      <c r="G38" s="607"/>
      <c r="H38" s="607"/>
      <c r="I38" s="607"/>
      <c r="J38" s="616"/>
      <c r="K38" s="617" t="s">
        <v>6</v>
      </c>
      <c r="L38" s="618"/>
      <c r="M38" s="619"/>
      <c r="N38" s="581" t="s">
        <v>56</v>
      </c>
      <c r="O38" s="582"/>
      <c r="P38" s="582"/>
      <c r="Q38" s="583"/>
    </row>
    <row r="39" spans="1:17" ht="30.75" customHeight="1" thickBot="1">
      <c r="A39" s="578"/>
      <c r="B39" s="594"/>
      <c r="C39" s="620"/>
      <c r="D39" s="574"/>
      <c r="E39" s="575"/>
      <c r="F39" s="174" t="s">
        <v>244</v>
      </c>
      <c r="G39" s="158" t="s">
        <v>245</v>
      </c>
      <c r="H39" s="159" t="s">
        <v>246</v>
      </c>
      <c r="I39" s="159" t="s">
        <v>247</v>
      </c>
      <c r="J39" s="251" t="s">
        <v>248</v>
      </c>
      <c r="K39" s="164" t="s">
        <v>250</v>
      </c>
      <c r="L39" s="159" t="s">
        <v>251</v>
      </c>
      <c r="M39" s="160" t="s">
        <v>252</v>
      </c>
      <c r="N39" s="164" t="s">
        <v>253</v>
      </c>
      <c r="O39" s="159" t="s">
        <v>254</v>
      </c>
      <c r="P39" s="159" t="s">
        <v>255</v>
      </c>
      <c r="Q39" s="160" t="s">
        <v>256</v>
      </c>
    </row>
    <row r="40" spans="1:17" ht="12.95" customHeight="1">
      <c r="A40" s="163" t="s">
        <v>138</v>
      </c>
      <c r="B40" s="156" t="s">
        <v>87</v>
      </c>
      <c r="C40" s="176"/>
      <c r="D40" s="280">
        <f>F40+G40+H40+I40+J40+K40+L40+M40+N40+O40+P40+Q40</f>
        <v>0</v>
      </c>
      <c r="E40" s="278"/>
      <c r="F40" s="217"/>
      <c r="G40" s="153"/>
      <c r="H40" s="33"/>
      <c r="I40" s="33"/>
      <c r="J40" s="169"/>
      <c r="K40" s="165"/>
      <c r="L40" s="33"/>
      <c r="M40" s="162"/>
      <c r="N40" s="165"/>
      <c r="O40" s="33"/>
      <c r="P40" s="33"/>
      <c r="Q40" s="162"/>
    </row>
    <row r="41" spans="1:17" ht="12.95" customHeight="1">
      <c r="A41" s="163" t="s">
        <v>139</v>
      </c>
      <c r="B41" s="156" t="s">
        <v>88</v>
      </c>
      <c r="C41" s="177"/>
      <c r="D41" s="237">
        <f t="shared" ref="D41:D69" si="1">F41+G41+H41+I41+J41+K41+L41+M41+N41+O41+P41+Q41</f>
        <v>0</v>
      </c>
      <c r="E41" s="279"/>
      <c r="F41" s="217"/>
      <c r="G41" s="153"/>
      <c r="H41" s="33"/>
      <c r="I41" s="33"/>
      <c r="J41" s="169"/>
      <c r="K41" s="165"/>
      <c r="L41" s="33"/>
      <c r="M41" s="162"/>
      <c r="N41" s="165"/>
      <c r="O41" s="33"/>
      <c r="P41" s="33"/>
      <c r="Q41" s="162"/>
    </row>
    <row r="42" spans="1:17" ht="12.95" customHeight="1">
      <c r="A42" s="163" t="s">
        <v>140</v>
      </c>
      <c r="B42" s="156" t="s">
        <v>89</v>
      </c>
      <c r="C42" s="176"/>
      <c r="D42" s="237">
        <f t="shared" si="1"/>
        <v>0</v>
      </c>
      <c r="E42" s="278"/>
      <c r="F42" s="217"/>
      <c r="G42" s="152"/>
      <c r="H42" s="33"/>
      <c r="I42" s="33"/>
      <c r="J42" s="169"/>
      <c r="K42" s="165"/>
      <c r="L42" s="33"/>
      <c r="M42" s="162"/>
      <c r="N42" s="165"/>
      <c r="O42" s="33"/>
      <c r="P42" s="33"/>
      <c r="Q42" s="162"/>
    </row>
    <row r="43" spans="1:17" ht="12.95" customHeight="1">
      <c r="A43" s="163" t="s">
        <v>141</v>
      </c>
      <c r="B43" s="156" t="s">
        <v>90</v>
      </c>
      <c r="C43" s="176"/>
      <c r="D43" s="237">
        <f t="shared" si="1"/>
        <v>0</v>
      </c>
      <c r="E43" s="278"/>
      <c r="F43" s="217"/>
      <c r="G43" s="152"/>
      <c r="H43" s="33"/>
      <c r="I43" s="33"/>
      <c r="J43" s="169"/>
      <c r="K43" s="165"/>
      <c r="L43" s="33"/>
      <c r="M43" s="162"/>
      <c r="N43" s="165"/>
      <c r="O43" s="33"/>
      <c r="P43" s="33"/>
      <c r="Q43" s="162"/>
    </row>
    <row r="44" spans="1:17" ht="12.95" customHeight="1">
      <c r="A44" s="163" t="s">
        <v>142</v>
      </c>
      <c r="B44" s="156" t="s">
        <v>91</v>
      </c>
      <c r="C44" s="177"/>
      <c r="D44" s="237">
        <f t="shared" si="1"/>
        <v>0</v>
      </c>
      <c r="E44" s="279"/>
      <c r="F44" s="218"/>
      <c r="G44" s="152"/>
      <c r="H44" s="33"/>
      <c r="I44" s="33"/>
      <c r="J44" s="169"/>
      <c r="K44" s="165"/>
      <c r="L44" s="33"/>
      <c r="M44" s="162"/>
      <c r="N44" s="165"/>
      <c r="O44" s="33"/>
      <c r="P44" s="33"/>
      <c r="Q44" s="162"/>
    </row>
    <row r="45" spans="1:17" ht="12.95" customHeight="1">
      <c r="A45" s="163" t="s">
        <v>143</v>
      </c>
      <c r="B45" s="156" t="s">
        <v>283</v>
      </c>
      <c r="C45" s="177"/>
      <c r="D45" s="237">
        <f t="shared" si="1"/>
        <v>0</v>
      </c>
      <c r="E45" s="279"/>
      <c r="F45" s="219"/>
      <c r="G45" s="154"/>
      <c r="H45" s="33"/>
      <c r="I45" s="33"/>
      <c r="J45" s="169"/>
      <c r="K45" s="165"/>
      <c r="L45" s="33"/>
      <c r="M45" s="162"/>
      <c r="N45" s="165"/>
      <c r="O45" s="33"/>
      <c r="P45" s="33"/>
      <c r="Q45" s="162"/>
    </row>
    <row r="46" spans="1:17" ht="12.95" customHeight="1">
      <c r="A46" s="163" t="s">
        <v>144</v>
      </c>
      <c r="B46" s="156" t="s">
        <v>284</v>
      </c>
      <c r="C46" s="176"/>
      <c r="D46" s="237">
        <f t="shared" si="1"/>
        <v>0</v>
      </c>
      <c r="E46" s="278"/>
      <c r="F46" s="220"/>
      <c r="G46" s="152"/>
      <c r="H46" s="33"/>
      <c r="I46" s="33"/>
      <c r="J46" s="169"/>
      <c r="K46" s="165"/>
      <c r="L46" s="33"/>
      <c r="M46" s="162"/>
      <c r="N46" s="165"/>
      <c r="O46" s="33"/>
      <c r="P46" s="33"/>
      <c r="Q46" s="162"/>
    </row>
    <row r="47" spans="1:17" ht="12.95" customHeight="1">
      <c r="A47" s="163" t="s">
        <v>145</v>
      </c>
      <c r="B47" s="156" t="s">
        <v>285</v>
      </c>
      <c r="C47" s="177"/>
      <c r="D47" s="237">
        <f t="shared" si="1"/>
        <v>0</v>
      </c>
      <c r="E47" s="279"/>
      <c r="F47" s="220"/>
      <c r="G47" s="152"/>
      <c r="H47" s="33"/>
      <c r="I47" s="33"/>
      <c r="J47" s="169"/>
      <c r="K47" s="165"/>
      <c r="L47" s="33"/>
      <c r="M47" s="162"/>
      <c r="N47" s="165"/>
      <c r="O47" s="33"/>
      <c r="P47" s="33"/>
      <c r="Q47" s="162"/>
    </row>
    <row r="48" spans="1:17" ht="13.5" customHeight="1">
      <c r="A48" s="163" t="s">
        <v>146</v>
      </c>
      <c r="B48" s="161" t="s">
        <v>92</v>
      </c>
      <c r="C48" s="177"/>
      <c r="D48" s="237">
        <f t="shared" si="1"/>
        <v>0</v>
      </c>
      <c r="E48" s="279"/>
      <c r="F48" s="163"/>
      <c r="G48" s="152"/>
      <c r="H48" s="33"/>
      <c r="I48" s="33"/>
      <c r="J48" s="169"/>
      <c r="K48" s="165"/>
      <c r="L48" s="33"/>
      <c r="M48" s="162"/>
      <c r="N48" s="165"/>
      <c r="O48" s="33"/>
      <c r="P48" s="33"/>
      <c r="Q48" s="162"/>
    </row>
    <row r="49" spans="1:17" ht="12.95" customHeight="1">
      <c r="A49" s="163" t="s">
        <v>147</v>
      </c>
      <c r="B49" s="161" t="s">
        <v>93</v>
      </c>
      <c r="C49" s="177"/>
      <c r="D49" s="237">
        <f t="shared" si="1"/>
        <v>13351</v>
      </c>
      <c r="E49" s="279"/>
      <c r="F49" s="165"/>
      <c r="G49" s="33"/>
      <c r="H49" s="33"/>
      <c r="I49" s="33"/>
      <c r="J49" s="169">
        <v>13351</v>
      </c>
      <c r="K49" s="165"/>
      <c r="L49" s="33"/>
      <c r="M49" s="162"/>
      <c r="N49" s="165"/>
      <c r="O49" s="33"/>
      <c r="P49" s="33"/>
      <c r="Q49" s="162"/>
    </row>
    <row r="50" spans="1:17" ht="12.95" customHeight="1">
      <c r="A50" s="163" t="s">
        <v>148</v>
      </c>
      <c r="B50" s="161" t="s">
        <v>94</v>
      </c>
      <c r="C50" s="176">
        <v>2</v>
      </c>
      <c r="D50" s="237">
        <f t="shared" si="1"/>
        <v>0</v>
      </c>
      <c r="E50" s="278"/>
      <c r="F50" s="165"/>
      <c r="G50" s="33"/>
      <c r="H50" s="33"/>
      <c r="I50" s="33"/>
      <c r="J50" s="169"/>
      <c r="K50" s="165"/>
      <c r="L50" s="33"/>
      <c r="M50" s="162"/>
      <c r="N50" s="165"/>
      <c r="O50" s="33"/>
      <c r="P50" s="33"/>
      <c r="Q50" s="162"/>
    </row>
    <row r="51" spans="1:17" ht="20.25" customHeight="1">
      <c r="A51" s="163" t="s">
        <v>149</v>
      </c>
      <c r="B51" s="546" t="s">
        <v>286</v>
      </c>
      <c r="C51" s="176"/>
      <c r="D51" s="237">
        <f t="shared" si="1"/>
        <v>0</v>
      </c>
      <c r="E51" s="278"/>
      <c r="F51" s="165"/>
      <c r="G51" s="33"/>
      <c r="H51" s="33"/>
      <c r="I51" s="33"/>
      <c r="J51" s="169"/>
      <c r="K51" s="165"/>
      <c r="L51" s="33"/>
      <c r="M51" s="162"/>
      <c r="N51" s="165"/>
      <c r="O51" s="33"/>
      <c r="P51" s="33"/>
      <c r="Q51" s="162"/>
    </row>
    <row r="52" spans="1:17">
      <c r="A52" s="163" t="s">
        <v>150</v>
      </c>
      <c r="B52" s="161" t="s">
        <v>287</v>
      </c>
      <c r="C52" s="176"/>
      <c r="D52" s="237">
        <f t="shared" si="1"/>
        <v>0</v>
      </c>
      <c r="E52" s="278"/>
      <c r="F52" s="165"/>
      <c r="G52" s="25"/>
      <c r="H52" s="33"/>
      <c r="I52" s="33"/>
      <c r="J52" s="169"/>
      <c r="K52" s="165"/>
      <c r="L52" s="33"/>
      <c r="M52" s="162"/>
      <c r="N52" s="165"/>
      <c r="O52" s="33"/>
      <c r="P52" s="33"/>
      <c r="Q52" s="162"/>
    </row>
    <row r="53" spans="1:17">
      <c r="A53" s="163" t="s">
        <v>151</v>
      </c>
      <c r="B53" s="161" t="s">
        <v>288</v>
      </c>
      <c r="C53" s="176"/>
      <c r="D53" s="237">
        <f t="shared" si="1"/>
        <v>0</v>
      </c>
      <c r="E53" s="278"/>
      <c r="F53" s="165"/>
      <c r="G53" s="155"/>
      <c r="H53" s="33"/>
      <c r="I53" s="33"/>
      <c r="J53" s="169"/>
      <c r="K53" s="165"/>
      <c r="L53" s="33"/>
      <c r="M53" s="162"/>
      <c r="N53" s="165"/>
      <c r="O53" s="33"/>
      <c r="P53" s="33"/>
      <c r="Q53" s="162"/>
    </row>
    <row r="54" spans="1:17">
      <c r="A54" s="163" t="s">
        <v>152</v>
      </c>
      <c r="B54" s="161" t="s">
        <v>289</v>
      </c>
      <c r="C54" s="176"/>
      <c r="D54" s="237">
        <f t="shared" si="1"/>
        <v>0</v>
      </c>
      <c r="E54" s="278"/>
      <c r="F54" s="165"/>
      <c r="G54" s="155"/>
      <c r="H54" s="33"/>
      <c r="I54" s="33"/>
      <c r="J54" s="169"/>
      <c r="K54" s="165"/>
      <c r="L54" s="33"/>
      <c r="M54" s="162"/>
      <c r="N54" s="165"/>
      <c r="O54" s="33"/>
      <c r="P54" s="33"/>
      <c r="Q54" s="162"/>
    </row>
    <row r="55" spans="1:17">
      <c r="A55" s="163" t="s">
        <v>153</v>
      </c>
      <c r="B55" s="156" t="s">
        <v>97</v>
      </c>
      <c r="C55" s="176"/>
      <c r="D55" s="237">
        <f t="shared" si="1"/>
        <v>0</v>
      </c>
      <c r="E55" s="278"/>
      <c r="F55" s="165"/>
      <c r="G55" s="155"/>
      <c r="H55" s="33"/>
      <c r="I55" s="33"/>
      <c r="J55" s="169"/>
      <c r="K55" s="165"/>
      <c r="L55" s="33"/>
      <c r="M55" s="162"/>
      <c r="N55" s="165"/>
      <c r="O55" s="33"/>
      <c r="P55" s="33"/>
      <c r="Q55" s="162"/>
    </row>
    <row r="56" spans="1:17">
      <c r="A56" s="163" t="s">
        <v>154</v>
      </c>
      <c r="B56" s="503" t="s">
        <v>400</v>
      </c>
      <c r="C56" s="176"/>
      <c r="D56" s="237">
        <f>F56</f>
        <v>2184</v>
      </c>
      <c r="E56" s="278"/>
      <c r="F56" s="165">
        <v>2184</v>
      </c>
      <c r="G56" s="155"/>
      <c r="H56" s="33"/>
      <c r="I56" s="33"/>
      <c r="J56" s="169"/>
      <c r="K56" s="165"/>
      <c r="L56" s="33"/>
      <c r="M56" s="162"/>
      <c r="N56" s="165"/>
      <c r="O56" s="33"/>
      <c r="P56" s="33"/>
      <c r="Q56" s="162"/>
    </row>
    <row r="57" spans="1:17">
      <c r="A57" s="163" t="s">
        <v>211</v>
      </c>
      <c r="B57" s="503" t="s">
        <v>385</v>
      </c>
      <c r="C57" s="176"/>
      <c r="D57" s="237">
        <f>F57</f>
        <v>780</v>
      </c>
      <c r="E57" s="278"/>
      <c r="F57" s="165">
        <v>780</v>
      </c>
      <c r="G57" s="155"/>
      <c r="H57" s="33"/>
      <c r="I57" s="33"/>
      <c r="J57" s="169"/>
      <c r="K57" s="165"/>
      <c r="L57" s="33"/>
      <c r="M57" s="162"/>
      <c r="N57" s="165"/>
      <c r="O57" s="33"/>
      <c r="P57" s="33"/>
      <c r="Q57" s="162"/>
    </row>
    <row r="58" spans="1:17" ht="11.25" customHeight="1">
      <c r="A58" s="213" t="s">
        <v>273</v>
      </c>
      <c r="B58" s="214"/>
      <c r="C58" s="176"/>
      <c r="D58" s="237">
        <f t="shared" si="1"/>
        <v>0</v>
      </c>
      <c r="E58" s="278"/>
      <c r="F58" s="165"/>
      <c r="G58" s="155"/>
      <c r="H58" s="33"/>
      <c r="I58" s="33"/>
      <c r="J58" s="169"/>
      <c r="K58" s="165"/>
      <c r="L58" s="33"/>
      <c r="M58" s="162"/>
      <c r="N58" s="165"/>
      <c r="O58" s="33"/>
      <c r="P58" s="33"/>
      <c r="Q58" s="162"/>
    </row>
    <row r="59" spans="1:17" ht="22.5">
      <c r="A59" s="211">
        <v>1</v>
      </c>
      <c r="B59" s="543" t="s">
        <v>292</v>
      </c>
      <c r="C59" s="176"/>
      <c r="D59" s="237">
        <f t="shared" si="1"/>
        <v>0</v>
      </c>
      <c r="E59" s="278"/>
      <c r="F59" s="165"/>
      <c r="G59" s="155"/>
      <c r="H59" s="33"/>
      <c r="I59" s="33"/>
      <c r="J59" s="169"/>
      <c r="K59" s="165"/>
      <c r="L59" s="33"/>
      <c r="M59" s="162"/>
      <c r="N59" s="165"/>
      <c r="O59" s="33"/>
      <c r="P59" s="33"/>
      <c r="Q59" s="162"/>
    </row>
    <row r="60" spans="1:17" ht="22.5">
      <c r="A60" s="211">
        <v>2</v>
      </c>
      <c r="B60" s="543" t="s">
        <v>293</v>
      </c>
      <c r="C60" s="176"/>
      <c r="D60" s="237">
        <f t="shared" si="1"/>
        <v>0</v>
      </c>
      <c r="E60" s="278"/>
      <c r="F60" s="165"/>
      <c r="G60" s="155"/>
      <c r="H60" s="33"/>
      <c r="I60" s="33"/>
      <c r="J60" s="169"/>
      <c r="K60" s="165"/>
      <c r="L60" s="33"/>
      <c r="M60" s="162"/>
      <c r="N60" s="165"/>
      <c r="O60" s="33"/>
      <c r="P60" s="33"/>
      <c r="Q60" s="162"/>
    </row>
    <row r="61" spans="1:17" ht="22.5">
      <c r="A61" s="211">
        <v>3</v>
      </c>
      <c r="B61" s="544" t="s">
        <v>294</v>
      </c>
      <c r="C61" s="176"/>
      <c r="D61" s="237">
        <f t="shared" si="1"/>
        <v>0</v>
      </c>
      <c r="E61" s="278"/>
      <c r="F61" s="165"/>
      <c r="G61" s="155"/>
      <c r="H61" s="33"/>
      <c r="I61" s="33"/>
      <c r="J61" s="169"/>
      <c r="K61" s="165"/>
      <c r="L61" s="33"/>
      <c r="M61" s="162"/>
      <c r="N61" s="165"/>
      <c r="O61" s="33"/>
      <c r="P61" s="33"/>
      <c r="Q61" s="162"/>
    </row>
    <row r="62" spans="1:17" ht="22.5">
      <c r="A62" s="211">
        <v>4</v>
      </c>
      <c r="B62" s="543" t="s">
        <v>295</v>
      </c>
      <c r="C62" s="176"/>
      <c r="D62" s="237">
        <f t="shared" si="1"/>
        <v>0</v>
      </c>
      <c r="E62" s="278"/>
      <c r="F62" s="165"/>
      <c r="G62" s="155"/>
      <c r="H62" s="33"/>
      <c r="I62" s="33"/>
      <c r="J62" s="169"/>
      <c r="K62" s="165"/>
      <c r="L62" s="33"/>
      <c r="M62" s="162"/>
      <c r="N62" s="165"/>
      <c r="O62" s="33"/>
      <c r="P62" s="33"/>
      <c r="Q62" s="162"/>
    </row>
    <row r="63" spans="1:17" ht="22.5">
      <c r="A63" s="211">
        <v>5</v>
      </c>
      <c r="B63" s="543" t="s">
        <v>296</v>
      </c>
      <c r="C63" s="176"/>
      <c r="D63" s="237">
        <f t="shared" si="1"/>
        <v>0</v>
      </c>
      <c r="E63" s="278"/>
      <c r="F63" s="165"/>
      <c r="G63" s="155"/>
      <c r="H63" s="33"/>
      <c r="I63" s="33"/>
      <c r="J63" s="169"/>
      <c r="K63" s="165"/>
      <c r="L63" s="33"/>
      <c r="M63" s="162"/>
      <c r="N63" s="165"/>
      <c r="O63" s="33"/>
      <c r="P63" s="33"/>
      <c r="Q63" s="162"/>
    </row>
    <row r="64" spans="1:17" ht="22.5">
      <c r="A64" s="211">
        <v>6</v>
      </c>
      <c r="B64" s="543" t="s">
        <v>297</v>
      </c>
      <c r="C64" s="176">
        <v>11</v>
      </c>
      <c r="D64" s="237">
        <f>F64+G64+H64+I64+J64+K64+L64+M64+N64+O64+P64+Q64+E64</f>
        <v>72162</v>
      </c>
      <c r="E64" s="278">
        <v>40814</v>
      </c>
      <c r="F64" s="165"/>
      <c r="G64" s="155"/>
      <c r="H64" s="33"/>
      <c r="I64" s="33"/>
      <c r="J64" s="169">
        <v>28254</v>
      </c>
      <c r="K64" s="165"/>
      <c r="L64" s="33"/>
      <c r="M64" s="162"/>
      <c r="N64" s="165"/>
      <c r="O64" s="33"/>
      <c r="P64" s="33"/>
      <c r="Q64" s="162">
        <v>3094</v>
      </c>
    </row>
    <row r="65" spans="1:17">
      <c r="A65" s="211">
        <v>7</v>
      </c>
      <c r="B65" s="215" t="s">
        <v>298</v>
      </c>
      <c r="C65" s="176"/>
      <c r="D65" s="237">
        <f t="shared" si="1"/>
        <v>0</v>
      </c>
      <c r="E65" s="278"/>
      <c r="F65" s="165"/>
      <c r="G65" s="155"/>
      <c r="H65" s="33"/>
      <c r="I65" s="33"/>
      <c r="J65" s="169"/>
      <c r="K65" s="165"/>
      <c r="L65" s="33"/>
      <c r="M65" s="162"/>
      <c r="N65" s="165"/>
      <c r="O65" s="33"/>
      <c r="P65" s="33"/>
      <c r="Q65" s="162"/>
    </row>
    <row r="66" spans="1:17" ht="12" customHeight="1">
      <c r="A66" s="212" t="s">
        <v>274</v>
      </c>
      <c r="B66" s="216"/>
      <c r="C66" s="176"/>
      <c r="D66" s="237">
        <f t="shared" si="1"/>
        <v>0</v>
      </c>
      <c r="E66" s="278"/>
      <c r="F66" s="165"/>
      <c r="G66" s="155"/>
      <c r="H66" s="33"/>
      <c r="I66" s="33"/>
      <c r="J66" s="169"/>
      <c r="K66" s="165"/>
      <c r="L66" s="33"/>
      <c r="M66" s="162"/>
      <c r="N66" s="165"/>
      <c r="O66" s="33"/>
      <c r="P66" s="33"/>
      <c r="Q66" s="162"/>
    </row>
    <row r="67" spans="1:17">
      <c r="A67" s="211">
        <v>1</v>
      </c>
      <c r="B67" s="156" t="s">
        <v>290</v>
      </c>
      <c r="C67" s="176"/>
      <c r="D67" s="237">
        <f t="shared" si="1"/>
        <v>0</v>
      </c>
      <c r="E67" s="278"/>
      <c r="F67" s="165"/>
      <c r="G67" s="155"/>
      <c r="H67" s="33"/>
      <c r="I67" s="33"/>
      <c r="J67" s="169"/>
      <c r="K67" s="165"/>
      <c r="L67" s="33"/>
      <c r="M67" s="162"/>
      <c r="N67" s="165"/>
      <c r="O67" s="33"/>
      <c r="P67" s="33"/>
      <c r="Q67" s="162"/>
    </row>
    <row r="68" spans="1:17">
      <c r="A68" s="211">
        <v>2</v>
      </c>
      <c r="B68" s="156" t="s">
        <v>291</v>
      </c>
      <c r="C68" s="176"/>
      <c r="D68" s="237">
        <f t="shared" si="1"/>
        <v>0</v>
      </c>
      <c r="E68" s="278"/>
      <c r="F68" s="165"/>
      <c r="G68" s="155"/>
      <c r="H68" s="33"/>
      <c r="I68" s="33"/>
      <c r="J68" s="169"/>
      <c r="K68" s="165"/>
      <c r="L68" s="33"/>
      <c r="M68" s="162"/>
      <c r="N68" s="165"/>
      <c r="O68" s="33"/>
      <c r="P68" s="33"/>
      <c r="Q68" s="162"/>
    </row>
    <row r="69" spans="1:17">
      <c r="A69" s="211">
        <v>3</v>
      </c>
      <c r="B69" s="156" t="s">
        <v>95</v>
      </c>
      <c r="C69" s="487"/>
      <c r="D69" s="488">
        <f t="shared" si="1"/>
        <v>0</v>
      </c>
      <c r="E69" s="486"/>
      <c r="F69" s="322"/>
      <c r="G69" s="323"/>
      <c r="H69" s="324"/>
      <c r="I69" s="324"/>
      <c r="J69" s="325"/>
      <c r="K69" s="322"/>
      <c r="L69" s="324"/>
      <c r="M69" s="327"/>
      <c r="N69" s="322"/>
      <c r="O69" s="324"/>
      <c r="P69" s="324"/>
      <c r="Q69" s="327"/>
    </row>
    <row r="70" spans="1:17" ht="20.25" customHeight="1">
      <c r="A70" s="211">
        <v>4</v>
      </c>
      <c r="B70" s="545" t="s">
        <v>96</v>
      </c>
      <c r="C70" s="176">
        <v>2</v>
      </c>
      <c r="D70" s="237">
        <f>F70+G70+H70+I70+J70+K70+L70+M70+N70+O70+P70+Q70+E70</f>
        <v>26432</v>
      </c>
      <c r="E70" s="176">
        <v>8693</v>
      </c>
      <c r="F70" s="495">
        <v>400</v>
      </c>
      <c r="G70" s="155"/>
      <c r="H70" s="33"/>
      <c r="I70" s="33"/>
      <c r="J70" s="169">
        <v>9814</v>
      </c>
      <c r="K70" s="165"/>
      <c r="L70" s="33"/>
      <c r="M70" s="162"/>
      <c r="N70" s="165"/>
      <c r="O70" s="33"/>
      <c r="P70" s="33"/>
      <c r="Q70" s="162">
        <v>7525</v>
      </c>
    </row>
    <row r="71" spans="1:17" ht="12.75" customHeight="1">
      <c r="A71" s="597" t="s">
        <v>421</v>
      </c>
      <c r="B71" s="598"/>
      <c r="C71" s="176"/>
      <c r="D71" s="237"/>
      <c r="E71" s="176"/>
      <c r="F71" s="495"/>
      <c r="G71" s="155"/>
      <c r="H71" s="33"/>
      <c r="I71" s="33"/>
      <c r="J71" s="169"/>
      <c r="K71" s="165"/>
      <c r="L71" s="33"/>
      <c r="M71" s="162"/>
      <c r="N71" s="165"/>
      <c r="O71" s="33"/>
      <c r="P71" s="33"/>
      <c r="Q71" s="162"/>
    </row>
    <row r="72" spans="1:17">
      <c r="A72" s="484">
        <v>1</v>
      </c>
      <c r="B72" s="156" t="s">
        <v>74</v>
      </c>
      <c r="C72" s="176">
        <v>10</v>
      </c>
      <c r="D72" s="237">
        <v>17937</v>
      </c>
      <c r="E72" s="176">
        <v>17937</v>
      </c>
      <c r="F72" s="495"/>
      <c r="G72" s="155"/>
      <c r="H72" s="33"/>
      <c r="I72" s="33"/>
      <c r="J72" s="169"/>
      <c r="K72" s="165"/>
      <c r="L72" s="33"/>
      <c r="M72" s="162"/>
      <c r="N72" s="165"/>
      <c r="O72" s="33"/>
      <c r="P72" s="33"/>
      <c r="Q72" s="162"/>
    </row>
    <row r="73" spans="1:17">
      <c r="A73" s="484">
        <v>2</v>
      </c>
      <c r="B73" s="156" t="s">
        <v>422</v>
      </c>
      <c r="C73" s="176"/>
      <c r="D73" s="237"/>
      <c r="E73" s="176"/>
      <c r="F73" s="495"/>
      <c r="G73" s="155"/>
      <c r="H73" s="33"/>
      <c r="I73" s="33"/>
      <c r="J73" s="169"/>
      <c r="K73" s="165"/>
      <c r="L73" s="33"/>
      <c r="M73" s="162"/>
      <c r="N73" s="165"/>
      <c r="O73" s="33"/>
      <c r="P73" s="33"/>
      <c r="Q73" s="162"/>
    </row>
    <row r="74" spans="1:17" ht="13.5" thickBot="1">
      <c r="A74" s="490">
        <v>3</v>
      </c>
      <c r="B74" s="281" t="s">
        <v>403</v>
      </c>
      <c r="C74" s="178">
        <v>4</v>
      </c>
      <c r="D74" s="238"/>
      <c r="E74" s="178"/>
      <c r="F74" s="338"/>
      <c r="G74" s="496"/>
      <c r="H74" s="390"/>
      <c r="I74" s="390"/>
      <c r="J74" s="497"/>
      <c r="K74" s="389"/>
      <c r="L74" s="390"/>
      <c r="M74" s="391"/>
      <c r="N74" s="389"/>
      <c r="O74" s="390"/>
      <c r="P74" s="390"/>
      <c r="Q74" s="391"/>
    </row>
    <row r="75" spans="1:17" ht="13.5" customHeight="1" thickBot="1">
      <c r="A75" s="595" t="s">
        <v>302</v>
      </c>
      <c r="B75" s="596"/>
      <c r="C75" s="282">
        <f>C6+C8+C9+C10+C11+C12+C13+C14+C15+C16+C17+C18+C19+C20+C21+C22+C23+C24+C26+C25+C27+C28+C29+C30+C31+C33+C32+C34+C35+C36+C37+C40+C42+C41+C43+C44+C45+C46+C47+C48+C49+C50+C51+C52+C53+C54+C55+C59+C60+C61+C62+C63+C64+C65+C67+C68+C69+C70+C72+C73+C74</f>
        <v>34</v>
      </c>
      <c r="D75" s="282">
        <f>D6+D8+D9+D10+D11+D12+D13+D14+D15+D16+D17+D18+D19+D20+D21+D22+D23+D24+D26+D25+D27+D28+D29+D30+D31+D33+D32+D34+D35+D36+D37+D40+D42+D41+D43+D44+D45+D46+D47+D48+D49+D50+D51+D52+D53+D54+D55+D59+D60+D61+D62+D63+D64+D65+D67+D68+D69+D70+D72+D56+D57</f>
        <v>335918</v>
      </c>
      <c r="E75" s="317">
        <f>E6+E8+E9+E10+E11+E12+E13+E14+E15+E16+E17+E18+E19+E20+E21+E22+E23+E24+E26+E25+E27+E28+E29+E30+E31+E33+E32+E34+E35+E36+E37+E40+E42+E41+E43+E44+E45+E46+E47+E48+E49+E50+E51+E52+E53+E54+E55+E59+E60+E61+E62+E63+E64+E65+E67+E68+E69+E70+E72</f>
        <v>67444</v>
      </c>
      <c r="F75" s="491">
        <f>F6+F8+F9+F10+F11+F12+F13+F14+F15+F16+F17+F18+F19+F20+F21+F22+F23+F24+F26+F25+F27+F28+F29+F30+F31+F33+F32+F34+F35+F36+F37+F40+F42+F41+F43+F44+F45+F46+F47+F48+F49+F50+F51+F52+F53+F54+F55+F59+F60+F61+F62+F63+F64+F65+F67+F68+F69+F70+F56+F57</f>
        <v>14155</v>
      </c>
      <c r="G75" s="492">
        <f t="shared" ref="G75:Q75" si="2">G6+G8+G9+G10+G11+G12+G13+G14+G15+G16+G17+G18+G19+G20+G21+G22+G23+G24+G26+G25+G27+G28+G29+G30+G31+G33+G32+G34+G35+G36+G37+G40+G42+G41+G43+G44+G45+G46+G47+G48+G49+G50+G51+G52+G53+G54+G55+G59+G60+G61+G62+G63+G64+G65+G67+G68+G69+G70</f>
        <v>71702</v>
      </c>
      <c r="H75" s="492">
        <f t="shared" si="2"/>
        <v>62825</v>
      </c>
      <c r="I75" s="492">
        <f t="shared" si="2"/>
        <v>3417</v>
      </c>
      <c r="J75" s="493">
        <f t="shared" si="2"/>
        <v>59638</v>
      </c>
      <c r="K75" s="491">
        <f t="shared" si="2"/>
        <v>0</v>
      </c>
      <c r="L75" s="492">
        <f t="shared" si="2"/>
        <v>0</v>
      </c>
      <c r="M75" s="493">
        <f t="shared" si="2"/>
        <v>322</v>
      </c>
      <c r="N75" s="491">
        <f t="shared" si="2"/>
        <v>0</v>
      </c>
      <c r="O75" s="492">
        <f t="shared" si="2"/>
        <v>0</v>
      </c>
      <c r="P75" s="492">
        <f t="shared" si="2"/>
        <v>0</v>
      </c>
      <c r="Q75" s="494">
        <f t="shared" si="2"/>
        <v>56415</v>
      </c>
    </row>
    <row r="76" spans="1:17" ht="12" customHeight="1" thickBot="1">
      <c r="A76" s="601" t="s">
        <v>303</v>
      </c>
      <c r="B76" s="602"/>
      <c r="C76" s="288"/>
      <c r="D76" s="286">
        <f>-E75</f>
        <v>-67444</v>
      </c>
      <c r="E76" s="283"/>
      <c r="F76" s="326"/>
      <c r="G76" s="329"/>
      <c r="H76" s="329"/>
      <c r="I76" s="329"/>
      <c r="J76" s="329"/>
      <c r="K76" s="329"/>
      <c r="L76" s="329"/>
      <c r="M76" s="329"/>
      <c r="N76" s="329"/>
      <c r="O76" s="329"/>
      <c r="P76" s="329"/>
      <c r="Q76" s="330"/>
    </row>
    <row r="77" spans="1:17" ht="12" customHeight="1" thickBot="1">
      <c r="A77" s="603" t="s">
        <v>304</v>
      </c>
      <c r="B77" s="604"/>
      <c r="C77" s="285"/>
      <c r="D77" s="287">
        <f>D75+D76</f>
        <v>268474</v>
      </c>
      <c r="E77" s="284"/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285"/>
    </row>
    <row r="78" spans="1:17" ht="12" customHeight="1" thickBot="1">
      <c r="A78" s="547"/>
      <c r="B78" s="548"/>
      <c r="C78" s="549"/>
      <c r="D78" s="550"/>
      <c r="E78" s="551"/>
      <c r="F78" s="552"/>
      <c r="G78" s="533"/>
      <c r="H78" s="533"/>
      <c r="I78" s="533"/>
      <c r="J78" s="533"/>
      <c r="K78" s="551"/>
      <c r="L78" s="549"/>
      <c r="M78" s="549"/>
      <c r="N78" s="549"/>
      <c r="O78" s="549"/>
      <c r="P78" s="549"/>
      <c r="Q78" s="553"/>
    </row>
    <row r="79" spans="1:17" ht="12" customHeight="1" thickBot="1">
      <c r="A79" s="547"/>
      <c r="B79" s="548"/>
      <c r="C79" s="549"/>
      <c r="D79" s="550"/>
      <c r="E79" s="551"/>
      <c r="F79" s="552"/>
      <c r="G79" s="533"/>
      <c r="H79" s="533"/>
      <c r="I79" s="533"/>
      <c r="J79" s="533"/>
      <c r="K79" s="551"/>
      <c r="L79" s="549"/>
      <c r="M79" s="549"/>
      <c r="N79" s="549"/>
      <c r="O79" s="549"/>
      <c r="P79" s="549"/>
      <c r="Q79" s="553"/>
    </row>
    <row r="80" spans="1:17" ht="12.75" customHeight="1">
      <c r="A80" s="577" t="s">
        <v>107</v>
      </c>
      <c r="B80" s="571" t="s">
        <v>21</v>
      </c>
      <c r="C80" s="621" t="s">
        <v>270</v>
      </c>
      <c r="D80" s="573" t="s">
        <v>301</v>
      </c>
      <c r="E80" s="571" t="s">
        <v>300</v>
      </c>
      <c r="F80" s="577" t="s">
        <v>267</v>
      </c>
      <c r="G80" s="607"/>
      <c r="H80" s="607"/>
      <c r="I80" s="607"/>
      <c r="J80" s="607"/>
      <c r="K80" s="608"/>
      <c r="L80" s="623" t="s">
        <v>266</v>
      </c>
      <c r="M80" s="623"/>
      <c r="N80" s="623"/>
      <c r="O80" s="624"/>
      <c r="P80" s="579" t="s">
        <v>56</v>
      </c>
      <c r="Q80" s="580"/>
    </row>
    <row r="81" spans="1:17" ht="38.25" customHeight="1" thickBot="1">
      <c r="A81" s="599"/>
      <c r="B81" s="600"/>
      <c r="C81" s="622"/>
      <c r="D81" s="576"/>
      <c r="E81" s="572"/>
      <c r="F81" s="224" t="s">
        <v>258</v>
      </c>
      <c r="G81" s="225" t="s">
        <v>259</v>
      </c>
      <c r="H81" s="226" t="s">
        <v>260</v>
      </c>
      <c r="I81" s="226" t="s">
        <v>261</v>
      </c>
      <c r="J81" s="226" t="s">
        <v>262</v>
      </c>
      <c r="K81" s="227" t="s">
        <v>305</v>
      </c>
      <c r="L81" s="228" t="s">
        <v>263</v>
      </c>
      <c r="M81" s="226" t="s">
        <v>264</v>
      </c>
      <c r="N81" s="226" t="s">
        <v>265</v>
      </c>
      <c r="O81" s="227" t="s">
        <v>262</v>
      </c>
      <c r="P81" s="229" t="s">
        <v>268</v>
      </c>
      <c r="Q81" s="227" t="s">
        <v>269</v>
      </c>
    </row>
    <row r="82" spans="1:17" ht="15.75" customHeight="1">
      <c r="A82" s="591" t="s">
        <v>272</v>
      </c>
      <c r="B82" s="592"/>
      <c r="C82" s="230"/>
      <c r="D82" s="289"/>
      <c r="E82" s="290"/>
      <c r="F82" s="295"/>
      <c r="G82" s="296"/>
      <c r="H82" s="297"/>
      <c r="I82" s="297"/>
      <c r="J82" s="297"/>
      <c r="K82" s="298"/>
      <c r="L82" s="299"/>
      <c r="M82" s="297"/>
      <c r="N82" s="297"/>
      <c r="O82" s="298"/>
      <c r="P82" s="299"/>
      <c r="Q82" s="300"/>
    </row>
    <row r="83" spans="1:17">
      <c r="A83" s="163" t="s">
        <v>68</v>
      </c>
      <c r="B83" s="43" t="s">
        <v>69</v>
      </c>
      <c r="C83" s="198"/>
      <c r="D83" s="236">
        <f>F83+G83+H83+I83+J83+K83+L83+M83+N83+O83+P83+Q83</f>
        <v>899</v>
      </c>
      <c r="E83" s="291"/>
      <c r="F83" s="301"/>
      <c r="G83" s="266"/>
      <c r="H83" s="267"/>
      <c r="I83" s="267"/>
      <c r="J83" s="267"/>
      <c r="K83" s="302"/>
      <c r="L83" s="303">
        <v>899</v>
      </c>
      <c r="M83" s="267"/>
      <c r="N83" s="267"/>
      <c r="O83" s="302"/>
      <c r="P83" s="303"/>
      <c r="Q83" s="277"/>
    </row>
    <row r="84" spans="1:17">
      <c r="A84" s="163" t="s">
        <v>109</v>
      </c>
      <c r="B84" s="43" t="s">
        <v>275</v>
      </c>
      <c r="C84" s="198"/>
      <c r="D84" s="236">
        <f t="shared" ref="D84:D114" si="3">F84+G84+H84+I84+J84+K84+L84+M84+N84+O84+P84+Q84</f>
        <v>0</v>
      </c>
      <c r="E84" s="291"/>
      <c r="F84" s="301"/>
      <c r="G84" s="266"/>
      <c r="H84" s="267"/>
      <c r="I84" s="267"/>
      <c r="J84" s="267"/>
      <c r="K84" s="302"/>
      <c r="L84" s="303"/>
      <c r="M84" s="267"/>
      <c r="N84" s="267"/>
      <c r="O84" s="302"/>
      <c r="P84" s="303"/>
      <c r="Q84" s="277"/>
    </row>
    <row r="85" spans="1:17" ht="15.75" customHeight="1">
      <c r="A85" s="163" t="s">
        <v>110</v>
      </c>
      <c r="B85" s="44" t="s">
        <v>70</v>
      </c>
      <c r="C85" s="198"/>
      <c r="D85" s="236">
        <f t="shared" si="3"/>
        <v>31005</v>
      </c>
      <c r="E85" s="291"/>
      <c r="F85" s="301"/>
      <c r="G85" s="266"/>
      <c r="H85" s="267">
        <v>3299</v>
      </c>
      <c r="I85" s="267"/>
      <c r="J85" s="267"/>
      <c r="K85" s="302"/>
      <c r="L85" s="303">
        <v>11150</v>
      </c>
      <c r="M85" s="267">
        <v>16556</v>
      </c>
      <c r="N85" s="267"/>
      <c r="O85" s="302"/>
      <c r="P85" s="303"/>
      <c r="Q85" s="277"/>
    </row>
    <row r="86" spans="1:17">
      <c r="A86" s="163" t="s">
        <v>111</v>
      </c>
      <c r="B86" s="43" t="s">
        <v>276</v>
      </c>
      <c r="C86" s="199"/>
      <c r="D86" s="236">
        <f t="shared" si="3"/>
        <v>1232</v>
      </c>
      <c r="E86" s="292"/>
      <c r="F86" s="301">
        <v>216</v>
      </c>
      <c r="G86" s="266">
        <v>58</v>
      </c>
      <c r="H86" s="267">
        <v>958</v>
      </c>
      <c r="I86" s="267"/>
      <c r="J86" s="267"/>
      <c r="K86" s="302"/>
      <c r="L86" s="303"/>
      <c r="M86" s="267"/>
      <c r="N86" s="267"/>
      <c r="O86" s="302"/>
      <c r="P86" s="303"/>
      <c r="Q86" s="277"/>
    </row>
    <row r="87" spans="1:17">
      <c r="A87" s="163" t="s">
        <v>112</v>
      </c>
      <c r="B87" s="43" t="s">
        <v>100</v>
      </c>
      <c r="C87" s="199"/>
      <c r="D87" s="236">
        <f t="shared" si="3"/>
        <v>0</v>
      </c>
      <c r="E87" s="292"/>
      <c r="F87" s="301"/>
      <c r="G87" s="266"/>
      <c r="H87" s="267"/>
      <c r="I87" s="267"/>
      <c r="J87" s="267"/>
      <c r="K87" s="302"/>
      <c r="L87" s="303"/>
      <c r="M87" s="267"/>
      <c r="N87" s="267"/>
      <c r="O87" s="302"/>
      <c r="P87" s="303"/>
      <c r="Q87" s="277"/>
    </row>
    <row r="88" spans="1:17">
      <c r="A88" s="163" t="s">
        <v>113</v>
      </c>
      <c r="B88" s="43" t="s">
        <v>98</v>
      </c>
      <c r="C88" s="199"/>
      <c r="D88" s="236">
        <f t="shared" si="3"/>
        <v>1450</v>
      </c>
      <c r="E88" s="292"/>
      <c r="F88" s="301"/>
      <c r="G88" s="266"/>
      <c r="H88" s="267">
        <v>1450</v>
      </c>
      <c r="I88" s="267"/>
      <c r="J88" s="267"/>
      <c r="K88" s="302"/>
      <c r="L88" s="303"/>
      <c r="M88" s="267"/>
      <c r="N88" s="267"/>
      <c r="O88" s="302"/>
      <c r="P88" s="303"/>
      <c r="Q88" s="277"/>
    </row>
    <row r="89" spans="1:17" ht="25.5">
      <c r="A89" s="163" t="s">
        <v>114</v>
      </c>
      <c r="B89" s="210" t="s">
        <v>277</v>
      </c>
      <c r="C89" s="199">
        <v>2</v>
      </c>
      <c r="D89" s="236">
        <f t="shared" si="3"/>
        <v>50324</v>
      </c>
      <c r="E89" s="292"/>
      <c r="F89" s="301">
        <v>13387</v>
      </c>
      <c r="G89" s="266">
        <v>3001</v>
      </c>
      <c r="H89" s="267">
        <v>16370</v>
      </c>
      <c r="I89" s="267"/>
      <c r="J89" s="267"/>
      <c r="K89" s="302"/>
      <c r="L89" s="303"/>
      <c r="M89" s="267">
        <v>2163</v>
      </c>
      <c r="N89" s="267"/>
      <c r="O89" s="302"/>
      <c r="P89" s="303"/>
      <c r="Q89" s="277">
        <v>15403</v>
      </c>
    </row>
    <row r="90" spans="1:17" ht="25.5">
      <c r="A90" s="163" t="s">
        <v>115</v>
      </c>
      <c r="B90" s="210" t="s">
        <v>278</v>
      </c>
      <c r="C90" s="199"/>
      <c r="D90" s="236">
        <f t="shared" si="3"/>
        <v>3335</v>
      </c>
      <c r="E90" s="292"/>
      <c r="F90" s="301"/>
      <c r="G90" s="266"/>
      <c r="H90" s="267"/>
      <c r="I90" s="267"/>
      <c r="J90" s="267"/>
      <c r="K90" s="302"/>
      <c r="L90" s="303"/>
      <c r="M90" s="267">
        <v>23</v>
      </c>
      <c r="N90" s="267"/>
      <c r="O90" s="302"/>
      <c r="P90" s="303">
        <v>3312</v>
      </c>
      <c r="Q90" s="265"/>
    </row>
    <row r="91" spans="1:17">
      <c r="A91" s="163" t="s">
        <v>116</v>
      </c>
      <c r="B91" s="43" t="s">
        <v>99</v>
      </c>
      <c r="C91" s="199"/>
      <c r="D91" s="236">
        <f t="shared" si="3"/>
        <v>2797</v>
      </c>
      <c r="E91" s="292"/>
      <c r="F91" s="301"/>
      <c r="G91" s="266"/>
      <c r="H91" s="267">
        <v>2797</v>
      </c>
      <c r="I91" s="267"/>
      <c r="J91" s="267"/>
      <c r="K91" s="302"/>
      <c r="L91" s="303"/>
      <c r="M91" s="267"/>
      <c r="N91" s="267"/>
      <c r="O91" s="302"/>
      <c r="P91" s="303"/>
      <c r="Q91" s="277"/>
    </row>
    <row r="92" spans="1:17">
      <c r="A92" s="163" t="s">
        <v>117</v>
      </c>
      <c r="B92" s="44" t="s">
        <v>71</v>
      </c>
      <c r="C92" s="199"/>
      <c r="D92" s="236">
        <f t="shared" si="3"/>
        <v>4145</v>
      </c>
      <c r="E92" s="292"/>
      <c r="F92" s="301"/>
      <c r="G92" s="266"/>
      <c r="H92" s="267">
        <v>4145</v>
      </c>
      <c r="I92" s="267"/>
      <c r="J92" s="267"/>
      <c r="K92" s="302"/>
      <c r="L92" s="303"/>
      <c r="M92" s="267"/>
      <c r="N92" s="267"/>
      <c r="O92" s="302"/>
      <c r="P92" s="303"/>
      <c r="Q92" s="277"/>
    </row>
    <row r="93" spans="1:17">
      <c r="A93" s="163" t="s">
        <v>118</v>
      </c>
      <c r="B93" s="44" t="s">
        <v>72</v>
      </c>
      <c r="C93" s="199">
        <v>2</v>
      </c>
      <c r="D93" s="236">
        <f t="shared" si="3"/>
        <v>9405</v>
      </c>
      <c r="E93" s="292"/>
      <c r="F93" s="301">
        <v>2975</v>
      </c>
      <c r="G93" s="166">
        <v>784</v>
      </c>
      <c r="H93" s="167">
        <v>3222</v>
      </c>
      <c r="I93" s="267"/>
      <c r="J93" s="267"/>
      <c r="K93" s="302"/>
      <c r="L93" s="303">
        <v>2424</v>
      </c>
      <c r="M93" s="267"/>
      <c r="N93" s="267"/>
      <c r="O93" s="302"/>
      <c r="P93" s="303"/>
      <c r="Q93" s="277"/>
    </row>
    <row r="94" spans="1:17" ht="24.75" customHeight="1">
      <c r="A94" s="163" t="s">
        <v>119</v>
      </c>
      <c r="B94" s="44" t="s">
        <v>73</v>
      </c>
      <c r="C94" s="199"/>
      <c r="D94" s="236">
        <f>F94+G94+H94+I94+J94+K94+L94+M94+N94+O94+P94+Q94+E94</f>
        <v>77061</v>
      </c>
      <c r="E94" s="292">
        <v>67444</v>
      </c>
      <c r="F94" s="301"/>
      <c r="G94" s="266"/>
      <c r="H94" s="267"/>
      <c r="I94" s="267">
        <v>9617</v>
      </c>
      <c r="J94" s="267"/>
      <c r="K94" s="302"/>
      <c r="L94" s="303"/>
      <c r="M94" s="267"/>
      <c r="N94" s="267"/>
      <c r="O94" s="302"/>
      <c r="P94" s="303"/>
      <c r="Q94" s="277"/>
    </row>
    <row r="95" spans="1:17" ht="14.25" customHeight="1">
      <c r="A95" s="163" t="s">
        <v>120</v>
      </c>
      <c r="B95" s="44" t="s">
        <v>74</v>
      </c>
      <c r="C95" s="199"/>
      <c r="D95" s="236">
        <f t="shared" si="3"/>
        <v>0</v>
      </c>
      <c r="E95" s="292"/>
      <c r="F95" s="301"/>
      <c r="G95" s="266"/>
      <c r="H95" s="267"/>
      <c r="I95" s="267"/>
      <c r="J95" s="267"/>
      <c r="K95" s="302"/>
      <c r="L95" s="304"/>
      <c r="M95" s="167"/>
      <c r="N95" s="267"/>
      <c r="O95" s="302"/>
      <c r="P95" s="303"/>
      <c r="Q95" s="277"/>
    </row>
    <row r="96" spans="1:17" ht="24" customHeight="1">
      <c r="A96" s="163" t="s">
        <v>121</v>
      </c>
      <c r="B96" s="44" t="s">
        <v>75</v>
      </c>
      <c r="C96" s="199"/>
      <c r="D96" s="236">
        <f t="shared" si="3"/>
        <v>0</v>
      </c>
      <c r="E96" s="292"/>
      <c r="F96" s="301"/>
      <c r="G96" s="266"/>
      <c r="H96" s="267"/>
      <c r="I96" s="267"/>
      <c r="J96" s="267"/>
      <c r="K96" s="302"/>
      <c r="L96" s="303"/>
      <c r="M96" s="267"/>
      <c r="N96" s="267"/>
      <c r="O96" s="302"/>
      <c r="P96" s="303"/>
      <c r="Q96" s="277"/>
    </row>
    <row r="97" spans="1:31">
      <c r="A97" s="163" t="s">
        <v>122</v>
      </c>
      <c r="B97" s="44" t="s">
        <v>279</v>
      </c>
      <c r="C97" s="199"/>
      <c r="D97" s="236">
        <f t="shared" si="3"/>
        <v>0</v>
      </c>
      <c r="E97" s="292"/>
      <c r="F97" s="301"/>
      <c r="G97" s="266"/>
      <c r="H97" s="267"/>
      <c r="I97" s="267"/>
      <c r="J97" s="267"/>
      <c r="K97" s="302"/>
      <c r="L97" s="303"/>
      <c r="M97" s="267"/>
      <c r="N97" s="267"/>
      <c r="O97" s="302"/>
      <c r="P97" s="303"/>
      <c r="Q97" s="277"/>
    </row>
    <row r="98" spans="1:31">
      <c r="A98" s="163" t="s">
        <v>123</v>
      </c>
      <c r="B98" s="43" t="s">
        <v>76</v>
      </c>
      <c r="C98" s="199">
        <v>1</v>
      </c>
      <c r="D98" s="236">
        <f t="shared" si="3"/>
        <v>4424</v>
      </c>
      <c r="E98" s="292"/>
      <c r="F98" s="301">
        <v>3064</v>
      </c>
      <c r="G98" s="266">
        <v>739</v>
      </c>
      <c r="H98" s="267">
        <v>621</v>
      </c>
      <c r="I98" s="267"/>
      <c r="J98" s="267"/>
      <c r="K98" s="302"/>
      <c r="L98" s="303"/>
      <c r="M98" s="267"/>
      <c r="N98" s="267"/>
      <c r="O98" s="302"/>
      <c r="P98" s="303"/>
      <c r="Q98" s="277"/>
    </row>
    <row r="99" spans="1:31">
      <c r="A99" s="163" t="s">
        <v>124</v>
      </c>
      <c r="B99" s="43" t="s">
        <v>77</v>
      </c>
      <c r="C99" s="198"/>
      <c r="D99" s="236">
        <f t="shared" si="3"/>
        <v>0</v>
      </c>
      <c r="E99" s="291"/>
      <c r="F99" s="301"/>
      <c r="G99" s="267"/>
      <c r="H99" s="267"/>
      <c r="I99" s="267"/>
      <c r="J99" s="167"/>
      <c r="K99" s="302"/>
      <c r="L99" s="303"/>
      <c r="M99" s="267"/>
      <c r="N99" s="267"/>
      <c r="O99" s="302"/>
      <c r="P99" s="303"/>
      <c r="Q99" s="277"/>
    </row>
    <row r="100" spans="1:31">
      <c r="A100" s="163" t="s">
        <v>125</v>
      </c>
      <c r="B100" s="162" t="s">
        <v>280</v>
      </c>
      <c r="C100" s="198"/>
      <c r="D100" s="236">
        <f t="shared" si="3"/>
        <v>4330</v>
      </c>
      <c r="E100" s="291"/>
      <c r="F100" s="301"/>
      <c r="G100" s="266"/>
      <c r="H100" s="267"/>
      <c r="I100" s="267">
        <v>4330</v>
      </c>
      <c r="J100" s="267"/>
      <c r="K100" s="302"/>
      <c r="L100" s="303"/>
      <c r="M100" s="267"/>
      <c r="N100" s="267"/>
      <c r="O100" s="302"/>
      <c r="P100" s="303"/>
      <c r="Q100" s="277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>
      <c r="A101" s="163" t="s">
        <v>126</v>
      </c>
      <c r="B101" s="43" t="s">
        <v>78</v>
      </c>
      <c r="C101" s="198"/>
      <c r="D101" s="236">
        <f t="shared" si="3"/>
        <v>0</v>
      </c>
      <c r="E101" s="291"/>
      <c r="F101" s="301"/>
      <c r="G101" s="266"/>
      <c r="H101" s="267"/>
      <c r="I101" s="267"/>
      <c r="J101" s="267"/>
      <c r="K101" s="302"/>
      <c r="L101" s="303"/>
      <c r="M101" s="267"/>
      <c r="N101" s="267"/>
      <c r="O101" s="302"/>
      <c r="P101" s="303"/>
      <c r="Q101" s="277"/>
      <c r="T101" s="172"/>
      <c r="U101" s="172"/>
      <c r="V101" s="172"/>
      <c r="W101" s="172"/>
      <c r="X101" s="172"/>
      <c r="Y101" s="172"/>
      <c r="Z101" s="173"/>
      <c r="AA101" s="173"/>
      <c r="AB101" s="173"/>
      <c r="AC101" s="173"/>
      <c r="AD101" s="13"/>
      <c r="AE101" s="13"/>
    </row>
    <row r="102" spans="1:31">
      <c r="A102" s="163" t="s">
        <v>127</v>
      </c>
      <c r="B102" s="43" t="s">
        <v>79</v>
      </c>
      <c r="C102" s="199"/>
      <c r="D102" s="236">
        <f t="shared" si="3"/>
        <v>0</v>
      </c>
      <c r="E102" s="292"/>
      <c r="F102" s="301"/>
      <c r="G102" s="266"/>
      <c r="H102" s="267"/>
      <c r="I102" s="267"/>
      <c r="J102" s="267"/>
      <c r="K102" s="302"/>
      <c r="L102" s="303"/>
      <c r="M102" s="267"/>
      <c r="N102" s="267"/>
      <c r="O102" s="302"/>
      <c r="P102" s="303"/>
      <c r="Q102" s="277"/>
      <c r="T102" s="170"/>
      <c r="U102" s="170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</row>
    <row r="103" spans="1:31">
      <c r="A103" s="163" t="s">
        <v>128</v>
      </c>
      <c r="B103" s="43" t="s">
        <v>281</v>
      </c>
      <c r="C103" s="198"/>
      <c r="D103" s="236">
        <f t="shared" si="3"/>
        <v>0</v>
      </c>
      <c r="E103" s="291"/>
      <c r="F103" s="301"/>
      <c r="G103" s="266"/>
      <c r="H103" s="267"/>
      <c r="I103" s="267"/>
      <c r="J103" s="267"/>
      <c r="K103" s="302"/>
      <c r="L103" s="303"/>
      <c r="M103" s="267"/>
      <c r="N103" s="267"/>
      <c r="O103" s="302"/>
      <c r="P103" s="303"/>
      <c r="Q103" s="277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>
      <c r="A104" s="163" t="s">
        <v>129</v>
      </c>
      <c r="B104" s="43" t="s">
        <v>80</v>
      </c>
      <c r="C104" s="198"/>
      <c r="D104" s="236">
        <f t="shared" si="3"/>
        <v>0</v>
      </c>
      <c r="E104" s="291"/>
      <c r="F104" s="301"/>
      <c r="G104" s="266"/>
      <c r="H104" s="267"/>
      <c r="I104" s="267"/>
      <c r="J104" s="267"/>
      <c r="K104" s="302"/>
      <c r="L104" s="303"/>
      <c r="M104" s="267"/>
      <c r="N104" s="267"/>
      <c r="O104" s="302"/>
      <c r="P104" s="303"/>
      <c r="Q104" s="277"/>
    </row>
    <row r="105" spans="1:31">
      <c r="A105" s="163" t="s">
        <v>130</v>
      </c>
      <c r="B105" s="43" t="s">
        <v>81</v>
      </c>
      <c r="C105" s="198"/>
      <c r="D105" s="236">
        <f t="shared" si="3"/>
        <v>794</v>
      </c>
      <c r="E105" s="291"/>
      <c r="F105" s="301"/>
      <c r="G105" s="266"/>
      <c r="H105" s="267"/>
      <c r="I105" s="267"/>
      <c r="J105" s="267"/>
      <c r="K105" s="302">
        <v>794</v>
      </c>
      <c r="L105" s="303"/>
      <c r="M105" s="267"/>
      <c r="N105" s="267"/>
      <c r="O105" s="302"/>
      <c r="P105" s="303"/>
      <c r="Q105" s="277"/>
    </row>
    <row r="106" spans="1:31">
      <c r="A106" s="163" t="s">
        <v>131</v>
      </c>
      <c r="B106" s="43" t="s">
        <v>82</v>
      </c>
      <c r="C106" s="198"/>
      <c r="D106" s="236">
        <f t="shared" si="3"/>
        <v>0</v>
      </c>
      <c r="E106" s="291"/>
      <c r="F106" s="301"/>
      <c r="G106" s="266"/>
      <c r="H106" s="267"/>
      <c r="I106" s="267"/>
      <c r="J106" s="267"/>
      <c r="K106" s="302"/>
      <c r="L106" s="303"/>
      <c r="M106" s="267"/>
      <c r="N106" s="267"/>
      <c r="O106" s="302"/>
      <c r="P106" s="303"/>
      <c r="Q106" s="277"/>
    </row>
    <row r="107" spans="1:31">
      <c r="A107" s="163" t="s">
        <v>132</v>
      </c>
      <c r="B107" s="43" t="s">
        <v>83</v>
      </c>
      <c r="C107" s="198"/>
      <c r="D107" s="236">
        <f t="shared" si="3"/>
        <v>0</v>
      </c>
      <c r="E107" s="291"/>
      <c r="F107" s="301"/>
      <c r="G107" s="266"/>
      <c r="H107" s="267"/>
      <c r="I107" s="267"/>
      <c r="J107" s="267"/>
      <c r="K107" s="302"/>
      <c r="L107" s="303"/>
      <c r="M107" s="267"/>
      <c r="N107" s="267"/>
      <c r="O107" s="302"/>
      <c r="P107" s="303"/>
      <c r="Q107" s="277"/>
    </row>
    <row r="108" spans="1:31">
      <c r="A108" s="163" t="s">
        <v>133</v>
      </c>
      <c r="B108" s="43" t="s">
        <v>84</v>
      </c>
      <c r="C108" s="198"/>
      <c r="D108" s="236">
        <f t="shared" si="3"/>
        <v>0</v>
      </c>
      <c r="E108" s="291"/>
      <c r="F108" s="301"/>
      <c r="G108" s="266"/>
      <c r="H108" s="267"/>
      <c r="I108" s="267"/>
      <c r="J108" s="267"/>
      <c r="K108" s="302"/>
      <c r="L108" s="303"/>
      <c r="M108" s="267"/>
      <c r="N108" s="267"/>
      <c r="O108" s="302"/>
      <c r="P108" s="303"/>
      <c r="Q108" s="277"/>
    </row>
    <row r="109" spans="1:31">
      <c r="A109" s="163" t="s">
        <v>134</v>
      </c>
      <c r="B109" s="43" t="s">
        <v>282</v>
      </c>
      <c r="C109" s="198"/>
      <c r="D109" s="236">
        <f t="shared" si="3"/>
        <v>0</v>
      </c>
      <c r="E109" s="291"/>
      <c r="F109" s="301"/>
      <c r="G109" s="266"/>
      <c r="H109" s="267"/>
      <c r="I109" s="267"/>
      <c r="J109" s="267"/>
      <c r="K109" s="302"/>
      <c r="L109" s="303"/>
      <c r="M109" s="267"/>
      <c r="N109" s="267"/>
      <c r="O109" s="302"/>
      <c r="P109" s="303"/>
      <c r="Q109" s="277"/>
    </row>
    <row r="110" spans="1:31">
      <c r="A110" s="163" t="s">
        <v>135</v>
      </c>
      <c r="B110" s="43" t="s">
        <v>85</v>
      </c>
      <c r="C110" s="198"/>
      <c r="D110" s="236">
        <f t="shared" si="3"/>
        <v>3882</v>
      </c>
      <c r="E110" s="291"/>
      <c r="F110" s="301"/>
      <c r="G110" s="266"/>
      <c r="H110" s="267"/>
      <c r="I110" s="267"/>
      <c r="J110" s="267"/>
      <c r="K110" s="302">
        <v>3882</v>
      </c>
      <c r="L110" s="303"/>
      <c r="M110" s="267"/>
      <c r="N110" s="267"/>
      <c r="O110" s="302"/>
      <c r="P110" s="303"/>
      <c r="Q110" s="277"/>
    </row>
    <row r="111" spans="1:31">
      <c r="A111" s="163" t="s">
        <v>136</v>
      </c>
      <c r="B111" s="43" t="s">
        <v>23</v>
      </c>
      <c r="C111" s="198"/>
      <c r="D111" s="236">
        <f t="shared" si="3"/>
        <v>348</v>
      </c>
      <c r="E111" s="291"/>
      <c r="F111" s="301"/>
      <c r="G111" s="266"/>
      <c r="H111" s="267"/>
      <c r="I111" s="267"/>
      <c r="J111" s="267"/>
      <c r="K111" s="302">
        <v>348</v>
      </c>
      <c r="L111" s="303"/>
      <c r="M111" s="267"/>
      <c r="N111" s="267"/>
      <c r="O111" s="302"/>
      <c r="P111" s="303"/>
      <c r="Q111" s="277"/>
    </row>
    <row r="112" spans="1:31">
      <c r="A112" s="163" t="s">
        <v>137</v>
      </c>
      <c r="B112" s="43" t="s">
        <v>86</v>
      </c>
      <c r="C112" s="198"/>
      <c r="D112" s="236">
        <f t="shared" si="3"/>
        <v>1444</v>
      </c>
      <c r="E112" s="291"/>
      <c r="F112" s="301"/>
      <c r="G112" s="266"/>
      <c r="H112" s="267"/>
      <c r="I112" s="267"/>
      <c r="J112" s="267"/>
      <c r="K112" s="302">
        <v>1444</v>
      </c>
      <c r="L112" s="303"/>
      <c r="M112" s="267"/>
      <c r="N112" s="267"/>
      <c r="O112" s="302"/>
      <c r="P112" s="303"/>
      <c r="Q112" s="277"/>
    </row>
    <row r="113" spans="1:17">
      <c r="A113" s="163" t="s">
        <v>138</v>
      </c>
      <c r="B113" s="43" t="s">
        <v>87</v>
      </c>
      <c r="C113" s="201"/>
      <c r="D113" s="236">
        <f t="shared" si="3"/>
        <v>0</v>
      </c>
      <c r="E113" s="293"/>
      <c r="F113" s="305"/>
      <c r="G113" s="306"/>
      <c r="H113" s="307"/>
      <c r="I113" s="307"/>
      <c r="J113" s="307"/>
      <c r="K113" s="308"/>
      <c r="L113" s="309"/>
      <c r="M113" s="307"/>
      <c r="N113" s="307"/>
      <c r="O113" s="308"/>
      <c r="P113" s="309"/>
      <c r="Q113" s="310"/>
    </row>
    <row r="114" spans="1:17" ht="13.5" thickBot="1">
      <c r="A114" s="157" t="s">
        <v>139</v>
      </c>
      <c r="B114" s="45" t="s">
        <v>88</v>
      </c>
      <c r="C114" s="200"/>
      <c r="D114" s="240">
        <f t="shared" si="3"/>
        <v>1583</v>
      </c>
      <c r="E114" s="294"/>
      <c r="F114" s="311"/>
      <c r="G114" s="312"/>
      <c r="H114" s="313"/>
      <c r="I114" s="313"/>
      <c r="J114" s="313"/>
      <c r="K114" s="314">
        <v>1583</v>
      </c>
      <c r="L114" s="315"/>
      <c r="M114" s="313"/>
      <c r="N114" s="313"/>
      <c r="O114" s="314"/>
      <c r="P114" s="315"/>
      <c r="Q114" s="316"/>
    </row>
    <row r="115" spans="1:17">
      <c r="A115" s="168" t="s">
        <v>140</v>
      </c>
      <c r="B115" s="241" t="s">
        <v>89</v>
      </c>
      <c r="C115" s="242"/>
      <c r="D115" s="243">
        <f>F115+G115+H115+I115+J115+K115+L115+M115+N115+O115+P115+Q115</f>
        <v>50</v>
      </c>
      <c r="E115" s="244"/>
      <c r="F115" s="245"/>
      <c r="G115" s="246"/>
      <c r="H115" s="247"/>
      <c r="I115" s="247"/>
      <c r="J115" s="247"/>
      <c r="K115" s="248">
        <v>50</v>
      </c>
      <c r="L115" s="249"/>
      <c r="M115" s="247"/>
      <c r="N115" s="247"/>
      <c r="O115" s="248"/>
      <c r="P115" s="249"/>
      <c r="Q115" s="250"/>
    </row>
    <row r="116" spans="1:17">
      <c r="A116" s="163" t="s">
        <v>141</v>
      </c>
      <c r="B116" s="156" t="s">
        <v>90</v>
      </c>
      <c r="C116" s="203"/>
      <c r="D116" s="237">
        <f t="shared" ref="D116:D142" si="4">F116+G116+H116+I116+J116+K116+L116+M116+N116+O116+P116+Q116</f>
        <v>500</v>
      </c>
      <c r="E116" s="198"/>
      <c r="F116" s="217"/>
      <c r="G116" s="152"/>
      <c r="H116" s="33"/>
      <c r="I116" s="33"/>
      <c r="J116" s="33"/>
      <c r="K116" s="169">
        <v>500</v>
      </c>
      <c r="L116" s="165"/>
      <c r="M116" s="33"/>
      <c r="N116" s="33"/>
      <c r="O116" s="169"/>
      <c r="P116" s="165"/>
      <c r="Q116" s="162"/>
    </row>
    <row r="117" spans="1:17">
      <c r="A117" s="163" t="s">
        <v>142</v>
      </c>
      <c r="B117" s="156" t="s">
        <v>91</v>
      </c>
      <c r="C117" s="204"/>
      <c r="D117" s="237">
        <f t="shared" si="4"/>
        <v>1418</v>
      </c>
      <c r="E117" s="199"/>
      <c r="F117" s="218"/>
      <c r="G117" s="152"/>
      <c r="H117" s="33">
        <v>550</v>
      </c>
      <c r="I117" s="33">
        <v>868</v>
      </c>
      <c r="J117" s="33"/>
      <c r="K117" s="169"/>
      <c r="L117" s="165"/>
      <c r="M117" s="33"/>
      <c r="N117" s="33"/>
      <c r="O117" s="169"/>
      <c r="P117" s="165"/>
      <c r="Q117" s="162"/>
    </row>
    <row r="118" spans="1:17">
      <c r="A118" s="163" t="s">
        <v>143</v>
      </c>
      <c r="B118" s="156" t="s">
        <v>283</v>
      </c>
      <c r="C118" s="204"/>
      <c r="D118" s="237">
        <f t="shared" si="4"/>
        <v>0</v>
      </c>
      <c r="E118" s="199"/>
      <c r="F118" s="219"/>
      <c r="G118" s="154"/>
      <c r="H118" s="33"/>
      <c r="I118" s="33"/>
      <c r="J118" s="33"/>
      <c r="K118" s="169"/>
      <c r="L118" s="165"/>
      <c r="M118" s="33"/>
      <c r="N118" s="33"/>
      <c r="O118" s="169"/>
      <c r="P118" s="165"/>
      <c r="Q118" s="162"/>
    </row>
    <row r="119" spans="1:17">
      <c r="A119" s="163" t="s">
        <v>144</v>
      </c>
      <c r="B119" s="156" t="s">
        <v>284</v>
      </c>
      <c r="C119" s="203"/>
      <c r="D119" s="237">
        <f t="shared" si="4"/>
        <v>0</v>
      </c>
      <c r="E119" s="198"/>
      <c r="F119" s="220"/>
      <c r="G119" s="152"/>
      <c r="H119" s="33"/>
      <c r="I119" s="33"/>
      <c r="J119" s="33"/>
      <c r="K119" s="169"/>
      <c r="L119" s="165"/>
      <c r="M119" s="33"/>
      <c r="N119" s="33"/>
      <c r="O119" s="169"/>
      <c r="P119" s="165"/>
      <c r="Q119" s="162"/>
    </row>
    <row r="120" spans="1:17">
      <c r="A120" s="163" t="s">
        <v>145</v>
      </c>
      <c r="B120" s="156" t="s">
        <v>285</v>
      </c>
      <c r="C120" s="204"/>
      <c r="D120" s="237">
        <f t="shared" si="4"/>
        <v>1660</v>
      </c>
      <c r="E120" s="199"/>
      <c r="F120" s="220"/>
      <c r="G120" s="152"/>
      <c r="H120" s="33"/>
      <c r="I120" s="33"/>
      <c r="J120" s="33">
        <v>1660</v>
      </c>
      <c r="K120" s="169"/>
      <c r="L120" s="165"/>
      <c r="M120" s="33"/>
      <c r="N120" s="33"/>
      <c r="O120" s="169"/>
      <c r="P120" s="165"/>
      <c r="Q120" s="162"/>
    </row>
    <row r="121" spans="1:17">
      <c r="A121" s="163" t="s">
        <v>146</v>
      </c>
      <c r="B121" s="161" t="s">
        <v>92</v>
      </c>
      <c r="C121" s="204"/>
      <c r="D121" s="237">
        <f t="shared" si="4"/>
        <v>0</v>
      </c>
      <c r="E121" s="199"/>
      <c r="F121" s="163"/>
      <c r="G121" s="152"/>
      <c r="H121" s="33"/>
      <c r="I121" s="33"/>
      <c r="J121" s="33"/>
      <c r="K121" s="169"/>
      <c r="L121" s="165"/>
      <c r="M121" s="33"/>
      <c r="N121" s="33"/>
      <c r="O121" s="169"/>
      <c r="P121" s="165"/>
      <c r="Q121" s="162"/>
    </row>
    <row r="122" spans="1:17" ht="25.5">
      <c r="A122" s="163" t="s">
        <v>147</v>
      </c>
      <c r="B122" s="161" t="s">
        <v>93</v>
      </c>
      <c r="C122" s="204"/>
      <c r="D122" s="237">
        <f t="shared" si="4"/>
        <v>0</v>
      </c>
      <c r="E122" s="199"/>
      <c r="F122" s="165"/>
      <c r="G122" s="33"/>
      <c r="H122" s="33"/>
      <c r="I122" s="33"/>
      <c r="J122" s="33"/>
      <c r="K122" s="169"/>
      <c r="L122" s="165"/>
      <c r="M122" s="33"/>
      <c r="N122" s="33"/>
      <c r="O122" s="169"/>
      <c r="P122" s="165"/>
      <c r="Q122" s="162"/>
    </row>
    <row r="123" spans="1:17">
      <c r="A123" s="163" t="s">
        <v>148</v>
      </c>
      <c r="B123" s="161" t="s">
        <v>94</v>
      </c>
      <c r="C123" s="203">
        <v>2</v>
      </c>
      <c r="D123" s="237">
        <f t="shared" si="4"/>
        <v>7481</v>
      </c>
      <c r="E123" s="198"/>
      <c r="F123" s="165">
        <v>6058</v>
      </c>
      <c r="G123" s="33">
        <v>821</v>
      </c>
      <c r="H123" s="33">
        <v>602</v>
      </c>
      <c r="I123" s="33"/>
      <c r="J123" s="33"/>
      <c r="K123" s="169"/>
      <c r="L123" s="165"/>
      <c r="M123" s="33"/>
      <c r="N123" s="33"/>
      <c r="O123" s="169"/>
      <c r="P123" s="165"/>
      <c r="Q123" s="162"/>
    </row>
    <row r="124" spans="1:17" ht="25.5">
      <c r="A124" s="163" t="s">
        <v>149</v>
      </c>
      <c r="B124" s="161" t="s">
        <v>286</v>
      </c>
      <c r="C124" s="203"/>
      <c r="D124" s="237">
        <f t="shared" si="4"/>
        <v>1010</v>
      </c>
      <c r="E124" s="198"/>
      <c r="F124" s="165"/>
      <c r="G124" s="33"/>
      <c r="H124" s="33"/>
      <c r="I124" s="33"/>
      <c r="J124" s="33">
        <v>1010</v>
      </c>
      <c r="K124" s="169"/>
      <c r="L124" s="165"/>
      <c r="M124" s="33"/>
      <c r="N124" s="33"/>
      <c r="O124" s="169"/>
      <c r="P124" s="165"/>
      <c r="Q124" s="162"/>
    </row>
    <row r="125" spans="1:17">
      <c r="A125" s="163" t="s">
        <v>150</v>
      </c>
      <c r="B125" s="161" t="s">
        <v>287</v>
      </c>
      <c r="C125" s="203"/>
      <c r="D125" s="237">
        <f t="shared" si="4"/>
        <v>0</v>
      </c>
      <c r="E125" s="198"/>
      <c r="F125" s="165"/>
      <c r="G125" s="25"/>
      <c r="H125" s="33"/>
      <c r="I125" s="33"/>
      <c r="J125" s="33"/>
      <c r="K125" s="169"/>
      <c r="L125" s="165"/>
      <c r="M125" s="33"/>
      <c r="N125" s="33"/>
      <c r="O125" s="169"/>
      <c r="P125" s="165"/>
      <c r="Q125" s="162"/>
    </row>
    <row r="126" spans="1:17">
      <c r="A126" s="163" t="s">
        <v>151</v>
      </c>
      <c r="B126" s="161" t="s">
        <v>288</v>
      </c>
      <c r="C126" s="203"/>
      <c r="D126" s="237">
        <f t="shared" si="4"/>
        <v>1550</v>
      </c>
      <c r="E126" s="198"/>
      <c r="F126" s="165"/>
      <c r="G126" s="155"/>
      <c r="H126" s="33"/>
      <c r="I126" s="33"/>
      <c r="J126" s="33">
        <v>1550</v>
      </c>
      <c r="K126" s="169"/>
      <c r="L126" s="165"/>
      <c r="M126" s="33"/>
      <c r="N126" s="33"/>
      <c r="O126" s="169"/>
      <c r="P126" s="165"/>
      <c r="Q126" s="162"/>
    </row>
    <row r="127" spans="1:17">
      <c r="A127" s="163" t="s">
        <v>152</v>
      </c>
      <c r="B127" s="161" t="s">
        <v>289</v>
      </c>
      <c r="C127" s="203"/>
      <c r="D127" s="237">
        <f t="shared" si="4"/>
        <v>0</v>
      </c>
      <c r="E127" s="198"/>
      <c r="F127" s="165"/>
      <c r="G127" s="155"/>
      <c r="H127" s="33"/>
      <c r="I127" s="33"/>
      <c r="J127" s="33"/>
      <c r="K127" s="169"/>
      <c r="L127" s="165"/>
      <c r="M127" s="33"/>
      <c r="N127" s="33"/>
      <c r="O127" s="169"/>
      <c r="P127" s="165"/>
      <c r="Q127" s="162"/>
    </row>
    <row r="128" spans="1:17">
      <c r="A128" s="163" t="s">
        <v>153</v>
      </c>
      <c r="B128" s="156" t="s">
        <v>97</v>
      </c>
      <c r="C128" s="203"/>
      <c r="D128" s="237">
        <f t="shared" si="4"/>
        <v>100</v>
      </c>
      <c r="E128" s="198"/>
      <c r="F128" s="165"/>
      <c r="G128" s="155"/>
      <c r="H128" s="33">
        <v>100</v>
      </c>
      <c r="I128" s="33"/>
      <c r="J128" s="33"/>
      <c r="K128" s="169"/>
      <c r="L128" s="165"/>
      <c r="M128" s="33"/>
      <c r="N128" s="33"/>
      <c r="O128" s="169"/>
      <c r="P128" s="165"/>
      <c r="Q128" s="162"/>
    </row>
    <row r="129" spans="1:17">
      <c r="A129" s="163" t="s">
        <v>154</v>
      </c>
      <c r="B129" s="156" t="s">
        <v>385</v>
      </c>
      <c r="C129" s="203"/>
      <c r="D129" s="237">
        <f t="shared" si="4"/>
        <v>2618</v>
      </c>
      <c r="E129" s="198"/>
      <c r="F129" s="165">
        <v>342</v>
      </c>
      <c r="G129" s="155">
        <v>92</v>
      </c>
      <c r="H129" s="33">
        <v>2184</v>
      </c>
      <c r="I129" s="33"/>
      <c r="J129" s="33"/>
      <c r="K129" s="169"/>
      <c r="L129" s="165"/>
      <c r="M129" s="33"/>
      <c r="N129" s="33"/>
      <c r="O129" s="169"/>
      <c r="P129" s="165"/>
      <c r="Q129" s="162"/>
    </row>
    <row r="130" spans="1:17">
      <c r="A130" s="163" t="s">
        <v>211</v>
      </c>
      <c r="B130" s="156" t="s">
        <v>420</v>
      </c>
      <c r="C130" s="203"/>
      <c r="D130" s="237">
        <f t="shared" si="4"/>
        <v>3703</v>
      </c>
      <c r="E130" s="198"/>
      <c r="F130" s="165"/>
      <c r="G130" s="155"/>
      <c r="H130" s="33">
        <v>3703</v>
      </c>
      <c r="I130" s="33"/>
      <c r="J130" s="33"/>
      <c r="K130" s="169"/>
      <c r="L130" s="165"/>
      <c r="M130" s="33"/>
      <c r="N130" s="33"/>
      <c r="O130" s="169"/>
      <c r="P130" s="165"/>
      <c r="Q130" s="162"/>
    </row>
    <row r="131" spans="1:17">
      <c r="A131" s="231" t="s">
        <v>273</v>
      </c>
      <c r="B131" s="233"/>
      <c r="C131" s="203"/>
      <c r="D131" s="237">
        <f t="shared" si="4"/>
        <v>0</v>
      </c>
      <c r="E131" s="198"/>
      <c r="F131" s="165"/>
      <c r="G131" s="155"/>
      <c r="H131" s="33"/>
      <c r="I131" s="33"/>
      <c r="J131" s="33"/>
      <c r="K131" s="169"/>
      <c r="L131" s="165"/>
      <c r="M131" s="33"/>
      <c r="N131" s="33"/>
      <c r="O131" s="169"/>
      <c r="P131" s="165"/>
      <c r="Q131" s="162"/>
    </row>
    <row r="132" spans="1:17" ht="24">
      <c r="A132" s="222">
        <v>1</v>
      </c>
      <c r="B132" s="554" t="s">
        <v>292</v>
      </c>
      <c r="C132" s="203"/>
      <c r="D132" s="237">
        <f t="shared" si="4"/>
        <v>0</v>
      </c>
      <c r="E132" s="198"/>
      <c r="F132" s="165"/>
      <c r="G132" s="155"/>
      <c r="H132" s="33"/>
      <c r="I132" s="33"/>
      <c r="J132" s="33"/>
      <c r="K132" s="169"/>
      <c r="L132" s="165"/>
      <c r="M132" s="33"/>
      <c r="N132" s="33"/>
      <c r="O132" s="169"/>
      <c r="P132" s="165"/>
      <c r="Q132" s="162"/>
    </row>
    <row r="133" spans="1:17" ht="24">
      <c r="A133" s="222">
        <v>2</v>
      </c>
      <c r="B133" s="554" t="s">
        <v>293</v>
      </c>
      <c r="C133" s="203"/>
      <c r="D133" s="237">
        <f t="shared" si="4"/>
        <v>0</v>
      </c>
      <c r="E133" s="198"/>
      <c r="F133" s="165"/>
      <c r="G133" s="155"/>
      <c r="H133" s="33"/>
      <c r="I133" s="33"/>
      <c r="J133" s="33"/>
      <c r="K133" s="169"/>
      <c r="L133" s="165"/>
      <c r="M133" s="33"/>
      <c r="N133" s="33"/>
      <c r="O133" s="169"/>
      <c r="P133" s="165"/>
      <c r="Q133" s="162"/>
    </row>
    <row r="134" spans="1:17" ht="24">
      <c r="A134" s="222">
        <v>3</v>
      </c>
      <c r="B134" s="555" t="s">
        <v>294</v>
      </c>
      <c r="C134" s="203"/>
      <c r="D134" s="237">
        <f t="shared" si="4"/>
        <v>0</v>
      </c>
      <c r="E134" s="198"/>
      <c r="F134" s="165"/>
      <c r="G134" s="155"/>
      <c r="H134" s="33"/>
      <c r="I134" s="33"/>
      <c r="J134" s="33"/>
      <c r="K134" s="169"/>
      <c r="L134" s="165"/>
      <c r="M134" s="33"/>
      <c r="N134" s="33"/>
      <c r="O134" s="169"/>
      <c r="P134" s="165"/>
      <c r="Q134" s="162"/>
    </row>
    <row r="135" spans="1:17" ht="22.5" customHeight="1">
      <c r="A135" s="222">
        <v>4</v>
      </c>
      <c r="B135" s="554" t="s">
        <v>295</v>
      </c>
      <c r="C135" s="203"/>
      <c r="D135" s="237">
        <f t="shared" si="4"/>
        <v>0</v>
      </c>
      <c r="E135" s="198"/>
      <c r="F135" s="165"/>
      <c r="G135" s="155"/>
      <c r="H135" s="33"/>
      <c r="I135" s="33"/>
      <c r="J135" s="33"/>
      <c r="K135" s="169"/>
      <c r="L135" s="165"/>
      <c r="M135" s="33"/>
      <c r="N135" s="33"/>
      <c r="O135" s="169"/>
      <c r="P135" s="165"/>
      <c r="Q135" s="162"/>
    </row>
    <row r="136" spans="1:17" ht="21.75" customHeight="1">
      <c r="A136" s="222">
        <v>5</v>
      </c>
      <c r="B136" s="554" t="s">
        <v>296</v>
      </c>
      <c r="C136" s="203"/>
      <c r="D136" s="237">
        <f t="shared" si="4"/>
        <v>0</v>
      </c>
      <c r="E136" s="198"/>
      <c r="F136" s="165"/>
      <c r="G136" s="155"/>
      <c r="H136" s="33"/>
      <c r="I136" s="33"/>
      <c r="J136" s="33"/>
      <c r="K136" s="169"/>
      <c r="L136" s="165"/>
      <c r="M136" s="33"/>
      <c r="N136" s="33"/>
      <c r="O136" s="169"/>
      <c r="P136" s="165"/>
      <c r="Q136" s="162"/>
    </row>
    <row r="137" spans="1:17" ht="24">
      <c r="A137" s="222">
        <v>6</v>
      </c>
      <c r="B137" s="554" t="s">
        <v>297</v>
      </c>
      <c r="C137" s="203">
        <v>11</v>
      </c>
      <c r="D137" s="237">
        <f>F137+G137+H137+K137</f>
        <v>73162</v>
      </c>
      <c r="E137" s="198"/>
      <c r="F137" s="165">
        <v>34892</v>
      </c>
      <c r="G137" s="155">
        <v>9398</v>
      </c>
      <c r="H137" s="33">
        <v>3394</v>
      </c>
      <c r="I137" s="33"/>
      <c r="J137" s="33"/>
      <c r="K137" s="169">
        <v>25478</v>
      </c>
      <c r="L137" s="165"/>
      <c r="M137" s="33"/>
      <c r="N137" s="33"/>
      <c r="O137" s="169"/>
      <c r="P137" s="165"/>
      <c r="Q137" s="162"/>
    </row>
    <row r="138" spans="1:17">
      <c r="A138" s="222">
        <v>7</v>
      </c>
      <c r="B138" s="215" t="s">
        <v>298</v>
      </c>
      <c r="C138" s="203"/>
      <c r="D138" s="237">
        <f t="shared" si="4"/>
        <v>0</v>
      </c>
      <c r="E138" s="198"/>
      <c r="F138" s="165"/>
      <c r="G138" s="155"/>
      <c r="H138" s="33"/>
      <c r="I138" s="33"/>
      <c r="J138" s="33"/>
      <c r="K138" s="169"/>
      <c r="L138" s="165"/>
      <c r="M138" s="33"/>
      <c r="N138" s="33"/>
      <c r="O138" s="169"/>
      <c r="P138" s="165"/>
      <c r="Q138" s="162"/>
    </row>
    <row r="139" spans="1:17" ht="16.5" customHeight="1">
      <c r="A139" s="232" t="s">
        <v>274</v>
      </c>
      <c r="B139" s="234"/>
      <c r="C139" s="203"/>
      <c r="D139" s="237">
        <f t="shared" si="4"/>
        <v>0</v>
      </c>
      <c r="E139" s="198"/>
      <c r="F139" s="165"/>
      <c r="G139" s="155"/>
      <c r="H139" s="33"/>
      <c r="I139" s="33"/>
      <c r="J139" s="33"/>
      <c r="K139" s="169"/>
      <c r="L139" s="165"/>
      <c r="M139" s="33"/>
      <c r="N139" s="33"/>
      <c r="O139" s="169"/>
      <c r="P139" s="165"/>
      <c r="Q139" s="162"/>
    </row>
    <row r="140" spans="1:17">
      <c r="A140" s="163">
        <v>1</v>
      </c>
      <c r="B140" s="156" t="s">
        <v>290</v>
      </c>
      <c r="C140" s="203"/>
      <c r="D140" s="237">
        <f t="shared" si="4"/>
        <v>0</v>
      </c>
      <c r="E140" s="198"/>
      <c r="F140" s="165"/>
      <c r="G140" s="155"/>
      <c r="H140" s="33"/>
      <c r="I140" s="33"/>
      <c r="J140" s="33"/>
      <c r="K140" s="169"/>
      <c r="L140" s="165"/>
      <c r="M140" s="33"/>
      <c r="N140" s="33"/>
      <c r="O140" s="169"/>
      <c r="P140" s="165"/>
      <c r="Q140" s="162"/>
    </row>
    <row r="141" spans="1:17">
      <c r="A141" s="163">
        <v>2</v>
      </c>
      <c r="B141" s="156" t="s">
        <v>291</v>
      </c>
      <c r="C141" s="203"/>
      <c r="D141" s="237">
        <f t="shared" si="4"/>
        <v>0</v>
      </c>
      <c r="E141" s="198"/>
      <c r="F141" s="165"/>
      <c r="G141" s="155"/>
      <c r="H141" s="33"/>
      <c r="I141" s="33"/>
      <c r="J141" s="33"/>
      <c r="K141" s="169"/>
      <c r="L141" s="165"/>
      <c r="M141" s="33"/>
      <c r="N141" s="33"/>
      <c r="O141" s="169"/>
      <c r="P141" s="165"/>
      <c r="Q141" s="162"/>
    </row>
    <row r="142" spans="1:17" ht="18" customHeight="1">
      <c r="A142" s="163">
        <v>3</v>
      </c>
      <c r="B142" s="156" t="s">
        <v>95</v>
      </c>
      <c r="C142" s="203"/>
      <c r="D142" s="237">
        <f t="shared" si="4"/>
        <v>0</v>
      </c>
      <c r="E142" s="198"/>
      <c r="F142" s="165"/>
      <c r="G142" s="155"/>
      <c r="H142" s="33"/>
      <c r="I142" s="33"/>
      <c r="J142" s="33"/>
      <c r="K142" s="169"/>
      <c r="L142" s="165"/>
      <c r="M142" s="33"/>
      <c r="N142" s="33"/>
      <c r="O142" s="169"/>
      <c r="P142" s="165"/>
      <c r="Q142" s="162"/>
    </row>
    <row r="143" spans="1:17" ht="31.5" customHeight="1">
      <c r="A143" s="175">
        <v>4</v>
      </c>
      <c r="B143" s="489" t="s">
        <v>96</v>
      </c>
      <c r="C143" s="498">
        <v>2</v>
      </c>
      <c r="D143" s="488">
        <f>F143+G143+H143+M143</f>
        <v>26271</v>
      </c>
      <c r="E143" s="201"/>
      <c r="F143" s="322">
        <v>13725</v>
      </c>
      <c r="G143" s="323">
        <v>3602</v>
      </c>
      <c r="H143" s="324">
        <v>8404</v>
      </c>
      <c r="I143" s="324"/>
      <c r="J143" s="324"/>
      <c r="K143" s="325"/>
      <c r="L143" s="322"/>
      <c r="M143" s="324">
        <v>540</v>
      </c>
      <c r="N143" s="324"/>
      <c r="O143" s="325"/>
      <c r="P143" s="322"/>
      <c r="Q143" s="327"/>
    </row>
    <row r="144" spans="1:17" ht="13.5" customHeight="1">
      <c r="A144" s="597" t="s">
        <v>421</v>
      </c>
      <c r="B144" s="598"/>
      <c r="C144" s="176"/>
      <c r="D144" s="500"/>
      <c r="E144" s="176"/>
      <c r="F144" s="495"/>
      <c r="G144" s="155"/>
      <c r="H144" s="33"/>
      <c r="I144" s="33"/>
      <c r="J144" s="33"/>
      <c r="K144" s="169"/>
      <c r="L144" s="165"/>
      <c r="M144" s="33"/>
      <c r="N144" s="33"/>
      <c r="O144" s="162"/>
      <c r="P144" s="165"/>
      <c r="Q144" s="162"/>
    </row>
    <row r="145" spans="1:17">
      <c r="A145" s="484">
        <v>1</v>
      </c>
      <c r="B145" s="156" t="s">
        <v>74</v>
      </c>
      <c r="C145" s="176">
        <v>10</v>
      </c>
      <c r="D145" s="500"/>
      <c r="E145" s="176"/>
      <c r="F145" s="495">
        <v>6430</v>
      </c>
      <c r="G145" s="155">
        <v>1735</v>
      </c>
      <c r="H145" s="33">
        <v>2886</v>
      </c>
      <c r="I145" s="33"/>
      <c r="J145" s="33"/>
      <c r="K145" s="169"/>
      <c r="L145" s="165"/>
      <c r="M145" s="33"/>
      <c r="N145" s="33"/>
      <c r="O145" s="162"/>
      <c r="P145" s="165"/>
      <c r="Q145" s="162"/>
    </row>
    <row r="146" spans="1:17">
      <c r="A146" s="484">
        <v>2</v>
      </c>
      <c r="B146" s="156" t="s">
        <v>422</v>
      </c>
      <c r="C146" s="176"/>
      <c r="D146" s="500"/>
      <c r="E146" s="176"/>
      <c r="F146" s="495"/>
      <c r="G146" s="155"/>
      <c r="H146" s="33"/>
      <c r="I146" s="33"/>
      <c r="J146" s="33"/>
      <c r="K146" s="169"/>
      <c r="L146" s="165"/>
      <c r="M146" s="33"/>
      <c r="N146" s="33"/>
      <c r="O146" s="162"/>
      <c r="P146" s="165"/>
      <c r="Q146" s="162"/>
    </row>
    <row r="147" spans="1:17" ht="13.5" thickBot="1">
      <c r="A147" s="490">
        <v>3</v>
      </c>
      <c r="B147" s="281" t="s">
        <v>403</v>
      </c>
      <c r="C147" s="178">
        <v>4</v>
      </c>
      <c r="D147" s="501"/>
      <c r="E147" s="178"/>
      <c r="F147" s="338">
        <v>5324</v>
      </c>
      <c r="G147" s="496">
        <v>1445</v>
      </c>
      <c r="H147" s="390">
        <v>117</v>
      </c>
      <c r="I147" s="390"/>
      <c r="J147" s="390"/>
      <c r="K147" s="497"/>
      <c r="L147" s="389"/>
      <c r="M147" s="390"/>
      <c r="N147" s="390"/>
      <c r="O147" s="391"/>
      <c r="P147" s="389"/>
      <c r="Q147" s="391"/>
    </row>
    <row r="148" spans="1:17" ht="16.5" customHeight="1" thickBot="1">
      <c r="A148" s="589" t="s">
        <v>423</v>
      </c>
      <c r="B148" s="590"/>
      <c r="C148" s="499">
        <f>C82+C83+C84+C85+C86+C87+C88+C89+C90+C91+C92+C93+C94+C95+C96+C97+C98+C99+C101+C100+C102+C103+C104+C105+C106+C108+C107+C109+C110+C111+C112+C113+C114+C115+C116+C117+C118+C119+C120+C121+C122+C123+C124+C125+C126+C127+C128+C132+C133+C134+C135+C136+C137+C138+C140+C141+C142+C143+C145+C146+C147</f>
        <v>34</v>
      </c>
      <c r="D148" s="485">
        <f>F148+G148+H148+I148+J148+K148+L148+M148+N148+O148+P148+Q148+E148</f>
        <v>335918</v>
      </c>
      <c r="E148" s="499">
        <f>E82+E83+E84+E85+E86+E87+E88+E89+E90+E91+E92+E93+E94+E95+E96+E97+E98+E99+E101+E100+E102+E103+E104+E105+E106+E108+E107+E109+E110+E111+E112+E113+E114+E115+E116+E117+E118+E119+E120+E121+E122+E123+E124+E125+E126+E127+E128+E132+E133+E134+E135+E136+E137+E138+E140+E141+E142+E143</f>
        <v>67444</v>
      </c>
      <c r="F148" s="491">
        <f>F82+F83+F84+F85+F86+F87+F88+F89+F90+F91+F92+F93+F94+F95+F96+F97+F98+F99+F101+F100+F102+F103+F104+F105+F106+F108+F107+F109+F110+F111+F112+F113+F114+F115+F116+F117+F118+F119+F120+F121+F122+F123+F124+F125+F126+F127+F128+F132+F133+F134+F135+F136+F137+F138+F140+F141+F142+F143+F145+F146+F147+F129</f>
        <v>86413</v>
      </c>
      <c r="G148" s="491">
        <f>G82+G83+G84+G85+G86+G87+G88+G89+G90+G91+G92+G93+G94+G95+G96+G97+G98+G99+G101+G100+G102+G103+G104+G105+G106+G108+G107+G109+G110+G111+G112+G113+G114+G115+G116+G117+G118+G119+G120+G121+G122+G123+G124+G125+G126+G127+G128+G132+G133+G134+G135+G136+G137+G138+G140+G141+G142+G143+G145+G146+G147+G129</f>
        <v>21675</v>
      </c>
      <c r="H148" s="491">
        <f>H82+H83+H84+H85+H86+H87+H88+H89+H90+H91+H92+H93+H94+H95+H96+H97+H98+H99+H101+H100+H102+H103+H104+H105+H106+H108+H107+H109+H110+H111+H112+H113+H114+H115+H116+H117+H118+H119+H120+H121+H122+H123+H124+H125+H126+H127+H128+H132+H133+H134+H135+H136+H137+H138+H140+H141+H142+H143+H145+H146+H147+H129+H130</f>
        <v>54802</v>
      </c>
      <c r="I148" s="491">
        <f>I82+I83+I84+I85+I86+I87+I88+I89+I90+I91+I92+I93+I94+I95+I96+I97+I98+I99+I101+I100+I102+I103+I104+I105+I106+I108+I107+I109+I110+I111+I112+I113+I114+I115+I116+I117+I118+I119+I120+I121+I122+I123+I124+I125+I126+I127+I128+I132+I133+I134+I135+I136+I137+I138+I140+I141+I142+I143+I145+I146+I147+I129</f>
        <v>14815</v>
      </c>
      <c r="J148" s="491">
        <f>J82+J83+J84+J85+J86+J87+J88+J89+J90+J91+J92+J93+J94+J95+J96+J97+J98+J99+J101+J100+J102+J103+J104+J105+J106+J108+J107+J109+J110+J111+J112+J113+J114+J115+J116+J117+J118+J119+J120+J121+J122+J123+J124+J125+J126+J127+J128+J132+J133+J134+J135+J136+J137+J138+J140+J141+J142+J143+J145+J146+J147+J129</f>
        <v>4220</v>
      </c>
      <c r="K148" s="491">
        <f>K82+K83+K84+K85+K86+K87+K88+K89+K90+K91+K92+K93+K94+K95+K96+K97+K98+K99+K101+K100+K102+K103+K104+K105+K106+K108+K107+K109+K110+K111+K112+K113+K114+K115+K116+K117+K118+K119+K120+K121+K122+K123+K124+K125+K126+K127+K128+K132+K133+K134+K135+K136+K137+K138+K140+K141+K142+K143+K145+K146+K147+K129</f>
        <v>34079</v>
      </c>
      <c r="L148" s="491">
        <f t="shared" ref="L148:Q148" si="5">L82+L83+L84+L85+L86+L87+L88+L89+L90+L91+L92+L93+L94+L95+L96+L97+L98+L99+L101+L100+L102+L103+L104+L105+L106+L108+L107+L109+L110+L111+L112+L113+L114+L115+L116+L117+L118+L119+L120+L121+L122+L123+L124+L125+L126+L127+L128+L132+L133+L134+L135+L136+L137+L138+L140+L141+L142+L143+L145+L146+L147</f>
        <v>14473</v>
      </c>
      <c r="M148" s="491">
        <f t="shared" si="5"/>
        <v>19282</v>
      </c>
      <c r="N148" s="491">
        <f t="shared" si="5"/>
        <v>0</v>
      </c>
      <c r="O148" s="491">
        <f t="shared" si="5"/>
        <v>0</v>
      </c>
      <c r="P148" s="491">
        <f t="shared" si="5"/>
        <v>3312</v>
      </c>
      <c r="Q148" s="491">
        <f t="shared" si="5"/>
        <v>15403</v>
      </c>
    </row>
    <row r="149" spans="1:17" ht="15" customHeight="1" thickBot="1">
      <c r="A149" s="569" t="s">
        <v>303</v>
      </c>
      <c r="B149" s="570"/>
      <c r="C149" s="318"/>
      <c r="D149" s="319">
        <v>-67444</v>
      </c>
      <c r="E149" s="283"/>
      <c r="F149" s="326"/>
      <c r="G149" s="326"/>
      <c r="H149" s="326"/>
      <c r="I149" s="326"/>
      <c r="J149" s="326"/>
      <c r="K149" s="326"/>
      <c r="L149" s="326"/>
      <c r="M149" s="326"/>
      <c r="N149" s="326"/>
      <c r="O149" s="326"/>
      <c r="P149" s="326"/>
      <c r="Q149" s="328"/>
    </row>
    <row r="150" spans="1:17" ht="13.5" thickBot="1">
      <c r="A150" s="587" t="s">
        <v>304</v>
      </c>
      <c r="B150" s="588"/>
      <c r="C150" s="320"/>
      <c r="D150" s="321">
        <f>D148+D149</f>
        <v>268474</v>
      </c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5"/>
    </row>
  </sheetData>
  <mergeCells count="38">
    <mergeCell ref="F80:K80"/>
    <mergeCell ref="A6:B6"/>
    <mergeCell ref="F38:J38"/>
    <mergeCell ref="K38:M38"/>
    <mergeCell ref="C38:C39"/>
    <mergeCell ref="C80:C81"/>
    <mergeCell ref="L80:O80"/>
    <mergeCell ref="A1:Q1"/>
    <mergeCell ref="A2:Q2"/>
    <mergeCell ref="A4:A5"/>
    <mergeCell ref="B4:B5"/>
    <mergeCell ref="F4:J4"/>
    <mergeCell ref="C4:C5"/>
    <mergeCell ref="D3:J3"/>
    <mergeCell ref="P80:Q80"/>
    <mergeCell ref="N38:Q38"/>
    <mergeCell ref="K4:M4"/>
    <mergeCell ref="N4:Q4"/>
    <mergeCell ref="A150:B150"/>
    <mergeCell ref="A148:B148"/>
    <mergeCell ref="A82:B82"/>
    <mergeCell ref="B38:B39"/>
    <mergeCell ref="A75:B75"/>
    <mergeCell ref="A71:B71"/>
    <mergeCell ref="A144:B144"/>
    <mergeCell ref="A80:A81"/>
    <mergeCell ref="B80:B81"/>
    <mergeCell ref="A76:B76"/>
    <mergeCell ref="A7:B7"/>
    <mergeCell ref="A77:B77"/>
    <mergeCell ref="A149:B149"/>
    <mergeCell ref="E4:E5"/>
    <mergeCell ref="D38:D39"/>
    <mergeCell ref="E38:E39"/>
    <mergeCell ref="D80:D81"/>
    <mergeCell ref="E80:E81"/>
    <mergeCell ref="D4:D5"/>
    <mergeCell ref="A38:A39"/>
  </mergeCells>
  <phoneticPr fontId="18" type="noConversion"/>
  <pageMargins left="0" right="0" top="0.19685039370078741" bottom="0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6"/>
  <sheetViews>
    <sheetView workbookViewId="0">
      <selection activeCell="I41" sqref="I41:I42"/>
    </sheetView>
  </sheetViews>
  <sheetFormatPr defaultRowHeight="12.75"/>
  <cols>
    <col min="2" max="2" width="46.85546875" customWidth="1"/>
    <col min="3" max="3" width="16.42578125" customWidth="1"/>
  </cols>
  <sheetData>
    <row r="1" spans="1:6" ht="15" customHeight="1">
      <c r="A1" s="556" t="s">
        <v>309</v>
      </c>
      <c r="B1" s="556"/>
      <c r="C1" s="556"/>
      <c r="D1" s="556"/>
      <c r="E1" s="46"/>
      <c r="F1" s="46"/>
    </row>
    <row r="2" spans="1:6" s="8" customFormat="1" ht="18.75" customHeight="1">
      <c r="B2" s="626">
        <v>41639</v>
      </c>
      <c r="C2" s="627"/>
    </row>
    <row r="3" spans="1:6" ht="22.5" customHeight="1">
      <c r="B3" s="625" t="s">
        <v>310</v>
      </c>
      <c r="C3" s="625"/>
    </row>
    <row r="4" spans="1:6" ht="17.25" customHeight="1">
      <c r="B4" s="625" t="s">
        <v>62</v>
      </c>
      <c r="C4" s="625"/>
    </row>
    <row r="5" spans="1:6" ht="15" customHeight="1" thickBot="1">
      <c r="B5" s="14"/>
    </row>
    <row r="6" spans="1:6" ht="18.75" thickBot="1">
      <c r="B6" s="463"/>
      <c r="C6" s="467">
        <v>2013</v>
      </c>
    </row>
    <row r="7" spans="1:6" ht="15.6" customHeight="1">
      <c r="B7" s="465" t="s">
        <v>12</v>
      </c>
      <c r="C7" s="411"/>
    </row>
    <row r="8" spans="1:6" ht="15.6" customHeight="1">
      <c r="B8" s="466" t="s">
        <v>44</v>
      </c>
      <c r="C8" s="21"/>
    </row>
    <row r="9" spans="1:6" ht="15.6" customHeight="1">
      <c r="B9" s="407" t="s">
        <v>13</v>
      </c>
      <c r="C9" s="28">
        <v>100</v>
      </c>
    </row>
    <row r="10" spans="1:6" ht="15.6" customHeight="1">
      <c r="B10" s="407" t="s">
        <v>34</v>
      </c>
      <c r="C10" s="28">
        <v>100</v>
      </c>
    </row>
    <row r="11" spans="1:6" ht="15.6" customHeight="1">
      <c r="B11" s="407" t="s">
        <v>32</v>
      </c>
      <c r="C11" s="28">
        <v>1207</v>
      </c>
    </row>
    <row r="12" spans="1:6" ht="15.6" customHeight="1">
      <c r="B12" s="407" t="s">
        <v>14</v>
      </c>
      <c r="C12" s="28">
        <v>8279</v>
      </c>
    </row>
    <row r="13" spans="1:6" ht="15.6" customHeight="1">
      <c r="B13" s="407" t="s">
        <v>15</v>
      </c>
      <c r="C13" s="29"/>
    </row>
    <row r="14" spans="1:6" ht="15.6" customHeight="1">
      <c r="B14" s="407" t="s">
        <v>16</v>
      </c>
      <c r="C14" s="28">
        <v>635</v>
      </c>
    </row>
    <row r="15" spans="1:6" ht="15.6" customHeight="1">
      <c r="B15" s="407" t="s">
        <v>406</v>
      </c>
      <c r="C15" s="29">
        <v>2334</v>
      </c>
    </row>
    <row r="16" spans="1:6" ht="15.6" customHeight="1">
      <c r="B16" s="407" t="s">
        <v>17</v>
      </c>
      <c r="C16" s="28">
        <v>1500</v>
      </c>
    </row>
    <row r="17" spans="2:3" ht="21" customHeight="1" thickBot="1">
      <c r="B17" s="464" t="s">
        <v>36</v>
      </c>
      <c r="C17" s="468">
        <f>SUM(C8:C16)</f>
        <v>14155</v>
      </c>
    </row>
    <row r="18" spans="2:3" ht="15.6" customHeight="1">
      <c r="B18" s="405"/>
      <c r="C18" s="411"/>
    </row>
    <row r="19" spans="2:3" s="1" customFormat="1" ht="15.6" customHeight="1">
      <c r="B19" s="406" t="s">
        <v>18</v>
      </c>
      <c r="C19" s="24"/>
    </row>
    <row r="20" spans="2:3" s="1" customFormat="1" ht="15.6" customHeight="1">
      <c r="B20" s="406" t="s">
        <v>26</v>
      </c>
      <c r="C20" s="38"/>
    </row>
    <row r="21" spans="2:3" s="1" customFormat="1" ht="15.6" customHeight="1">
      <c r="B21" s="407" t="s">
        <v>311</v>
      </c>
      <c r="C21" s="28"/>
    </row>
    <row r="22" spans="2:3" s="1" customFormat="1" ht="15.6" customHeight="1">
      <c r="B22" s="407" t="s">
        <v>312</v>
      </c>
      <c r="C22" s="28">
        <v>4800</v>
      </c>
    </row>
    <row r="23" spans="2:3" ht="15.6" customHeight="1">
      <c r="B23" s="407" t="s">
        <v>57</v>
      </c>
      <c r="C23" s="28">
        <v>50000</v>
      </c>
    </row>
    <row r="24" spans="2:3" ht="15.6" customHeight="1">
      <c r="B24" s="406" t="s">
        <v>27</v>
      </c>
      <c r="C24" s="28"/>
    </row>
    <row r="25" spans="2:3" ht="15.6" customHeight="1">
      <c r="B25" s="407" t="s">
        <v>39</v>
      </c>
      <c r="C25" s="28">
        <v>300</v>
      </c>
    </row>
    <row r="26" spans="2:3" ht="15.6" customHeight="1">
      <c r="B26" s="407" t="s">
        <v>19</v>
      </c>
      <c r="C26" s="28">
        <v>7000</v>
      </c>
    </row>
    <row r="27" spans="2:3" ht="15.6" customHeight="1">
      <c r="B27" s="408" t="s">
        <v>1</v>
      </c>
      <c r="C27" s="28"/>
    </row>
    <row r="28" spans="2:3" ht="15.6" customHeight="1">
      <c r="B28" s="407" t="s">
        <v>28</v>
      </c>
      <c r="C28" s="28">
        <v>500</v>
      </c>
    </row>
    <row r="29" spans="2:3" ht="15.6" customHeight="1">
      <c r="B29" s="407" t="s">
        <v>43</v>
      </c>
      <c r="C29" s="28">
        <v>200</v>
      </c>
    </row>
    <row r="30" spans="2:3" ht="15.6" customHeight="1" thickBot="1">
      <c r="B30" s="409" t="s">
        <v>386</v>
      </c>
      <c r="C30" s="412">
        <v>25</v>
      </c>
    </row>
    <row r="31" spans="2:3" s="1" customFormat="1" ht="20.25" customHeight="1" thickBot="1">
      <c r="B31" s="404" t="s">
        <v>40</v>
      </c>
      <c r="C31" s="410">
        <f>SUM(C21:C30)</f>
        <v>62825</v>
      </c>
    </row>
    <row r="32" spans="2:3" s="1" customFormat="1" ht="15.6" customHeight="1">
      <c r="B32" s="23" t="s">
        <v>20</v>
      </c>
      <c r="C32" s="31"/>
    </row>
    <row r="33" spans="2:3" ht="16.5" customHeight="1" thickBot="1">
      <c r="B33" s="18" t="s">
        <v>47</v>
      </c>
      <c r="C33" s="32">
        <v>71702</v>
      </c>
    </row>
    <row r="34" spans="2:3" ht="21" customHeight="1" thickBot="1">
      <c r="B34" s="413" t="s">
        <v>37</v>
      </c>
      <c r="C34" s="414">
        <f>SUM(C33)</f>
        <v>71702</v>
      </c>
    </row>
    <row r="35" spans="2:3" ht="15.6" customHeight="1">
      <c r="B35" s="405"/>
      <c r="C35" s="415"/>
    </row>
    <row r="36" spans="2:3" ht="15.6" customHeight="1">
      <c r="B36" s="406" t="s">
        <v>63</v>
      </c>
      <c r="C36" s="30"/>
    </row>
    <row r="37" spans="2:3" ht="15.6" customHeight="1">
      <c r="B37" s="407" t="s">
        <v>387</v>
      </c>
      <c r="C37" s="39">
        <v>222</v>
      </c>
    </row>
    <row r="38" spans="2:3" ht="15.6" customHeight="1">
      <c r="B38" s="407" t="s">
        <v>35</v>
      </c>
      <c r="C38" s="39">
        <v>100</v>
      </c>
    </row>
    <row r="39" spans="2:3" ht="21.75" customHeight="1" thickBot="1">
      <c r="B39" s="469" t="s">
        <v>41</v>
      </c>
      <c r="C39" s="468">
        <f>SUM(C37:C38)</f>
        <v>322</v>
      </c>
    </row>
    <row r="40" spans="2:3" ht="15.6" customHeight="1">
      <c r="B40" s="465" t="s">
        <v>29</v>
      </c>
      <c r="C40" s="415"/>
    </row>
    <row r="41" spans="2:3" ht="15.6" customHeight="1">
      <c r="B41" s="407" t="s">
        <v>38</v>
      </c>
      <c r="C41" s="505">
        <v>3417</v>
      </c>
    </row>
    <row r="42" spans="2:3" ht="15.6" customHeight="1">
      <c r="B42" s="407" t="s">
        <v>388</v>
      </c>
      <c r="C42" s="505">
        <v>13351</v>
      </c>
    </row>
    <row r="43" spans="2:3" ht="15.6" customHeight="1">
      <c r="B43" s="407" t="s">
        <v>389</v>
      </c>
      <c r="C43" s="505">
        <v>29254</v>
      </c>
    </row>
    <row r="44" spans="2:3" ht="15.6" customHeight="1">
      <c r="B44" s="407" t="s">
        <v>407</v>
      </c>
      <c r="C44" s="505">
        <v>250</v>
      </c>
    </row>
    <row r="45" spans="2:3" ht="15.6" customHeight="1">
      <c r="B45" s="407" t="s">
        <v>408</v>
      </c>
      <c r="C45" s="505">
        <v>560</v>
      </c>
    </row>
    <row r="46" spans="2:3" ht="15.6" customHeight="1">
      <c r="B46" s="407" t="s">
        <v>427</v>
      </c>
      <c r="C46" s="505">
        <v>2153</v>
      </c>
    </row>
    <row r="47" spans="2:3" ht="15.6" customHeight="1">
      <c r="B47" s="407" t="s">
        <v>428</v>
      </c>
      <c r="C47" s="505">
        <v>974</v>
      </c>
    </row>
    <row r="48" spans="2:3" ht="15.6" customHeight="1">
      <c r="B48" s="407" t="s">
        <v>409</v>
      </c>
      <c r="C48" s="505">
        <v>3282</v>
      </c>
    </row>
    <row r="49" spans="2:3" ht="15.6" customHeight="1" thickBot="1">
      <c r="B49" s="409" t="s">
        <v>426</v>
      </c>
      <c r="C49" s="506">
        <v>9814</v>
      </c>
    </row>
    <row r="50" spans="2:3" ht="15.6" customHeight="1" thickBot="1">
      <c r="B50" s="470" t="s">
        <v>42</v>
      </c>
      <c r="C50" s="471">
        <f>SUM(C41:C49)</f>
        <v>63055</v>
      </c>
    </row>
    <row r="51" spans="2:3" ht="18">
      <c r="B51" s="27"/>
    </row>
    <row r="52" spans="2:3" ht="18">
      <c r="B52" s="9"/>
    </row>
    <row r="53" spans="2:3" ht="18">
      <c r="B53" s="9"/>
    </row>
    <row r="54" spans="2:3" ht="18">
      <c r="B54" s="9"/>
    </row>
    <row r="55" spans="2:3" ht="18">
      <c r="B55" s="9"/>
    </row>
    <row r="56" spans="2:3" ht="18">
      <c r="B56" s="10"/>
    </row>
    <row r="57" spans="2:3" ht="18">
      <c r="B57" s="9"/>
    </row>
    <row r="58" spans="2:3" ht="18">
      <c r="B58" s="10"/>
    </row>
    <row r="59" spans="2:3" ht="18">
      <c r="B59" s="9"/>
    </row>
    <row r="60" spans="2:3" ht="18">
      <c r="B60" s="9"/>
    </row>
    <row r="61" spans="2:3" ht="18">
      <c r="B61" s="9"/>
    </row>
    <row r="62" spans="2:3" ht="18">
      <c r="B62" s="9"/>
    </row>
    <row r="63" spans="2:3" ht="18">
      <c r="B63" s="9"/>
    </row>
    <row r="64" spans="2:3" ht="18">
      <c r="B64" s="9"/>
    </row>
    <row r="65" spans="2:2" ht="18">
      <c r="B65" s="10"/>
    </row>
    <row r="66" spans="2:2">
      <c r="B66" s="3"/>
    </row>
    <row r="67" spans="2:2" ht="18">
      <c r="B67" s="10"/>
    </row>
    <row r="68" spans="2:2">
      <c r="B68" s="3"/>
    </row>
    <row r="69" spans="2:2" ht="18">
      <c r="B69" s="10"/>
    </row>
    <row r="70" spans="2:2" ht="18">
      <c r="B70" s="9"/>
    </row>
    <row r="71" spans="2:2" ht="18">
      <c r="B71" s="9"/>
    </row>
    <row r="72" spans="2:2" ht="18">
      <c r="B72" s="9"/>
    </row>
    <row r="73" spans="2:2" ht="18">
      <c r="B73" s="9"/>
    </row>
    <row r="74" spans="2:2" ht="18">
      <c r="B74" s="9"/>
    </row>
    <row r="75" spans="2:2" ht="18">
      <c r="B75" s="9"/>
    </row>
    <row r="76" spans="2:2" ht="18">
      <c r="B76" s="10"/>
    </row>
  </sheetData>
  <mergeCells count="4">
    <mergeCell ref="B3:C3"/>
    <mergeCell ref="B4:C4"/>
    <mergeCell ref="A1:D1"/>
    <mergeCell ref="B2:C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B6" sqref="B6:C6"/>
    </sheetView>
  </sheetViews>
  <sheetFormatPr defaultRowHeight="12.75"/>
  <cols>
    <col min="1" max="1" width="4.42578125" customWidth="1"/>
    <col min="2" max="2" width="71.42578125" customWidth="1"/>
    <col min="3" max="3" width="17.140625" customWidth="1"/>
    <col min="5" max="5" width="24.85546875" customWidth="1"/>
  </cols>
  <sheetData>
    <row r="1" spans="1:3" ht="18.75" customHeight="1">
      <c r="B1" s="556" t="s">
        <v>314</v>
      </c>
      <c r="C1" s="556"/>
    </row>
    <row r="2" spans="1:3" ht="18.75" customHeight="1">
      <c r="A2" s="403"/>
      <c r="B2" s="628">
        <v>41639</v>
      </c>
      <c r="C2" s="628"/>
    </row>
    <row r="3" spans="1:3" ht="34.5" customHeight="1">
      <c r="B3" s="629" t="s">
        <v>272</v>
      </c>
      <c r="C3" s="629"/>
    </row>
    <row r="4" spans="1:3" ht="20.25" customHeight="1">
      <c r="B4" s="566" t="s">
        <v>61</v>
      </c>
      <c r="C4" s="566"/>
    </row>
    <row r="5" spans="1:3" ht="15.75">
      <c r="A5" s="37"/>
    </row>
    <row r="6" spans="1:3" ht="15.75">
      <c r="B6" s="629" t="s">
        <v>58</v>
      </c>
      <c r="C6" s="629"/>
    </row>
    <row r="7" spans="1:3" ht="15.75" thickBot="1">
      <c r="A7" s="35"/>
      <c r="B7" s="35"/>
      <c r="C7" s="36" t="s">
        <v>55</v>
      </c>
    </row>
    <row r="8" spans="1:3" ht="16.5" thickBot="1">
      <c r="B8" s="416" t="s">
        <v>25</v>
      </c>
      <c r="C8" s="511"/>
    </row>
    <row r="9" spans="1:3" ht="15">
      <c r="B9" s="418"/>
      <c r="C9" s="417"/>
    </row>
    <row r="10" spans="1:3" ht="15.75">
      <c r="B10" s="392" t="s">
        <v>313</v>
      </c>
      <c r="C10" s="396">
        <v>2419</v>
      </c>
    </row>
    <row r="11" spans="1:3" ht="15.75">
      <c r="B11" s="392"/>
      <c r="C11" s="396"/>
    </row>
    <row r="12" spans="1:3" ht="15.75">
      <c r="B12" s="392" t="s">
        <v>372</v>
      </c>
      <c r="C12" s="397">
        <v>26518368</v>
      </c>
    </row>
    <row r="13" spans="1:3" ht="15.75">
      <c r="B13" s="393" t="s">
        <v>373</v>
      </c>
      <c r="C13" s="398">
        <f>C15+C16+C17+C18</f>
        <v>8644164</v>
      </c>
    </row>
    <row r="14" spans="1:3" ht="15.75">
      <c r="B14" s="394" t="s">
        <v>375</v>
      </c>
      <c r="C14" s="398"/>
    </row>
    <row r="15" spans="1:3" ht="15.75">
      <c r="B15" s="395" t="s">
        <v>374</v>
      </c>
      <c r="C15" s="399">
        <v>3501655</v>
      </c>
    </row>
    <row r="16" spans="1:3" ht="15.75">
      <c r="B16" s="395" t="s">
        <v>376</v>
      </c>
      <c r="C16" s="399">
        <v>3400184</v>
      </c>
    </row>
    <row r="17" spans="2:3" ht="15.75">
      <c r="B17" s="395" t="s">
        <v>377</v>
      </c>
      <c r="C17" s="399">
        <v>100000</v>
      </c>
    </row>
    <row r="18" spans="2:3" ht="15.75">
      <c r="B18" s="395" t="s">
        <v>378</v>
      </c>
      <c r="C18" s="400">
        <v>1642325</v>
      </c>
    </row>
    <row r="19" spans="2:3" ht="15.75">
      <c r="B19" s="392" t="s">
        <v>381</v>
      </c>
      <c r="C19" s="397">
        <v>-13479145</v>
      </c>
    </row>
    <row r="20" spans="2:3" ht="15.75">
      <c r="B20" s="392" t="s">
        <v>383</v>
      </c>
      <c r="C20" s="398">
        <v>54358</v>
      </c>
    </row>
    <row r="21" spans="2:3" ht="15.75">
      <c r="B21" s="392" t="s">
        <v>382</v>
      </c>
      <c r="C21" s="401">
        <v>6291091</v>
      </c>
    </row>
    <row r="22" spans="2:3" ht="15.75">
      <c r="B22" s="392" t="s">
        <v>379</v>
      </c>
      <c r="C22" s="402">
        <v>6531300</v>
      </c>
    </row>
    <row r="23" spans="2:3" ht="15.75">
      <c r="B23" s="392" t="s">
        <v>380</v>
      </c>
      <c r="C23" s="401">
        <v>2758000</v>
      </c>
    </row>
    <row r="24" spans="2:3" ht="15.75">
      <c r="B24" s="392" t="s">
        <v>410</v>
      </c>
      <c r="C24" s="401">
        <v>12920800</v>
      </c>
    </row>
    <row r="25" spans="2:3" ht="15.75">
      <c r="B25" s="392" t="s">
        <v>411</v>
      </c>
      <c r="C25" s="401">
        <v>1296000</v>
      </c>
    </row>
    <row r="26" spans="2:3" ht="15.75">
      <c r="B26" s="392" t="s">
        <v>412</v>
      </c>
      <c r="C26" s="401">
        <v>3468000</v>
      </c>
    </row>
    <row r="27" spans="2:3" ht="15.75">
      <c r="B27" s="392" t="s">
        <v>390</v>
      </c>
      <c r="C27" s="401">
        <v>14194878</v>
      </c>
    </row>
    <row r="28" spans="2:3" ht="15.75">
      <c r="B28" s="392" t="s">
        <v>391</v>
      </c>
      <c r="C28" s="401">
        <v>439736</v>
      </c>
    </row>
    <row r="29" spans="2:3" ht="16.5" thickBot="1">
      <c r="B29" s="507" t="s">
        <v>429</v>
      </c>
      <c r="C29" s="508">
        <v>2063623</v>
      </c>
    </row>
    <row r="30" spans="2:3" ht="13.5" thickBot="1">
      <c r="B30" s="509" t="s">
        <v>59</v>
      </c>
      <c r="C30" s="510">
        <f>C12+C13+C19+C20+C21+C22+C23+C27+C28+C29+C24+C25+C26</f>
        <v>71701173</v>
      </c>
    </row>
  </sheetData>
  <mergeCells count="5">
    <mergeCell ref="B2:C2"/>
    <mergeCell ref="B1:C1"/>
    <mergeCell ref="B3:C3"/>
    <mergeCell ref="B4:C4"/>
    <mergeCell ref="B6:C6"/>
  </mergeCells>
  <phoneticPr fontId="0" type="noConversion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F25" sqref="F25"/>
    </sheetView>
  </sheetViews>
  <sheetFormatPr defaultRowHeight="12.75"/>
  <cols>
    <col min="1" max="1" width="1" customWidth="1"/>
    <col min="2" max="2" width="52" customWidth="1"/>
    <col min="3" max="3" width="13.140625" customWidth="1"/>
  </cols>
  <sheetData>
    <row r="1" spans="1:4" ht="15">
      <c r="A1" s="605" t="s">
        <v>315</v>
      </c>
      <c r="B1" s="605"/>
      <c r="C1" s="605"/>
      <c r="D1" s="605"/>
    </row>
    <row r="2" spans="1:4" ht="17.25" customHeight="1">
      <c r="B2" s="567">
        <v>41639</v>
      </c>
      <c r="C2" s="568"/>
    </row>
    <row r="3" spans="1:4" ht="18" customHeight="1">
      <c r="B3" s="566" t="s">
        <v>272</v>
      </c>
      <c r="C3" s="566"/>
    </row>
    <row r="4" spans="1:4" ht="15.75">
      <c r="B4" s="631" t="s">
        <v>61</v>
      </c>
      <c r="C4" s="631"/>
    </row>
    <row r="5" spans="1:4" ht="15.75">
      <c r="B5" s="68"/>
      <c r="C5" s="68"/>
    </row>
    <row r="6" spans="1:4" ht="15.75">
      <c r="B6" s="630" t="s">
        <v>33</v>
      </c>
      <c r="C6" s="630"/>
    </row>
    <row r="7" spans="1:4" ht="15">
      <c r="B7" s="65"/>
      <c r="C7" s="20" t="s">
        <v>31</v>
      </c>
    </row>
    <row r="8" spans="1:4" ht="18" thickBot="1">
      <c r="B8" s="17"/>
      <c r="C8" s="34"/>
    </row>
    <row r="9" spans="1:4" ht="18">
      <c r="B9" s="349" t="s">
        <v>22</v>
      </c>
      <c r="C9" s="350">
        <v>2013</v>
      </c>
    </row>
    <row r="10" spans="1:4" ht="25.5">
      <c r="B10" s="351" t="s">
        <v>51</v>
      </c>
      <c r="C10" s="352"/>
    </row>
    <row r="11" spans="1:4" ht="16.5">
      <c r="B11" s="353" t="s">
        <v>316</v>
      </c>
      <c r="C11" s="354">
        <v>794</v>
      </c>
    </row>
    <row r="12" spans="1:4" ht="16.5">
      <c r="B12" s="353" t="s">
        <v>30</v>
      </c>
      <c r="C12" s="354">
        <v>1831</v>
      </c>
    </row>
    <row r="13" spans="1:4" ht="16.5">
      <c r="B13" s="353" t="s">
        <v>23</v>
      </c>
      <c r="C13" s="354">
        <v>348</v>
      </c>
    </row>
    <row r="14" spans="1:4" ht="16.5">
      <c r="B14" s="353" t="s">
        <v>317</v>
      </c>
      <c r="C14" s="354">
        <v>470</v>
      </c>
    </row>
    <row r="15" spans="1:4" ht="16.5">
      <c r="B15" s="353" t="s">
        <v>430</v>
      </c>
      <c r="C15" s="354">
        <v>974</v>
      </c>
    </row>
    <row r="16" spans="1:4" ht="16.5">
      <c r="B16" s="353" t="s">
        <v>318</v>
      </c>
      <c r="C16" s="354">
        <f>C17+C18+C19</f>
        <v>120</v>
      </c>
    </row>
    <row r="17" spans="2:3" ht="16.5">
      <c r="B17" s="353" t="s">
        <v>319</v>
      </c>
      <c r="C17" s="355">
        <v>50</v>
      </c>
    </row>
    <row r="18" spans="2:3" ht="16.5">
      <c r="B18" s="353" t="s">
        <v>320</v>
      </c>
      <c r="C18" s="355">
        <v>40</v>
      </c>
    </row>
    <row r="19" spans="2:3" ht="16.5">
      <c r="B19" s="356" t="s">
        <v>321</v>
      </c>
      <c r="C19" s="355">
        <v>30</v>
      </c>
    </row>
    <row r="20" spans="2:3" ht="16.5">
      <c r="B20" s="357" t="s">
        <v>322</v>
      </c>
      <c r="C20" s="358">
        <f>C11+C12+C13+C14+C16+C15</f>
        <v>4537</v>
      </c>
    </row>
    <row r="21" spans="2:3" ht="16.5">
      <c r="B21" s="351" t="s">
        <v>52</v>
      </c>
      <c r="C21" s="354"/>
    </row>
    <row r="22" spans="2:3" ht="30">
      <c r="B22" s="359" t="s">
        <v>323</v>
      </c>
      <c r="C22" s="354">
        <v>2051</v>
      </c>
    </row>
    <row r="23" spans="2:3" ht="16.5">
      <c r="B23" s="353" t="s">
        <v>324</v>
      </c>
      <c r="C23" s="354">
        <v>500</v>
      </c>
    </row>
    <row r="24" spans="2:3" ht="16.5">
      <c r="B24" s="356" t="s">
        <v>325</v>
      </c>
      <c r="C24" s="354">
        <v>50</v>
      </c>
    </row>
    <row r="25" spans="2:3" ht="16.5">
      <c r="B25" s="360" t="s">
        <v>50</v>
      </c>
      <c r="C25" s="358">
        <f>SUM(C22:C24)</f>
        <v>2601</v>
      </c>
    </row>
    <row r="26" spans="2:3" ht="26.25">
      <c r="B26" s="361" t="s">
        <v>326</v>
      </c>
      <c r="C26" s="354"/>
    </row>
    <row r="27" spans="2:3" ht="16.5">
      <c r="B27" s="353" t="s">
        <v>327</v>
      </c>
      <c r="C27" s="354">
        <v>100</v>
      </c>
    </row>
    <row r="28" spans="2:3" ht="16.5">
      <c r="B28" s="353" t="s">
        <v>328</v>
      </c>
      <c r="C28" s="354">
        <v>238</v>
      </c>
    </row>
    <row r="29" spans="2:3" ht="16.5">
      <c r="B29" s="353" t="s">
        <v>329</v>
      </c>
      <c r="C29" s="354">
        <v>450</v>
      </c>
    </row>
    <row r="30" spans="2:3" ht="16.5">
      <c r="B30" s="353" t="s">
        <v>330</v>
      </c>
      <c r="C30" s="354">
        <v>300</v>
      </c>
    </row>
    <row r="31" spans="2:3" ht="16.5">
      <c r="B31" s="356" t="s">
        <v>331</v>
      </c>
      <c r="C31" s="352">
        <v>375</v>
      </c>
    </row>
    <row r="32" spans="2:3" ht="16.5">
      <c r="B32" s="357" t="s">
        <v>332</v>
      </c>
      <c r="C32" s="362">
        <f>SUM(C27:C31)</f>
        <v>1463</v>
      </c>
    </row>
    <row r="33" spans="2:3" ht="16.5">
      <c r="B33" s="353"/>
      <c r="C33" s="352"/>
    </row>
    <row r="34" spans="2:3" ht="17.25" thickBot="1">
      <c r="B34" s="363" t="s">
        <v>333</v>
      </c>
      <c r="C34" s="364">
        <f>C20+C25+C32</f>
        <v>8601</v>
      </c>
    </row>
    <row r="35" spans="2:3" ht="17.25" thickBot="1">
      <c r="B35" s="363" t="s">
        <v>392</v>
      </c>
      <c r="C35" s="364">
        <v>25478</v>
      </c>
    </row>
    <row r="36" spans="2:3" ht="17.25" thickBot="1">
      <c r="B36" s="363" t="s">
        <v>49</v>
      </c>
      <c r="C36" s="364">
        <f>SUM(C34:C35)</f>
        <v>34079</v>
      </c>
    </row>
  </sheetData>
  <mergeCells count="5">
    <mergeCell ref="A1:D1"/>
    <mergeCell ref="B6:C6"/>
    <mergeCell ref="B4:C4"/>
    <mergeCell ref="B3:C3"/>
    <mergeCell ref="B2:C2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5:D37"/>
  <sheetViews>
    <sheetView workbookViewId="0">
      <selection activeCell="I32" sqref="I32"/>
    </sheetView>
  </sheetViews>
  <sheetFormatPr defaultRowHeight="12.75"/>
  <cols>
    <col min="1" max="1" width="18.85546875" customWidth="1"/>
    <col min="2" max="2" width="44.5703125" customWidth="1"/>
    <col min="3" max="3" width="10.5703125" customWidth="1"/>
  </cols>
  <sheetData>
    <row r="5" spans="1:4" ht="15" customHeight="1">
      <c r="A5" s="605" t="s">
        <v>334</v>
      </c>
      <c r="B5" s="605"/>
      <c r="C5" s="605"/>
      <c r="D5" s="605"/>
    </row>
    <row r="6" spans="1:4" ht="15" customHeight="1">
      <c r="A6" s="632">
        <v>41639</v>
      </c>
      <c r="B6" s="632"/>
      <c r="C6" s="632"/>
      <c r="D6" s="632"/>
    </row>
    <row r="7" spans="1:4" ht="15" customHeight="1">
      <c r="A7" s="64"/>
      <c r="B7" s="64"/>
      <c r="C7" s="64"/>
    </row>
    <row r="8" spans="1:4" ht="15.75">
      <c r="A8" s="566" t="s">
        <v>272</v>
      </c>
      <c r="B8" s="566"/>
      <c r="C8" s="566"/>
      <c r="D8" s="566"/>
    </row>
    <row r="9" spans="1:4" ht="15.75">
      <c r="A9" s="631" t="s">
        <v>61</v>
      </c>
      <c r="B9" s="631"/>
      <c r="C9" s="631"/>
      <c r="D9" s="631"/>
    </row>
    <row r="10" spans="1:4" ht="15.75">
      <c r="A10" s="68"/>
      <c r="B10" s="68"/>
      <c r="C10" s="68"/>
    </row>
    <row r="11" spans="1:4" ht="15.75">
      <c r="A11" s="68"/>
      <c r="B11" s="68"/>
      <c r="C11" s="68"/>
    </row>
    <row r="12" spans="1:4" ht="15.75">
      <c r="A12" s="630" t="s">
        <v>384</v>
      </c>
      <c r="B12" s="630"/>
      <c r="C12" s="630"/>
      <c r="D12" s="630"/>
    </row>
    <row r="13" spans="1:4" ht="15.75">
      <c r="A13" s="67"/>
      <c r="B13" s="67"/>
      <c r="C13" s="67"/>
    </row>
    <row r="15" spans="1:4" ht="16.5" thickBot="1">
      <c r="B15" s="419"/>
      <c r="C15" s="420" t="s">
        <v>56</v>
      </c>
    </row>
    <row r="16" spans="1:4" ht="16.5" thickBot="1">
      <c r="B16" s="365" t="s">
        <v>335</v>
      </c>
      <c r="C16" s="421"/>
    </row>
    <row r="17" spans="2:3" ht="31.5">
      <c r="B17" s="422" t="s">
        <v>336</v>
      </c>
      <c r="C17" s="423"/>
    </row>
    <row r="18" spans="2:3" ht="15.75">
      <c r="B18" s="366" t="s">
        <v>337</v>
      </c>
      <c r="C18" s="424">
        <v>953</v>
      </c>
    </row>
    <row r="19" spans="2:3" ht="15.75">
      <c r="B19" s="366" t="s">
        <v>393</v>
      </c>
      <c r="C19" s="424">
        <v>8531</v>
      </c>
    </row>
    <row r="20" spans="2:3" ht="15.75">
      <c r="B20" s="366" t="s">
        <v>394</v>
      </c>
      <c r="C20" s="424">
        <v>5042</v>
      </c>
    </row>
    <row r="21" spans="2:3" ht="15.75">
      <c r="B21" s="366" t="s">
        <v>395</v>
      </c>
      <c r="C21" s="424">
        <v>700</v>
      </c>
    </row>
    <row r="22" spans="2:3" ht="15.75">
      <c r="B22" s="366" t="s">
        <v>413</v>
      </c>
      <c r="C22" s="424">
        <v>1897</v>
      </c>
    </row>
    <row r="23" spans="2:3" ht="15.75">
      <c r="B23" s="366" t="s">
        <v>414</v>
      </c>
      <c r="C23" s="424">
        <v>451</v>
      </c>
    </row>
    <row r="24" spans="2:3" ht="15.75">
      <c r="B24" s="366" t="s">
        <v>415</v>
      </c>
      <c r="C24" s="424">
        <v>360</v>
      </c>
    </row>
    <row r="25" spans="2:3" ht="15.75">
      <c r="B25" s="366" t="s">
        <v>431</v>
      </c>
      <c r="C25" s="424">
        <v>150</v>
      </c>
    </row>
    <row r="26" spans="2:3" ht="31.5">
      <c r="B26" s="366" t="s">
        <v>432</v>
      </c>
      <c r="C26" s="424">
        <v>540</v>
      </c>
    </row>
    <row r="27" spans="2:3" ht="15.75">
      <c r="B27" s="366" t="s">
        <v>416</v>
      </c>
      <c r="C27" s="424">
        <v>635</v>
      </c>
    </row>
    <row r="28" spans="2:3" ht="15.75">
      <c r="B28" s="367" t="s">
        <v>54</v>
      </c>
      <c r="C28" s="425">
        <f>SUM(C17:C27)</f>
        <v>19259</v>
      </c>
    </row>
    <row r="29" spans="2:3" ht="16.5" thickBot="1">
      <c r="B29" s="426"/>
      <c r="C29" s="427"/>
    </row>
    <row r="30" spans="2:3" ht="16.5" thickBot="1">
      <c r="B30" s="428" t="s">
        <v>48</v>
      </c>
      <c r="C30" s="429"/>
    </row>
    <row r="31" spans="2:3" ht="15.75">
      <c r="B31" s="430" t="s">
        <v>396</v>
      </c>
      <c r="C31" s="431">
        <v>899</v>
      </c>
    </row>
    <row r="32" spans="2:3" ht="31.5">
      <c r="B32" s="432" t="s">
        <v>433</v>
      </c>
      <c r="C32" s="424">
        <v>11150</v>
      </c>
    </row>
    <row r="33" spans="2:3" ht="15.75">
      <c r="B33" s="432" t="s">
        <v>434</v>
      </c>
      <c r="C33" s="424">
        <v>2424</v>
      </c>
    </row>
    <row r="34" spans="2:3" ht="15.75">
      <c r="B34" s="370" t="s">
        <v>54</v>
      </c>
      <c r="C34" s="425">
        <f>SUM(C31:C33)</f>
        <v>14473</v>
      </c>
    </row>
    <row r="35" spans="2:3" ht="16.5" thickBot="1">
      <c r="B35" s="512"/>
      <c r="C35" s="513"/>
    </row>
    <row r="36" spans="2:3" ht="16.5" thickBot="1">
      <c r="B36" s="433" t="s">
        <v>338</v>
      </c>
      <c r="C36" s="434">
        <f>C28+C34</f>
        <v>33732</v>
      </c>
    </row>
    <row r="37" spans="2:3" ht="15.75">
      <c r="B37" s="37"/>
      <c r="C37" s="37"/>
    </row>
  </sheetData>
  <mergeCells count="5">
    <mergeCell ref="A12:D12"/>
    <mergeCell ref="A5:D5"/>
    <mergeCell ref="A6:D6"/>
    <mergeCell ref="A8:D8"/>
    <mergeCell ref="A9:D9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G20"/>
  <sheetViews>
    <sheetView workbookViewId="0">
      <selection activeCell="E9" sqref="E9"/>
    </sheetView>
  </sheetViews>
  <sheetFormatPr defaultRowHeight="12.75"/>
  <cols>
    <col min="2" max="2" width="41.5703125" customWidth="1"/>
    <col min="3" max="3" width="12.7109375" customWidth="1"/>
  </cols>
  <sheetData>
    <row r="3" spans="1:7" ht="15" customHeight="1">
      <c r="A3" s="605" t="s">
        <v>339</v>
      </c>
      <c r="B3" s="605"/>
      <c r="C3" s="605"/>
      <c r="D3" s="605"/>
      <c r="E3" s="66"/>
      <c r="F3" s="66"/>
      <c r="G3" s="66"/>
    </row>
    <row r="4" spans="1:7" ht="15" customHeight="1">
      <c r="A4" s="64"/>
      <c r="B4" s="632">
        <v>41639</v>
      </c>
      <c r="C4" s="634"/>
      <c r="D4" s="64"/>
      <c r="E4" s="66"/>
      <c r="F4" s="66"/>
      <c r="G4" s="66"/>
    </row>
    <row r="5" spans="1:7" ht="15">
      <c r="B5" s="64"/>
      <c r="C5" s="64"/>
      <c r="D5" s="64"/>
      <c r="E5" s="64"/>
    </row>
    <row r="6" spans="1:7" ht="15.75">
      <c r="A6" s="566" t="s">
        <v>272</v>
      </c>
      <c r="B6" s="566"/>
      <c r="C6" s="566"/>
      <c r="D6" s="566"/>
      <c r="E6" s="69"/>
      <c r="F6" s="69"/>
      <c r="G6" s="69"/>
    </row>
    <row r="7" spans="1:7" ht="15.75">
      <c r="A7" s="631" t="s">
        <v>61</v>
      </c>
      <c r="B7" s="631"/>
      <c r="C7" s="631"/>
      <c r="D7" s="631"/>
      <c r="E7" s="70"/>
      <c r="F7" s="70"/>
      <c r="G7" s="70"/>
    </row>
    <row r="10" spans="1:7" ht="15.75">
      <c r="A10" s="633" t="s">
        <v>155</v>
      </c>
      <c r="B10" s="633"/>
      <c r="C10" s="633"/>
      <c r="D10" s="633"/>
      <c r="E10" s="71"/>
      <c r="F10" s="71"/>
      <c r="G10" s="71"/>
    </row>
    <row r="13" spans="1:7" ht="13.5" thickBot="1">
      <c r="C13" s="5" t="s">
        <v>56</v>
      </c>
      <c r="D13" s="12"/>
    </row>
    <row r="14" spans="1:7" ht="15">
      <c r="B14" s="74" t="s">
        <v>10</v>
      </c>
      <c r="C14" s="72">
        <v>11060</v>
      </c>
    </row>
    <row r="15" spans="1:7" ht="15">
      <c r="B15" s="75"/>
      <c r="C15" s="73"/>
    </row>
    <row r="16" spans="1:7" ht="15.75">
      <c r="B16" s="370" t="s">
        <v>340</v>
      </c>
      <c r="C16" s="371">
        <v>4343</v>
      </c>
    </row>
    <row r="17" spans="2:3" ht="15.75">
      <c r="B17" s="368"/>
      <c r="C17" s="369"/>
    </row>
    <row r="18" spans="2:3" ht="15.75">
      <c r="B18" s="368" t="s">
        <v>341</v>
      </c>
      <c r="C18" s="369"/>
    </row>
    <row r="19" spans="2:3" ht="15.75" thickBot="1">
      <c r="B19" s="372"/>
      <c r="C19" s="373"/>
    </row>
    <row r="20" spans="2:3" ht="15.75" thickBot="1">
      <c r="B20" s="63" t="s">
        <v>156</v>
      </c>
      <c r="C20" s="76">
        <f>C14+C16+C18</f>
        <v>15403</v>
      </c>
    </row>
  </sheetData>
  <mergeCells count="5">
    <mergeCell ref="A3:D3"/>
    <mergeCell ref="A6:D6"/>
    <mergeCell ref="A7:D7"/>
    <mergeCell ref="A10:D10"/>
    <mergeCell ref="B4:C4"/>
  </mergeCells>
  <phoneticPr fontId="18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80"/>
  <sheetViews>
    <sheetView workbookViewId="0">
      <selection activeCell="H9" sqref="H9"/>
    </sheetView>
  </sheetViews>
  <sheetFormatPr defaultRowHeight="12.75"/>
  <cols>
    <col min="1" max="1" width="6.7109375" customWidth="1"/>
    <col min="2" max="2" width="45.140625" customWidth="1"/>
  </cols>
  <sheetData>
    <row r="1" spans="1:5" ht="15" customHeight="1">
      <c r="A1" s="605" t="s">
        <v>343</v>
      </c>
      <c r="B1" s="605"/>
      <c r="C1" s="605"/>
      <c r="D1" s="605"/>
      <c r="E1" s="605"/>
    </row>
    <row r="2" spans="1:5" ht="15" customHeight="1">
      <c r="A2" s="64"/>
      <c r="B2" s="632">
        <v>41639</v>
      </c>
      <c r="C2" s="634"/>
      <c r="D2" s="634"/>
      <c r="E2" s="64"/>
    </row>
    <row r="3" spans="1:5" ht="15">
      <c r="A3" s="64"/>
      <c r="B3" s="64"/>
      <c r="C3" s="64"/>
      <c r="D3" s="64"/>
    </row>
    <row r="4" spans="1:5" ht="15.75">
      <c r="A4" s="566" t="s">
        <v>272</v>
      </c>
      <c r="B4" s="566"/>
      <c r="C4" s="566"/>
      <c r="D4" s="566"/>
      <c r="E4" s="566"/>
    </row>
    <row r="5" spans="1:5" ht="15.75">
      <c r="A5" s="631" t="s">
        <v>61</v>
      </c>
      <c r="B5" s="631"/>
      <c r="C5" s="631"/>
      <c r="D5" s="631"/>
      <c r="E5" s="631"/>
    </row>
    <row r="6" spans="1:5" ht="15">
      <c r="A6" s="116"/>
      <c r="B6" s="116"/>
      <c r="C6" s="116"/>
      <c r="D6" s="116"/>
      <c r="E6" s="116"/>
    </row>
    <row r="7" spans="1:5" ht="15.75" thickBot="1">
      <c r="A7" s="77"/>
      <c r="B7" s="78"/>
      <c r="C7" s="78"/>
      <c r="D7" s="79"/>
      <c r="E7" s="79"/>
    </row>
    <row r="8" spans="1:5" ht="14.25">
      <c r="A8" s="638" t="s">
        <v>157</v>
      </c>
      <c r="B8" s="638"/>
      <c r="C8" s="638"/>
      <c r="D8" s="638"/>
      <c r="E8" s="638"/>
    </row>
    <row r="9" spans="1:5" ht="15.75" thickBot="1">
      <c r="A9" s="80" t="s">
        <v>158</v>
      </c>
      <c r="B9" s="80" t="s">
        <v>25</v>
      </c>
      <c r="C9" s="80">
        <v>2013</v>
      </c>
      <c r="D9" s="81">
        <v>2014</v>
      </c>
      <c r="E9" s="81">
        <v>2015</v>
      </c>
    </row>
    <row r="10" spans="1:5" ht="15" customHeight="1">
      <c r="A10" s="82" t="s">
        <v>159</v>
      </c>
      <c r="B10" s="83" t="s">
        <v>160</v>
      </c>
      <c r="C10" s="84">
        <v>14155</v>
      </c>
      <c r="D10" s="84">
        <v>10000</v>
      </c>
      <c r="E10" s="84">
        <v>9000</v>
      </c>
    </row>
    <row r="11" spans="1:5" ht="15" customHeight="1">
      <c r="A11" s="85" t="s">
        <v>161</v>
      </c>
      <c r="B11" s="86" t="s">
        <v>162</v>
      </c>
      <c r="C11" s="87">
        <v>62825</v>
      </c>
      <c r="D11" s="87">
        <v>63000</v>
      </c>
      <c r="E11" s="87">
        <v>63000</v>
      </c>
    </row>
    <row r="12" spans="1:5" ht="15" customHeight="1">
      <c r="A12" s="85" t="s">
        <v>110</v>
      </c>
      <c r="B12" s="86" t="s">
        <v>240</v>
      </c>
      <c r="C12" s="87">
        <v>71702</v>
      </c>
      <c r="D12" s="87">
        <v>46000</v>
      </c>
      <c r="E12" s="87">
        <v>46000</v>
      </c>
    </row>
    <row r="13" spans="1:5" ht="30.75" customHeight="1">
      <c r="A13" s="85" t="s">
        <v>111</v>
      </c>
      <c r="B13" s="86" t="s">
        <v>397</v>
      </c>
      <c r="C13" s="87">
        <v>63055</v>
      </c>
      <c r="D13" s="87">
        <v>62000</v>
      </c>
      <c r="E13" s="87">
        <v>56000</v>
      </c>
    </row>
    <row r="14" spans="1:5" ht="15" customHeight="1">
      <c r="A14" s="85" t="s">
        <v>163</v>
      </c>
      <c r="B14" s="86" t="s">
        <v>307</v>
      </c>
      <c r="C14" s="87">
        <v>67444</v>
      </c>
      <c r="D14" s="87">
        <v>50000</v>
      </c>
      <c r="E14" s="87">
        <v>60000</v>
      </c>
    </row>
    <row r="15" spans="1:5" ht="15" customHeight="1">
      <c r="A15" s="85" t="s">
        <v>164</v>
      </c>
      <c r="B15" s="86" t="s">
        <v>165</v>
      </c>
      <c r="C15" s="87"/>
      <c r="D15" s="87"/>
      <c r="E15" s="87"/>
    </row>
    <row r="16" spans="1:5" ht="15" customHeight="1">
      <c r="A16" s="85" t="s">
        <v>114</v>
      </c>
      <c r="B16" s="86" t="s">
        <v>166</v>
      </c>
      <c r="C16" s="87"/>
      <c r="D16" s="87"/>
      <c r="E16" s="87"/>
    </row>
    <row r="17" spans="1:5" ht="15" customHeight="1">
      <c r="A17" s="85" t="s">
        <v>167</v>
      </c>
      <c r="B17" s="86" t="s">
        <v>168</v>
      </c>
      <c r="C17" s="87"/>
      <c r="D17" s="87"/>
      <c r="E17" s="87"/>
    </row>
    <row r="18" spans="1:5" ht="15" customHeight="1">
      <c r="A18" s="85" t="s">
        <v>116</v>
      </c>
      <c r="B18" s="86" t="s">
        <v>169</v>
      </c>
      <c r="C18" s="87"/>
      <c r="D18" s="87"/>
      <c r="E18" s="87"/>
    </row>
    <row r="19" spans="1:5" ht="15" customHeight="1" thickBot="1">
      <c r="A19" s="85" t="s">
        <v>170</v>
      </c>
      <c r="B19" s="88" t="s">
        <v>171</v>
      </c>
      <c r="C19" s="3">
        <v>56415</v>
      </c>
      <c r="D19" s="89">
        <v>5000</v>
      </c>
      <c r="E19" s="89">
        <v>44000</v>
      </c>
    </row>
    <row r="20" spans="1:5" ht="15" customHeight="1" thickBot="1">
      <c r="A20" s="90" t="s">
        <v>118</v>
      </c>
      <c r="B20" s="91" t="s">
        <v>172</v>
      </c>
      <c r="C20" s="92">
        <f>SUM(C10:C19)</f>
        <v>335596</v>
      </c>
      <c r="D20" s="92">
        <f>SUM(D10:D19)</f>
        <v>236000</v>
      </c>
      <c r="E20" s="92">
        <f>SUM(E10:E19)</f>
        <v>278000</v>
      </c>
    </row>
    <row r="21" spans="1:5" ht="15" customHeight="1">
      <c r="A21" s="85" t="s">
        <v>173</v>
      </c>
      <c r="B21" s="83" t="s">
        <v>4</v>
      </c>
      <c r="C21" s="84">
        <v>86413</v>
      </c>
      <c r="D21" s="84">
        <v>73000</v>
      </c>
      <c r="E21" s="84">
        <v>79000</v>
      </c>
    </row>
    <row r="22" spans="1:5" ht="15" customHeight="1">
      <c r="A22" s="85" t="s">
        <v>120</v>
      </c>
      <c r="B22" s="86" t="s">
        <v>174</v>
      </c>
      <c r="C22" s="87">
        <v>21675</v>
      </c>
      <c r="D22" s="87">
        <v>25660</v>
      </c>
      <c r="E22" s="87">
        <v>30000</v>
      </c>
    </row>
    <row r="23" spans="1:5" ht="15" customHeight="1">
      <c r="A23" s="85" t="s">
        <v>175</v>
      </c>
      <c r="B23" s="86" t="s">
        <v>176</v>
      </c>
      <c r="C23" s="87">
        <v>54802</v>
      </c>
      <c r="D23" s="87">
        <v>47000</v>
      </c>
      <c r="E23" s="87">
        <v>58000</v>
      </c>
    </row>
    <row r="24" spans="1:5" ht="15" customHeight="1">
      <c r="A24" s="85" t="s">
        <v>122</v>
      </c>
      <c r="B24" s="86" t="s">
        <v>177</v>
      </c>
      <c r="C24" s="87">
        <v>4220</v>
      </c>
      <c r="D24" s="87">
        <v>4200</v>
      </c>
      <c r="E24" s="87">
        <v>4200</v>
      </c>
    </row>
    <row r="25" spans="1:5" ht="15" customHeight="1">
      <c r="A25" s="85" t="s">
        <v>123</v>
      </c>
      <c r="B25" s="86" t="s">
        <v>178</v>
      </c>
      <c r="C25" s="87">
        <v>14815</v>
      </c>
      <c r="D25" s="87">
        <v>12000</v>
      </c>
      <c r="E25" s="87">
        <v>22000</v>
      </c>
    </row>
    <row r="26" spans="1:5" ht="15" customHeight="1">
      <c r="A26" s="85" t="s">
        <v>179</v>
      </c>
      <c r="B26" s="86" t="s">
        <v>307</v>
      </c>
      <c r="C26" s="87">
        <v>67444</v>
      </c>
      <c r="D26" s="87">
        <v>40000</v>
      </c>
      <c r="E26" s="87">
        <v>40000</v>
      </c>
    </row>
    <row r="27" spans="1:5" ht="15" customHeight="1">
      <c r="A27" s="85" t="s">
        <v>125</v>
      </c>
      <c r="B27" s="86" t="s">
        <v>180</v>
      </c>
      <c r="C27" s="87">
        <v>34079</v>
      </c>
      <c r="D27" s="87">
        <v>4600</v>
      </c>
      <c r="E27" s="87">
        <v>10000</v>
      </c>
    </row>
    <row r="28" spans="1:5" ht="15" customHeight="1">
      <c r="A28" s="85" t="s">
        <v>181</v>
      </c>
      <c r="B28" s="86" t="s">
        <v>182</v>
      </c>
      <c r="C28" s="87"/>
      <c r="D28" s="87"/>
      <c r="E28" s="87"/>
    </row>
    <row r="29" spans="1:5" ht="15" customHeight="1">
      <c r="A29" s="85" t="s">
        <v>127</v>
      </c>
      <c r="B29" s="86" t="s">
        <v>183</v>
      </c>
      <c r="C29" s="87"/>
      <c r="D29" s="87"/>
      <c r="E29" s="87"/>
    </row>
    <row r="30" spans="1:5" ht="15" customHeight="1">
      <c r="A30" s="85" t="s">
        <v>128</v>
      </c>
      <c r="B30" s="86" t="s">
        <v>184</v>
      </c>
      <c r="C30" s="87"/>
      <c r="D30" s="87"/>
      <c r="E30" s="87"/>
    </row>
    <row r="31" spans="1:5" ht="15" customHeight="1">
      <c r="A31" s="85" t="s">
        <v>185</v>
      </c>
      <c r="B31" s="86" t="s">
        <v>186</v>
      </c>
      <c r="C31" s="87"/>
      <c r="D31" s="87"/>
      <c r="E31" s="87"/>
    </row>
    <row r="32" spans="1:5" ht="15" customHeight="1" thickBot="1">
      <c r="A32" s="85" t="s">
        <v>187</v>
      </c>
      <c r="B32" s="88" t="s">
        <v>155</v>
      </c>
      <c r="C32" s="89">
        <v>11060</v>
      </c>
      <c r="D32" s="89">
        <v>6000</v>
      </c>
      <c r="E32" s="89">
        <v>5300</v>
      </c>
    </row>
    <row r="33" spans="1:5" ht="15" customHeight="1" thickBot="1">
      <c r="A33" s="93" t="s">
        <v>131</v>
      </c>
      <c r="B33" s="94" t="s">
        <v>188</v>
      </c>
      <c r="C33" s="95">
        <f>SUM(C21:C32)</f>
        <v>294508</v>
      </c>
      <c r="D33" s="95">
        <f>SUM(D21:D32)</f>
        <v>212460</v>
      </c>
      <c r="E33" s="95">
        <f>SUM(E21:E32)</f>
        <v>248500</v>
      </c>
    </row>
    <row r="34" spans="1:5" ht="15" customHeight="1">
      <c r="A34" s="144"/>
      <c r="B34" s="145"/>
      <c r="C34" s="146"/>
      <c r="D34" s="146"/>
      <c r="E34" s="146"/>
    </row>
    <row r="35" spans="1:5" ht="15" customHeight="1">
      <c r="A35" s="144"/>
      <c r="B35" s="147"/>
      <c r="C35" s="148"/>
      <c r="D35" s="148"/>
      <c r="E35" s="148"/>
    </row>
    <row r="36" spans="1:5" ht="15" customHeight="1">
      <c r="A36" s="144"/>
      <c r="B36" s="147"/>
      <c r="C36" s="148"/>
      <c r="D36" s="148"/>
      <c r="E36" s="148"/>
    </row>
    <row r="37" spans="1:5" ht="15" customHeight="1">
      <c r="A37" s="144"/>
      <c r="B37" s="147"/>
      <c r="C37" s="148"/>
      <c r="D37" s="148"/>
      <c r="E37" s="148"/>
    </row>
    <row r="38" spans="1:5" ht="15" customHeight="1">
      <c r="A38" s="144"/>
      <c r="B38" s="147"/>
      <c r="C38" s="148"/>
      <c r="D38" s="148"/>
      <c r="E38" s="148"/>
    </row>
    <row r="39" spans="1:5" ht="15" customHeight="1">
      <c r="A39" s="144"/>
      <c r="B39" s="147"/>
      <c r="C39" s="148"/>
      <c r="D39" s="148"/>
      <c r="E39" s="148"/>
    </row>
    <row r="40" spans="1:5" ht="15" customHeight="1">
      <c r="A40" s="144"/>
      <c r="B40" s="147"/>
      <c r="C40" s="148"/>
      <c r="D40" s="148"/>
      <c r="E40" s="148"/>
    </row>
    <row r="41" spans="1:5" ht="15" customHeight="1">
      <c r="A41" s="144"/>
      <c r="B41" s="147"/>
      <c r="C41" s="148"/>
      <c r="D41" s="148"/>
      <c r="E41" s="148"/>
    </row>
    <row r="42" spans="1:5" ht="15" customHeight="1">
      <c r="A42" s="144"/>
      <c r="B42" s="147"/>
      <c r="C42" s="148"/>
      <c r="D42" s="148"/>
      <c r="E42" s="148"/>
    </row>
    <row r="43" spans="1:5" ht="15" customHeight="1">
      <c r="A43" s="144"/>
      <c r="B43" s="147"/>
      <c r="C43" s="148"/>
      <c r="D43" s="148"/>
      <c r="E43" s="148"/>
    </row>
    <row r="44" spans="1:5" ht="15" customHeight="1">
      <c r="A44" s="144"/>
      <c r="B44" s="147"/>
      <c r="C44" s="148"/>
      <c r="D44" s="148"/>
      <c r="E44" s="148"/>
    </row>
    <row r="45" spans="1:5" ht="15" customHeight="1">
      <c r="A45" s="144"/>
      <c r="B45" s="147"/>
      <c r="C45" s="148"/>
      <c r="D45" s="148"/>
      <c r="E45" s="148"/>
    </row>
    <row r="46" spans="1:5" ht="15" customHeight="1">
      <c r="A46" s="144"/>
      <c r="B46" s="147"/>
      <c r="C46" s="148"/>
      <c r="D46" s="148"/>
      <c r="E46" s="148"/>
    </row>
    <row r="47" spans="1:5" ht="15" customHeight="1">
      <c r="A47" s="96"/>
      <c r="B47" s="97"/>
      <c r="C47" s="98"/>
      <c r="D47" s="98"/>
      <c r="E47" s="98"/>
    </row>
    <row r="48" spans="1:5" ht="15" customHeight="1">
      <c r="A48" s="96"/>
      <c r="B48" s="97"/>
      <c r="C48" s="98"/>
      <c r="D48" s="98"/>
      <c r="E48" s="98"/>
    </row>
    <row r="49" spans="1:5" ht="15" customHeight="1" thickBot="1">
      <c r="A49" s="99"/>
      <c r="B49" s="100"/>
      <c r="C49" s="639"/>
      <c r="D49" s="639"/>
      <c r="E49" s="639"/>
    </row>
    <row r="50" spans="1:5" ht="15" customHeight="1" thickBot="1">
      <c r="A50" s="635" t="s">
        <v>189</v>
      </c>
      <c r="B50" s="636"/>
      <c r="C50" s="636"/>
      <c r="D50" s="636"/>
      <c r="E50" s="637"/>
    </row>
    <row r="51" spans="1:5" ht="15" customHeight="1" thickBot="1">
      <c r="A51" s="101" t="s">
        <v>158</v>
      </c>
      <c r="B51" s="101" t="s">
        <v>25</v>
      </c>
      <c r="C51" s="101">
        <v>2013</v>
      </c>
      <c r="D51" s="102">
        <v>2014</v>
      </c>
      <c r="E51" s="102">
        <v>2015</v>
      </c>
    </row>
    <row r="52" spans="1:5" ht="15" customHeight="1">
      <c r="A52" s="103" t="s">
        <v>132</v>
      </c>
      <c r="B52" s="104" t="s">
        <v>190</v>
      </c>
      <c r="C52" s="105">
        <v>322</v>
      </c>
      <c r="D52" s="105">
        <v>5000</v>
      </c>
      <c r="E52" s="105">
        <v>5000</v>
      </c>
    </row>
    <row r="53" spans="1:5" ht="15" customHeight="1">
      <c r="A53" s="82" t="s">
        <v>133</v>
      </c>
      <c r="B53" s="83" t="s">
        <v>191</v>
      </c>
      <c r="C53" s="84"/>
      <c r="D53" s="84"/>
      <c r="E53" s="84"/>
    </row>
    <row r="54" spans="1:5" ht="15" customHeight="1">
      <c r="A54" s="106" t="s">
        <v>134</v>
      </c>
      <c r="B54" s="107" t="s">
        <v>192</v>
      </c>
      <c r="C54" s="108"/>
      <c r="D54" s="109"/>
      <c r="E54" s="109"/>
    </row>
    <row r="55" spans="1:5" ht="15" customHeight="1">
      <c r="A55" s="85" t="s">
        <v>135</v>
      </c>
      <c r="B55" s="86" t="s">
        <v>193</v>
      </c>
      <c r="C55" s="87"/>
      <c r="D55" s="87"/>
      <c r="E55" s="87"/>
    </row>
    <row r="56" spans="1:5" ht="15" customHeight="1">
      <c r="A56" s="82" t="s">
        <v>136</v>
      </c>
      <c r="B56" s="83" t="s">
        <v>194</v>
      </c>
      <c r="C56" s="84"/>
      <c r="D56" s="110"/>
      <c r="E56" s="110"/>
    </row>
    <row r="57" spans="1:5" ht="15" customHeight="1">
      <c r="A57" s="85" t="s">
        <v>137</v>
      </c>
      <c r="B57" s="86" t="s">
        <v>195</v>
      </c>
      <c r="C57" s="111"/>
      <c r="D57" s="112"/>
      <c r="E57" s="112"/>
    </row>
    <row r="58" spans="1:5" ht="15" customHeight="1">
      <c r="A58" s="82" t="s">
        <v>138</v>
      </c>
      <c r="B58" s="83" t="s">
        <v>196</v>
      </c>
      <c r="C58" s="84"/>
      <c r="D58" s="84"/>
      <c r="E58" s="84"/>
    </row>
    <row r="59" spans="1:5" ht="15" customHeight="1">
      <c r="A59" s="82" t="s">
        <v>139</v>
      </c>
      <c r="B59" s="83" t="s">
        <v>197</v>
      </c>
      <c r="C59" s="84"/>
      <c r="D59" s="84"/>
      <c r="E59" s="84"/>
    </row>
    <row r="60" spans="1:5" ht="15" customHeight="1">
      <c r="A60" s="82" t="s">
        <v>140</v>
      </c>
      <c r="B60" s="83" t="s">
        <v>198</v>
      </c>
      <c r="C60" s="84"/>
      <c r="D60" s="84"/>
      <c r="E60" s="84"/>
    </row>
    <row r="61" spans="1:5" ht="15" customHeight="1">
      <c r="A61" s="82" t="s">
        <v>141</v>
      </c>
      <c r="B61" s="83" t="s">
        <v>199</v>
      </c>
      <c r="C61" s="84"/>
      <c r="D61" s="84"/>
      <c r="E61" s="84"/>
    </row>
    <row r="62" spans="1:5" ht="15" customHeight="1">
      <c r="A62" s="82" t="s">
        <v>142</v>
      </c>
      <c r="B62" s="83" t="s">
        <v>200</v>
      </c>
      <c r="C62" s="84"/>
      <c r="D62" s="84"/>
      <c r="E62" s="84"/>
    </row>
    <row r="63" spans="1:5" ht="15" customHeight="1" thickBot="1">
      <c r="A63" s="106" t="s">
        <v>143</v>
      </c>
      <c r="B63" s="107" t="s">
        <v>201</v>
      </c>
      <c r="C63" s="113"/>
      <c r="D63" s="108">
        <v>1000</v>
      </c>
      <c r="E63" s="108">
        <v>500</v>
      </c>
    </row>
    <row r="64" spans="1:5" ht="15" customHeight="1" thickBot="1">
      <c r="A64" s="114" t="s">
        <v>144</v>
      </c>
      <c r="B64" s="91" t="s">
        <v>202</v>
      </c>
      <c r="C64" s="376">
        <f>SUM(C52:C63)</f>
        <v>322</v>
      </c>
      <c r="D64" s="376">
        <f>SUM(D52:D63)</f>
        <v>6000</v>
      </c>
      <c r="E64" s="376">
        <f>SUM(E52:E63)</f>
        <v>5500</v>
      </c>
    </row>
    <row r="65" spans="1:5" ht="15" customHeight="1">
      <c r="A65" s="82" t="s">
        <v>145</v>
      </c>
      <c r="B65" s="374" t="s">
        <v>203</v>
      </c>
      <c r="C65" s="105">
        <v>19259</v>
      </c>
      <c r="D65" s="105">
        <v>20000</v>
      </c>
      <c r="E65" s="105">
        <v>11000</v>
      </c>
    </row>
    <row r="66" spans="1:5" ht="15" customHeight="1">
      <c r="A66" s="82" t="s">
        <v>146</v>
      </c>
      <c r="B66" s="374" t="s">
        <v>204</v>
      </c>
      <c r="C66" s="87">
        <v>14473</v>
      </c>
      <c r="D66" s="87">
        <v>5000</v>
      </c>
      <c r="E66" s="87">
        <v>7000</v>
      </c>
    </row>
    <row r="67" spans="1:5" ht="15" customHeight="1">
      <c r="A67" s="82" t="s">
        <v>147</v>
      </c>
      <c r="B67" s="374" t="s">
        <v>205</v>
      </c>
      <c r="C67" s="87"/>
      <c r="D67" s="87"/>
      <c r="E67" s="87"/>
    </row>
    <row r="68" spans="1:5" ht="15" customHeight="1">
      <c r="A68" s="82" t="s">
        <v>148</v>
      </c>
      <c r="B68" s="374" t="s">
        <v>435</v>
      </c>
      <c r="C68" s="87">
        <v>3312</v>
      </c>
      <c r="D68" s="87"/>
      <c r="E68" s="87"/>
    </row>
    <row r="69" spans="1:5" ht="15" customHeight="1">
      <c r="A69" s="82" t="s">
        <v>149</v>
      </c>
      <c r="B69" s="374" t="s">
        <v>206</v>
      </c>
      <c r="C69" s="87"/>
      <c r="D69" s="87"/>
      <c r="E69" s="87"/>
    </row>
    <row r="70" spans="1:5" ht="15" customHeight="1">
      <c r="A70" s="82" t="s">
        <v>150</v>
      </c>
      <c r="B70" s="374" t="s">
        <v>207</v>
      </c>
      <c r="C70" s="87"/>
      <c r="D70" s="87"/>
      <c r="E70" s="87"/>
    </row>
    <row r="71" spans="1:5" ht="15" customHeight="1">
      <c r="A71" s="82" t="s">
        <v>151</v>
      </c>
      <c r="B71" s="374" t="s">
        <v>436</v>
      </c>
      <c r="C71" s="87">
        <v>23</v>
      </c>
      <c r="D71" s="87"/>
      <c r="E71" s="87"/>
    </row>
    <row r="72" spans="1:5" ht="15" customHeight="1">
      <c r="A72" s="82" t="s">
        <v>152</v>
      </c>
      <c r="B72" s="374" t="s">
        <v>208</v>
      </c>
      <c r="C72" s="87"/>
      <c r="D72" s="87"/>
      <c r="E72" s="87"/>
    </row>
    <row r="73" spans="1:5" ht="15" customHeight="1">
      <c r="A73" s="82" t="s">
        <v>153</v>
      </c>
      <c r="B73" s="374" t="s">
        <v>209</v>
      </c>
      <c r="C73" s="87"/>
      <c r="D73" s="87"/>
      <c r="E73" s="87"/>
    </row>
    <row r="74" spans="1:5" ht="15" customHeight="1">
      <c r="A74" s="82" t="s">
        <v>154</v>
      </c>
      <c r="B74" s="374" t="s">
        <v>210</v>
      </c>
      <c r="C74" s="87"/>
      <c r="D74" s="87"/>
      <c r="E74" s="87"/>
    </row>
    <row r="75" spans="1:5" ht="15" customHeight="1" thickBot="1">
      <c r="A75" s="106" t="s">
        <v>211</v>
      </c>
      <c r="B75" s="377" t="s">
        <v>155</v>
      </c>
      <c r="C75" s="89">
        <v>4343</v>
      </c>
      <c r="D75" s="89">
        <v>4540</v>
      </c>
      <c r="E75" s="89">
        <v>17000</v>
      </c>
    </row>
    <row r="76" spans="1:5" ht="15" customHeight="1" thickBot="1">
      <c r="A76" s="114" t="s">
        <v>212</v>
      </c>
      <c r="B76" s="375" t="s">
        <v>213</v>
      </c>
      <c r="C76" s="92">
        <f>SUM(C65:C75)</f>
        <v>41410</v>
      </c>
      <c r="D76" s="92">
        <f>SUM(D65:D75)</f>
        <v>29540</v>
      </c>
      <c r="E76" s="92">
        <f>SUM(E65:E75)</f>
        <v>35000</v>
      </c>
    </row>
    <row r="77" spans="1:5" ht="15" customHeight="1" thickBot="1">
      <c r="A77" s="378" t="s">
        <v>214</v>
      </c>
      <c r="B77" s="379" t="s">
        <v>215</v>
      </c>
      <c r="C77" s="92">
        <f>C20+C64</f>
        <v>335918</v>
      </c>
      <c r="D77" s="92">
        <f>D20+D64</f>
        <v>242000</v>
      </c>
      <c r="E77" s="92">
        <f>E20+E64</f>
        <v>283500</v>
      </c>
    </row>
    <row r="78" spans="1:5" ht="15" customHeight="1" thickBot="1">
      <c r="A78" s="115" t="s">
        <v>216</v>
      </c>
      <c r="B78" s="380" t="s">
        <v>217</v>
      </c>
      <c r="C78" s="381">
        <f>C33+C76</f>
        <v>335918</v>
      </c>
      <c r="D78" s="381">
        <f>D33+D76</f>
        <v>242000</v>
      </c>
      <c r="E78" s="381">
        <f>E33+E76</f>
        <v>283500</v>
      </c>
    </row>
    <row r="79" spans="1:5" ht="15.75" thickBot="1">
      <c r="A79" s="115" t="s">
        <v>344</v>
      </c>
      <c r="B79" s="384" t="s">
        <v>307</v>
      </c>
      <c r="C79" s="385">
        <v>-67444</v>
      </c>
      <c r="D79" s="385">
        <v>-50000</v>
      </c>
      <c r="E79" s="385">
        <v>-60000</v>
      </c>
    </row>
    <row r="80" spans="1:5" ht="15.75" thickBot="1">
      <c r="A80" s="115" t="s">
        <v>345</v>
      </c>
      <c r="B80" s="382" t="s">
        <v>304</v>
      </c>
      <c r="C80" s="383">
        <f>SUM(C78:C79)</f>
        <v>268474</v>
      </c>
      <c r="D80" s="383">
        <f>SUM(D78:D79)</f>
        <v>192000</v>
      </c>
      <c r="E80" s="383">
        <f>SUM(E78:E79)</f>
        <v>223500</v>
      </c>
    </row>
  </sheetData>
  <mergeCells count="7">
    <mergeCell ref="A50:E50"/>
    <mergeCell ref="A1:E1"/>
    <mergeCell ref="A4:E4"/>
    <mergeCell ref="A5:E5"/>
    <mergeCell ref="A8:E8"/>
    <mergeCell ref="C49:E49"/>
    <mergeCell ref="B2:D2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SzZsuzsi</cp:lastModifiedBy>
  <cp:lastPrinted>2014-04-30T08:46:02Z</cp:lastPrinted>
  <dcterms:created xsi:type="dcterms:W3CDTF">2004-07-16T06:20:01Z</dcterms:created>
  <dcterms:modified xsi:type="dcterms:W3CDTF">2014-04-30T08:57:03Z</dcterms:modified>
</cp:coreProperties>
</file>