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Khkút Önkormányzat\2018\2018.05.28\2017. évi költségvetés módosítás\"/>
    </mc:Choice>
  </mc:AlternateContent>
  <xr:revisionPtr revIDLastSave="0" documentId="10_ncr:8100000_{8418A8C1-DC14-48E4-9F7E-72530E1F61A2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 2 sz. mell  " sheetId="1" r:id="rId1"/>
  </sheets>
  <calcPr calcId="162913"/>
</workbook>
</file>

<file path=xl/calcChain.xml><?xml version="1.0" encoding="utf-8"?>
<calcChain xmlns="http://schemas.openxmlformats.org/spreadsheetml/2006/main">
  <c r="P6" i="1" l="1"/>
  <c r="H17" i="1"/>
  <c r="H6" i="1" l="1"/>
  <c r="P8" i="1" l="1"/>
  <c r="H19" i="1" l="1"/>
  <c r="Q31" i="1"/>
  <c r="Q17" i="1"/>
  <c r="I30" i="1"/>
  <c r="I17" i="1"/>
  <c r="I31" i="1" l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8" i="1"/>
  <c r="N7" i="1"/>
  <c r="N6" i="1"/>
  <c r="F29" i="1"/>
  <c r="F28" i="1"/>
  <c r="F27" i="1"/>
  <c r="F26" i="1"/>
  <c r="F25" i="1"/>
  <c r="F24" i="1"/>
  <c r="F23" i="1"/>
  <c r="F22" i="1"/>
  <c r="F21" i="1"/>
  <c r="F20" i="1"/>
  <c r="F19" i="1"/>
  <c r="F16" i="1"/>
  <c r="F15" i="1"/>
  <c r="F14" i="1"/>
  <c r="F13" i="1"/>
  <c r="F12" i="1"/>
  <c r="F11" i="1"/>
  <c r="F10" i="1"/>
  <c r="F9" i="1"/>
  <c r="F8" i="1"/>
  <c r="F7" i="1"/>
  <c r="F6" i="1"/>
  <c r="G18" i="1" l="1"/>
  <c r="H18" i="1" s="1"/>
  <c r="O17" i="1"/>
  <c r="P17" i="1" s="1"/>
  <c r="G17" i="1"/>
  <c r="G30" i="1" l="1"/>
  <c r="H30" i="1" s="1"/>
  <c r="O31" i="1"/>
  <c r="P31" i="1" s="1"/>
  <c r="L8" i="1"/>
  <c r="L6" i="1"/>
  <c r="D19" i="1"/>
  <c r="E18" i="1"/>
  <c r="E30" i="1" s="1"/>
  <c r="C18" i="1"/>
  <c r="C30" i="1" s="1"/>
  <c r="C31" i="1" s="1"/>
  <c r="E17" i="1"/>
  <c r="D17" i="1" s="1"/>
  <c r="K17" i="1"/>
  <c r="K31" i="1" s="1"/>
  <c r="M17" i="1"/>
  <c r="M31" i="1" s="1"/>
  <c r="N31" i="1" l="1"/>
  <c r="D30" i="1"/>
  <c r="D18" i="1"/>
  <c r="F17" i="1"/>
  <c r="G31" i="1"/>
  <c r="H31" i="1" s="1"/>
  <c r="F30" i="1"/>
  <c r="N17" i="1"/>
  <c r="F18" i="1"/>
  <c r="L31" i="1"/>
  <c r="E31" i="1"/>
  <c r="D31" i="1" s="1"/>
  <c r="L17" i="1"/>
  <c r="F31" i="1" l="1"/>
</calcChain>
</file>

<file path=xl/sharedStrings.xml><?xml version="1.0" encoding="utf-8"?>
<sst xmlns="http://schemas.openxmlformats.org/spreadsheetml/2006/main" count="91" uniqueCount="82">
  <si>
    <t>Sor-
szám</t>
  </si>
  <si>
    <t>Megnevezés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</si>
  <si>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</si>
  <si>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</si>
  <si>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</si>
  <si>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</si>
  <si>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</si>
  <si>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</si>
  <si>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</si>
  <si>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</si>
  <si>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</si>
  <si>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</si>
  <si>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</si>
  <si>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</si>
  <si>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</si>
  <si>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</si>
  <si>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</si>
  <si>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</si>
  <si>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</si>
  <si>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</si>
  <si>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</si>
  <si>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</si>
  <si>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</si>
  <si>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</si>
  <si>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</si>
  <si>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</si>
  <si>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</si>
  <si>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</si>
  <si>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</si>
  <si>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</si>
  <si>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</si>
  <si>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</si>
  <si>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</si>
  <si>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</si>
  <si>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</si>
  <si>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</si>
  <si>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</si>
  <si>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</si>
  <si>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</si>
  <si>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</si>
  <si>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</si>
  <si>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</si>
  <si>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</si>
  <si>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</si>
  <si>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</si>
  <si>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</si>
  <si>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</si>
  <si>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</si>
  <si>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</si>
  <si>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</si>
  <si>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</si>
  <si>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</si>
  <si>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</si>
  <si>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</si>
  <si>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</si>
  <si>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</si>
  <si>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</si>
  <si>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</si>
  <si>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</si>
  <si>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</si>
  <si>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</si>
  <si>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</si>
  <si>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</si>
  <si>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</si>
  <si>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</si>
  <si>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</si>
  <si>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</si>
  <si>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</si>
  <si>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</si>
  <si>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</si>
  <si>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</si>
  <si>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Felhalmozási célú finanszírozási kiadások összesen (13.+…24.)</t>
  </si>
  <si>
    <t>2017. évi előirányzat</t>
  </si>
  <si>
    <t>Keszőhidegkút Község Önkormányzata</t>
  </si>
  <si>
    <t>2017.évi módosítás</t>
  </si>
  <si>
    <t>BEVÉTELEK</t>
  </si>
  <si>
    <t>KIADÁSOK</t>
  </si>
  <si>
    <t>2017.e.i.
módosítás</t>
  </si>
  <si>
    <t>2017.évi ei.módosított 05.15.</t>
  </si>
  <si>
    <t>II. Felhalmozási célú bevételek és kiadások mérlege</t>
  </si>
  <si>
    <t>2017.e.i.
módosított
09.18.</t>
  </si>
  <si>
    <t>2017.e.i.
módosított
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</si>
</sst>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sz val="16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62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right" vertical="center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textRotation="180" wrapText="1"/>
    </xf>
    <xf numFmtId="164" fontId="25" fillId="0" borderId="10" xfId="0" applyNumberFormat="1" applyFont="1" applyFill="1" applyBorder="1" applyAlignment="1" applyProtection="1">
      <alignment horizontal="center" vertical="center" wrapText="1"/>
    </xf>
    <xf numFmtId="164" fontId="23" fillId="0" borderId="11" xfId="0" applyNumberFormat="1" applyFont="1" applyFill="1" applyBorder="1" applyAlignment="1" applyProtection="1">
      <alignment horizontal="left" vertical="center" wrapText="1" indent="1"/>
    </xf>
    <xf numFmtId="164" fontId="2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left" vertical="center" wrapText="1" indent="1"/>
    </xf>
    <xf numFmtId="164" fontId="2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</xf>
    <xf numFmtId="164" fontId="26" fillId="0" borderId="11" xfId="0" applyNumberFormat="1" applyFont="1" applyFill="1" applyBorder="1" applyAlignment="1" applyProtection="1">
      <alignment horizontal="righ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13" xfId="0" applyNumberFormat="1" applyFont="1" applyFill="1" applyBorder="1" applyAlignment="1" applyProtection="1">
      <alignment horizontal="center" vertical="center" wrapText="1"/>
    </xf>
    <xf numFmtId="164" fontId="0" fillId="0" borderId="14" xfId="0" applyNumberFormat="1" applyFill="1" applyBorder="1" applyAlignment="1" applyProtection="1">
      <alignment vertical="center" wrapText="1"/>
    </xf>
    <xf numFmtId="164" fontId="0" fillId="0" borderId="12" xfId="0" applyNumberFormat="1" applyFill="1" applyBorder="1" applyAlignment="1" applyProtection="1">
      <alignment vertical="center" wrapText="1"/>
    </xf>
    <xf numFmtId="164" fontId="0" fillId="0" borderId="15" xfId="0" applyNumberFormat="1" applyFill="1" applyBorder="1" applyAlignment="1" applyProtection="1">
      <alignment vertical="center" wrapText="1"/>
    </xf>
    <xf numFmtId="164" fontId="0" fillId="0" borderId="16" xfId="0" applyNumberFormat="1" applyFill="1" applyBorder="1" applyAlignment="1" applyProtection="1">
      <alignment vertical="center" wrapText="1"/>
    </xf>
    <xf numFmtId="164" fontId="0" fillId="0" borderId="11" xfId="0" applyNumberForma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0" fontId="28" fillId="0" borderId="0" xfId="0" applyFont="1" applyAlignment="1">
      <alignment horizontal="center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23" fillId="0" borderId="11" xfId="0" applyNumberFormat="1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center" vertical="center" wrapText="1"/>
    </xf>
    <xf numFmtId="164" fontId="27" fillId="0" borderId="10" xfId="0" applyNumberFormat="1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164" fontId="0" fillId="0" borderId="17" xfId="0" applyNumberFormat="1" applyFill="1" applyBorder="1" applyAlignment="1" applyProtection="1">
      <alignment vertical="center" wrapText="1"/>
    </xf>
    <xf numFmtId="164" fontId="25" fillId="0" borderId="18" xfId="0" applyNumberFormat="1" applyFont="1" applyFill="1" applyBorder="1" applyAlignment="1" applyProtection="1">
      <alignment horizontal="center" vertical="center" wrapText="1"/>
    </xf>
    <xf numFmtId="164" fontId="21" fillId="0" borderId="10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2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11" xfId="0" applyNumberFormat="1" applyFont="1" applyFill="1" applyBorder="1" applyAlignment="1" applyProtection="1">
      <alignment horizontal="righ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1"/>
    </xf>
    <xf numFmtId="164" fontId="2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1" xfId="0" applyNumberFormat="1" applyFont="1" applyFill="1" applyBorder="1" applyAlignment="1" applyProtection="1">
      <alignment horizontal="left" vertical="center" wrapText="1" indent="2"/>
    </xf>
    <xf numFmtId="164" fontId="23" fillId="0" borderId="16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0" xfId="0" applyNumberFormat="1" applyFill="1" applyBorder="1" applyAlignment="1" applyProtection="1">
      <alignment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33"/>
  <sheetViews>
    <sheetView tabSelected="1" topLeftCell="A16" zoomScaleNormal="100" zoomScaleSheetLayoutView="80" workbookViewId="0">
      <selection activeCell="B9" sqref="B9"/>
    </sheetView>
  </sheetViews>
  <sheetFormatPr defaultColWidth="9.33203125" defaultRowHeight="12.75" x14ac:dyDescent="0.2"/>
  <cols>
    <col min="1" max="1" width="8.5" style="2" customWidth="1"/>
    <col min="2" max="2" width="52.83203125" style="2" customWidth="1"/>
    <col min="3" max="3" width="13.83203125" style="1" customWidth="1"/>
    <col min="4" max="4" width="13.33203125" style="1" customWidth="1"/>
    <col min="5" max="5" width="15.6640625" style="1" customWidth="1"/>
    <col min="6" max="6" width="12.83203125" style="1" customWidth="1"/>
    <col min="7" max="7" width="15.6640625" style="1" customWidth="1"/>
    <col min="8" max="8" width="13.33203125" style="1" customWidth="1"/>
    <col min="9" max="9" width="15.6640625" style="1" customWidth="1"/>
    <col min="10" max="10" width="52.33203125" style="1" customWidth="1"/>
    <col min="11" max="11" width="13.6640625" style="1" customWidth="1"/>
    <col min="12" max="12" width="13.1640625" style="1" customWidth="1"/>
    <col min="13" max="13" width="14.6640625" style="1" customWidth="1"/>
    <col min="14" max="14" width="14" style="1" customWidth="1"/>
    <col min="15" max="15" width="15.5" style="1" customWidth="1"/>
    <col min="16" max="16" width="13" style="1" customWidth="1"/>
    <col min="17" max="17" width="13.33203125" style="1" customWidth="1"/>
    <col min="18" max="16384" width="9.33203125" style="1"/>
  </cols>
  <sheetData>
    <row r="1" spans="1:17" ht="30.75" customHeight="1" x14ac:dyDescent="0.3">
      <c r="A1" s="32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7" ht="16.5" thickBot="1" x14ac:dyDescent="0.25">
      <c r="B2" s="34" t="s">
        <v>73</v>
      </c>
      <c r="M2" s="3"/>
      <c r="N2" s="5"/>
    </row>
    <row r="3" spans="1:17" ht="16.5" thickBot="1" x14ac:dyDescent="0.3">
      <c r="A3" s="30" t="s">
        <v>0</v>
      </c>
      <c r="B3" s="38" t="s">
        <v>75</v>
      </c>
      <c r="C3" s="39"/>
      <c r="D3" s="39"/>
      <c r="E3" s="39"/>
      <c r="F3" s="39"/>
      <c r="G3" s="39"/>
      <c r="H3" s="40"/>
      <c r="I3" s="40"/>
      <c r="J3" s="38" t="s">
        <v>76</v>
      </c>
      <c r="K3" s="39"/>
      <c r="L3" s="39"/>
      <c r="M3" s="39"/>
      <c r="N3" s="41"/>
      <c r="O3" s="41"/>
      <c r="P3" s="42"/>
      <c r="Q3" s="42"/>
    </row>
    <row r="4" spans="1:17" s="4" customFormat="1" ht="43.5" thickBot="1" x14ac:dyDescent="0.25">
      <c r="A4" s="31"/>
      <c r="B4" s="6" t="s">
        <v>1</v>
      </c>
      <c r="C4" s="23" t="s">
        <v>72</v>
      </c>
      <c r="D4" s="6" t="s">
        <v>74</v>
      </c>
      <c r="E4" s="6" t="s">
        <v>78</v>
      </c>
      <c r="F4" s="6" t="s">
        <v>77</v>
      </c>
      <c r="G4" s="6" t="s">
        <v>80</v>
      </c>
      <c r="H4" s="6" t="s">
        <v>77</v>
      </c>
      <c r="I4" s="6" t="s">
        <v>81</v>
      </c>
      <c r="J4" s="43" t="s">
        <v>1</v>
      </c>
      <c r="K4" s="24" t="s">
        <v>72</v>
      </c>
      <c r="L4" s="43" t="s">
        <v>74</v>
      </c>
      <c r="M4" s="43" t="s">
        <v>78</v>
      </c>
      <c r="N4" s="23" t="s">
        <v>77</v>
      </c>
      <c r="O4" s="6" t="s">
        <v>80</v>
      </c>
      <c r="P4" s="23" t="s">
        <v>77</v>
      </c>
      <c r="Q4" s="23" t="s">
        <v>81</v>
      </c>
    </row>
    <row r="5" spans="1:17" s="4" customFormat="1" ht="15" thickBo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44">
        <v>16</v>
      </c>
      <c r="Q5" s="44">
        <v>17</v>
      </c>
    </row>
    <row r="6" spans="1:17" ht="30" x14ac:dyDescent="0.2">
      <c r="A6" s="35" t="s">
        <v>2</v>
      </c>
      <c r="B6" s="7" t="s">
        <v>3</v>
      </c>
      <c r="C6" s="8"/>
      <c r="D6" s="9"/>
      <c r="E6" s="9">
        <v>500000</v>
      </c>
      <c r="F6" s="45">
        <f t="shared" ref="F6:H17" si="0">SUM(G6-E6)</f>
        <v>0</v>
      </c>
      <c r="G6" s="8">
        <v>500000</v>
      </c>
      <c r="H6" s="46">
        <f t="shared" si="0"/>
        <v>743000</v>
      </c>
      <c r="I6" s="8">
        <v>1243000</v>
      </c>
      <c r="J6" s="7" t="s">
        <v>4</v>
      </c>
      <c r="K6" s="8">
        <v>370500</v>
      </c>
      <c r="L6" s="47">
        <f>M6-K6</f>
        <v>500000</v>
      </c>
      <c r="M6" s="8">
        <v>870500</v>
      </c>
      <c r="N6" s="8">
        <f>SUM(O6-M6)</f>
        <v>0</v>
      </c>
      <c r="O6" s="9">
        <v>870500</v>
      </c>
      <c r="P6" s="46">
        <f t="shared" ref="P6" si="1">SUM(Q6-O6)</f>
        <v>273725</v>
      </c>
      <c r="Q6" s="25">
        <v>1144225</v>
      </c>
    </row>
    <row r="7" spans="1:17" ht="15" x14ac:dyDescent="0.2">
      <c r="A7" s="36" t="s">
        <v>5</v>
      </c>
      <c r="B7" s="10" t="s">
        <v>6</v>
      </c>
      <c r="C7" s="11"/>
      <c r="D7" s="11"/>
      <c r="E7" s="11"/>
      <c r="F7" s="48">
        <f t="shared" si="0"/>
        <v>0</v>
      </c>
      <c r="G7" s="11"/>
      <c r="H7" s="11"/>
      <c r="I7" s="11"/>
      <c r="J7" s="10" t="s">
        <v>7</v>
      </c>
      <c r="K7" s="11"/>
      <c r="L7" s="10"/>
      <c r="M7" s="11"/>
      <c r="N7" s="11">
        <f t="shared" ref="N7:P30" si="2">SUM(O7-M7)</f>
        <v>0</v>
      </c>
      <c r="O7" s="11"/>
      <c r="P7" s="26"/>
      <c r="Q7" s="26"/>
    </row>
    <row r="8" spans="1:17" ht="15" x14ac:dyDescent="0.2">
      <c r="A8" s="36" t="s">
        <v>8</v>
      </c>
      <c r="B8" s="10" t="s">
        <v>9</v>
      </c>
      <c r="C8" s="11"/>
      <c r="D8" s="11"/>
      <c r="E8" s="11">
        <v>300000</v>
      </c>
      <c r="F8" s="48">
        <f t="shared" si="0"/>
        <v>0</v>
      </c>
      <c r="G8" s="11">
        <v>300000</v>
      </c>
      <c r="H8" s="11"/>
      <c r="I8" s="11">
        <v>300000</v>
      </c>
      <c r="J8" s="10" t="s">
        <v>10</v>
      </c>
      <c r="K8" s="11">
        <v>950000</v>
      </c>
      <c r="L8" s="10">
        <f>M8-K8</f>
        <v>0</v>
      </c>
      <c r="M8" s="11">
        <v>950000</v>
      </c>
      <c r="N8" s="11">
        <f t="shared" si="2"/>
        <v>94315</v>
      </c>
      <c r="O8" s="11">
        <v>1044315</v>
      </c>
      <c r="P8" s="11">
        <f t="shared" si="2"/>
        <v>655648</v>
      </c>
      <c r="Q8" s="26">
        <v>1699963</v>
      </c>
    </row>
    <row r="9" spans="1:17" ht="15" x14ac:dyDescent="0.2">
      <c r="A9" s="36" t="s">
        <v>11</v>
      </c>
      <c r="B9" s="10" t="s">
        <v>12</v>
      </c>
      <c r="C9" s="11"/>
      <c r="D9" s="11"/>
      <c r="E9" s="11"/>
      <c r="F9" s="48">
        <f t="shared" si="0"/>
        <v>0</v>
      </c>
      <c r="G9" s="11"/>
      <c r="H9" s="11"/>
      <c r="I9" s="11"/>
      <c r="J9" s="10" t="s">
        <v>13</v>
      </c>
      <c r="K9" s="11"/>
      <c r="L9" s="10"/>
      <c r="M9" s="11"/>
      <c r="N9" s="11">
        <f t="shared" si="2"/>
        <v>0</v>
      </c>
      <c r="O9" s="11"/>
      <c r="P9" s="26"/>
      <c r="Q9" s="26"/>
    </row>
    <row r="10" spans="1:17" ht="15" x14ac:dyDescent="0.2">
      <c r="A10" s="36" t="s">
        <v>14</v>
      </c>
      <c r="B10" s="10" t="s">
        <v>15</v>
      </c>
      <c r="C10" s="11"/>
      <c r="D10" s="11"/>
      <c r="E10" s="11"/>
      <c r="F10" s="48">
        <f t="shared" si="0"/>
        <v>0</v>
      </c>
      <c r="G10" s="11"/>
      <c r="H10" s="11"/>
      <c r="I10" s="11"/>
      <c r="J10" s="10" t="s">
        <v>16</v>
      </c>
      <c r="K10" s="10"/>
      <c r="L10" s="10"/>
      <c r="M10" s="11"/>
      <c r="N10" s="11">
        <f t="shared" si="2"/>
        <v>0</v>
      </c>
      <c r="O10" s="11"/>
      <c r="P10" s="26"/>
      <c r="Q10" s="26"/>
    </row>
    <row r="11" spans="1:17" ht="15" x14ac:dyDescent="0.2">
      <c r="A11" s="36" t="s">
        <v>17</v>
      </c>
      <c r="B11" s="10" t="s">
        <v>18</v>
      </c>
      <c r="C11" s="11"/>
      <c r="D11" s="11"/>
      <c r="E11" s="11"/>
      <c r="F11" s="48">
        <f t="shared" si="0"/>
        <v>0</v>
      </c>
      <c r="G11" s="11"/>
      <c r="H11" s="11"/>
      <c r="I11" s="11"/>
      <c r="J11" s="12"/>
      <c r="K11" s="12"/>
      <c r="L11" s="12"/>
      <c r="M11" s="11"/>
      <c r="N11" s="11">
        <f t="shared" si="2"/>
        <v>0</v>
      </c>
      <c r="O11" s="11"/>
      <c r="P11" s="26"/>
      <c r="Q11" s="26"/>
    </row>
    <row r="12" spans="1:17" ht="15" x14ac:dyDescent="0.2">
      <c r="A12" s="36" t="s">
        <v>19</v>
      </c>
      <c r="B12" s="12"/>
      <c r="C12" s="11"/>
      <c r="D12" s="11"/>
      <c r="E12" s="11"/>
      <c r="F12" s="48">
        <f t="shared" si="0"/>
        <v>0</v>
      </c>
      <c r="G12" s="11"/>
      <c r="H12" s="11"/>
      <c r="I12" s="11"/>
      <c r="J12" s="12"/>
      <c r="K12" s="12"/>
      <c r="L12" s="12"/>
      <c r="M12" s="11"/>
      <c r="N12" s="11">
        <f t="shared" si="2"/>
        <v>0</v>
      </c>
      <c r="O12" s="11"/>
      <c r="P12" s="26"/>
      <c r="Q12" s="26"/>
    </row>
    <row r="13" spans="1:17" ht="15" x14ac:dyDescent="0.2">
      <c r="A13" s="36" t="s">
        <v>20</v>
      </c>
      <c r="B13" s="12"/>
      <c r="C13" s="11"/>
      <c r="D13" s="11"/>
      <c r="E13" s="11"/>
      <c r="F13" s="48">
        <f t="shared" si="0"/>
        <v>0</v>
      </c>
      <c r="G13" s="11"/>
      <c r="H13" s="11"/>
      <c r="I13" s="11"/>
      <c r="J13" s="12"/>
      <c r="K13" s="12"/>
      <c r="L13" s="12"/>
      <c r="M13" s="11"/>
      <c r="N13" s="11">
        <f t="shared" si="2"/>
        <v>0</v>
      </c>
      <c r="O13" s="11"/>
      <c r="P13" s="26"/>
      <c r="Q13" s="26"/>
    </row>
    <row r="14" spans="1:17" ht="15" x14ac:dyDescent="0.2">
      <c r="A14" s="36" t="s">
        <v>21</v>
      </c>
      <c r="B14" s="12"/>
      <c r="C14" s="11"/>
      <c r="D14" s="11"/>
      <c r="E14" s="11"/>
      <c r="F14" s="48">
        <f t="shared" si="0"/>
        <v>0</v>
      </c>
      <c r="G14" s="11"/>
      <c r="H14" s="11"/>
      <c r="I14" s="11"/>
      <c r="J14" s="12"/>
      <c r="K14" s="12"/>
      <c r="L14" s="12"/>
      <c r="M14" s="11"/>
      <c r="N14" s="11">
        <f t="shared" si="2"/>
        <v>0</v>
      </c>
      <c r="O14" s="11"/>
      <c r="P14" s="26"/>
      <c r="Q14" s="26"/>
    </row>
    <row r="15" spans="1:17" ht="15" x14ac:dyDescent="0.2">
      <c r="A15" s="36" t="s">
        <v>22</v>
      </c>
      <c r="B15" s="12"/>
      <c r="C15" s="11"/>
      <c r="D15" s="11"/>
      <c r="E15" s="11"/>
      <c r="F15" s="49">
        <f t="shared" si="0"/>
        <v>0</v>
      </c>
      <c r="G15" s="11"/>
      <c r="H15" s="11"/>
      <c r="I15" s="11"/>
      <c r="J15" s="12"/>
      <c r="K15" s="12"/>
      <c r="L15" s="12"/>
      <c r="M15" s="11"/>
      <c r="N15" s="11">
        <f t="shared" si="2"/>
        <v>0</v>
      </c>
      <c r="O15" s="11"/>
      <c r="P15" s="26"/>
      <c r="Q15" s="26"/>
    </row>
    <row r="16" spans="1:17" ht="15.75" thickBot="1" x14ac:dyDescent="0.25">
      <c r="A16" s="37" t="s">
        <v>23</v>
      </c>
      <c r="B16" s="50"/>
      <c r="C16" s="14"/>
      <c r="D16" s="17"/>
      <c r="E16" s="17"/>
      <c r="F16" s="51">
        <f t="shared" si="0"/>
        <v>0</v>
      </c>
      <c r="G16" s="15"/>
      <c r="H16" s="15"/>
      <c r="I16" s="15"/>
      <c r="J16" s="13" t="s">
        <v>24</v>
      </c>
      <c r="K16" s="16"/>
      <c r="L16" s="16"/>
      <c r="M16" s="15"/>
      <c r="N16" s="14">
        <f t="shared" si="2"/>
        <v>0</v>
      </c>
      <c r="O16" s="17"/>
      <c r="P16" s="28"/>
      <c r="Q16" s="28"/>
    </row>
    <row r="17" spans="1:17" ht="29.25" customHeight="1" thickBot="1" x14ac:dyDescent="0.25">
      <c r="A17" s="6" t="s">
        <v>25</v>
      </c>
      <c r="B17" s="18" t="s">
        <v>26</v>
      </c>
      <c r="C17" s="19"/>
      <c r="D17" s="19">
        <f>E17-C17</f>
        <v>800000</v>
      </c>
      <c r="E17" s="19">
        <f>E6+E8+E9+E11</f>
        <v>800000</v>
      </c>
      <c r="F17" s="19">
        <f>SUM(G17-E17)</f>
        <v>0</v>
      </c>
      <c r="G17" s="19">
        <f>G6+G8+G9+G11</f>
        <v>800000</v>
      </c>
      <c r="H17" s="46">
        <f t="shared" si="0"/>
        <v>743000</v>
      </c>
      <c r="I17" s="19">
        <f>I6+I8+I9+I11</f>
        <v>1543000</v>
      </c>
      <c r="J17" s="18" t="s">
        <v>27</v>
      </c>
      <c r="K17" s="19">
        <f>SUM(K6,K8,K10)</f>
        <v>1320500</v>
      </c>
      <c r="L17" s="18">
        <f>M17-K17</f>
        <v>500000</v>
      </c>
      <c r="M17" s="19">
        <f>SUM(M6,M8,M10)</f>
        <v>1820500</v>
      </c>
      <c r="N17" s="19">
        <f>SUM(O17-M17)</f>
        <v>94315</v>
      </c>
      <c r="O17" s="19">
        <f>SUM(O6,O8,O10)</f>
        <v>1914815</v>
      </c>
      <c r="P17" s="19">
        <f>SUM(Q17-O17)</f>
        <v>929373</v>
      </c>
      <c r="Q17" s="19">
        <f>SUM(Q6,Q8,Q10)</f>
        <v>2844188</v>
      </c>
    </row>
    <row r="18" spans="1:17" ht="30" x14ac:dyDescent="0.2">
      <c r="A18" s="35" t="s">
        <v>28</v>
      </c>
      <c r="B18" s="52" t="s">
        <v>29</v>
      </c>
      <c r="C18" s="20">
        <f>SUM(C19:C23)</f>
        <v>1320500</v>
      </c>
      <c r="D18" s="46">
        <f>E18-C18</f>
        <v>-300000</v>
      </c>
      <c r="E18" s="20">
        <f>SUM(E19:E23)</f>
        <v>1020500</v>
      </c>
      <c r="F18" s="20">
        <f>SUM(G18-E18)</f>
        <v>94315</v>
      </c>
      <c r="G18" s="20">
        <f>SUM(G19:G23)</f>
        <v>1114815</v>
      </c>
      <c r="H18" s="20">
        <f>SUM(I18-G18)</f>
        <v>186373</v>
      </c>
      <c r="I18" s="20">
        <v>1301188</v>
      </c>
      <c r="J18" s="10" t="s">
        <v>30</v>
      </c>
      <c r="K18" s="7"/>
      <c r="L18" s="7"/>
      <c r="M18" s="8"/>
      <c r="N18" s="14">
        <f t="shared" si="2"/>
        <v>0</v>
      </c>
      <c r="O18" s="20"/>
      <c r="P18" s="29"/>
      <c r="Q18" s="29"/>
    </row>
    <row r="19" spans="1:17" ht="15" x14ac:dyDescent="0.2">
      <c r="A19" s="36" t="s">
        <v>31</v>
      </c>
      <c r="B19" s="53" t="s">
        <v>32</v>
      </c>
      <c r="C19" s="11">
        <v>1320500</v>
      </c>
      <c r="D19" s="54">
        <f>E19-C19</f>
        <v>-300000</v>
      </c>
      <c r="E19" s="11">
        <v>1020500</v>
      </c>
      <c r="F19" s="55">
        <f t="shared" ref="F19:H29" si="3">SUM(G19-E19)</f>
        <v>94315</v>
      </c>
      <c r="G19" s="11">
        <v>1114815</v>
      </c>
      <c r="H19" s="55">
        <f t="shared" si="3"/>
        <v>186373</v>
      </c>
      <c r="I19" s="11">
        <v>1301188</v>
      </c>
      <c r="J19" s="10" t="s">
        <v>33</v>
      </c>
      <c r="K19" s="10"/>
      <c r="L19" s="10"/>
      <c r="M19" s="11"/>
      <c r="N19" s="14">
        <f t="shared" si="2"/>
        <v>0</v>
      </c>
      <c r="O19" s="11"/>
      <c r="P19" s="26"/>
      <c r="Q19" s="26"/>
    </row>
    <row r="20" spans="1:17" ht="15" x14ac:dyDescent="0.2">
      <c r="A20" s="35" t="s">
        <v>34</v>
      </c>
      <c r="B20" s="53" t="s">
        <v>35</v>
      </c>
      <c r="C20" s="11"/>
      <c r="D20" s="8"/>
      <c r="E20" s="11"/>
      <c r="F20" s="20">
        <f t="shared" si="3"/>
        <v>0</v>
      </c>
      <c r="G20" s="11"/>
      <c r="H20" s="11"/>
      <c r="I20" s="11"/>
      <c r="J20" s="10" t="s">
        <v>36</v>
      </c>
      <c r="K20" s="10"/>
      <c r="L20" s="10"/>
      <c r="M20" s="11"/>
      <c r="N20" s="14">
        <f t="shared" si="2"/>
        <v>0</v>
      </c>
      <c r="O20" s="11"/>
      <c r="P20" s="26"/>
      <c r="Q20" s="26"/>
    </row>
    <row r="21" spans="1:17" ht="15.75" customHeight="1" x14ac:dyDescent="0.2">
      <c r="A21" s="36" t="s">
        <v>37</v>
      </c>
      <c r="B21" s="53" t="s">
        <v>38</v>
      </c>
      <c r="C21" s="11"/>
      <c r="D21" s="11"/>
      <c r="E21" s="11"/>
      <c r="F21" s="20">
        <f t="shared" si="3"/>
        <v>0</v>
      </c>
      <c r="G21" s="11"/>
      <c r="H21" s="11"/>
      <c r="I21" s="11"/>
      <c r="J21" s="10" t="s">
        <v>39</v>
      </c>
      <c r="K21" s="10"/>
      <c r="L21" s="10"/>
      <c r="M21" s="11"/>
      <c r="N21" s="14">
        <f t="shared" si="2"/>
        <v>0</v>
      </c>
      <c r="O21" s="11"/>
      <c r="P21" s="26"/>
      <c r="Q21" s="26"/>
    </row>
    <row r="22" spans="1:17" ht="15" x14ac:dyDescent="0.2">
      <c r="A22" s="35" t="s">
        <v>40</v>
      </c>
      <c r="B22" s="53" t="s">
        <v>41</v>
      </c>
      <c r="C22" s="11"/>
      <c r="D22" s="15"/>
      <c r="E22" s="15"/>
      <c r="F22" s="20">
        <f t="shared" si="3"/>
        <v>0</v>
      </c>
      <c r="G22" s="15"/>
      <c r="H22" s="15"/>
      <c r="I22" s="15"/>
      <c r="J22" s="13" t="s">
        <v>42</v>
      </c>
      <c r="K22" s="10"/>
      <c r="L22" s="10"/>
      <c r="M22" s="11"/>
      <c r="N22" s="14">
        <f t="shared" si="2"/>
        <v>0</v>
      </c>
      <c r="O22" s="11"/>
      <c r="P22" s="26"/>
      <c r="Q22" s="26"/>
    </row>
    <row r="23" spans="1:17" ht="30" x14ac:dyDescent="0.2">
      <c r="A23" s="36" t="s">
        <v>43</v>
      </c>
      <c r="B23" s="53" t="s">
        <v>44</v>
      </c>
      <c r="C23" s="11"/>
      <c r="D23" s="11"/>
      <c r="E23" s="11"/>
      <c r="F23" s="20">
        <f t="shared" si="3"/>
        <v>0</v>
      </c>
      <c r="G23" s="11"/>
      <c r="H23" s="11"/>
      <c r="I23" s="11"/>
      <c r="J23" s="10" t="s">
        <v>45</v>
      </c>
      <c r="K23" s="10"/>
      <c r="L23" s="10"/>
      <c r="M23" s="11"/>
      <c r="N23" s="14">
        <f t="shared" si="2"/>
        <v>0</v>
      </c>
      <c r="O23" s="11"/>
      <c r="P23" s="26"/>
      <c r="Q23" s="26"/>
    </row>
    <row r="24" spans="1:17" ht="30" x14ac:dyDescent="0.2">
      <c r="A24" s="35" t="s">
        <v>46</v>
      </c>
      <c r="B24" s="56" t="s">
        <v>47</v>
      </c>
      <c r="C24" s="21"/>
      <c r="D24" s="20"/>
      <c r="E24" s="20"/>
      <c r="F24" s="20">
        <f t="shared" si="3"/>
        <v>0</v>
      </c>
      <c r="G24" s="20"/>
      <c r="H24" s="20"/>
      <c r="I24" s="20"/>
      <c r="J24" s="7" t="s">
        <v>48</v>
      </c>
      <c r="K24" s="10"/>
      <c r="L24" s="10"/>
      <c r="M24" s="11"/>
      <c r="N24" s="14">
        <f t="shared" si="2"/>
        <v>0</v>
      </c>
      <c r="O24" s="21"/>
      <c r="P24" s="26"/>
      <c r="Q24" s="26"/>
    </row>
    <row r="25" spans="1:17" ht="15" x14ac:dyDescent="0.2">
      <c r="A25" s="36" t="s">
        <v>49</v>
      </c>
      <c r="B25" s="53" t="s">
        <v>50</v>
      </c>
      <c r="C25" s="11"/>
      <c r="D25" s="8"/>
      <c r="E25" s="8"/>
      <c r="F25" s="20">
        <f t="shared" si="3"/>
        <v>0</v>
      </c>
      <c r="G25" s="8"/>
      <c r="H25" s="8"/>
      <c r="I25" s="8"/>
      <c r="J25" s="7" t="s">
        <v>51</v>
      </c>
      <c r="K25" s="10"/>
      <c r="L25" s="10"/>
      <c r="M25" s="11"/>
      <c r="N25" s="14">
        <f t="shared" si="2"/>
        <v>0</v>
      </c>
      <c r="O25" s="11"/>
      <c r="P25" s="26"/>
      <c r="Q25" s="26"/>
    </row>
    <row r="26" spans="1:17" ht="15" x14ac:dyDescent="0.2">
      <c r="A26" s="35" t="s">
        <v>52</v>
      </c>
      <c r="B26" s="53" t="s">
        <v>53</v>
      </c>
      <c r="C26" s="11"/>
      <c r="D26" s="8"/>
      <c r="E26" s="8"/>
      <c r="F26" s="20">
        <f t="shared" si="3"/>
        <v>0</v>
      </c>
      <c r="G26" s="8"/>
      <c r="H26" s="8"/>
      <c r="I26" s="8"/>
      <c r="J26" s="57"/>
      <c r="K26" s="12"/>
      <c r="L26" s="12"/>
      <c r="M26" s="11"/>
      <c r="N26" s="14">
        <f t="shared" si="2"/>
        <v>0</v>
      </c>
      <c r="O26" s="11"/>
      <c r="P26" s="26"/>
      <c r="Q26" s="26"/>
    </row>
    <row r="27" spans="1:17" ht="15" x14ac:dyDescent="0.2">
      <c r="A27" s="36" t="s">
        <v>54</v>
      </c>
      <c r="B27" s="53" t="s">
        <v>55</v>
      </c>
      <c r="C27" s="11"/>
      <c r="D27" s="8"/>
      <c r="E27" s="8"/>
      <c r="F27" s="20">
        <f t="shared" si="3"/>
        <v>0</v>
      </c>
      <c r="G27" s="8"/>
      <c r="H27" s="8"/>
      <c r="I27" s="8"/>
      <c r="J27" s="57"/>
      <c r="K27" s="12"/>
      <c r="L27" s="12"/>
      <c r="M27" s="11"/>
      <c r="N27" s="14">
        <f t="shared" si="2"/>
        <v>0</v>
      </c>
      <c r="O27" s="11"/>
      <c r="P27" s="26"/>
      <c r="Q27" s="26"/>
    </row>
    <row r="28" spans="1:17" ht="15" x14ac:dyDescent="0.2">
      <c r="A28" s="35" t="s">
        <v>56</v>
      </c>
      <c r="B28" s="58" t="s">
        <v>57</v>
      </c>
      <c r="C28" s="11"/>
      <c r="D28" s="11"/>
      <c r="E28" s="11"/>
      <c r="F28" s="20">
        <f t="shared" si="3"/>
        <v>0</v>
      </c>
      <c r="G28" s="11"/>
      <c r="H28" s="11"/>
      <c r="I28" s="11"/>
      <c r="J28" s="12"/>
      <c r="K28" s="12"/>
      <c r="L28" s="12"/>
      <c r="M28" s="11"/>
      <c r="N28" s="14">
        <f t="shared" si="2"/>
        <v>0</v>
      </c>
      <c r="O28" s="11"/>
      <c r="P28" s="26"/>
      <c r="Q28" s="26"/>
    </row>
    <row r="29" spans="1:17" ht="15.75" thickBot="1" x14ac:dyDescent="0.25">
      <c r="A29" s="36" t="s">
        <v>58</v>
      </c>
      <c r="B29" s="59" t="s">
        <v>59</v>
      </c>
      <c r="C29" s="14"/>
      <c r="D29" s="8"/>
      <c r="E29" s="8"/>
      <c r="F29" s="20">
        <f t="shared" si="3"/>
        <v>0</v>
      </c>
      <c r="G29" s="8"/>
      <c r="H29" s="8"/>
      <c r="I29" s="8"/>
      <c r="J29" s="57"/>
      <c r="K29" s="22"/>
      <c r="L29" s="22"/>
      <c r="M29" s="11"/>
      <c r="N29" s="14">
        <f t="shared" si="2"/>
        <v>0</v>
      </c>
      <c r="O29" s="14"/>
      <c r="P29" s="27"/>
      <c r="Q29" s="27"/>
    </row>
    <row r="30" spans="1:17" ht="29.25" thickBot="1" x14ac:dyDescent="0.25">
      <c r="A30" s="6" t="s">
        <v>60</v>
      </c>
      <c r="B30" s="18" t="s">
        <v>61</v>
      </c>
      <c r="C30" s="19">
        <f>SUM(C18)</f>
        <v>1320500</v>
      </c>
      <c r="D30" s="19">
        <f>E30-C30</f>
        <v>-300000</v>
      </c>
      <c r="E30" s="19">
        <f>SUM(E18)</f>
        <v>1020500</v>
      </c>
      <c r="F30" s="19">
        <f>SUM(G30-E30)</f>
        <v>94315</v>
      </c>
      <c r="G30" s="19">
        <f>SUM(G18)</f>
        <v>1114815</v>
      </c>
      <c r="H30" s="19">
        <f>SUM(I30-G30)</f>
        <v>186373</v>
      </c>
      <c r="I30" s="19">
        <f>SUM(I18)</f>
        <v>1301188</v>
      </c>
      <c r="J30" s="18" t="s">
        <v>71</v>
      </c>
      <c r="K30" s="18"/>
      <c r="L30" s="18"/>
      <c r="M30" s="19"/>
      <c r="N30" s="60">
        <f t="shared" si="2"/>
        <v>0</v>
      </c>
      <c r="O30" s="19"/>
      <c r="P30" s="61"/>
      <c r="Q30" s="61"/>
    </row>
    <row r="31" spans="1:17" ht="24" customHeight="1" thickBot="1" x14ac:dyDescent="0.25">
      <c r="A31" s="6" t="s">
        <v>62</v>
      </c>
      <c r="B31" s="18" t="s">
        <v>63</v>
      </c>
      <c r="C31" s="19">
        <f>SUM(C17,C30)</f>
        <v>1320500</v>
      </c>
      <c r="D31" s="19">
        <f>E31-C31</f>
        <v>500000</v>
      </c>
      <c r="E31" s="19">
        <f>SUM(E17,E30)</f>
        <v>1820500</v>
      </c>
      <c r="F31" s="19">
        <f>SUM(G31-E31)</f>
        <v>94315</v>
      </c>
      <c r="G31" s="19">
        <f>SUM(G17,G30)</f>
        <v>1914815</v>
      </c>
      <c r="H31" s="19">
        <f>SUM(I31-G31)</f>
        <v>929373</v>
      </c>
      <c r="I31" s="19">
        <f>SUM(I17,I30)</f>
        <v>2844188</v>
      </c>
      <c r="J31" s="18" t="s">
        <v>64</v>
      </c>
      <c r="K31" s="19">
        <f>SUM(K17,K30)</f>
        <v>1320500</v>
      </c>
      <c r="L31" s="18">
        <f>M31-K31</f>
        <v>500000</v>
      </c>
      <c r="M31" s="19">
        <f>SUM(M17,M30)</f>
        <v>1820500</v>
      </c>
      <c r="N31" s="19">
        <f>SUM(O31-M31)</f>
        <v>94315</v>
      </c>
      <c r="O31" s="19">
        <f>SUM(O17,O30)</f>
        <v>1914815</v>
      </c>
      <c r="P31" s="19">
        <f>SUM(Q31-O31)</f>
        <v>929373</v>
      </c>
      <c r="Q31" s="19">
        <f>SUM(Q17,Q30)</f>
        <v>2844188</v>
      </c>
    </row>
    <row r="32" spans="1:17" ht="15" thickBot="1" x14ac:dyDescent="0.25">
      <c r="A32" s="6" t="s">
        <v>65</v>
      </c>
      <c r="B32" s="18" t="s">
        <v>66</v>
      </c>
      <c r="C32" s="19"/>
      <c r="D32" s="19"/>
      <c r="E32" s="19"/>
      <c r="F32" s="19"/>
      <c r="G32" s="19"/>
      <c r="H32" s="19"/>
      <c r="I32" s="19"/>
      <c r="J32" s="18" t="s">
        <v>67</v>
      </c>
      <c r="K32" s="18"/>
      <c r="L32" s="18"/>
      <c r="M32" s="19"/>
      <c r="N32" s="19"/>
      <c r="O32" s="19"/>
      <c r="P32" s="61"/>
      <c r="Q32" s="61"/>
    </row>
    <row r="33" spans="1:17" ht="15" thickBot="1" x14ac:dyDescent="0.25">
      <c r="A33" s="6" t="s">
        <v>68</v>
      </c>
      <c r="B33" s="18" t="s">
        <v>69</v>
      </c>
      <c r="C33" s="19"/>
      <c r="D33" s="19"/>
      <c r="E33" s="19"/>
      <c r="F33" s="19"/>
      <c r="G33" s="19"/>
      <c r="H33" s="19"/>
      <c r="I33" s="19"/>
      <c r="J33" s="18" t="s">
        <v>70</v>
      </c>
      <c r="K33" s="18"/>
      <c r="L33" s="18"/>
      <c r="M33" s="19"/>
      <c r="N33" s="19"/>
      <c r="O33" s="19"/>
      <c r="P33" s="61"/>
      <c r="Q33" s="61"/>
    </row>
  </sheetData>
  <mergeCells count="4">
    <mergeCell ref="A3:A4"/>
    <mergeCell ref="B3:G3"/>
    <mergeCell ref="J3:O3"/>
    <mergeCell ref="A1:O1"/>
  </mergeCells>
  <phoneticPr fontId="0" type="noConversion"/>
  <printOptions horizontalCentered="1"/>
  <pageMargins left="0" right="0" top="0.86614173228346458" bottom="0.78740157480314965" header="0.47244094488188981" footer="0.78740157480314965"/>
  <pageSetup paperSize="9" scale="51" orientation="landscape" r:id="rId1"/>
  <headerFooter alignWithMargins="0">
    <oddHeader>&amp;R&amp;"Times New Roman CE,Félkövér dőlt"&amp;12 2.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 2 sz. mell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ASP_2</cp:lastModifiedBy>
  <cp:lastPrinted>2018-05-30T08:34:47Z</cp:lastPrinted>
  <dcterms:created xsi:type="dcterms:W3CDTF">2014-02-06T13:26:43Z</dcterms:created>
  <dcterms:modified xsi:type="dcterms:W3CDTF">2018-05-30T08:34:49Z</dcterms:modified>
</cp:coreProperties>
</file>